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minimized="1" xWindow="0" yWindow="0" windowWidth="20490" windowHeight="7755" tabRatio="684" activeTab="2"/>
  </bookViews>
  <sheets>
    <sheet name="moc-4" sheetId="1" r:id="rId1"/>
    <sheet name="Symulacja 1D" sheetId="2" r:id="rId2"/>
    <sheet name="Symulacja 2D" sheetId="7" r:id="rId3"/>
    <sheet name="Symulacja 2D - pokój" sheetId="8" r:id="rId4"/>
    <sheet name="Określanie odległości" sheetId="4" r:id="rId5"/>
  </sheets>
  <externalReferences>
    <externalReference r:id="rId6"/>
  </externalReferences>
  <calcPr calcId="152511" calcMode="manual"/>
</workbook>
</file>

<file path=xl/calcChain.xml><?xml version="1.0" encoding="utf-8"?>
<calcChain xmlns="http://schemas.openxmlformats.org/spreadsheetml/2006/main">
  <c r="AF74" i="4" l="1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73" i="4"/>
  <c r="J61" i="8" l="1"/>
  <c r="Y77" i="8" l="1"/>
  <c r="V81" i="8" l="1"/>
  <c r="J31" i="8"/>
  <c r="AA77" i="8" l="1"/>
  <c r="Z77" i="8"/>
  <c r="AB7" i="8"/>
  <c r="AC7" i="8" s="1"/>
  <c r="AD7" i="8" s="1"/>
  <c r="AE7" i="8" s="1"/>
  <c r="AF7" i="8" s="1"/>
  <c r="AG7" i="8" s="1"/>
  <c r="AH7" i="8" s="1"/>
  <c r="AI7" i="8" s="1"/>
  <c r="AA8" i="8" s="1"/>
  <c r="AB8" i="8" s="1"/>
  <c r="AC8" i="8" s="1"/>
  <c r="AD8" i="8" s="1"/>
  <c r="AE8" i="8" s="1"/>
  <c r="AF8" i="8" s="1"/>
  <c r="AG8" i="8" s="1"/>
  <c r="AH8" i="8" s="1"/>
  <c r="AI8" i="8" s="1"/>
  <c r="AA9" i="8" s="1"/>
  <c r="AB9" i="8" s="1"/>
  <c r="AC9" i="8" s="1"/>
  <c r="AD9" i="8" s="1"/>
  <c r="AE9" i="8" s="1"/>
  <c r="AF9" i="8" s="1"/>
  <c r="AG9" i="8" s="1"/>
  <c r="AH9" i="8" s="1"/>
  <c r="AI9" i="8" s="1"/>
  <c r="AA10" i="8" s="1"/>
  <c r="AB10" i="8" s="1"/>
  <c r="AC10" i="8" s="1"/>
  <c r="AD10" i="8" s="1"/>
  <c r="AE10" i="8" s="1"/>
  <c r="AF10" i="8" s="1"/>
  <c r="AG10" i="8" s="1"/>
  <c r="AH10" i="8" s="1"/>
  <c r="AI10" i="8" s="1"/>
  <c r="AA11" i="8" s="1"/>
  <c r="AB11" i="8" s="1"/>
  <c r="AC11" i="8" s="1"/>
  <c r="AD11" i="8" s="1"/>
  <c r="AE11" i="8" s="1"/>
  <c r="AF11" i="8" s="1"/>
  <c r="AG11" i="8" s="1"/>
  <c r="AH11" i="8" s="1"/>
  <c r="AI11" i="8" s="1"/>
  <c r="AA12" i="8" s="1"/>
  <c r="AB12" i="8" s="1"/>
  <c r="AC12" i="8" s="1"/>
  <c r="AD12" i="8" s="1"/>
  <c r="AE12" i="8" s="1"/>
  <c r="AF12" i="8" s="1"/>
  <c r="AG12" i="8" s="1"/>
  <c r="AH12" i="8" s="1"/>
  <c r="AI12" i="8" s="1"/>
  <c r="AB25" i="8"/>
  <c r="AC25" i="8" s="1"/>
  <c r="AD25" i="8" s="1"/>
  <c r="AE25" i="8" s="1"/>
  <c r="AF25" i="8" s="1"/>
  <c r="AG25" i="8" s="1"/>
  <c r="AH25" i="8" s="1"/>
  <c r="AI25" i="8" s="1"/>
  <c r="AA26" i="8" s="1"/>
  <c r="AB26" i="8" s="1"/>
  <c r="AC26" i="8" s="1"/>
  <c r="AD26" i="8" s="1"/>
  <c r="AE26" i="8" s="1"/>
  <c r="AF26" i="8" s="1"/>
  <c r="AG26" i="8" s="1"/>
  <c r="AH26" i="8" s="1"/>
  <c r="AI26" i="8" s="1"/>
  <c r="AA27" i="8" s="1"/>
  <c r="AB27" i="8" s="1"/>
  <c r="AC27" i="8" s="1"/>
  <c r="AD27" i="8" s="1"/>
  <c r="AE27" i="8" s="1"/>
  <c r="AF27" i="8" s="1"/>
  <c r="AG27" i="8" s="1"/>
  <c r="AH27" i="8" s="1"/>
  <c r="AI27" i="8" s="1"/>
  <c r="AA28" i="8" s="1"/>
  <c r="AB28" i="8" s="1"/>
  <c r="AC28" i="8" s="1"/>
  <c r="AD28" i="8" s="1"/>
  <c r="AE28" i="8" s="1"/>
  <c r="AF28" i="8" s="1"/>
  <c r="AG28" i="8" s="1"/>
  <c r="AH28" i="8" s="1"/>
  <c r="AI28" i="8" s="1"/>
  <c r="AA29" i="8" s="1"/>
  <c r="AB29" i="8" s="1"/>
  <c r="AC29" i="8" s="1"/>
  <c r="AD29" i="8" s="1"/>
  <c r="AE29" i="8" s="1"/>
  <c r="AF29" i="8" s="1"/>
  <c r="AG29" i="8" s="1"/>
  <c r="AH29" i="8" s="1"/>
  <c r="AI29" i="8" s="1"/>
  <c r="AA30" i="8" s="1"/>
  <c r="AB30" i="8" s="1"/>
  <c r="AC30" i="8" s="1"/>
  <c r="AD30" i="8" s="1"/>
  <c r="AE30" i="8" s="1"/>
  <c r="AF30" i="8" s="1"/>
  <c r="AG30" i="8" s="1"/>
  <c r="AH30" i="8" s="1"/>
  <c r="AI30" i="8" s="1"/>
  <c r="AB16" i="8"/>
  <c r="AC16" i="8" s="1"/>
  <c r="AD16" i="8" s="1"/>
  <c r="AE16" i="8" s="1"/>
  <c r="AF16" i="8" s="1"/>
  <c r="AG16" i="8" s="1"/>
  <c r="AH16" i="8" s="1"/>
  <c r="AI16" i="8" s="1"/>
  <c r="AA17" i="8" s="1"/>
  <c r="AB17" i="8" s="1"/>
  <c r="AC17" i="8" s="1"/>
  <c r="AD17" i="8" s="1"/>
  <c r="AE17" i="8" s="1"/>
  <c r="AF17" i="8" s="1"/>
  <c r="AG17" i="8" s="1"/>
  <c r="AH17" i="8" s="1"/>
  <c r="AI17" i="8" s="1"/>
  <c r="AA18" i="8" s="1"/>
  <c r="AB18" i="8" s="1"/>
  <c r="AC18" i="8" s="1"/>
  <c r="AD18" i="8" s="1"/>
  <c r="AE18" i="8" s="1"/>
  <c r="AF18" i="8" s="1"/>
  <c r="AG18" i="8" s="1"/>
  <c r="AH18" i="8" s="1"/>
  <c r="AI18" i="8" s="1"/>
  <c r="AA19" i="8" s="1"/>
  <c r="AB19" i="8" s="1"/>
  <c r="AC19" i="8" s="1"/>
  <c r="AD19" i="8" s="1"/>
  <c r="AE19" i="8" s="1"/>
  <c r="AF19" i="8" s="1"/>
  <c r="AG19" i="8" s="1"/>
  <c r="AH19" i="8" s="1"/>
  <c r="AI19" i="8" s="1"/>
  <c r="AA20" i="8" s="1"/>
  <c r="AB20" i="8" s="1"/>
  <c r="AC20" i="8" s="1"/>
  <c r="AD20" i="8" s="1"/>
  <c r="AE20" i="8" s="1"/>
  <c r="AF20" i="8" s="1"/>
  <c r="AG20" i="8" s="1"/>
  <c r="AH20" i="8" s="1"/>
  <c r="AI20" i="8" s="1"/>
  <c r="L1136" i="8"/>
  <c r="K1136" i="8"/>
  <c r="L1135" i="8"/>
  <c r="K1135" i="8"/>
  <c r="L1115" i="8"/>
  <c r="K1115" i="8"/>
  <c r="L1114" i="8"/>
  <c r="K1114" i="8"/>
  <c r="L1094" i="8"/>
  <c r="K1094" i="8"/>
  <c r="L1093" i="8"/>
  <c r="K1093" i="8"/>
  <c r="L1073" i="8"/>
  <c r="K1073" i="8"/>
  <c r="L1072" i="8"/>
  <c r="K1072" i="8"/>
  <c r="L1052" i="8"/>
  <c r="K1052" i="8"/>
  <c r="L1051" i="8"/>
  <c r="K1051" i="8"/>
  <c r="L1031" i="8"/>
  <c r="K1031" i="8"/>
  <c r="L1030" i="8"/>
  <c r="K1030" i="8"/>
  <c r="I1029" i="8"/>
  <c r="L1024" i="8" s="1"/>
  <c r="L1025" i="8" s="1"/>
  <c r="L1010" i="8"/>
  <c r="K1010" i="8"/>
  <c r="L1009" i="8"/>
  <c r="K1009" i="8"/>
  <c r="I1008" i="8"/>
  <c r="L1003" i="8" s="1"/>
  <c r="L1004" i="8" s="1"/>
  <c r="J1003" i="8"/>
  <c r="J1004" i="8" s="1"/>
  <c r="I1003" i="8"/>
  <c r="I987" i="8"/>
  <c r="L989" i="8"/>
  <c r="K989" i="8"/>
  <c r="J998" i="8" s="1"/>
  <c r="L988" i="8"/>
  <c r="K988" i="8"/>
  <c r="L982" i="8"/>
  <c r="L983" i="8" s="1"/>
  <c r="K982" i="8"/>
  <c r="K983" i="8" s="1"/>
  <c r="J982" i="8"/>
  <c r="J983" i="8" s="1"/>
  <c r="I982" i="8"/>
  <c r="L968" i="8"/>
  <c r="K968" i="8"/>
  <c r="J977" i="8" s="1"/>
  <c r="L967" i="8"/>
  <c r="K967" i="8"/>
  <c r="J976" i="8" s="1"/>
  <c r="L961" i="8"/>
  <c r="L962" i="8" s="1"/>
  <c r="J961" i="8"/>
  <c r="J962" i="8" s="1"/>
  <c r="I961" i="8"/>
  <c r="L947" i="8"/>
  <c r="J956" i="8" s="1"/>
  <c r="K947" i="8"/>
  <c r="L946" i="8"/>
  <c r="K946" i="8"/>
  <c r="J955" i="8" s="1"/>
  <c r="I945" i="8"/>
  <c r="K940" i="8" s="1"/>
  <c r="K941" i="8" s="1"/>
  <c r="L940" i="8"/>
  <c r="L941" i="8" s="1"/>
  <c r="J940" i="8"/>
  <c r="J941" i="8" s="1"/>
  <c r="I940" i="8"/>
  <c r="L926" i="8"/>
  <c r="K926" i="8"/>
  <c r="L925" i="8"/>
  <c r="K925" i="8"/>
  <c r="J934" i="8" s="1"/>
  <c r="I924" i="8"/>
  <c r="L919" i="8" s="1"/>
  <c r="L920" i="8" s="1"/>
  <c r="J919" i="8"/>
  <c r="J920" i="8" s="1"/>
  <c r="I919" i="8"/>
  <c r="L905" i="8"/>
  <c r="K905" i="8"/>
  <c r="J914" i="8" s="1"/>
  <c r="L904" i="8"/>
  <c r="K904" i="8"/>
  <c r="J913" i="8" s="1"/>
  <c r="I903" i="8"/>
  <c r="K898" i="8" s="1"/>
  <c r="K899" i="8" s="1"/>
  <c r="L898" i="8"/>
  <c r="L899" i="8" s="1"/>
  <c r="J898" i="8"/>
  <c r="J899" i="8" s="1"/>
  <c r="I898" i="8"/>
  <c r="J893" i="8"/>
  <c r="L884" i="8"/>
  <c r="K884" i="8"/>
  <c r="L883" i="8"/>
  <c r="K883" i="8"/>
  <c r="J892" i="8" s="1"/>
  <c r="I882" i="8"/>
  <c r="K877" i="8" s="1"/>
  <c r="K878" i="8" s="1"/>
  <c r="L877" i="8"/>
  <c r="L878" i="8" s="1"/>
  <c r="J877" i="8"/>
  <c r="J878" i="8" s="1"/>
  <c r="I877" i="8"/>
  <c r="L863" i="8"/>
  <c r="K863" i="8"/>
  <c r="J872" i="8" s="1"/>
  <c r="L862" i="8"/>
  <c r="K862" i="8"/>
  <c r="J871" i="8" s="1"/>
  <c r="I861" i="8"/>
  <c r="L856" i="8" s="1"/>
  <c r="L857" i="8" s="1"/>
  <c r="J856" i="8"/>
  <c r="J857" i="8" s="1"/>
  <c r="I856" i="8"/>
  <c r="L842" i="8"/>
  <c r="K842" i="8"/>
  <c r="L841" i="8"/>
  <c r="K841" i="8"/>
  <c r="J850" i="8" s="1"/>
  <c r="I840" i="8"/>
  <c r="L835" i="8" s="1"/>
  <c r="L836" i="8" s="1"/>
  <c r="J835" i="8"/>
  <c r="J836" i="8" s="1"/>
  <c r="I835" i="8"/>
  <c r="L821" i="8"/>
  <c r="K821" i="8"/>
  <c r="J830" i="8" s="1"/>
  <c r="L820" i="8"/>
  <c r="K820" i="8"/>
  <c r="J829" i="8" s="1"/>
  <c r="I819" i="8"/>
  <c r="L814" i="8" s="1"/>
  <c r="L815" i="8" s="1"/>
  <c r="J814" i="8"/>
  <c r="J815" i="8" s="1"/>
  <c r="I814" i="8"/>
  <c r="I798" i="8"/>
  <c r="L800" i="8"/>
  <c r="K800" i="8"/>
  <c r="L799" i="8"/>
  <c r="K799" i="8"/>
  <c r="L793" i="8"/>
  <c r="L794" i="8" s="1"/>
  <c r="K793" i="8"/>
  <c r="K794" i="8" s="1"/>
  <c r="J793" i="8"/>
  <c r="J794" i="8" s="1"/>
  <c r="I793" i="8"/>
  <c r="L779" i="8"/>
  <c r="K779" i="8"/>
  <c r="J788" i="8" s="1"/>
  <c r="L778" i="8"/>
  <c r="K778" i="8"/>
  <c r="J787" i="8" s="1"/>
  <c r="L772" i="8"/>
  <c r="L773" i="8" s="1"/>
  <c r="J772" i="8"/>
  <c r="J773" i="8" s="1"/>
  <c r="I772" i="8"/>
  <c r="L758" i="8"/>
  <c r="K758" i="8"/>
  <c r="J767" i="8" s="1"/>
  <c r="L757" i="8"/>
  <c r="K757" i="8"/>
  <c r="J766" i="8" s="1"/>
  <c r="I756" i="8"/>
  <c r="K751" i="8" s="1"/>
  <c r="K752" i="8" s="1"/>
  <c r="L751" i="8"/>
  <c r="L752" i="8" s="1"/>
  <c r="J751" i="8"/>
  <c r="J752" i="8" s="1"/>
  <c r="I751" i="8"/>
  <c r="L737" i="8"/>
  <c r="K737" i="8"/>
  <c r="J746" i="8" s="1"/>
  <c r="L736" i="8"/>
  <c r="K736" i="8"/>
  <c r="I735" i="8"/>
  <c r="L730" i="8" s="1"/>
  <c r="L731" i="8" s="1"/>
  <c r="J730" i="8"/>
  <c r="J731" i="8" s="1"/>
  <c r="I730" i="8"/>
  <c r="L716" i="8"/>
  <c r="K716" i="8"/>
  <c r="J725" i="8" s="1"/>
  <c r="L715" i="8"/>
  <c r="K715" i="8"/>
  <c r="I714" i="8"/>
  <c r="K709" i="8" s="1"/>
  <c r="K710" i="8" s="1"/>
  <c r="L709" i="8"/>
  <c r="L710" i="8" s="1"/>
  <c r="J709" i="8"/>
  <c r="J710" i="8" s="1"/>
  <c r="I709" i="8"/>
  <c r="L695" i="8"/>
  <c r="K695" i="8"/>
  <c r="J704" i="8" s="1"/>
  <c r="L694" i="8"/>
  <c r="K694" i="8"/>
  <c r="J703" i="8" s="1"/>
  <c r="I693" i="8"/>
  <c r="L688" i="8" s="1"/>
  <c r="L689" i="8" s="1"/>
  <c r="J688" i="8"/>
  <c r="J689" i="8" s="1"/>
  <c r="I688" i="8"/>
  <c r="L674" i="8"/>
  <c r="K674" i="8"/>
  <c r="J683" i="8" s="1"/>
  <c r="L673" i="8"/>
  <c r="K673" i="8"/>
  <c r="J682" i="8" s="1"/>
  <c r="I672" i="8"/>
  <c r="L667" i="8" s="1"/>
  <c r="L668" i="8" s="1"/>
  <c r="J667" i="8"/>
  <c r="J668" i="8" s="1"/>
  <c r="I667" i="8"/>
  <c r="L653" i="8"/>
  <c r="J662" i="8" s="1"/>
  <c r="K653" i="8"/>
  <c r="L652" i="8"/>
  <c r="K652" i="8"/>
  <c r="I651" i="8"/>
  <c r="K646" i="8" s="1"/>
  <c r="K647" i="8" s="1"/>
  <c r="L646" i="8"/>
  <c r="L647" i="8" s="1"/>
  <c r="J646" i="8"/>
  <c r="J647" i="8" s="1"/>
  <c r="I646" i="8"/>
  <c r="L632" i="8"/>
  <c r="K632" i="8"/>
  <c r="J641" i="8" s="1"/>
  <c r="L631" i="8"/>
  <c r="K631" i="8"/>
  <c r="J640" i="8" s="1"/>
  <c r="I630" i="8"/>
  <c r="K625" i="8" s="1"/>
  <c r="K626" i="8" s="1"/>
  <c r="L625" i="8"/>
  <c r="L626" i="8" s="1"/>
  <c r="J625" i="8"/>
  <c r="J626" i="8" s="1"/>
  <c r="I625" i="8"/>
  <c r="I609" i="8"/>
  <c r="L611" i="8"/>
  <c r="K611" i="8"/>
  <c r="L610" i="8"/>
  <c r="K610" i="8"/>
  <c r="K604" i="8"/>
  <c r="K605" i="8" s="1"/>
  <c r="J604" i="8"/>
  <c r="J605" i="8" s="1"/>
  <c r="L590" i="8"/>
  <c r="K590" i="8"/>
  <c r="J599" i="8" s="1"/>
  <c r="L589" i="8"/>
  <c r="K589" i="8"/>
  <c r="L583" i="8"/>
  <c r="L584" i="8" s="1"/>
  <c r="J583" i="8"/>
  <c r="J584" i="8" s="1"/>
  <c r="I583" i="8"/>
  <c r="L569" i="8"/>
  <c r="K569" i="8"/>
  <c r="J578" i="8" s="1"/>
  <c r="L568" i="8"/>
  <c r="K568" i="8"/>
  <c r="J577" i="8" s="1"/>
  <c r="I567" i="8"/>
  <c r="L562" i="8" s="1"/>
  <c r="L563" i="8" s="1"/>
  <c r="J562" i="8"/>
  <c r="J563" i="8" s="1"/>
  <c r="I562" i="8"/>
  <c r="L548" i="8"/>
  <c r="K548" i="8"/>
  <c r="L547" i="8"/>
  <c r="K547" i="8"/>
  <c r="J556" i="8" s="1"/>
  <c r="I546" i="8"/>
  <c r="L541" i="8" s="1"/>
  <c r="L542" i="8" s="1"/>
  <c r="J541" i="8"/>
  <c r="J542" i="8" s="1"/>
  <c r="I541" i="8"/>
  <c r="L527" i="8"/>
  <c r="K527" i="8"/>
  <c r="J536" i="8" s="1"/>
  <c r="L526" i="8"/>
  <c r="K526" i="8"/>
  <c r="I525" i="8"/>
  <c r="L520" i="8" s="1"/>
  <c r="L521" i="8" s="1"/>
  <c r="J520" i="8"/>
  <c r="J521" i="8" s="1"/>
  <c r="I520" i="8"/>
  <c r="L506" i="8"/>
  <c r="K506" i="8"/>
  <c r="J515" i="8" s="1"/>
  <c r="L505" i="8"/>
  <c r="K505" i="8"/>
  <c r="I504" i="8"/>
  <c r="L499" i="8" s="1"/>
  <c r="L500" i="8" s="1"/>
  <c r="J499" i="8"/>
  <c r="J500" i="8" s="1"/>
  <c r="I499" i="8"/>
  <c r="L485" i="8"/>
  <c r="K485" i="8"/>
  <c r="J494" i="8" s="1"/>
  <c r="L484" i="8"/>
  <c r="K484" i="8"/>
  <c r="I483" i="8"/>
  <c r="K478" i="8" s="1"/>
  <c r="K479" i="8" s="1"/>
  <c r="L478" i="8"/>
  <c r="L479" i="8" s="1"/>
  <c r="J478" i="8"/>
  <c r="J479" i="8" s="1"/>
  <c r="I478" i="8"/>
  <c r="L464" i="8"/>
  <c r="K464" i="8"/>
  <c r="J473" i="8" s="1"/>
  <c r="L463" i="8"/>
  <c r="K463" i="8"/>
  <c r="J472" i="8" s="1"/>
  <c r="I462" i="8"/>
  <c r="K457" i="8" s="1"/>
  <c r="K458" i="8" s="1"/>
  <c r="L457" i="8"/>
  <c r="L458" i="8" s="1"/>
  <c r="J457" i="8"/>
  <c r="J458" i="8" s="1"/>
  <c r="I457" i="8"/>
  <c r="L443" i="8"/>
  <c r="K443" i="8"/>
  <c r="J452" i="8" s="1"/>
  <c r="L442" i="8"/>
  <c r="K442" i="8"/>
  <c r="J451" i="8" s="1"/>
  <c r="I441" i="8"/>
  <c r="L436" i="8" s="1"/>
  <c r="L437" i="8" s="1"/>
  <c r="J436" i="8"/>
  <c r="J437" i="8" s="1"/>
  <c r="I436" i="8"/>
  <c r="I420" i="8"/>
  <c r="K415" i="8" s="1"/>
  <c r="K416" i="8" s="1"/>
  <c r="L422" i="8"/>
  <c r="K422" i="8"/>
  <c r="L421" i="8"/>
  <c r="K421" i="8"/>
  <c r="L401" i="8"/>
  <c r="K401" i="8"/>
  <c r="J410" i="8" s="1"/>
  <c r="L400" i="8"/>
  <c r="K400" i="8"/>
  <c r="J409" i="8" s="1"/>
  <c r="L394" i="8"/>
  <c r="L395" i="8" s="1"/>
  <c r="J394" i="8"/>
  <c r="J395" i="8" s="1"/>
  <c r="I394" i="8"/>
  <c r="L380" i="8"/>
  <c r="K380" i="8"/>
  <c r="J389" i="8" s="1"/>
  <c r="L379" i="8"/>
  <c r="K379" i="8"/>
  <c r="I378" i="8"/>
  <c r="L373" i="8" s="1"/>
  <c r="L374" i="8" s="1"/>
  <c r="J373" i="8"/>
  <c r="J374" i="8" s="1"/>
  <c r="L359" i="8"/>
  <c r="K359" i="8"/>
  <c r="L358" i="8"/>
  <c r="K358" i="8"/>
  <c r="J367" i="8" s="1"/>
  <c r="I357" i="8"/>
  <c r="L352" i="8"/>
  <c r="L353" i="8" s="1"/>
  <c r="K352" i="8"/>
  <c r="K353" i="8" s="1"/>
  <c r="J352" i="8"/>
  <c r="J353" i="8" s="1"/>
  <c r="I352" i="8"/>
  <c r="L338" i="8"/>
  <c r="K338" i="8"/>
  <c r="J347" i="8" s="1"/>
  <c r="L337" i="8"/>
  <c r="K337" i="8"/>
  <c r="J346" i="8" s="1"/>
  <c r="I336" i="8"/>
  <c r="L331" i="8"/>
  <c r="L332" i="8" s="1"/>
  <c r="K331" i="8"/>
  <c r="K332" i="8" s="1"/>
  <c r="J331" i="8"/>
  <c r="J332" i="8" s="1"/>
  <c r="I331" i="8"/>
  <c r="L317" i="8"/>
  <c r="K317" i="8"/>
  <c r="J326" i="8" s="1"/>
  <c r="L316" i="8"/>
  <c r="K316" i="8"/>
  <c r="J325" i="8" s="1"/>
  <c r="I315" i="8"/>
  <c r="K310" i="8" s="1"/>
  <c r="K311" i="8" s="1"/>
  <c r="L310" i="8"/>
  <c r="L311" i="8" s="1"/>
  <c r="J310" i="8"/>
  <c r="J311" i="8" s="1"/>
  <c r="I310" i="8"/>
  <c r="L296" i="8"/>
  <c r="K296" i="8"/>
  <c r="L295" i="8"/>
  <c r="K295" i="8"/>
  <c r="J304" i="8" s="1"/>
  <c r="I294" i="8"/>
  <c r="L289" i="8" s="1"/>
  <c r="L290" i="8" s="1"/>
  <c r="J289" i="8"/>
  <c r="J290" i="8" s="1"/>
  <c r="I289" i="8"/>
  <c r="L275" i="8"/>
  <c r="J284" i="8" s="1"/>
  <c r="K275" i="8"/>
  <c r="L274" i="8"/>
  <c r="K274" i="8"/>
  <c r="J283" i="8" s="1"/>
  <c r="I273" i="8"/>
  <c r="K268" i="8" s="1"/>
  <c r="K269" i="8" s="1"/>
  <c r="L268" i="8"/>
  <c r="L269" i="8" s="1"/>
  <c r="J268" i="8"/>
  <c r="J269" i="8" s="1"/>
  <c r="I268" i="8"/>
  <c r="L254" i="8"/>
  <c r="K254" i="8"/>
  <c r="J263" i="8" s="1"/>
  <c r="L253" i="8"/>
  <c r="K253" i="8"/>
  <c r="J262" i="8" s="1"/>
  <c r="I252" i="8"/>
  <c r="L247" i="8" s="1"/>
  <c r="L248" i="8" s="1"/>
  <c r="J247" i="8"/>
  <c r="J248" i="8" s="1"/>
  <c r="I247" i="8"/>
  <c r="I231" i="8"/>
  <c r="L226" i="8" s="1"/>
  <c r="L227" i="8" s="1"/>
  <c r="L233" i="8"/>
  <c r="K233" i="8"/>
  <c r="J242" i="8" s="1"/>
  <c r="L232" i="8"/>
  <c r="K232" i="8"/>
  <c r="J241" i="8" s="1"/>
  <c r="K226" i="8"/>
  <c r="K227" i="8" s="1"/>
  <c r="J226" i="8"/>
  <c r="J227" i="8" s="1"/>
  <c r="I226" i="8"/>
  <c r="L212" i="8"/>
  <c r="K212" i="8"/>
  <c r="J221" i="8" s="1"/>
  <c r="L211" i="8"/>
  <c r="K211" i="8"/>
  <c r="L205" i="8"/>
  <c r="L206" i="8" s="1"/>
  <c r="J205" i="8"/>
  <c r="J206" i="8" s="1"/>
  <c r="I205" i="8"/>
  <c r="L191" i="8"/>
  <c r="K191" i="8"/>
  <c r="J200" i="8" s="1"/>
  <c r="L190" i="8"/>
  <c r="K190" i="8"/>
  <c r="J199" i="8" s="1"/>
  <c r="I189" i="8"/>
  <c r="K184" i="8" s="1"/>
  <c r="K185" i="8" s="1"/>
  <c r="L184" i="8"/>
  <c r="L185" i="8" s="1"/>
  <c r="J184" i="8"/>
  <c r="J185" i="8" s="1"/>
  <c r="I184" i="8"/>
  <c r="L170" i="8"/>
  <c r="K170" i="8"/>
  <c r="J179" i="8" s="1"/>
  <c r="L169" i="8"/>
  <c r="K169" i="8"/>
  <c r="I168" i="8"/>
  <c r="L163" i="8" s="1"/>
  <c r="L164" i="8" s="1"/>
  <c r="J163" i="8"/>
  <c r="J164" i="8" s="1"/>
  <c r="I163" i="8"/>
  <c r="J158" i="8"/>
  <c r="L149" i="8"/>
  <c r="K149" i="8"/>
  <c r="L148" i="8"/>
  <c r="K148" i="8"/>
  <c r="J157" i="8" s="1"/>
  <c r="I147" i="8"/>
  <c r="K142" i="8" s="1"/>
  <c r="K143" i="8" s="1"/>
  <c r="L142" i="8"/>
  <c r="L143" i="8" s="1"/>
  <c r="J142" i="8"/>
  <c r="J143" i="8" s="1"/>
  <c r="I142" i="8"/>
  <c r="L128" i="8"/>
  <c r="K128" i="8"/>
  <c r="J137" i="8" s="1"/>
  <c r="L127" i="8"/>
  <c r="K127" i="8"/>
  <c r="I126" i="8"/>
  <c r="L121" i="8" s="1"/>
  <c r="L122" i="8" s="1"/>
  <c r="J121" i="8"/>
  <c r="J122" i="8" s="1"/>
  <c r="I121" i="8"/>
  <c r="L107" i="8"/>
  <c r="K107" i="8"/>
  <c r="J116" i="8" s="1"/>
  <c r="L106" i="8"/>
  <c r="K106" i="8"/>
  <c r="J115" i="8" s="1"/>
  <c r="I105" i="8"/>
  <c r="L100" i="8" s="1"/>
  <c r="L101" i="8" s="1"/>
  <c r="J100" i="8"/>
  <c r="J101" i="8" s="1"/>
  <c r="I100" i="8"/>
  <c r="L86" i="8"/>
  <c r="K86" i="8"/>
  <c r="L85" i="8"/>
  <c r="K85" i="8"/>
  <c r="J94" i="8" s="1"/>
  <c r="I84" i="8"/>
  <c r="L79" i="8" s="1"/>
  <c r="L80" i="8" s="1"/>
  <c r="J79" i="8"/>
  <c r="J80" i="8" s="1"/>
  <c r="I79" i="8"/>
  <c r="L65" i="8"/>
  <c r="K65" i="8"/>
  <c r="J74" i="8" s="1"/>
  <c r="L64" i="8"/>
  <c r="K64" i="8"/>
  <c r="J73" i="8" s="1"/>
  <c r="I63" i="8"/>
  <c r="L58" i="8" s="1"/>
  <c r="L59" i="8" s="1"/>
  <c r="J58" i="8"/>
  <c r="J59" i="8" s="1"/>
  <c r="I42" i="8"/>
  <c r="L44" i="8"/>
  <c r="K44" i="8"/>
  <c r="L43" i="8"/>
  <c r="K43" i="8"/>
  <c r="L37" i="8"/>
  <c r="L38" i="8" s="1"/>
  <c r="K37" i="8"/>
  <c r="K38" i="8" s="1"/>
  <c r="J37" i="8"/>
  <c r="J38" i="8" s="1"/>
  <c r="L16" i="8"/>
  <c r="L23" i="8"/>
  <c r="K23" i="8"/>
  <c r="J32" i="8" s="1"/>
  <c r="L22" i="8"/>
  <c r="K22" i="8"/>
  <c r="L17" i="8"/>
  <c r="K16" i="8"/>
  <c r="K17" i="8" s="1"/>
  <c r="J16" i="8"/>
  <c r="J17" i="8" s="1"/>
  <c r="I16" i="8"/>
  <c r="W7" i="8"/>
  <c r="V7" i="8"/>
  <c r="U7" i="8"/>
  <c r="V6" i="8"/>
  <c r="U6" i="8"/>
  <c r="I6" i="8"/>
  <c r="U5" i="8"/>
  <c r="AA21" i="8" l="1"/>
  <c r="AB21" i="8" s="1"/>
  <c r="AC21" i="8" s="1"/>
  <c r="AD21" i="8" s="1"/>
  <c r="AE21" i="8" s="1"/>
  <c r="AF21" i="8" s="1"/>
  <c r="AG21" i="8" s="1"/>
  <c r="AH21" i="8" s="1"/>
  <c r="AI21" i="8" s="1"/>
  <c r="J1024" i="8"/>
  <c r="J1025" i="8" s="1"/>
  <c r="J1040" i="8"/>
  <c r="J1018" i="8"/>
  <c r="I1024" i="8"/>
  <c r="I1025" i="8" s="1"/>
  <c r="I1050" i="8"/>
  <c r="J1039" i="8"/>
  <c r="J1019" i="8"/>
  <c r="J997" i="8"/>
  <c r="J935" i="8"/>
  <c r="J851" i="8"/>
  <c r="J809" i="8"/>
  <c r="J745" i="8"/>
  <c r="J724" i="8"/>
  <c r="J661" i="8"/>
  <c r="J620" i="8"/>
  <c r="J598" i="8"/>
  <c r="J557" i="8"/>
  <c r="J535" i="8"/>
  <c r="J514" i="8"/>
  <c r="J493" i="8"/>
  <c r="J388" i="8"/>
  <c r="J368" i="8"/>
  <c r="J305" i="8"/>
  <c r="J220" i="8"/>
  <c r="J178" i="8"/>
  <c r="J136" i="8"/>
  <c r="J95" i="8"/>
  <c r="J53" i="8"/>
  <c r="I1045" i="8"/>
  <c r="K1024" i="8"/>
  <c r="K1025" i="8" s="1"/>
  <c r="I1004" i="8"/>
  <c r="K1003" i="8"/>
  <c r="K1004" i="8" s="1"/>
  <c r="I983" i="8"/>
  <c r="I962" i="8"/>
  <c r="K961" i="8"/>
  <c r="K962" i="8" s="1"/>
  <c r="I941" i="8"/>
  <c r="I920" i="8"/>
  <c r="K919" i="8"/>
  <c r="K920" i="8" s="1"/>
  <c r="I899" i="8"/>
  <c r="I878" i="8"/>
  <c r="I857" i="8"/>
  <c r="K856" i="8"/>
  <c r="K857" i="8" s="1"/>
  <c r="I836" i="8"/>
  <c r="K835" i="8"/>
  <c r="K836" i="8" s="1"/>
  <c r="I815" i="8"/>
  <c r="K814" i="8"/>
  <c r="K815" i="8" s="1"/>
  <c r="J808" i="8"/>
  <c r="I794" i="8"/>
  <c r="J796" i="8" s="1"/>
  <c r="I773" i="8"/>
  <c r="K772" i="8"/>
  <c r="K773" i="8" s="1"/>
  <c r="J754" i="8"/>
  <c r="I752" i="8"/>
  <c r="I731" i="8"/>
  <c r="K730" i="8"/>
  <c r="K731" i="8" s="1"/>
  <c r="J712" i="8"/>
  <c r="I710" i="8"/>
  <c r="J691" i="8"/>
  <c r="I689" i="8"/>
  <c r="K688" i="8"/>
  <c r="K689" i="8" s="1"/>
  <c r="I668" i="8"/>
  <c r="K667" i="8"/>
  <c r="K668" i="8" s="1"/>
  <c r="I647" i="8"/>
  <c r="J628" i="8"/>
  <c r="I626" i="8"/>
  <c r="L604" i="8"/>
  <c r="L605" i="8" s="1"/>
  <c r="I604" i="8"/>
  <c r="J619" i="8"/>
  <c r="I605" i="8"/>
  <c r="I584" i="8"/>
  <c r="K583" i="8"/>
  <c r="K584" i="8" s="1"/>
  <c r="I563" i="8"/>
  <c r="J565" i="8" s="1"/>
  <c r="K562" i="8"/>
  <c r="K563" i="8" s="1"/>
  <c r="I542" i="8"/>
  <c r="K541" i="8"/>
  <c r="K542" i="8" s="1"/>
  <c r="J523" i="8"/>
  <c r="I521" i="8"/>
  <c r="K520" i="8"/>
  <c r="K521" i="8" s="1"/>
  <c r="I500" i="8"/>
  <c r="K499" i="8"/>
  <c r="K500" i="8" s="1"/>
  <c r="J481" i="8"/>
  <c r="I479" i="8"/>
  <c r="I458" i="8"/>
  <c r="K436" i="8"/>
  <c r="K437" i="8" s="1"/>
  <c r="I437" i="8"/>
  <c r="L415" i="8"/>
  <c r="L416" i="8" s="1"/>
  <c r="I415" i="8"/>
  <c r="I416" i="8" s="1"/>
  <c r="J430" i="8"/>
  <c r="J431" i="8"/>
  <c r="J415" i="8"/>
  <c r="J416" i="8" s="1"/>
  <c r="I395" i="8"/>
  <c r="K394" i="8"/>
  <c r="K395" i="8" s="1"/>
  <c r="K373" i="8"/>
  <c r="K374" i="8" s="1"/>
  <c r="I373" i="8"/>
  <c r="J355" i="8"/>
  <c r="I353" i="8"/>
  <c r="J334" i="8"/>
  <c r="I332" i="8"/>
  <c r="I311" i="8"/>
  <c r="I290" i="8"/>
  <c r="K289" i="8"/>
  <c r="K290" i="8" s="1"/>
  <c r="J271" i="8"/>
  <c r="I269" i="8"/>
  <c r="I248" i="8"/>
  <c r="K247" i="8"/>
  <c r="K248" i="8" s="1"/>
  <c r="I227" i="8"/>
  <c r="I206" i="8"/>
  <c r="K205" i="8"/>
  <c r="K206" i="8" s="1"/>
  <c r="J187" i="8"/>
  <c r="I185" i="8"/>
  <c r="I164" i="8"/>
  <c r="K163" i="8"/>
  <c r="K164" i="8" s="1"/>
  <c r="I143" i="8"/>
  <c r="I122" i="8"/>
  <c r="K121" i="8"/>
  <c r="K122" i="8" s="1"/>
  <c r="I101" i="8"/>
  <c r="K100" i="8"/>
  <c r="K101" i="8" s="1"/>
  <c r="J82" i="8"/>
  <c r="I80" i="8"/>
  <c r="K79" i="8"/>
  <c r="K80" i="8" s="1"/>
  <c r="I58" i="8"/>
  <c r="K58" i="8"/>
  <c r="K59" i="8" s="1"/>
  <c r="I37" i="8"/>
  <c r="J52" i="8"/>
  <c r="I38" i="8"/>
  <c r="J19" i="8"/>
  <c r="I17" i="8"/>
  <c r="AF258" i="7"/>
  <c r="AG258" i="7" s="1"/>
  <c r="AH258" i="7" s="1"/>
  <c r="AI258" i="7" s="1"/>
  <c r="AJ258" i="7" s="1"/>
  <c r="AK258" i="7" s="1"/>
  <c r="AL258" i="7" s="1"/>
  <c r="AM258" i="7" s="1"/>
  <c r="AN258" i="7" s="1"/>
  <c r="AO258" i="7" s="1"/>
  <c r="AP258" i="7" s="1"/>
  <c r="AQ258" i="7" s="1"/>
  <c r="AE259" i="7" s="1"/>
  <c r="AF259" i="7" s="1"/>
  <c r="AG259" i="7" s="1"/>
  <c r="AH259" i="7" s="1"/>
  <c r="AI259" i="7" s="1"/>
  <c r="AJ259" i="7" s="1"/>
  <c r="AK259" i="7" s="1"/>
  <c r="AL259" i="7" s="1"/>
  <c r="AM259" i="7" s="1"/>
  <c r="AN259" i="7" s="1"/>
  <c r="AO259" i="7" s="1"/>
  <c r="AP259" i="7" s="1"/>
  <c r="AQ259" i="7" s="1"/>
  <c r="AE260" i="7" s="1"/>
  <c r="AF260" i="7" s="1"/>
  <c r="AG260" i="7" s="1"/>
  <c r="AH260" i="7" s="1"/>
  <c r="AI260" i="7" s="1"/>
  <c r="AJ260" i="7" s="1"/>
  <c r="AK260" i="7" s="1"/>
  <c r="AL260" i="7" s="1"/>
  <c r="AM260" i="7" s="1"/>
  <c r="AN260" i="7" s="1"/>
  <c r="AO260" i="7" s="1"/>
  <c r="AP260" i="7" s="1"/>
  <c r="AQ260" i="7" s="1"/>
  <c r="AE261" i="7" s="1"/>
  <c r="AF261" i="7" s="1"/>
  <c r="AG261" i="7" s="1"/>
  <c r="AH261" i="7" s="1"/>
  <c r="AI261" i="7" s="1"/>
  <c r="AJ261" i="7" s="1"/>
  <c r="AK261" i="7" s="1"/>
  <c r="AL261" i="7" s="1"/>
  <c r="AM261" i="7" s="1"/>
  <c r="AN261" i="7" s="1"/>
  <c r="AO261" i="7" s="1"/>
  <c r="AP261" i="7" s="1"/>
  <c r="AQ261" i="7" s="1"/>
  <c r="AE262" i="7" s="1"/>
  <c r="AF262" i="7" s="1"/>
  <c r="AG262" i="7" s="1"/>
  <c r="AH262" i="7" s="1"/>
  <c r="AI262" i="7" s="1"/>
  <c r="AJ262" i="7" s="1"/>
  <c r="AK262" i="7" s="1"/>
  <c r="AL262" i="7" s="1"/>
  <c r="AM262" i="7" s="1"/>
  <c r="AN262" i="7" s="1"/>
  <c r="AO262" i="7" s="1"/>
  <c r="AP262" i="7" s="1"/>
  <c r="AQ262" i="7" s="1"/>
  <c r="AE263" i="7" s="1"/>
  <c r="AF263" i="7" s="1"/>
  <c r="AG263" i="7" s="1"/>
  <c r="AH263" i="7" s="1"/>
  <c r="AI263" i="7" s="1"/>
  <c r="AJ263" i="7" s="1"/>
  <c r="AK263" i="7" s="1"/>
  <c r="AL263" i="7" s="1"/>
  <c r="AM263" i="7" s="1"/>
  <c r="AN263" i="7" s="1"/>
  <c r="AO263" i="7" s="1"/>
  <c r="AP263" i="7" s="1"/>
  <c r="AQ263" i="7" s="1"/>
  <c r="AE264" i="7" s="1"/>
  <c r="AF264" i="7" s="1"/>
  <c r="AG264" i="7" s="1"/>
  <c r="AH264" i="7" s="1"/>
  <c r="AI264" i="7" s="1"/>
  <c r="AJ264" i="7" s="1"/>
  <c r="AK264" i="7" s="1"/>
  <c r="AL264" i="7" s="1"/>
  <c r="AM264" i="7" s="1"/>
  <c r="AN264" i="7" s="1"/>
  <c r="AO264" i="7" s="1"/>
  <c r="AP264" i="7" s="1"/>
  <c r="AQ264" i="7" s="1"/>
  <c r="AE265" i="7" s="1"/>
  <c r="AF265" i="7" s="1"/>
  <c r="AG265" i="7" s="1"/>
  <c r="AH265" i="7" s="1"/>
  <c r="AI265" i="7" s="1"/>
  <c r="AJ265" i="7" s="1"/>
  <c r="AK265" i="7" s="1"/>
  <c r="AL265" i="7" s="1"/>
  <c r="AM265" i="7" s="1"/>
  <c r="AN265" i="7" s="1"/>
  <c r="AO265" i="7" s="1"/>
  <c r="AP265" i="7" s="1"/>
  <c r="AQ265" i="7" s="1"/>
  <c r="AE266" i="7" s="1"/>
  <c r="AF266" i="7" s="1"/>
  <c r="AG266" i="7" s="1"/>
  <c r="AH266" i="7" s="1"/>
  <c r="AI266" i="7" s="1"/>
  <c r="AJ266" i="7" s="1"/>
  <c r="AK266" i="7" s="1"/>
  <c r="AL266" i="7" s="1"/>
  <c r="AM266" i="7" s="1"/>
  <c r="AN266" i="7" s="1"/>
  <c r="AO266" i="7" s="1"/>
  <c r="AP266" i="7" s="1"/>
  <c r="AQ266" i="7" s="1"/>
  <c r="AE267" i="7" s="1"/>
  <c r="AF267" i="7" s="1"/>
  <c r="AG267" i="7" s="1"/>
  <c r="AH267" i="7" s="1"/>
  <c r="AI267" i="7" s="1"/>
  <c r="AJ267" i="7" s="1"/>
  <c r="AK267" i="7" s="1"/>
  <c r="AL267" i="7" s="1"/>
  <c r="AM267" i="7" s="1"/>
  <c r="AN267" i="7" s="1"/>
  <c r="AO267" i="7" s="1"/>
  <c r="AP267" i="7" s="1"/>
  <c r="AQ267" i="7" s="1"/>
  <c r="AE268" i="7" s="1"/>
  <c r="AF268" i="7" s="1"/>
  <c r="AG268" i="7" s="1"/>
  <c r="AH268" i="7" s="1"/>
  <c r="AI268" i="7" s="1"/>
  <c r="AJ268" i="7" s="1"/>
  <c r="AK268" i="7" s="1"/>
  <c r="AL268" i="7" s="1"/>
  <c r="AM268" i="7" s="1"/>
  <c r="AN268" i="7" s="1"/>
  <c r="AO268" i="7" s="1"/>
  <c r="AP268" i="7" s="1"/>
  <c r="AQ268" i="7" s="1"/>
  <c r="AE269" i="7" s="1"/>
  <c r="AF269" i="7" s="1"/>
  <c r="AG269" i="7" s="1"/>
  <c r="AH269" i="7" s="1"/>
  <c r="AI269" i="7" s="1"/>
  <c r="AJ269" i="7" s="1"/>
  <c r="AK269" i="7" s="1"/>
  <c r="AL269" i="7" s="1"/>
  <c r="AM269" i="7" s="1"/>
  <c r="AN269" i="7" s="1"/>
  <c r="AO269" i="7" s="1"/>
  <c r="AP269" i="7" s="1"/>
  <c r="AQ269" i="7" s="1"/>
  <c r="L1045" i="8" l="1"/>
  <c r="L1046" i="8" s="1"/>
  <c r="I1071" i="8"/>
  <c r="J1045" i="8"/>
  <c r="J1046" i="8" s="1"/>
  <c r="J1061" i="8"/>
  <c r="K1045" i="8"/>
  <c r="K1046" i="8" s="1"/>
  <c r="J1060" i="8"/>
  <c r="I1046" i="8"/>
  <c r="J1027" i="8"/>
  <c r="J1006" i="8"/>
  <c r="J985" i="8"/>
  <c r="J964" i="8"/>
  <c r="J943" i="8"/>
  <c r="J922" i="8"/>
  <c r="J901" i="8"/>
  <c r="J880" i="8"/>
  <c r="J859" i="8"/>
  <c r="J838" i="8"/>
  <c r="J817" i="8"/>
  <c r="J775" i="8"/>
  <c r="J733" i="8"/>
  <c r="J670" i="8"/>
  <c r="J649" i="8"/>
  <c r="J607" i="8"/>
  <c r="J586" i="8"/>
  <c r="J544" i="8"/>
  <c r="J502" i="8"/>
  <c r="J460" i="8"/>
  <c r="J439" i="8"/>
  <c r="J418" i="8"/>
  <c r="J397" i="8"/>
  <c r="I374" i="8"/>
  <c r="J313" i="8"/>
  <c r="J292" i="8"/>
  <c r="J250" i="8"/>
  <c r="J229" i="8"/>
  <c r="J208" i="8"/>
  <c r="J166" i="8"/>
  <c r="J145" i="8"/>
  <c r="J124" i="8"/>
  <c r="J103" i="8"/>
  <c r="I59" i="8"/>
  <c r="J40" i="8"/>
  <c r="AF243" i="7"/>
  <c r="AG243" i="7" s="1"/>
  <c r="AH243" i="7" s="1"/>
  <c r="AI243" i="7" s="1"/>
  <c r="AJ243" i="7" s="1"/>
  <c r="AK243" i="7" s="1"/>
  <c r="AL243" i="7" s="1"/>
  <c r="AM243" i="7" s="1"/>
  <c r="AN243" i="7" s="1"/>
  <c r="AO243" i="7" s="1"/>
  <c r="AP243" i="7" s="1"/>
  <c r="AQ243" i="7" s="1"/>
  <c r="AE244" i="7" s="1"/>
  <c r="AF244" i="7" s="1"/>
  <c r="AG244" i="7" s="1"/>
  <c r="AH244" i="7" s="1"/>
  <c r="AI244" i="7" s="1"/>
  <c r="AJ244" i="7" s="1"/>
  <c r="AK244" i="7" s="1"/>
  <c r="AL244" i="7" s="1"/>
  <c r="AM244" i="7" s="1"/>
  <c r="AN244" i="7" s="1"/>
  <c r="AO244" i="7" s="1"/>
  <c r="AP244" i="7" s="1"/>
  <c r="AQ244" i="7" s="1"/>
  <c r="AE245" i="7" s="1"/>
  <c r="AF245" i="7" s="1"/>
  <c r="AG245" i="7" s="1"/>
  <c r="AH245" i="7" s="1"/>
  <c r="AI245" i="7" s="1"/>
  <c r="AJ245" i="7" s="1"/>
  <c r="AK245" i="7" s="1"/>
  <c r="AL245" i="7" s="1"/>
  <c r="AM245" i="7" s="1"/>
  <c r="AN245" i="7" s="1"/>
  <c r="AO245" i="7" s="1"/>
  <c r="AP245" i="7" s="1"/>
  <c r="AQ245" i="7" s="1"/>
  <c r="AE246" i="7" s="1"/>
  <c r="AF246" i="7" s="1"/>
  <c r="AG246" i="7" s="1"/>
  <c r="AH246" i="7" s="1"/>
  <c r="AI246" i="7" s="1"/>
  <c r="AJ246" i="7" s="1"/>
  <c r="AK246" i="7" s="1"/>
  <c r="AL246" i="7" s="1"/>
  <c r="AM246" i="7" s="1"/>
  <c r="AN246" i="7" s="1"/>
  <c r="AO246" i="7" s="1"/>
  <c r="AP246" i="7" s="1"/>
  <c r="AQ246" i="7" s="1"/>
  <c r="AE247" i="7" s="1"/>
  <c r="AF247" i="7" s="1"/>
  <c r="AG247" i="7" s="1"/>
  <c r="AH247" i="7" s="1"/>
  <c r="AI247" i="7" s="1"/>
  <c r="AJ247" i="7" s="1"/>
  <c r="AK247" i="7" s="1"/>
  <c r="AL247" i="7" s="1"/>
  <c r="AM247" i="7" s="1"/>
  <c r="AN247" i="7" s="1"/>
  <c r="AO247" i="7" s="1"/>
  <c r="AP247" i="7" s="1"/>
  <c r="AQ247" i="7" s="1"/>
  <c r="AE248" i="7" s="1"/>
  <c r="AF248" i="7" s="1"/>
  <c r="AG248" i="7" s="1"/>
  <c r="AH248" i="7" s="1"/>
  <c r="AI248" i="7" s="1"/>
  <c r="AJ248" i="7" s="1"/>
  <c r="AK248" i="7" s="1"/>
  <c r="AL248" i="7" s="1"/>
  <c r="AM248" i="7" s="1"/>
  <c r="AN248" i="7" s="1"/>
  <c r="AO248" i="7" s="1"/>
  <c r="AP248" i="7" s="1"/>
  <c r="AQ248" i="7" s="1"/>
  <c r="AE249" i="7" s="1"/>
  <c r="AF249" i="7" s="1"/>
  <c r="AG249" i="7" s="1"/>
  <c r="AH249" i="7" s="1"/>
  <c r="AI249" i="7" s="1"/>
  <c r="AJ249" i="7" s="1"/>
  <c r="AK249" i="7" s="1"/>
  <c r="AL249" i="7" s="1"/>
  <c r="AM249" i="7" s="1"/>
  <c r="AN249" i="7" s="1"/>
  <c r="AO249" i="7" s="1"/>
  <c r="AP249" i="7" s="1"/>
  <c r="AQ249" i="7" s="1"/>
  <c r="AE250" i="7" s="1"/>
  <c r="AF250" i="7" s="1"/>
  <c r="AG250" i="7" s="1"/>
  <c r="AH250" i="7" s="1"/>
  <c r="AI250" i="7" s="1"/>
  <c r="AJ250" i="7" s="1"/>
  <c r="AK250" i="7" s="1"/>
  <c r="AL250" i="7" s="1"/>
  <c r="AM250" i="7" s="1"/>
  <c r="AN250" i="7" s="1"/>
  <c r="AO250" i="7" s="1"/>
  <c r="AP250" i="7" s="1"/>
  <c r="AQ250" i="7" s="1"/>
  <c r="AE251" i="7" s="1"/>
  <c r="AF251" i="7" s="1"/>
  <c r="AG251" i="7" s="1"/>
  <c r="AH251" i="7" s="1"/>
  <c r="AI251" i="7" s="1"/>
  <c r="AJ251" i="7" s="1"/>
  <c r="AK251" i="7" s="1"/>
  <c r="AL251" i="7" s="1"/>
  <c r="AM251" i="7" s="1"/>
  <c r="AN251" i="7" s="1"/>
  <c r="AO251" i="7" s="1"/>
  <c r="AP251" i="7" s="1"/>
  <c r="AQ251" i="7" s="1"/>
  <c r="AE252" i="7" s="1"/>
  <c r="AF252" i="7" s="1"/>
  <c r="AG252" i="7" s="1"/>
  <c r="AH252" i="7" s="1"/>
  <c r="AI252" i="7" s="1"/>
  <c r="AJ252" i="7" s="1"/>
  <c r="AK252" i="7" s="1"/>
  <c r="AL252" i="7" s="1"/>
  <c r="AM252" i="7" s="1"/>
  <c r="AN252" i="7" s="1"/>
  <c r="AO252" i="7" s="1"/>
  <c r="AP252" i="7" s="1"/>
  <c r="AQ252" i="7" s="1"/>
  <c r="AE253" i="7" s="1"/>
  <c r="AF253" i="7" s="1"/>
  <c r="AG253" i="7" s="1"/>
  <c r="AH253" i="7" s="1"/>
  <c r="AI253" i="7" s="1"/>
  <c r="AJ253" i="7" s="1"/>
  <c r="AK253" i="7" s="1"/>
  <c r="AL253" i="7" s="1"/>
  <c r="AM253" i="7" s="1"/>
  <c r="AN253" i="7" s="1"/>
  <c r="AO253" i="7" s="1"/>
  <c r="AP253" i="7" s="1"/>
  <c r="AQ253" i="7" s="1"/>
  <c r="AE254" i="7" s="1"/>
  <c r="AF254" i="7" s="1"/>
  <c r="AG254" i="7" s="1"/>
  <c r="AH254" i="7" s="1"/>
  <c r="AI254" i="7" s="1"/>
  <c r="AJ254" i="7" s="1"/>
  <c r="AK254" i="7" s="1"/>
  <c r="AL254" i="7" s="1"/>
  <c r="AM254" i="7" s="1"/>
  <c r="AN254" i="7" s="1"/>
  <c r="AO254" i="7" s="1"/>
  <c r="AP254" i="7" s="1"/>
  <c r="AQ254" i="7" s="1"/>
  <c r="AE240" i="7"/>
  <c r="AE239" i="7"/>
  <c r="AE238" i="7"/>
  <c r="AE237" i="7"/>
  <c r="AE236" i="7"/>
  <c r="AE235" i="7"/>
  <c r="AE234" i="7"/>
  <c r="AE233" i="7"/>
  <c r="AE232" i="7"/>
  <c r="AE231" i="7"/>
  <c r="AE230" i="7"/>
  <c r="AF230" i="7"/>
  <c r="AG230" i="7" s="1"/>
  <c r="AH230" i="7" s="1"/>
  <c r="AI230" i="7" s="1"/>
  <c r="AJ230" i="7" s="1"/>
  <c r="AK230" i="7" s="1"/>
  <c r="AL230" i="7" s="1"/>
  <c r="AM230" i="7" s="1"/>
  <c r="AN230" i="7" s="1"/>
  <c r="AO230" i="7" s="1"/>
  <c r="AP230" i="7" s="1"/>
  <c r="AQ230" i="7" s="1"/>
  <c r="AQ229" i="7"/>
  <c r="AN229" i="7"/>
  <c r="AO229" i="7"/>
  <c r="AP229" i="7"/>
  <c r="AL229" i="7"/>
  <c r="AM229" i="7"/>
  <c r="AH229" i="7"/>
  <c r="AI229" i="7"/>
  <c r="AJ229" i="7"/>
  <c r="AK229" i="7"/>
  <c r="AG229" i="7"/>
  <c r="AF229" i="7"/>
  <c r="L3401" i="7"/>
  <c r="K3401" i="7"/>
  <c r="J3410" i="7" s="1"/>
  <c r="L3400" i="7"/>
  <c r="K3400" i="7"/>
  <c r="J3409" i="7" s="1"/>
  <c r="I3399" i="7"/>
  <c r="L3394" i="7" s="1"/>
  <c r="L3395" i="7" s="1"/>
  <c r="J3394" i="7"/>
  <c r="J3395" i="7" s="1"/>
  <c r="I3394" i="7"/>
  <c r="L3380" i="7"/>
  <c r="K3380" i="7"/>
  <c r="L3379" i="7"/>
  <c r="K3379" i="7"/>
  <c r="J3388" i="7" s="1"/>
  <c r="I3378" i="7"/>
  <c r="L3373" i="7" s="1"/>
  <c r="L3374" i="7" s="1"/>
  <c r="J3373" i="7"/>
  <c r="J3374" i="7" s="1"/>
  <c r="I3373" i="7"/>
  <c r="L3359" i="7"/>
  <c r="K3359" i="7"/>
  <c r="J3368" i="7" s="1"/>
  <c r="L3358" i="7"/>
  <c r="K3358" i="7"/>
  <c r="I3357" i="7"/>
  <c r="L3352" i="7" s="1"/>
  <c r="L3353" i="7" s="1"/>
  <c r="J3352" i="7"/>
  <c r="J3353" i="7" s="1"/>
  <c r="I3352" i="7"/>
  <c r="L3338" i="7"/>
  <c r="K3338" i="7"/>
  <c r="J3347" i="7" s="1"/>
  <c r="L3337" i="7"/>
  <c r="K3337" i="7"/>
  <c r="I3336" i="7"/>
  <c r="L3331" i="7" s="1"/>
  <c r="L3332" i="7" s="1"/>
  <c r="J3331" i="7"/>
  <c r="J3332" i="7" s="1"/>
  <c r="I3331" i="7"/>
  <c r="L3317" i="7"/>
  <c r="K3317" i="7"/>
  <c r="J3326" i="7" s="1"/>
  <c r="L3316" i="7"/>
  <c r="K3316" i="7"/>
  <c r="J3325" i="7" s="1"/>
  <c r="I3315" i="7"/>
  <c r="L3310" i="7" s="1"/>
  <c r="L3311" i="7" s="1"/>
  <c r="J3310" i="7"/>
  <c r="J3311" i="7" s="1"/>
  <c r="I3310" i="7"/>
  <c r="L3296" i="7"/>
  <c r="K3296" i="7"/>
  <c r="J3305" i="7" s="1"/>
  <c r="L3295" i="7"/>
  <c r="K3295" i="7"/>
  <c r="J3304" i="7" s="1"/>
  <c r="I3294" i="7"/>
  <c r="L3289" i="7" s="1"/>
  <c r="L3290" i="7" s="1"/>
  <c r="J3289" i="7"/>
  <c r="J3290" i="7" s="1"/>
  <c r="I3289" i="7"/>
  <c r="L3275" i="7"/>
  <c r="K3275" i="7"/>
  <c r="J3284" i="7" s="1"/>
  <c r="L3274" i="7"/>
  <c r="K3274" i="7"/>
  <c r="J3283" i="7" s="1"/>
  <c r="I3273" i="7"/>
  <c r="L3268" i="7" s="1"/>
  <c r="L3269" i="7" s="1"/>
  <c r="J3268" i="7"/>
  <c r="J3269" i="7" s="1"/>
  <c r="I3268" i="7"/>
  <c r="L3254" i="7"/>
  <c r="K3254" i="7"/>
  <c r="J3263" i="7" s="1"/>
  <c r="L3253" i="7"/>
  <c r="K3253" i="7"/>
  <c r="I3252" i="7"/>
  <c r="L3247" i="7" s="1"/>
  <c r="L3248" i="7" s="1"/>
  <c r="J3247" i="7"/>
  <c r="J3248" i="7" s="1"/>
  <c r="I3247" i="7"/>
  <c r="L3233" i="7"/>
  <c r="K3233" i="7"/>
  <c r="J3242" i="7" s="1"/>
  <c r="L3232" i="7"/>
  <c r="K3232" i="7"/>
  <c r="J3241" i="7" s="1"/>
  <c r="I3231" i="7"/>
  <c r="L3226" i="7" s="1"/>
  <c r="L3227" i="7" s="1"/>
  <c r="J3226" i="7"/>
  <c r="J3227" i="7" s="1"/>
  <c r="I3226" i="7"/>
  <c r="L3212" i="7"/>
  <c r="K3212" i="7"/>
  <c r="J3221" i="7" s="1"/>
  <c r="L3211" i="7"/>
  <c r="K3211" i="7"/>
  <c r="I3210" i="7"/>
  <c r="L3205" i="7" s="1"/>
  <c r="L3206" i="7" s="1"/>
  <c r="J3205" i="7"/>
  <c r="J3206" i="7" s="1"/>
  <c r="I3205" i="7"/>
  <c r="L3191" i="7"/>
  <c r="K3191" i="7"/>
  <c r="J3200" i="7" s="1"/>
  <c r="L3190" i="7"/>
  <c r="K3190" i="7"/>
  <c r="J3199" i="7" s="1"/>
  <c r="I3189" i="7"/>
  <c r="L3184" i="7" s="1"/>
  <c r="L3185" i="7" s="1"/>
  <c r="J3184" i="7"/>
  <c r="J3185" i="7" s="1"/>
  <c r="I3184" i="7"/>
  <c r="I3168" i="7"/>
  <c r="L3170" i="7"/>
  <c r="K3170" i="7"/>
  <c r="J3179" i="7" s="1"/>
  <c r="L3169" i="7"/>
  <c r="K3169" i="7"/>
  <c r="L3163" i="7"/>
  <c r="L3164" i="7" s="1"/>
  <c r="K3163" i="7"/>
  <c r="K3164" i="7" s="1"/>
  <c r="J3163" i="7"/>
  <c r="J3164" i="7" s="1"/>
  <c r="I3163" i="7"/>
  <c r="L3149" i="7"/>
  <c r="K3149" i="7"/>
  <c r="L3148" i="7"/>
  <c r="K3148" i="7"/>
  <c r="L3142" i="7"/>
  <c r="L3143" i="7" s="1"/>
  <c r="J3142" i="7"/>
  <c r="J3143" i="7" s="1"/>
  <c r="I3142" i="7"/>
  <c r="L3128" i="7"/>
  <c r="K3128" i="7"/>
  <c r="J3137" i="7" s="1"/>
  <c r="L3127" i="7"/>
  <c r="K3127" i="7"/>
  <c r="J3136" i="7" s="1"/>
  <c r="I3126" i="7"/>
  <c r="L3121" i="7"/>
  <c r="L3122" i="7" s="1"/>
  <c r="K3121" i="7"/>
  <c r="K3122" i="7" s="1"/>
  <c r="J3121" i="7"/>
  <c r="J3122" i="7" s="1"/>
  <c r="I3121" i="7"/>
  <c r="L3107" i="7"/>
  <c r="K3107" i="7"/>
  <c r="J3116" i="7" s="1"/>
  <c r="L3106" i="7"/>
  <c r="K3106" i="7"/>
  <c r="J3115" i="7" s="1"/>
  <c r="I3105" i="7"/>
  <c r="K3100" i="7" s="1"/>
  <c r="K3101" i="7" s="1"/>
  <c r="L3100" i="7"/>
  <c r="L3101" i="7" s="1"/>
  <c r="J3100" i="7"/>
  <c r="J3101" i="7" s="1"/>
  <c r="I3100" i="7"/>
  <c r="L3086" i="7"/>
  <c r="K3086" i="7"/>
  <c r="J3095" i="7" s="1"/>
  <c r="L3085" i="7"/>
  <c r="K3085" i="7"/>
  <c r="I3084" i="7"/>
  <c r="L3079" i="7"/>
  <c r="L3080" i="7" s="1"/>
  <c r="K3079" i="7"/>
  <c r="K3080" i="7" s="1"/>
  <c r="J3079" i="7"/>
  <c r="J3080" i="7" s="1"/>
  <c r="I3079" i="7"/>
  <c r="L3065" i="7"/>
  <c r="J3074" i="7" s="1"/>
  <c r="K3065" i="7"/>
  <c r="L3064" i="7"/>
  <c r="K3064" i="7"/>
  <c r="J3073" i="7" s="1"/>
  <c r="I3063" i="7"/>
  <c r="L3058" i="7"/>
  <c r="L3059" i="7" s="1"/>
  <c r="K3058" i="7"/>
  <c r="K3059" i="7" s="1"/>
  <c r="J3058" i="7"/>
  <c r="J3059" i="7" s="1"/>
  <c r="I3058" i="7"/>
  <c r="L3044" i="7"/>
  <c r="K3044" i="7"/>
  <c r="L3043" i="7"/>
  <c r="K3043" i="7"/>
  <c r="J3052" i="7" s="1"/>
  <c r="I3042" i="7"/>
  <c r="L3037" i="7" s="1"/>
  <c r="L3038" i="7" s="1"/>
  <c r="J3037" i="7"/>
  <c r="J3038" i="7" s="1"/>
  <c r="I3037" i="7"/>
  <c r="L3023" i="7"/>
  <c r="K3023" i="7"/>
  <c r="L3022" i="7"/>
  <c r="K3022" i="7"/>
  <c r="J3031" i="7" s="1"/>
  <c r="I3021" i="7"/>
  <c r="L3016" i="7" s="1"/>
  <c r="L3017" i="7" s="1"/>
  <c r="J3016" i="7"/>
  <c r="J3017" i="7" s="1"/>
  <c r="I3016" i="7"/>
  <c r="L3002" i="7"/>
  <c r="K3002" i="7"/>
  <c r="J3011" i="7" s="1"/>
  <c r="L3001" i="7"/>
  <c r="K3001" i="7"/>
  <c r="J3010" i="7" s="1"/>
  <c r="I3000" i="7"/>
  <c r="L2995" i="7" s="1"/>
  <c r="L2996" i="7" s="1"/>
  <c r="J2995" i="7"/>
  <c r="J2996" i="7" s="1"/>
  <c r="I2995" i="7"/>
  <c r="L2981" i="7"/>
  <c r="K2981" i="7"/>
  <c r="L2980" i="7"/>
  <c r="K2980" i="7"/>
  <c r="J2989" i="7" s="1"/>
  <c r="I2979" i="7"/>
  <c r="L2974" i="7" s="1"/>
  <c r="L2975" i="7" s="1"/>
  <c r="J2974" i="7"/>
  <c r="J2975" i="7" s="1"/>
  <c r="I2974" i="7"/>
  <c r="L2960" i="7"/>
  <c r="K2960" i="7"/>
  <c r="J2969" i="7" s="1"/>
  <c r="L2959" i="7"/>
  <c r="K2959" i="7"/>
  <c r="J2968" i="7" s="1"/>
  <c r="I2958" i="7"/>
  <c r="L2953" i="7" s="1"/>
  <c r="L2954" i="7" s="1"/>
  <c r="J2953" i="7"/>
  <c r="J2954" i="7" s="1"/>
  <c r="I2953" i="7"/>
  <c r="L2939" i="7"/>
  <c r="K2939" i="7"/>
  <c r="L2938" i="7"/>
  <c r="K2938" i="7"/>
  <c r="J2947" i="7" s="1"/>
  <c r="I2937" i="7"/>
  <c r="L2932" i="7" s="1"/>
  <c r="L2933" i="7" s="1"/>
  <c r="J2932" i="7"/>
  <c r="J2933" i="7" s="1"/>
  <c r="I2932" i="7"/>
  <c r="L2918" i="7"/>
  <c r="K2918" i="7"/>
  <c r="J2927" i="7" s="1"/>
  <c r="L2917" i="7"/>
  <c r="K2917" i="7"/>
  <c r="J2926" i="7" s="1"/>
  <c r="I2916" i="7"/>
  <c r="L2911" i="7" s="1"/>
  <c r="L2912" i="7" s="1"/>
  <c r="J2911" i="7"/>
  <c r="J2912" i="7" s="1"/>
  <c r="I2911" i="7"/>
  <c r="I2895" i="7"/>
  <c r="L2890" i="7" s="1"/>
  <c r="L2891" i="7" s="1"/>
  <c r="L2897" i="7"/>
  <c r="K2897" i="7"/>
  <c r="L2896" i="7"/>
  <c r="K2896" i="7"/>
  <c r="J2905" i="7" s="1"/>
  <c r="I2890" i="7"/>
  <c r="L2876" i="7"/>
  <c r="K2876" i="7"/>
  <c r="L2875" i="7"/>
  <c r="K2875" i="7"/>
  <c r="J2884" i="7" s="1"/>
  <c r="L2869" i="7"/>
  <c r="L2870" i="7" s="1"/>
  <c r="J2869" i="7"/>
  <c r="J2870" i="7" s="1"/>
  <c r="L2855" i="7"/>
  <c r="K2855" i="7"/>
  <c r="J2864" i="7" s="1"/>
  <c r="L2854" i="7"/>
  <c r="K2854" i="7"/>
  <c r="I2853" i="7"/>
  <c r="L2848" i="7" s="1"/>
  <c r="L2849" i="7" s="1"/>
  <c r="J2848" i="7"/>
  <c r="J2849" i="7" s="1"/>
  <c r="I2848" i="7"/>
  <c r="L2834" i="7"/>
  <c r="K2834" i="7"/>
  <c r="J2843" i="7" s="1"/>
  <c r="L2833" i="7"/>
  <c r="K2833" i="7"/>
  <c r="J2842" i="7" s="1"/>
  <c r="I2832" i="7"/>
  <c r="L2827" i="7" s="1"/>
  <c r="L2828" i="7" s="1"/>
  <c r="J2827" i="7"/>
  <c r="J2828" i="7" s="1"/>
  <c r="I2827" i="7"/>
  <c r="L2813" i="7"/>
  <c r="K2813" i="7"/>
  <c r="L2812" i="7"/>
  <c r="K2812" i="7"/>
  <c r="J2821" i="7" s="1"/>
  <c r="I2811" i="7"/>
  <c r="L2806" i="7"/>
  <c r="L2807" i="7" s="1"/>
  <c r="K2806" i="7"/>
  <c r="K2807" i="7" s="1"/>
  <c r="J2806" i="7"/>
  <c r="J2807" i="7" s="1"/>
  <c r="I2806" i="7"/>
  <c r="L2792" i="7"/>
  <c r="K2792" i="7"/>
  <c r="L2791" i="7"/>
  <c r="K2791" i="7"/>
  <c r="J2800" i="7" s="1"/>
  <c r="I2790" i="7"/>
  <c r="L2785" i="7" s="1"/>
  <c r="L2786" i="7" s="1"/>
  <c r="J2785" i="7"/>
  <c r="J2786" i="7" s="1"/>
  <c r="I2785" i="7"/>
  <c r="L2771" i="7"/>
  <c r="K2771" i="7"/>
  <c r="L2770" i="7"/>
  <c r="K2770" i="7"/>
  <c r="J2779" i="7" s="1"/>
  <c r="I2769" i="7"/>
  <c r="L2764" i="7" s="1"/>
  <c r="L2765" i="7" s="1"/>
  <c r="J2764" i="7"/>
  <c r="J2765" i="7" s="1"/>
  <c r="I2764" i="7"/>
  <c r="L2750" i="7"/>
  <c r="J2759" i="7" s="1"/>
  <c r="K2750" i="7"/>
  <c r="L2749" i="7"/>
  <c r="K2749" i="7"/>
  <c r="J2758" i="7" s="1"/>
  <c r="I2748" i="7"/>
  <c r="L2743" i="7"/>
  <c r="L2744" i="7" s="1"/>
  <c r="K2743" i="7"/>
  <c r="K2744" i="7" s="1"/>
  <c r="J2743" i="7"/>
  <c r="J2744" i="7" s="1"/>
  <c r="I2743" i="7"/>
  <c r="L2729" i="7"/>
  <c r="K2729" i="7"/>
  <c r="J2738" i="7" s="1"/>
  <c r="L2728" i="7"/>
  <c r="K2728" i="7"/>
  <c r="J2737" i="7" s="1"/>
  <c r="I2727" i="7"/>
  <c r="L2722" i="7" s="1"/>
  <c r="L2723" i="7" s="1"/>
  <c r="J2722" i="7"/>
  <c r="J2723" i="7" s="1"/>
  <c r="I2722" i="7"/>
  <c r="L2708" i="7"/>
  <c r="K2708" i="7"/>
  <c r="J2717" i="7" s="1"/>
  <c r="L2707" i="7"/>
  <c r="K2707" i="7"/>
  <c r="J2716" i="7" s="1"/>
  <c r="I2706" i="7"/>
  <c r="L2701" i="7" s="1"/>
  <c r="L2702" i="7" s="1"/>
  <c r="J2701" i="7"/>
  <c r="J2702" i="7" s="1"/>
  <c r="I2701" i="7"/>
  <c r="L2687" i="7"/>
  <c r="K2687" i="7"/>
  <c r="J2696" i="7" s="1"/>
  <c r="L2686" i="7"/>
  <c r="K2686" i="7"/>
  <c r="J2695" i="7" s="1"/>
  <c r="I2685" i="7"/>
  <c r="L2680" i="7" s="1"/>
  <c r="L2681" i="7" s="1"/>
  <c r="K2680" i="7"/>
  <c r="K2681" i="7" s="1"/>
  <c r="J2680" i="7"/>
  <c r="J2681" i="7" s="1"/>
  <c r="L2666" i="7"/>
  <c r="K2666" i="7"/>
  <c r="L2665" i="7"/>
  <c r="K2665" i="7"/>
  <c r="J2674" i="7" s="1"/>
  <c r="I2664" i="7"/>
  <c r="L2659" i="7" s="1"/>
  <c r="L2660" i="7" s="1"/>
  <c r="J2659" i="7"/>
  <c r="J2660" i="7" s="1"/>
  <c r="I2659" i="7"/>
  <c r="L2645" i="7"/>
  <c r="K2645" i="7"/>
  <c r="J2654" i="7" s="1"/>
  <c r="L2644" i="7"/>
  <c r="K2644" i="7"/>
  <c r="J2653" i="7" s="1"/>
  <c r="I2643" i="7"/>
  <c r="L2638" i="7" s="1"/>
  <c r="L2639" i="7" s="1"/>
  <c r="J2638" i="7"/>
  <c r="J2639" i="7" s="1"/>
  <c r="I2638" i="7"/>
  <c r="I2622" i="7"/>
  <c r="L2617" i="7" s="1"/>
  <c r="L2618" i="7" s="1"/>
  <c r="L2624" i="7"/>
  <c r="K2624" i="7"/>
  <c r="L2623" i="7"/>
  <c r="K2623" i="7"/>
  <c r="J2632" i="7" s="1"/>
  <c r="I2617" i="7"/>
  <c r="L2603" i="7"/>
  <c r="K2603" i="7"/>
  <c r="J2612" i="7" s="1"/>
  <c r="L2602" i="7"/>
  <c r="K2602" i="7"/>
  <c r="L2596" i="7"/>
  <c r="L2597" i="7" s="1"/>
  <c r="K2596" i="7"/>
  <c r="K2597" i="7" s="1"/>
  <c r="J2596" i="7"/>
  <c r="J2597" i="7" s="1"/>
  <c r="I2596" i="7"/>
  <c r="J2591" i="7"/>
  <c r="L2582" i="7"/>
  <c r="K2582" i="7"/>
  <c r="L2581" i="7"/>
  <c r="K2581" i="7"/>
  <c r="J2590" i="7" s="1"/>
  <c r="I2580" i="7"/>
  <c r="L2575" i="7"/>
  <c r="L2576" i="7" s="1"/>
  <c r="K2575" i="7"/>
  <c r="K2576" i="7" s="1"/>
  <c r="J2575" i="7"/>
  <c r="J2576" i="7" s="1"/>
  <c r="I2575" i="7"/>
  <c r="L2561" i="7"/>
  <c r="K2561" i="7"/>
  <c r="J2570" i="7" s="1"/>
  <c r="L2560" i="7"/>
  <c r="K2560" i="7"/>
  <c r="J2569" i="7" s="1"/>
  <c r="I2559" i="7"/>
  <c r="L2554" i="7" s="1"/>
  <c r="L2555" i="7" s="1"/>
  <c r="J2554" i="7"/>
  <c r="J2555" i="7" s="1"/>
  <c r="I2554" i="7"/>
  <c r="L2540" i="7"/>
  <c r="K2540" i="7"/>
  <c r="J2549" i="7" s="1"/>
  <c r="L2539" i="7"/>
  <c r="K2539" i="7"/>
  <c r="I2538" i="7"/>
  <c r="L2533" i="7" s="1"/>
  <c r="L2534" i="7" s="1"/>
  <c r="J2533" i="7"/>
  <c r="J2534" i="7" s="1"/>
  <c r="I2533" i="7"/>
  <c r="L2519" i="7"/>
  <c r="K2519" i="7"/>
  <c r="J2528" i="7" s="1"/>
  <c r="L2518" i="7"/>
  <c r="K2518" i="7"/>
  <c r="J2527" i="7" s="1"/>
  <c r="I2517" i="7"/>
  <c r="L2512" i="7" s="1"/>
  <c r="L2513" i="7" s="1"/>
  <c r="J2512" i="7"/>
  <c r="J2513" i="7" s="1"/>
  <c r="I2512" i="7"/>
  <c r="L2498" i="7"/>
  <c r="K2498" i="7"/>
  <c r="L2497" i="7"/>
  <c r="K2497" i="7"/>
  <c r="J2506" i="7" s="1"/>
  <c r="I2496" i="7"/>
  <c r="L2491" i="7" s="1"/>
  <c r="L2492" i="7" s="1"/>
  <c r="J2491" i="7"/>
  <c r="J2492" i="7" s="1"/>
  <c r="I2491" i="7"/>
  <c r="L2477" i="7"/>
  <c r="K2477" i="7"/>
  <c r="J2486" i="7" s="1"/>
  <c r="L2476" i="7"/>
  <c r="K2476" i="7"/>
  <c r="J2485" i="7" s="1"/>
  <c r="I2475" i="7"/>
  <c r="L2470" i="7" s="1"/>
  <c r="L2471" i="7" s="1"/>
  <c r="J2470" i="7"/>
  <c r="J2471" i="7" s="1"/>
  <c r="I2470" i="7"/>
  <c r="L2456" i="7"/>
  <c r="K2456" i="7"/>
  <c r="J2465" i="7" s="1"/>
  <c r="L2455" i="7"/>
  <c r="K2455" i="7"/>
  <c r="I2454" i="7"/>
  <c r="L2449" i="7" s="1"/>
  <c r="L2450" i="7" s="1"/>
  <c r="J2449" i="7"/>
  <c r="J2450" i="7" s="1"/>
  <c r="I2449" i="7"/>
  <c r="L2435" i="7"/>
  <c r="K2435" i="7"/>
  <c r="J2444" i="7" s="1"/>
  <c r="L2434" i="7"/>
  <c r="K2434" i="7"/>
  <c r="J2443" i="7" s="1"/>
  <c r="I2433" i="7"/>
  <c r="L2428" i="7" s="1"/>
  <c r="L2429" i="7" s="1"/>
  <c r="J2428" i="7"/>
  <c r="J2429" i="7" s="1"/>
  <c r="I2428" i="7"/>
  <c r="L2414" i="7"/>
  <c r="K2414" i="7"/>
  <c r="L2413" i="7"/>
  <c r="K2413" i="7"/>
  <c r="J2422" i="7" s="1"/>
  <c r="I2412" i="7"/>
  <c r="L2407" i="7" s="1"/>
  <c r="L2408" i="7" s="1"/>
  <c r="J2407" i="7"/>
  <c r="J2408" i="7" s="1"/>
  <c r="I2407" i="7"/>
  <c r="L2393" i="7"/>
  <c r="K2393" i="7"/>
  <c r="J2402" i="7" s="1"/>
  <c r="L2392" i="7"/>
  <c r="K2392" i="7"/>
  <c r="J2401" i="7" s="1"/>
  <c r="I2391" i="7"/>
  <c r="L2386" i="7"/>
  <c r="L2387" i="7" s="1"/>
  <c r="K2386" i="7"/>
  <c r="K2387" i="7" s="1"/>
  <c r="J2386" i="7"/>
  <c r="J2387" i="7" s="1"/>
  <c r="I2386" i="7"/>
  <c r="L2372" i="7"/>
  <c r="K2372" i="7"/>
  <c r="J2381" i="7" s="1"/>
  <c r="L2371" i="7"/>
  <c r="K2371" i="7"/>
  <c r="J2380" i="7" s="1"/>
  <c r="I2370" i="7"/>
  <c r="L2365" i="7" s="1"/>
  <c r="L2366" i="7" s="1"/>
  <c r="J2365" i="7"/>
  <c r="J2366" i="7" s="1"/>
  <c r="I2365" i="7"/>
  <c r="I2349" i="7"/>
  <c r="L2351" i="7"/>
  <c r="K2351" i="7"/>
  <c r="J2360" i="7" s="1"/>
  <c r="L2350" i="7"/>
  <c r="K2350" i="7"/>
  <c r="L2344" i="7"/>
  <c r="L2345" i="7" s="1"/>
  <c r="K2344" i="7"/>
  <c r="K2345" i="7" s="1"/>
  <c r="J2344" i="7"/>
  <c r="J2345" i="7" s="1"/>
  <c r="I2344" i="7"/>
  <c r="J2339" i="7"/>
  <c r="L2330" i="7"/>
  <c r="K2330" i="7"/>
  <c r="L2329" i="7"/>
  <c r="K2329" i="7"/>
  <c r="J2338" i="7" s="1"/>
  <c r="L2323" i="7"/>
  <c r="L2324" i="7" s="1"/>
  <c r="K2323" i="7"/>
  <c r="K2324" i="7" s="1"/>
  <c r="J2323" i="7"/>
  <c r="J2324" i="7" s="1"/>
  <c r="I2323" i="7"/>
  <c r="L2309" i="7"/>
  <c r="K2309" i="7"/>
  <c r="J2318" i="7" s="1"/>
  <c r="L2308" i="7"/>
  <c r="K2308" i="7"/>
  <c r="J2317" i="7" s="1"/>
  <c r="I2307" i="7"/>
  <c r="L2302" i="7" s="1"/>
  <c r="L2303" i="7" s="1"/>
  <c r="J2302" i="7"/>
  <c r="J2303" i="7" s="1"/>
  <c r="I2302" i="7"/>
  <c r="L2288" i="7"/>
  <c r="K2288" i="7"/>
  <c r="L2287" i="7"/>
  <c r="K2287" i="7"/>
  <c r="J2296" i="7" s="1"/>
  <c r="I2286" i="7"/>
  <c r="L2281" i="7" s="1"/>
  <c r="L2282" i="7" s="1"/>
  <c r="J2281" i="7"/>
  <c r="J2282" i="7" s="1"/>
  <c r="I2281" i="7"/>
  <c r="L2267" i="7"/>
  <c r="K2267" i="7"/>
  <c r="J2276" i="7" s="1"/>
  <c r="L2266" i="7"/>
  <c r="K2266" i="7"/>
  <c r="J2275" i="7" s="1"/>
  <c r="I2265" i="7"/>
  <c r="L2260" i="7" s="1"/>
  <c r="L2261" i="7" s="1"/>
  <c r="J2260" i="7"/>
  <c r="J2261" i="7" s="1"/>
  <c r="I2260" i="7"/>
  <c r="L2246" i="7"/>
  <c r="K2246" i="7"/>
  <c r="J2255" i="7" s="1"/>
  <c r="L2245" i="7"/>
  <c r="K2245" i="7"/>
  <c r="I2244" i="7"/>
  <c r="L2239" i="7" s="1"/>
  <c r="L2240" i="7" s="1"/>
  <c r="I2239" i="7"/>
  <c r="L2225" i="7"/>
  <c r="K2225" i="7"/>
  <c r="J2234" i="7" s="1"/>
  <c r="L2224" i="7"/>
  <c r="K2224" i="7"/>
  <c r="I2223" i="7"/>
  <c r="L2218" i="7"/>
  <c r="L2219" i="7" s="1"/>
  <c r="K2218" i="7"/>
  <c r="K2219" i="7" s="1"/>
  <c r="J2218" i="7"/>
  <c r="J2219" i="7" s="1"/>
  <c r="I2218" i="7"/>
  <c r="L2204" i="7"/>
  <c r="K2204" i="7"/>
  <c r="J2213" i="7" s="1"/>
  <c r="L2203" i="7"/>
  <c r="K2203" i="7"/>
  <c r="J2212" i="7" s="1"/>
  <c r="I2202" i="7"/>
  <c r="L2197" i="7" s="1"/>
  <c r="L2198" i="7" s="1"/>
  <c r="J2197" i="7"/>
  <c r="J2198" i="7" s="1"/>
  <c r="I2197" i="7"/>
  <c r="L2183" i="7"/>
  <c r="K2183" i="7"/>
  <c r="J2192" i="7" s="1"/>
  <c r="L2182" i="7"/>
  <c r="K2182" i="7"/>
  <c r="J2191" i="7" s="1"/>
  <c r="I2181" i="7"/>
  <c r="L2176" i="7" s="1"/>
  <c r="L2177" i="7" s="1"/>
  <c r="J2176" i="7"/>
  <c r="J2177" i="7" s="1"/>
  <c r="I2176" i="7"/>
  <c r="L2162" i="7"/>
  <c r="K2162" i="7"/>
  <c r="L2161" i="7"/>
  <c r="K2161" i="7"/>
  <c r="J2170" i="7" s="1"/>
  <c r="I2160" i="7"/>
  <c r="L2155" i="7" s="1"/>
  <c r="L2156" i="7" s="1"/>
  <c r="J2155" i="7"/>
  <c r="J2156" i="7" s="1"/>
  <c r="I2155" i="7"/>
  <c r="L2141" i="7"/>
  <c r="K2141" i="7"/>
  <c r="J2150" i="7" s="1"/>
  <c r="L2140" i="7"/>
  <c r="K2140" i="7"/>
  <c r="J2149" i="7" s="1"/>
  <c r="I2139" i="7"/>
  <c r="L2134" i="7" s="1"/>
  <c r="L2135" i="7" s="1"/>
  <c r="J2134" i="7"/>
  <c r="J2135" i="7" s="1"/>
  <c r="I2134" i="7"/>
  <c r="L2120" i="7"/>
  <c r="K2120" i="7"/>
  <c r="J2129" i="7" s="1"/>
  <c r="L2119" i="7"/>
  <c r="K2119" i="7"/>
  <c r="J2128" i="7" s="1"/>
  <c r="I2118" i="7"/>
  <c r="L2113" i="7" s="1"/>
  <c r="L2114" i="7" s="1"/>
  <c r="J2113" i="7"/>
  <c r="J2114" i="7" s="1"/>
  <c r="I2113" i="7"/>
  <c r="L2099" i="7"/>
  <c r="K2099" i="7"/>
  <c r="J2108" i="7" s="1"/>
  <c r="L2098" i="7"/>
  <c r="K2098" i="7"/>
  <c r="I2097" i="7"/>
  <c r="K2092" i="7" s="1"/>
  <c r="K2093" i="7" s="1"/>
  <c r="L2092" i="7"/>
  <c r="L2093" i="7" s="1"/>
  <c r="J2092" i="7"/>
  <c r="J2093" i="7" s="1"/>
  <c r="I2092" i="7"/>
  <c r="I2076" i="7"/>
  <c r="L2078" i="7"/>
  <c r="K2078" i="7"/>
  <c r="J2087" i="7" s="1"/>
  <c r="L2077" i="7"/>
  <c r="K2077" i="7"/>
  <c r="J2086" i="7" s="1"/>
  <c r="L2071" i="7"/>
  <c r="L2072" i="7" s="1"/>
  <c r="K2071" i="7"/>
  <c r="K2072" i="7" s="1"/>
  <c r="J2071" i="7"/>
  <c r="J2072" i="7" s="1"/>
  <c r="I2071" i="7"/>
  <c r="L2057" i="7"/>
  <c r="J2066" i="7" s="1"/>
  <c r="K2057" i="7"/>
  <c r="L2056" i="7"/>
  <c r="K2056" i="7"/>
  <c r="J2065" i="7" s="1"/>
  <c r="K2050" i="7"/>
  <c r="K2051" i="7" s="1"/>
  <c r="L2050" i="7"/>
  <c r="L2051" i="7" s="1"/>
  <c r="J2050" i="7"/>
  <c r="J2051" i="7" s="1"/>
  <c r="I2050" i="7"/>
  <c r="L2036" i="7"/>
  <c r="K2036" i="7"/>
  <c r="J2045" i="7" s="1"/>
  <c r="L2035" i="7"/>
  <c r="K2035" i="7"/>
  <c r="J2044" i="7" s="1"/>
  <c r="I2034" i="7"/>
  <c r="L2029" i="7"/>
  <c r="L2030" i="7" s="1"/>
  <c r="K2029" i="7"/>
  <c r="K2030" i="7" s="1"/>
  <c r="J2029" i="7"/>
  <c r="J2030" i="7" s="1"/>
  <c r="I2029" i="7"/>
  <c r="L2015" i="7"/>
  <c r="K2015" i="7"/>
  <c r="L2014" i="7"/>
  <c r="K2014" i="7"/>
  <c r="J2023" i="7" s="1"/>
  <c r="I2013" i="7"/>
  <c r="L2008" i="7" s="1"/>
  <c r="L2009" i="7" s="1"/>
  <c r="K2008" i="7"/>
  <c r="K2009" i="7" s="1"/>
  <c r="J2008" i="7"/>
  <c r="J2009" i="7" s="1"/>
  <c r="I2008" i="7"/>
  <c r="L1994" i="7"/>
  <c r="K1994" i="7"/>
  <c r="J2003" i="7" s="1"/>
  <c r="L1993" i="7"/>
  <c r="K1993" i="7"/>
  <c r="I1992" i="7"/>
  <c r="L1987" i="7" s="1"/>
  <c r="L1988" i="7" s="1"/>
  <c r="K1987" i="7"/>
  <c r="K1988" i="7" s="1"/>
  <c r="J1987" i="7"/>
  <c r="J1988" i="7" s="1"/>
  <c r="I1987" i="7"/>
  <c r="L1973" i="7"/>
  <c r="K1973" i="7"/>
  <c r="J1982" i="7" s="1"/>
  <c r="L1972" i="7"/>
  <c r="K1972" i="7"/>
  <c r="I1971" i="7"/>
  <c r="L1966" i="7" s="1"/>
  <c r="L1967" i="7" s="1"/>
  <c r="J1966" i="7"/>
  <c r="J1967" i="7" s="1"/>
  <c r="I1966" i="7"/>
  <c r="L1952" i="7"/>
  <c r="K1952" i="7"/>
  <c r="J1961" i="7" s="1"/>
  <c r="L1951" i="7"/>
  <c r="K1951" i="7"/>
  <c r="I1950" i="7"/>
  <c r="L1945" i="7" s="1"/>
  <c r="L1946" i="7" s="1"/>
  <c r="J1945" i="7"/>
  <c r="J1946" i="7" s="1"/>
  <c r="I1945" i="7"/>
  <c r="L1931" i="7"/>
  <c r="K1931" i="7"/>
  <c r="L1930" i="7"/>
  <c r="K1930" i="7"/>
  <c r="J1939" i="7" s="1"/>
  <c r="I1929" i="7"/>
  <c r="L1924" i="7" s="1"/>
  <c r="L1925" i="7" s="1"/>
  <c r="J1924" i="7"/>
  <c r="J1925" i="7" s="1"/>
  <c r="I1924" i="7"/>
  <c r="L1910" i="7"/>
  <c r="K1910" i="7"/>
  <c r="J1919" i="7" s="1"/>
  <c r="L1909" i="7"/>
  <c r="K1909" i="7"/>
  <c r="J1918" i="7" s="1"/>
  <c r="I1908" i="7"/>
  <c r="L1903" i="7" s="1"/>
  <c r="L1904" i="7" s="1"/>
  <c r="J1903" i="7"/>
  <c r="J1904" i="7" s="1"/>
  <c r="I1903" i="7"/>
  <c r="L1889" i="7"/>
  <c r="K1889" i="7"/>
  <c r="J1898" i="7" s="1"/>
  <c r="L1888" i="7"/>
  <c r="K1888" i="7"/>
  <c r="I1887" i="7"/>
  <c r="L1882" i="7" s="1"/>
  <c r="L1883" i="7" s="1"/>
  <c r="J1882" i="7"/>
  <c r="J1883" i="7" s="1"/>
  <c r="I1882" i="7"/>
  <c r="L1868" i="7"/>
  <c r="K1868" i="7"/>
  <c r="J1877" i="7" s="1"/>
  <c r="L1867" i="7"/>
  <c r="K1867" i="7"/>
  <c r="J1876" i="7" s="1"/>
  <c r="I1866" i="7"/>
  <c r="L1861" i="7" s="1"/>
  <c r="L1862" i="7" s="1"/>
  <c r="J1861" i="7"/>
  <c r="J1862" i="7" s="1"/>
  <c r="I1861" i="7"/>
  <c r="L1847" i="7"/>
  <c r="K1847" i="7"/>
  <c r="J1856" i="7" s="1"/>
  <c r="L1846" i="7"/>
  <c r="K1846" i="7"/>
  <c r="I1845" i="7"/>
  <c r="L1840" i="7"/>
  <c r="L1841" i="7" s="1"/>
  <c r="K1840" i="7"/>
  <c r="K1841" i="7" s="1"/>
  <c r="J1840" i="7"/>
  <c r="J1841" i="7" s="1"/>
  <c r="I1840" i="7"/>
  <c r="L1826" i="7"/>
  <c r="K1826" i="7"/>
  <c r="J1835" i="7" s="1"/>
  <c r="L1825" i="7"/>
  <c r="K1825" i="7"/>
  <c r="J1834" i="7" s="1"/>
  <c r="I1824" i="7"/>
  <c r="L1819" i="7" s="1"/>
  <c r="L1820" i="7" s="1"/>
  <c r="K1819" i="7"/>
  <c r="K1820" i="7" s="1"/>
  <c r="J1819" i="7"/>
  <c r="J1820" i="7" s="1"/>
  <c r="I1819" i="7"/>
  <c r="I1803" i="7"/>
  <c r="L1805" i="7"/>
  <c r="K1805" i="7"/>
  <c r="J1814" i="7" s="1"/>
  <c r="L1804" i="7"/>
  <c r="K1804" i="7"/>
  <c r="L1798" i="7"/>
  <c r="L1799" i="7" s="1"/>
  <c r="K1798" i="7"/>
  <c r="K1799" i="7" s="1"/>
  <c r="J1798" i="7"/>
  <c r="J1799" i="7" s="1"/>
  <c r="I1798" i="7"/>
  <c r="L1784" i="7"/>
  <c r="K1784" i="7"/>
  <c r="J1793" i="7" s="1"/>
  <c r="L1783" i="7"/>
  <c r="K1783" i="7"/>
  <c r="L1777" i="7"/>
  <c r="L1778" i="7" s="1"/>
  <c r="J1777" i="7"/>
  <c r="J1778" i="7" s="1"/>
  <c r="I1777" i="7"/>
  <c r="L1763" i="7"/>
  <c r="K1763" i="7"/>
  <c r="L1762" i="7"/>
  <c r="K1762" i="7"/>
  <c r="J1771" i="7" s="1"/>
  <c r="I1761" i="7"/>
  <c r="L1756" i="7" s="1"/>
  <c r="L1757" i="7" s="1"/>
  <c r="J1756" i="7"/>
  <c r="J1757" i="7" s="1"/>
  <c r="I1756" i="7"/>
  <c r="L1742" i="7"/>
  <c r="J1751" i="7" s="1"/>
  <c r="K1742" i="7"/>
  <c r="L1741" i="7"/>
  <c r="K1741" i="7"/>
  <c r="J1750" i="7" s="1"/>
  <c r="I1740" i="7"/>
  <c r="L1735" i="7"/>
  <c r="L1736" i="7" s="1"/>
  <c r="K1735" i="7"/>
  <c r="K1736" i="7" s="1"/>
  <c r="J1735" i="7"/>
  <c r="J1736" i="7" s="1"/>
  <c r="I1735" i="7"/>
  <c r="L1721" i="7"/>
  <c r="K1721" i="7"/>
  <c r="J1730" i="7" s="1"/>
  <c r="L1720" i="7"/>
  <c r="K1720" i="7"/>
  <c r="J1729" i="7" s="1"/>
  <c r="I1719" i="7"/>
  <c r="L1714" i="7"/>
  <c r="L1715" i="7" s="1"/>
  <c r="K1714" i="7"/>
  <c r="K1715" i="7" s="1"/>
  <c r="J1714" i="7"/>
  <c r="J1715" i="7" s="1"/>
  <c r="I1714" i="7"/>
  <c r="L1700" i="7"/>
  <c r="K1700" i="7"/>
  <c r="L1699" i="7"/>
  <c r="K1699" i="7"/>
  <c r="J1708" i="7" s="1"/>
  <c r="I1698" i="7"/>
  <c r="L1693" i="7"/>
  <c r="L1694" i="7" s="1"/>
  <c r="K1693" i="7"/>
  <c r="K1694" i="7" s="1"/>
  <c r="J1693" i="7"/>
  <c r="J1694" i="7" s="1"/>
  <c r="I1693" i="7"/>
  <c r="L1679" i="7"/>
  <c r="K1679" i="7"/>
  <c r="J1688" i="7" s="1"/>
  <c r="L1678" i="7"/>
  <c r="K1678" i="7"/>
  <c r="J1687" i="7" s="1"/>
  <c r="I1677" i="7"/>
  <c r="L1672" i="7" s="1"/>
  <c r="L1673" i="7" s="1"/>
  <c r="J1672" i="7"/>
  <c r="J1673" i="7" s="1"/>
  <c r="I1672" i="7"/>
  <c r="L1658" i="7"/>
  <c r="K1658" i="7"/>
  <c r="L1657" i="7"/>
  <c r="K1657" i="7"/>
  <c r="J1666" i="7" s="1"/>
  <c r="I1656" i="7"/>
  <c r="L1651" i="7" s="1"/>
  <c r="L1652" i="7" s="1"/>
  <c r="J1651" i="7"/>
  <c r="J1652" i="7" s="1"/>
  <c r="I1651" i="7"/>
  <c r="L1637" i="7"/>
  <c r="K1637" i="7"/>
  <c r="J1646" i="7" s="1"/>
  <c r="L1636" i="7"/>
  <c r="K1636" i="7"/>
  <c r="J1645" i="7" s="1"/>
  <c r="I1635" i="7"/>
  <c r="L1630" i="7" s="1"/>
  <c r="L1631" i="7" s="1"/>
  <c r="J1630" i="7"/>
  <c r="J1631" i="7" s="1"/>
  <c r="L1616" i="7"/>
  <c r="K1616" i="7"/>
  <c r="J1625" i="7" s="1"/>
  <c r="L1615" i="7"/>
  <c r="K1615" i="7"/>
  <c r="J1624" i="7" s="1"/>
  <c r="I1614" i="7"/>
  <c r="L1609" i="7" s="1"/>
  <c r="L1610" i="7" s="1"/>
  <c r="J1609" i="7"/>
  <c r="J1610" i="7" s="1"/>
  <c r="I1609" i="7"/>
  <c r="L1595" i="7"/>
  <c r="K1595" i="7"/>
  <c r="L1594" i="7"/>
  <c r="K1594" i="7"/>
  <c r="I1593" i="7"/>
  <c r="L1588" i="7" s="1"/>
  <c r="L1589" i="7" s="1"/>
  <c r="J1588" i="7"/>
  <c r="J1589" i="7" s="1"/>
  <c r="I1588" i="7"/>
  <c r="L1574" i="7"/>
  <c r="K1574" i="7"/>
  <c r="J1583" i="7" s="1"/>
  <c r="L1573" i="7"/>
  <c r="K1573" i="7"/>
  <c r="J1582" i="7" s="1"/>
  <c r="I1572" i="7"/>
  <c r="L1567" i="7" s="1"/>
  <c r="L1568" i="7" s="1"/>
  <c r="J1567" i="7"/>
  <c r="J1568" i="7" s="1"/>
  <c r="I1567" i="7"/>
  <c r="L1553" i="7"/>
  <c r="K1553" i="7"/>
  <c r="J1562" i="7" s="1"/>
  <c r="L1552" i="7"/>
  <c r="K1552" i="7"/>
  <c r="I1551" i="7"/>
  <c r="L1546" i="7" s="1"/>
  <c r="L1547" i="7" s="1"/>
  <c r="J1546" i="7"/>
  <c r="J1547" i="7" s="1"/>
  <c r="I1546" i="7"/>
  <c r="I1530" i="7"/>
  <c r="L1532" i="7"/>
  <c r="K1532" i="7"/>
  <c r="J1541" i="7" s="1"/>
  <c r="L1531" i="7"/>
  <c r="K1531" i="7"/>
  <c r="J1540" i="7" s="1"/>
  <c r="L1525" i="7"/>
  <c r="L1526" i="7" s="1"/>
  <c r="K1525" i="7"/>
  <c r="K1526" i="7" s="1"/>
  <c r="J1525" i="7"/>
  <c r="J1526" i="7" s="1"/>
  <c r="I1525" i="7"/>
  <c r="L1511" i="7"/>
  <c r="K1511" i="7"/>
  <c r="J1520" i="7" s="1"/>
  <c r="L1510" i="7"/>
  <c r="K1510" i="7"/>
  <c r="J1519" i="7" s="1"/>
  <c r="L1504" i="7"/>
  <c r="L1505" i="7" s="1"/>
  <c r="J1504" i="7"/>
  <c r="J1505" i="7" s="1"/>
  <c r="I1504" i="7"/>
  <c r="L1490" i="7"/>
  <c r="K1490" i="7"/>
  <c r="J1499" i="7" s="1"/>
  <c r="L1489" i="7"/>
  <c r="K1489" i="7"/>
  <c r="J1498" i="7" s="1"/>
  <c r="I1488" i="7"/>
  <c r="L1483" i="7" s="1"/>
  <c r="L1484" i="7" s="1"/>
  <c r="J1483" i="7"/>
  <c r="J1484" i="7" s="1"/>
  <c r="I1483" i="7"/>
  <c r="L1469" i="7"/>
  <c r="K1469" i="7"/>
  <c r="L1468" i="7"/>
  <c r="K1468" i="7"/>
  <c r="J1477" i="7" s="1"/>
  <c r="I1467" i="7"/>
  <c r="L1462" i="7" s="1"/>
  <c r="L1463" i="7" s="1"/>
  <c r="J1462" i="7"/>
  <c r="J1463" i="7" s="1"/>
  <c r="I1462" i="7"/>
  <c r="L1448" i="7"/>
  <c r="K1448" i="7"/>
  <c r="J1457" i="7" s="1"/>
  <c r="L1447" i="7"/>
  <c r="K1447" i="7"/>
  <c r="J1456" i="7" s="1"/>
  <c r="I1446" i="7"/>
  <c r="L1441" i="7" s="1"/>
  <c r="L1442" i="7" s="1"/>
  <c r="J1441" i="7"/>
  <c r="J1442" i="7" s="1"/>
  <c r="I1441" i="7"/>
  <c r="L1427" i="7"/>
  <c r="K1427" i="7"/>
  <c r="J1436" i="7" s="1"/>
  <c r="L1426" i="7"/>
  <c r="K1426" i="7"/>
  <c r="I1425" i="7"/>
  <c r="L1420" i="7" s="1"/>
  <c r="L1421" i="7" s="1"/>
  <c r="J1420" i="7"/>
  <c r="J1421" i="7" s="1"/>
  <c r="I1420" i="7"/>
  <c r="L1406" i="7"/>
  <c r="K1406" i="7"/>
  <c r="J1415" i="7" s="1"/>
  <c r="L1405" i="7"/>
  <c r="K1405" i="7"/>
  <c r="J1414" i="7" s="1"/>
  <c r="I1404" i="7"/>
  <c r="L1399" i="7" s="1"/>
  <c r="L1400" i="7" s="1"/>
  <c r="J1399" i="7"/>
  <c r="J1400" i="7" s="1"/>
  <c r="I1399" i="7"/>
  <c r="L1385" i="7"/>
  <c r="K1385" i="7"/>
  <c r="J1394" i="7" s="1"/>
  <c r="L1384" i="7"/>
  <c r="K1384" i="7"/>
  <c r="J1393" i="7" s="1"/>
  <c r="I1383" i="7"/>
  <c r="L1378" i="7" s="1"/>
  <c r="L1379" i="7" s="1"/>
  <c r="J1378" i="7"/>
  <c r="J1379" i="7" s="1"/>
  <c r="I1378" i="7"/>
  <c r="L1364" i="7"/>
  <c r="K1364" i="7"/>
  <c r="J1373" i="7" s="1"/>
  <c r="L1363" i="7"/>
  <c r="K1363" i="7"/>
  <c r="I1362" i="7"/>
  <c r="L1357" i="7" s="1"/>
  <c r="L1358" i="7" s="1"/>
  <c r="J1357" i="7"/>
  <c r="J1358" i="7" s="1"/>
  <c r="I1357" i="7"/>
  <c r="L1343" i="7"/>
  <c r="K1343" i="7"/>
  <c r="J1352" i="7" s="1"/>
  <c r="L1342" i="7"/>
  <c r="K1342" i="7"/>
  <c r="I1341" i="7"/>
  <c r="L1336" i="7"/>
  <c r="L1337" i="7" s="1"/>
  <c r="K1336" i="7"/>
  <c r="K1337" i="7" s="1"/>
  <c r="J1336" i="7"/>
  <c r="J1337" i="7" s="1"/>
  <c r="I1336" i="7"/>
  <c r="L1322" i="7"/>
  <c r="K1322" i="7"/>
  <c r="J1331" i="7" s="1"/>
  <c r="L1321" i="7"/>
  <c r="K1321" i="7"/>
  <c r="J1330" i="7" s="1"/>
  <c r="I1320" i="7"/>
  <c r="L1315" i="7" s="1"/>
  <c r="L1316" i="7" s="1"/>
  <c r="K1315" i="7"/>
  <c r="K1316" i="7" s="1"/>
  <c r="J1315" i="7"/>
  <c r="J1316" i="7" s="1"/>
  <c r="I1315" i="7"/>
  <c r="L1301" i="7"/>
  <c r="K1301" i="7"/>
  <c r="J1310" i="7" s="1"/>
  <c r="L1300" i="7"/>
  <c r="K1300" i="7"/>
  <c r="J1309" i="7" s="1"/>
  <c r="I1299" i="7"/>
  <c r="L1294" i="7" s="1"/>
  <c r="L1295" i="7" s="1"/>
  <c r="J1294" i="7"/>
  <c r="J1295" i="7" s="1"/>
  <c r="I1294" i="7"/>
  <c r="L1280" i="7"/>
  <c r="K1280" i="7"/>
  <c r="L1279" i="7"/>
  <c r="K1279" i="7"/>
  <c r="J1288" i="7" s="1"/>
  <c r="I1278" i="7"/>
  <c r="L1273" i="7" s="1"/>
  <c r="L1274" i="7" s="1"/>
  <c r="J1273" i="7"/>
  <c r="J1274" i="7" s="1"/>
  <c r="I1273" i="7"/>
  <c r="I1257" i="7"/>
  <c r="L1259" i="7"/>
  <c r="K1259" i="7"/>
  <c r="J1268" i="7" s="1"/>
  <c r="L1258" i="7"/>
  <c r="K1258" i="7"/>
  <c r="L1252" i="7"/>
  <c r="L1253" i="7" s="1"/>
  <c r="K1252" i="7"/>
  <c r="K1253" i="7" s="1"/>
  <c r="J1252" i="7"/>
  <c r="J1253" i="7" s="1"/>
  <c r="I1252" i="7"/>
  <c r="L1238" i="7"/>
  <c r="K1238" i="7"/>
  <c r="J1247" i="7" s="1"/>
  <c r="L1237" i="7"/>
  <c r="K1237" i="7"/>
  <c r="L1231" i="7"/>
  <c r="L1232" i="7" s="1"/>
  <c r="J1231" i="7"/>
  <c r="J1232" i="7" s="1"/>
  <c r="I1231" i="7"/>
  <c r="K1153" i="7"/>
  <c r="L1153" i="7"/>
  <c r="L1217" i="7"/>
  <c r="K1217" i="7"/>
  <c r="J1226" i="7" s="1"/>
  <c r="L1216" i="7"/>
  <c r="K1216" i="7"/>
  <c r="J1225" i="7" s="1"/>
  <c r="I1215" i="7"/>
  <c r="L1210" i="7" s="1"/>
  <c r="L1211" i="7" s="1"/>
  <c r="J1210" i="7"/>
  <c r="J1211" i="7" s="1"/>
  <c r="I1210" i="7"/>
  <c r="L1196" i="7"/>
  <c r="K1196" i="7"/>
  <c r="J1205" i="7" s="1"/>
  <c r="L1195" i="7"/>
  <c r="K1195" i="7"/>
  <c r="I1194" i="7"/>
  <c r="L1189" i="7" s="1"/>
  <c r="L1190" i="7" s="1"/>
  <c r="J1189" i="7"/>
  <c r="J1190" i="7" s="1"/>
  <c r="I1189" i="7"/>
  <c r="L1175" i="7"/>
  <c r="J1184" i="7" s="1"/>
  <c r="K1175" i="7"/>
  <c r="L1174" i="7"/>
  <c r="K1174" i="7"/>
  <c r="I1173" i="7"/>
  <c r="L1168" i="7"/>
  <c r="L1169" i="7" s="1"/>
  <c r="K1168" i="7"/>
  <c r="K1169" i="7" s="1"/>
  <c r="J1168" i="7"/>
  <c r="J1169" i="7" s="1"/>
  <c r="I1168" i="7"/>
  <c r="L1154" i="7"/>
  <c r="J1163" i="7" s="1"/>
  <c r="K1154" i="7"/>
  <c r="I1152" i="7"/>
  <c r="L1147" i="7"/>
  <c r="L1148" i="7" s="1"/>
  <c r="K1147" i="7"/>
  <c r="K1148" i="7" s="1"/>
  <c r="J1147" i="7"/>
  <c r="J1148" i="7" s="1"/>
  <c r="I1147" i="7"/>
  <c r="L1133" i="7"/>
  <c r="K1133" i="7"/>
  <c r="J1142" i="7" s="1"/>
  <c r="L1132" i="7"/>
  <c r="K1132" i="7"/>
  <c r="J1141" i="7" s="1"/>
  <c r="I1131" i="7"/>
  <c r="L1126" i="7" s="1"/>
  <c r="L1127" i="7" s="1"/>
  <c r="J1126" i="7"/>
  <c r="J1127" i="7" s="1"/>
  <c r="I1126" i="7"/>
  <c r="L1112" i="7"/>
  <c r="K1112" i="7"/>
  <c r="J1121" i="7" s="1"/>
  <c r="L1111" i="7"/>
  <c r="K1111" i="7"/>
  <c r="J1120" i="7" s="1"/>
  <c r="I1110" i="7"/>
  <c r="L1105" i="7" s="1"/>
  <c r="L1106" i="7" s="1"/>
  <c r="J1105" i="7"/>
  <c r="J1106" i="7" s="1"/>
  <c r="L1091" i="7"/>
  <c r="K1091" i="7"/>
  <c r="J1100" i="7" s="1"/>
  <c r="L1090" i="7"/>
  <c r="K1090" i="7"/>
  <c r="J1099" i="7" s="1"/>
  <c r="I1089" i="7"/>
  <c r="L1084" i="7" s="1"/>
  <c r="L1085" i="7" s="1"/>
  <c r="J1084" i="7"/>
  <c r="J1085" i="7" s="1"/>
  <c r="I1084" i="7"/>
  <c r="L1070" i="7"/>
  <c r="K1070" i="7"/>
  <c r="J1079" i="7" s="1"/>
  <c r="L1069" i="7"/>
  <c r="K1069" i="7"/>
  <c r="J1078" i="7" s="1"/>
  <c r="I1068" i="7"/>
  <c r="L1063" i="7" s="1"/>
  <c r="L1064" i="7" s="1"/>
  <c r="J1063" i="7"/>
  <c r="J1064" i="7" s="1"/>
  <c r="I1063" i="7"/>
  <c r="L1049" i="7"/>
  <c r="K1049" i="7"/>
  <c r="J1058" i="7" s="1"/>
  <c r="L1048" i="7"/>
  <c r="K1048" i="7"/>
  <c r="I1047" i="7"/>
  <c r="L1042" i="7" s="1"/>
  <c r="L1043" i="7" s="1"/>
  <c r="K1042" i="7"/>
  <c r="K1043" i="7" s="1"/>
  <c r="J1042" i="7"/>
  <c r="J1043" i="7" s="1"/>
  <c r="I1042" i="7"/>
  <c r="L1028" i="7"/>
  <c r="K1028" i="7"/>
  <c r="J1037" i="7" s="1"/>
  <c r="L1027" i="7"/>
  <c r="K1027" i="7"/>
  <c r="I1026" i="7"/>
  <c r="L1021" i="7" s="1"/>
  <c r="L1022" i="7" s="1"/>
  <c r="J1021" i="7"/>
  <c r="J1022" i="7" s="1"/>
  <c r="I1021" i="7"/>
  <c r="L1007" i="7"/>
  <c r="K1007" i="7"/>
  <c r="J1016" i="7" s="1"/>
  <c r="L1006" i="7"/>
  <c r="K1006" i="7"/>
  <c r="J1015" i="7" s="1"/>
  <c r="I1005" i="7"/>
  <c r="L1000" i="7" s="1"/>
  <c r="L1001" i="7" s="1"/>
  <c r="J1000" i="7"/>
  <c r="J1001" i="7" s="1"/>
  <c r="I1000" i="7"/>
  <c r="I984" i="7"/>
  <c r="L986" i="7"/>
  <c r="K986" i="7"/>
  <c r="J995" i="7" s="1"/>
  <c r="L985" i="7"/>
  <c r="K985" i="7"/>
  <c r="J994" i="7" s="1"/>
  <c r="L979" i="7"/>
  <c r="L980" i="7" s="1"/>
  <c r="K979" i="7"/>
  <c r="K980" i="7" s="1"/>
  <c r="J979" i="7"/>
  <c r="J980" i="7" s="1"/>
  <c r="I979" i="7"/>
  <c r="L965" i="7"/>
  <c r="K965" i="7"/>
  <c r="J974" i="7" s="1"/>
  <c r="L964" i="7"/>
  <c r="K964" i="7"/>
  <c r="J973" i="7" s="1"/>
  <c r="L958" i="7"/>
  <c r="L959" i="7" s="1"/>
  <c r="K958" i="7"/>
  <c r="K959" i="7" s="1"/>
  <c r="J958" i="7"/>
  <c r="J959" i="7" s="1"/>
  <c r="I958" i="7"/>
  <c r="L944" i="7"/>
  <c r="K944" i="7"/>
  <c r="J953" i="7" s="1"/>
  <c r="L943" i="7"/>
  <c r="K943" i="7"/>
  <c r="J952" i="7" s="1"/>
  <c r="I942" i="7"/>
  <c r="L937" i="7" s="1"/>
  <c r="L938" i="7" s="1"/>
  <c r="J937" i="7"/>
  <c r="J938" i="7" s="1"/>
  <c r="I937" i="7"/>
  <c r="L923" i="7"/>
  <c r="K923" i="7"/>
  <c r="L922" i="7"/>
  <c r="K922" i="7"/>
  <c r="J931" i="7" s="1"/>
  <c r="I921" i="7"/>
  <c r="L916" i="7" s="1"/>
  <c r="L917" i="7" s="1"/>
  <c r="J916" i="7"/>
  <c r="J917" i="7" s="1"/>
  <c r="I916" i="7"/>
  <c r="L902" i="7"/>
  <c r="K902" i="7"/>
  <c r="J911" i="7" s="1"/>
  <c r="L901" i="7"/>
  <c r="K901" i="7"/>
  <c r="J910" i="7" s="1"/>
  <c r="I900" i="7"/>
  <c r="L895" i="7" s="1"/>
  <c r="L896" i="7" s="1"/>
  <c r="J895" i="7"/>
  <c r="J896" i="7" s="1"/>
  <c r="I895" i="7"/>
  <c r="L881" i="7"/>
  <c r="K881" i="7"/>
  <c r="J890" i="7" s="1"/>
  <c r="L880" i="7"/>
  <c r="K880" i="7"/>
  <c r="I879" i="7"/>
  <c r="L874" i="7" s="1"/>
  <c r="L875" i="7" s="1"/>
  <c r="J874" i="7"/>
  <c r="J875" i="7" s="1"/>
  <c r="I874" i="7"/>
  <c r="L860" i="7"/>
  <c r="K860" i="7"/>
  <c r="J869" i="7" s="1"/>
  <c r="L859" i="7"/>
  <c r="K859" i="7"/>
  <c r="J868" i="7" s="1"/>
  <c r="I858" i="7"/>
  <c r="L853" i="7" s="1"/>
  <c r="L854" i="7" s="1"/>
  <c r="J853" i="7"/>
  <c r="J854" i="7" s="1"/>
  <c r="I853" i="7"/>
  <c r="J848" i="7"/>
  <c r="L839" i="7"/>
  <c r="K839" i="7"/>
  <c r="L838" i="7"/>
  <c r="K838" i="7"/>
  <c r="J847" i="7" s="1"/>
  <c r="I837" i="7"/>
  <c r="L832" i="7"/>
  <c r="L833" i="7" s="1"/>
  <c r="K832" i="7"/>
  <c r="K833" i="7" s="1"/>
  <c r="J832" i="7"/>
  <c r="J833" i="7" s="1"/>
  <c r="I832" i="7"/>
  <c r="L818" i="7"/>
  <c r="K818" i="7"/>
  <c r="J827" i="7" s="1"/>
  <c r="L817" i="7"/>
  <c r="K817" i="7"/>
  <c r="I816" i="7"/>
  <c r="L811" i="7" s="1"/>
  <c r="L812" i="7" s="1"/>
  <c r="J811" i="7"/>
  <c r="J812" i="7" s="1"/>
  <c r="I811" i="7"/>
  <c r="L797" i="7"/>
  <c r="K797" i="7"/>
  <c r="J806" i="7" s="1"/>
  <c r="L796" i="7"/>
  <c r="K796" i="7"/>
  <c r="I795" i="7"/>
  <c r="L790" i="7" s="1"/>
  <c r="L791" i="7" s="1"/>
  <c r="J790" i="7"/>
  <c r="J791" i="7" s="1"/>
  <c r="I790" i="7"/>
  <c r="L776" i="7"/>
  <c r="K776" i="7"/>
  <c r="J785" i="7" s="1"/>
  <c r="L775" i="7"/>
  <c r="K775" i="7"/>
  <c r="J784" i="7" s="1"/>
  <c r="I774" i="7"/>
  <c r="L769" i="7" s="1"/>
  <c r="L770" i="7" s="1"/>
  <c r="J769" i="7"/>
  <c r="J770" i="7" s="1"/>
  <c r="I769" i="7"/>
  <c r="L755" i="7"/>
  <c r="K755" i="7"/>
  <c r="J764" i="7" s="1"/>
  <c r="L754" i="7"/>
  <c r="K754" i="7"/>
  <c r="J763" i="7" s="1"/>
  <c r="I753" i="7"/>
  <c r="L748" i="7" s="1"/>
  <c r="L749" i="7" s="1"/>
  <c r="J748" i="7"/>
  <c r="J749" i="7" s="1"/>
  <c r="I748" i="7"/>
  <c r="L734" i="7"/>
  <c r="K734" i="7"/>
  <c r="J743" i="7" s="1"/>
  <c r="L733" i="7"/>
  <c r="K733" i="7"/>
  <c r="I732" i="7"/>
  <c r="L727" i="7" s="1"/>
  <c r="L728" i="7" s="1"/>
  <c r="J727" i="7"/>
  <c r="J728" i="7" s="1"/>
  <c r="I727" i="7"/>
  <c r="I711" i="7"/>
  <c r="J706" i="7" s="1"/>
  <c r="J707" i="7" s="1"/>
  <c r="L713" i="7"/>
  <c r="K713" i="7"/>
  <c r="J722" i="7" s="1"/>
  <c r="L712" i="7"/>
  <c r="K712" i="7"/>
  <c r="L706" i="7"/>
  <c r="L707" i="7" s="1"/>
  <c r="K706" i="7"/>
  <c r="K707" i="7" s="1"/>
  <c r="I706" i="7"/>
  <c r="L692" i="7"/>
  <c r="K692" i="7"/>
  <c r="J701" i="7" s="1"/>
  <c r="L691" i="7"/>
  <c r="K691" i="7"/>
  <c r="J700" i="7" s="1"/>
  <c r="L685" i="7"/>
  <c r="L686" i="7" s="1"/>
  <c r="K685" i="7"/>
  <c r="K686" i="7" s="1"/>
  <c r="J685" i="7"/>
  <c r="J686" i="7" s="1"/>
  <c r="I685" i="7"/>
  <c r="L398" i="7"/>
  <c r="K398" i="7"/>
  <c r="J407" i="7" s="1"/>
  <c r="L397" i="7"/>
  <c r="K397" i="7"/>
  <c r="J406" i="7" s="1"/>
  <c r="L391" i="7"/>
  <c r="L392" i="7" s="1"/>
  <c r="K391" i="7"/>
  <c r="K392" i="7" s="1"/>
  <c r="J391" i="7"/>
  <c r="J392" i="7" s="1"/>
  <c r="I391" i="7"/>
  <c r="L671" i="7"/>
  <c r="K671" i="7"/>
  <c r="J680" i="7" s="1"/>
  <c r="L670" i="7"/>
  <c r="K670" i="7"/>
  <c r="L664" i="7"/>
  <c r="L665" i="7" s="1"/>
  <c r="J664" i="7"/>
  <c r="J665" i="7" s="1"/>
  <c r="I664" i="7"/>
  <c r="L650" i="7"/>
  <c r="K650" i="7"/>
  <c r="L649" i="7"/>
  <c r="K649" i="7"/>
  <c r="L629" i="7"/>
  <c r="K629" i="7"/>
  <c r="L628" i="7"/>
  <c r="K628" i="7"/>
  <c r="L608" i="7"/>
  <c r="K608" i="7"/>
  <c r="L607" i="7"/>
  <c r="K607" i="7"/>
  <c r="L587" i="7"/>
  <c r="K587" i="7"/>
  <c r="L586" i="7"/>
  <c r="K586" i="7"/>
  <c r="L566" i="7"/>
  <c r="K566" i="7"/>
  <c r="L565" i="7"/>
  <c r="K565" i="7"/>
  <c r="L545" i="7"/>
  <c r="K545" i="7"/>
  <c r="L544" i="7"/>
  <c r="K544" i="7"/>
  <c r="L524" i="7"/>
  <c r="K524" i="7"/>
  <c r="L523" i="7"/>
  <c r="K523" i="7"/>
  <c r="L503" i="7"/>
  <c r="K503" i="7"/>
  <c r="L502" i="7"/>
  <c r="K502" i="7"/>
  <c r="L482" i="7"/>
  <c r="K482" i="7"/>
  <c r="L481" i="7"/>
  <c r="K481" i="7"/>
  <c r="I459" i="7"/>
  <c r="I454" i="7" s="1"/>
  <c r="L461" i="7"/>
  <c r="K461" i="7"/>
  <c r="L460" i="7"/>
  <c r="K460" i="7"/>
  <c r="J454" i="7"/>
  <c r="J455" i="7" s="1"/>
  <c r="L440" i="7"/>
  <c r="K440" i="7"/>
  <c r="J449" i="7" s="1"/>
  <c r="L439" i="7"/>
  <c r="K439" i="7"/>
  <c r="L433" i="7"/>
  <c r="L434" i="7" s="1"/>
  <c r="K433" i="7"/>
  <c r="K434" i="7" s="1"/>
  <c r="J433" i="7"/>
  <c r="J434" i="7" s="1"/>
  <c r="I433" i="7"/>
  <c r="L419" i="7"/>
  <c r="K419" i="7"/>
  <c r="J428" i="7" s="1"/>
  <c r="L418" i="7"/>
  <c r="K418" i="7"/>
  <c r="L412" i="7"/>
  <c r="L413" i="7" s="1"/>
  <c r="K412" i="7"/>
  <c r="K413" i="7" s="1"/>
  <c r="J412" i="7"/>
  <c r="J413" i="7" s="1"/>
  <c r="I412" i="7"/>
  <c r="L377" i="7"/>
  <c r="K377" i="7"/>
  <c r="J386" i="7" s="1"/>
  <c r="L376" i="7"/>
  <c r="K376" i="7"/>
  <c r="L370" i="7"/>
  <c r="L371" i="7" s="1"/>
  <c r="K370" i="7"/>
  <c r="K371" i="7" s="1"/>
  <c r="J370" i="7"/>
  <c r="J371" i="7" s="1"/>
  <c r="I370" i="7"/>
  <c r="L356" i="7"/>
  <c r="K356" i="7"/>
  <c r="L355" i="7"/>
  <c r="K355" i="7"/>
  <c r="J364" i="7" s="1"/>
  <c r="L349" i="7"/>
  <c r="L350" i="7" s="1"/>
  <c r="K349" i="7"/>
  <c r="K350" i="7" s="1"/>
  <c r="J349" i="7"/>
  <c r="J350" i="7" s="1"/>
  <c r="I349" i="7"/>
  <c r="L335" i="7"/>
  <c r="K335" i="7"/>
  <c r="J344" i="7" s="1"/>
  <c r="L334" i="7"/>
  <c r="K334" i="7"/>
  <c r="J343" i="7" s="1"/>
  <c r="L328" i="7"/>
  <c r="L329" i="7" s="1"/>
  <c r="K328" i="7"/>
  <c r="K329" i="7" s="1"/>
  <c r="J328" i="7"/>
  <c r="J329" i="7" s="1"/>
  <c r="I328" i="7"/>
  <c r="L314" i="7"/>
  <c r="K314" i="7"/>
  <c r="J323" i="7" s="1"/>
  <c r="L313" i="7"/>
  <c r="K313" i="7"/>
  <c r="J322" i="7" s="1"/>
  <c r="L307" i="7"/>
  <c r="L308" i="7" s="1"/>
  <c r="K307" i="7"/>
  <c r="K308" i="7" s="1"/>
  <c r="J307" i="7"/>
  <c r="J308" i="7" s="1"/>
  <c r="I307" i="7"/>
  <c r="L293" i="7"/>
  <c r="K293" i="7"/>
  <c r="J302" i="7" s="1"/>
  <c r="L292" i="7"/>
  <c r="K292" i="7"/>
  <c r="J301" i="7" s="1"/>
  <c r="L286" i="7"/>
  <c r="L287" i="7" s="1"/>
  <c r="K286" i="7"/>
  <c r="K287" i="7" s="1"/>
  <c r="J286" i="7"/>
  <c r="J287" i="7" s="1"/>
  <c r="I286" i="7"/>
  <c r="L272" i="7"/>
  <c r="K272" i="7"/>
  <c r="J281" i="7" s="1"/>
  <c r="L271" i="7"/>
  <c r="K271" i="7"/>
  <c r="J280" i="7" s="1"/>
  <c r="L265" i="7"/>
  <c r="L266" i="7" s="1"/>
  <c r="K265" i="7"/>
  <c r="K266" i="7" s="1"/>
  <c r="J265" i="7"/>
  <c r="J266" i="7" s="1"/>
  <c r="I265" i="7"/>
  <c r="J163" i="7"/>
  <c r="J142" i="7"/>
  <c r="J184" i="7"/>
  <c r="J205" i="7"/>
  <c r="J226" i="7"/>
  <c r="J247" i="7"/>
  <c r="L251" i="7"/>
  <c r="K251" i="7"/>
  <c r="J260" i="7" s="1"/>
  <c r="L250" i="7"/>
  <c r="K250" i="7"/>
  <c r="J259" i="7" s="1"/>
  <c r="L244" i="7"/>
  <c r="L245" i="7" s="1"/>
  <c r="K244" i="7"/>
  <c r="K245" i="7" s="1"/>
  <c r="J244" i="7"/>
  <c r="J245" i="7" s="1"/>
  <c r="I244" i="7"/>
  <c r="I245" i="7" s="1"/>
  <c r="L230" i="7"/>
  <c r="K230" i="7"/>
  <c r="J239" i="7" s="1"/>
  <c r="L229" i="7"/>
  <c r="K229" i="7"/>
  <c r="J238" i="7" s="1"/>
  <c r="L223" i="7"/>
  <c r="L224" i="7" s="1"/>
  <c r="K223" i="7"/>
  <c r="K224" i="7" s="1"/>
  <c r="J223" i="7"/>
  <c r="J224" i="7" s="1"/>
  <c r="I223" i="7"/>
  <c r="I224" i="7" s="1"/>
  <c r="L209" i="7"/>
  <c r="K209" i="7"/>
  <c r="J218" i="7" s="1"/>
  <c r="L208" i="7"/>
  <c r="K208" i="7"/>
  <c r="L202" i="7"/>
  <c r="L203" i="7" s="1"/>
  <c r="K202" i="7"/>
  <c r="K203" i="7" s="1"/>
  <c r="J202" i="7"/>
  <c r="J203" i="7" s="1"/>
  <c r="I202" i="7"/>
  <c r="I203" i="7" s="1"/>
  <c r="L188" i="7"/>
  <c r="K188" i="7"/>
  <c r="J197" i="7" s="1"/>
  <c r="L187" i="7"/>
  <c r="K187" i="7"/>
  <c r="L181" i="7"/>
  <c r="L182" i="7" s="1"/>
  <c r="K181" i="7"/>
  <c r="K182" i="7" s="1"/>
  <c r="J181" i="7"/>
  <c r="J182" i="7" s="1"/>
  <c r="I181" i="7"/>
  <c r="I182" i="7" s="1"/>
  <c r="L167" i="7"/>
  <c r="K167" i="7"/>
  <c r="J176" i="7" s="1"/>
  <c r="L166" i="7"/>
  <c r="K166" i="7"/>
  <c r="L160" i="7"/>
  <c r="L161" i="7" s="1"/>
  <c r="K160" i="7"/>
  <c r="K161" i="7" s="1"/>
  <c r="J160" i="7"/>
  <c r="J161" i="7" s="1"/>
  <c r="I160" i="7"/>
  <c r="I161" i="7" s="1"/>
  <c r="K139" i="7"/>
  <c r="K140" i="7" s="1"/>
  <c r="L146" i="7"/>
  <c r="K146" i="7"/>
  <c r="J155" i="7" s="1"/>
  <c r="L145" i="7"/>
  <c r="K145" i="7"/>
  <c r="J154" i="7" s="1"/>
  <c r="L139" i="7"/>
  <c r="L140" i="7" s="1"/>
  <c r="J139" i="7"/>
  <c r="J140" i="7" s="1"/>
  <c r="I139" i="7"/>
  <c r="I140" i="7" s="1"/>
  <c r="L130" i="7"/>
  <c r="K130" i="7"/>
  <c r="L129" i="7"/>
  <c r="K129" i="7"/>
  <c r="L126" i="7"/>
  <c r="K126" i="7"/>
  <c r="L125" i="7"/>
  <c r="K125" i="7"/>
  <c r="L114" i="7"/>
  <c r="L115" i="7" s="1"/>
  <c r="K114" i="7"/>
  <c r="K115" i="7" s="1"/>
  <c r="J114" i="7"/>
  <c r="J115" i="7" s="1"/>
  <c r="I114" i="7"/>
  <c r="I115" i="7" s="1"/>
  <c r="L104" i="7"/>
  <c r="K104" i="7"/>
  <c r="L103" i="7"/>
  <c r="K103" i="7"/>
  <c r="L100" i="7"/>
  <c r="K100" i="7"/>
  <c r="L99" i="7"/>
  <c r="K99" i="7"/>
  <c r="L88" i="7"/>
  <c r="L89" i="7" s="1"/>
  <c r="K88" i="7"/>
  <c r="K89" i="7" s="1"/>
  <c r="J88" i="7"/>
  <c r="J89" i="7" s="1"/>
  <c r="I88" i="7"/>
  <c r="I89" i="7" s="1"/>
  <c r="L79" i="7"/>
  <c r="K79" i="7"/>
  <c r="L78" i="7"/>
  <c r="K78" i="7"/>
  <c r="L58" i="7"/>
  <c r="K58" i="7"/>
  <c r="L57" i="7"/>
  <c r="K57" i="7"/>
  <c r="L32" i="7"/>
  <c r="K32" i="7"/>
  <c r="L31" i="7"/>
  <c r="K31" i="7"/>
  <c r="L75" i="7"/>
  <c r="K75" i="7"/>
  <c r="L74" i="7"/>
  <c r="K74" i="7"/>
  <c r="L54" i="7"/>
  <c r="K54" i="7"/>
  <c r="L53" i="7"/>
  <c r="K53" i="7"/>
  <c r="L28" i="7"/>
  <c r="L27" i="7"/>
  <c r="K28" i="7"/>
  <c r="K27" i="7"/>
  <c r="L63" i="7"/>
  <c r="L64" i="7" s="1"/>
  <c r="K63" i="7"/>
  <c r="K64" i="7" s="1"/>
  <c r="J63" i="7"/>
  <c r="J64" i="7" s="1"/>
  <c r="I63" i="7"/>
  <c r="I64" i="7" s="1"/>
  <c r="L16" i="7"/>
  <c r="L17" i="7" s="1"/>
  <c r="K16" i="7"/>
  <c r="K17" i="7" s="1"/>
  <c r="J16" i="7"/>
  <c r="J17" i="7" s="1"/>
  <c r="I16" i="7"/>
  <c r="I17" i="7" s="1"/>
  <c r="I42" i="7"/>
  <c r="L42" i="7"/>
  <c r="L43" i="7" s="1"/>
  <c r="K42" i="7"/>
  <c r="K43" i="7" s="1"/>
  <c r="J42" i="7"/>
  <c r="J43" i="7" s="1"/>
  <c r="I43" i="7"/>
  <c r="I6" i="7"/>
  <c r="V7" i="7"/>
  <c r="W7" i="7"/>
  <c r="U7" i="7"/>
  <c r="V6" i="7"/>
  <c r="U6" i="7"/>
  <c r="U5" i="7"/>
  <c r="K1066" i="8" l="1"/>
  <c r="K1067" i="8" s="1"/>
  <c r="I1092" i="8"/>
  <c r="L1066" i="8"/>
  <c r="L1067" i="8" s="1"/>
  <c r="J1066" i="8"/>
  <c r="J1067" i="8" s="1"/>
  <c r="I1066" i="8"/>
  <c r="J1081" i="8"/>
  <c r="J1082" i="8"/>
  <c r="J1048" i="8"/>
  <c r="J376" i="8"/>
  <c r="AF231" i="7"/>
  <c r="AG231" i="7" s="1"/>
  <c r="AH231" i="7" s="1"/>
  <c r="AI231" i="7" s="1"/>
  <c r="AJ231" i="7" s="1"/>
  <c r="AK231" i="7" s="1"/>
  <c r="AL231" i="7" s="1"/>
  <c r="AM231" i="7" s="1"/>
  <c r="AN231" i="7" s="1"/>
  <c r="AO231" i="7" s="1"/>
  <c r="AP231" i="7" s="1"/>
  <c r="AQ231" i="7" s="1"/>
  <c r="AF232" i="7" s="1"/>
  <c r="AG232" i="7" s="1"/>
  <c r="AH232" i="7" s="1"/>
  <c r="AI232" i="7" s="1"/>
  <c r="AJ232" i="7" s="1"/>
  <c r="AK232" i="7" s="1"/>
  <c r="AL232" i="7" s="1"/>
  <c r="AM232" i="7" s="1"/>
  <c r="AN232" i="7" s="1"/>
  <c r="AO232" i="7" s="1"/>
  <c r="AP232" i="7" s="1"/>
  <c r="AQ232" i="7" s="1"/>
  <c r="AF233" i="7" s="1"/>
  <c r="AG233" i="7" s="1"/>
  <c r="AH233" i="7" s="1"/>
  <c r="AI233" i="7" s="1"/>
  <c r="AJ233" i="7" s="1"/>
  <c r="AK233" i="7" s="1"/>
  <c r="AL233" i="7" s="1"/>
  <c r="AM233" i="7" s="1"/>
  <c r="AN233" i="7" s="1"/>
  <c r="AO233" i="7" s="1"/>
  <c r="AP233" i="7" s="1"/>
  <c r="AQ233" i="7" s="1"/>
  <c r="AF234" i="7" s="1"/>
  <c r="AG234" i="7" s="1"/>
  <c r="AH234" i="7" s="1"/>
  <c r="AI234" i="7" s="1"/>
  <c r="AJ234" i="7" s="1"/>
  <c r="AK234" i="7" s="1"/>
  <c r="AL234" i="7" s="1"/>
  <c r="AM234" i="7" s="1"/>
  <c r="AN234" i="7" s="1"/>
  <c r="AO234" i="7" s="1"/>
  <c r="AP234" i="7" s="1"/>
  <c r="AQ234" i="7" s="1"/>
  <c r="AF235" i="7" s="1"/>
  <c r="AG235" i="7" s="1"/>
  <c r="AH235" i="7" s="1"/>
  <c r="AI235" i="7" s="1"/>
  <c r="AJ235" i="7" s="1"/>
  <c r="AK235" i="7" s="1"/>
  <c r="AL235" i="7" s="1"/>
  <c r="AM235" i="7" s="1"/>
  <c r="AN235" i="7" s="1"/>
  <c r="AO235" i="7" s="1"/>
  <c r="AP235" i="7" s="1"/>
  <c r="AQ235" i="7" s="1"/>
  <c r="AF236" i="7" s="1"/>
  <c r="AG236" i="7" s="1"/>
  <c r="AH236" i="7" s="1"/>
  <c r="AI236" i="7" s="1"/>
  <c r="AJ236" i="7" s="1"/>
  <c r="AK236" i="7" s="1"/>
  <c r="AL236" i="7" s="1"/>
  <c r="AM236" i="7" s="1"/>
  <c r="AN236" i="7" s="1"/>
  <c r="AO236" i="7" s="1"/>
  <c r="AP236" i="7" s="1"/>
  <c r="AQ236" i="7" s="1"/>
  <c r="AF237" i="7" s="1"/>
  <c r="AG237" i="7" s="1"/>
  <c r="AH237" i="7" s="1"/>
  <c r="AI237" i="7" s="1"/>
  <c r="AJ237" i="7" s="1"/>
  <c r="AK237" i="7" s="1"/>
  <c r="AL237" i="7" s="1"/>
  <c r="AM237" i="7" s="1"/>
  <c r="AN237" i="7" s="1"/>
  <c r="AO237" i="7" s="1"/>
  <c r="AP237" i="7" s="1"/>
  <c r="AQ237" i="7" s="1"/>
  <c r="AF238" i="7" s="1"/>
  <c r="AG238" i="7" s="1"/>
  <c r="AH238" i="7" s="1"/>
  <c r="AI238" i="7" s="1"/>
  <c r="AJ238" i="7" s="1"/>
  <c r="AK238" i="7" s="1"/>
  <c r="AL238" i="7" s="1"/>
  <c r="AM238" i="7" s="1"/>
  <c r="AN238" i="7" s="1"/>
  <c r="AO238" i="7" s="1"/>
  <c r="AP238" i="7" s="1"/>
  <c r="AQ238" i="7" s="1"/>
  <c r="AF239" i="7" s="1"/>
  <c r="AG239" i="7" s="1"/>
  <c r="AH239" i="7" s="1"/>
  <c r="AI239" i="7" s="1"/>
  <c r="AJ239" i="7" s="1"/>
  <c r="AK239" i="7" s="1"/>
  <c r="AL239" i="7" s="1"/>
  <c r="AM239" i="7" s="1"/>
  <c r="AN239" i="7" s="1"/>
  <c r="AO239" i="7" s="1"/>
  <c r="AP239" i="7" s="1"/>
  <c r="AQ239" i="7" s="1"/>
  <c r="AF240" i="7" s="1"/>
  <c r="AG240" i="7" s="1"/>
  <c r="AH240" i="7" s="1"/>
  <c r="AI240" i="7" s="1"/>
  <c r="AJ240" i="7" s="1"/>
  <c r="AK240" i="7" s="1"/>
  <c r="AL240" i="7" s="1"/>
  <c r="AM240" i="7" s="1"/>
  <c r="AN240" i="7" s="1"/>
  <c r="AO240" i="7" s="1"/>
  <c r="AP240" i="7" s="1"/>
  <c r="AQ240" i="7" s="1"/>
  <c r="J3389" i="7"/>
  <c r="J3367" i="7"/>
  <c r="J3346" i="7"/>
  <c r="J3262" i="7"/>
  <c r="J3220" i="7"/>
  <c r="J3178" i="7"/>
  <c r="J3157" i="7"/>
  <c r="J3158" i="7"/>
  <c r="J3094" i="7"/>
  <c r="J3053" i="7"/>
  <c r="J3032" i="7"/>
  <c r="J2990" i="7"/>
  <c r="J2948" i="7"/>
  <c r="J2885" i="7"/>
  <c r="J2863" i="7"/>
  <c r="J2822" i="7"/>
  <c r="J2801" i="7"/>
  <c r="J2780" i="7"/>
  <c r="J2675" i="7"/>
  <c r="J2611" i="7"/>
  <c r="I3395" i="7"/>
  <c r="K3394" i="7"/>
  <c r="K3395" i="7" s="1"/>
  <c r="I3374" i="7"/>
  <c r="J3376" i="7" s="1"/>
  <c r="K3373" i="7"/>
  <c r="K3374" i="7" s="1"/>
  <c r="I3353" i="7"/>
  <c r="K3352" i="7"/>
  <c r="K3353" i="7" s="1"/>
  <c r="I3332" i="7"/>
  <c r="K3331" i="7"/>
  <c r="K3332" i="7" s="1"/>
  <c r="I3311" i="7"/>
  <c r="K3310" i="7"/>
  <c r="K3311" i="7" s="1"/>
  <c r="I3290" i="7"/>
  <c r="K3289" i="7"/>
  <c r="K3290" i="7" s="1"/>
  <c r="I3269" i="7"/>
  <c r="K3268" i="7"/>
  <c r="K3269" i="7" s="1"/>
  <c r="I3248" i="7"/>
  <c r="K3247" i="7"/>
  <c r="K3248" i="7" s="1"/>
  <c r="I3227" i="7"/>
  <c r="K3226" i="7"/>
  <c r="K3227" i="7" s="1"/>
  <c r="I3206" i="7"/>
  <c r="K3205" i="7"/>
  <c r="K3206" i="7" s="1"/>
  <c r="I3185" i="7"/>
  <c r="K3184" i="7"/>
  <c r="K3185" i="7" s="1"/>
  <c r="I3164" i="7"/>
  <c r="I3143" i="7"/>
  <c r="K3142" i="7"/>
  <c r="K3143" i="7" s="1"/>
  <c r="J3124" i="7"/>
  <c r="I3122" i="7"/>
  <c r="I3101" i="7"/>
  <c r="I3080" i="7"/>
  <c r="I3059" i="7"/>
  <c r="I3038" i="7"/>
  <c r="K3037" i="7"/>
  <c r="K3038" i="7" s="1"/>
  <c r="I3017" i="7"/>
  <c r="K3016" i="7"/>
  <c r="K3017" i="7" s="1"/>
  <c r="I2996" i="7"/>
  <c r="K2995" i="7"/>
  <c r="K2996" i="7" s="1"/>
  <c r="I2975" i="7"/>
  <c r="K2974" i="7"/>
  <c r="K2975" i="7" s="1"/>
  <c r="I2954" i="7"/>
  <c r="K2953" i="7"/>
  <c r="K2954" i="7" s="1"/>
  <c r="I2933" i="7"/>
  <c r="K2932" i="7"/>
  <c r="K2933" i="7" s="1"/>
  <c r="I2912" i="7"/>
  <c r="K2911" i="7"/>
  <c r="K2912" i="7" s="1"/>
  <c r="J2890" i="7"/>
  <c r="J2891" i="7" s="1"/>
  <c r="K2890" i="7"/>
  <c r="K2891" i="7" s="1"/>
  <c r="J2906" i="7"/>
  <c r="I2891" i="7"/>
  <c r="J2893" i="7" s="1"/>
  <c r="I2869" i="7"/>
  <c r="K2869" i="7"/>
  <c r="K2870" i="7" s="1"/>
  <c r="I2849" i="7"/>
  <c r="K2848" i="7"/>
  <c r="K2849" i="7" s="1"/>
  <c r="I2828" i="7"/>
  <c r="K2827" i="7"/>
  <c r="K2828" i="7" s="1"/>
  <c r="J2809" i="7"/>
  <c r="I2807" i="7"/>
  <c r="K2785" i="7"/>
  <c r="K2786" i="7" s="1"/>
  <c r="I2786" i="7"/>
  <c r="I2765" i="7"/>
  <c r="K2764" i="7"/>
  <c r="K2765" i="7" s="1"/>
  <c r="I2744" i="7"/>
  <c r="I2723" i="7"/>
  <c r="K2722" i="7"/>
  <c r="K2723" i="7" s="1"/>
  <c r="I2702" i="7"/>
  <c r="K2701" i="7"/>
  <c r="K2702" i="7" s="1"/>
  <c r="I2680" i="7"/>
  <c r="I2660" i="7"/>
  <c r="K2659" i="7"/>
  <c r="K2660" i="7" s="1"/>
  <c r="I2639" i="7"/>
  <c r="K2638" i="7"/>
  <c r="K2639" i="7" s="1"/>
  <c r="J2617" i="7"/>
  <c r="J2618" i="7" s="1"/>
  <c r="K2617" i="7"/>
  <c r="K2618" i="7" s="1"/>
  <c r="J2633" i="7"/>
  <c r="I2618" i="7"/>
  <c r="J2620" i="7" s="1"/>
  <c r="I2597" i="7"/>
  <c r="J2599" i="7" s="1"/>
  <c r="J2548" i="7"/>
  <c r="J2507" i="7"/>
  <c r="J2464" i="7"/>
  <c r="J2423" i="7"/>
  <c r="J2359" i="7"/>
  <c r="I2576" i="7"/>
  <c r="I2555" i="7"/>
  <c r="K2554" i="7"/>
  <c r="K2555" i="7" s="1"/>
  <c r="I2534" i="7"/>
  <c r="K2533" i="7"/>
  <c r="K2534" i="7" s="1"/>
  <c r="I2513" i="7"/>
  <c r="K2512" i="7"/>
  <c r="K2513" i="7" s="1"/>
  <c r="I2492" i="7"/>
  <c r="K2491" i="7"/>
  <c r="K2492" i="7" s="1"/>
  <c r="I2471" i="7"/>
  <c r="K2470" i="7"/>
  <c r="K2471" i="7" s="1"/>
  <c r="J2452" i="7"/>
  <c r="I2450" i="7"/>
  <c r="K2449" i="7"/>
  <c r="K2450" i="7" s="1"/>
  <c r="I2429" i="7"/>
  <c r="K2428" i="7"/>
  <c r="K2429" i="7" s="1"/>
  <c r="I2408" i="7"/>
  <c r="K2407" i="7"/>
  <c r="K2408" i="7" s="1"/>
  <c r="J2389" i="7"/>
  <c r="I2387" i="7"/>
  <c r="I2366" i="7"/>
  <c r="K2365" i="7"/>
  <c r="K2366" i="7" s="1"/>
  <c r="J2347" i="7"/>
  <c r="I2345" i="7"/>
  <c r="I2324" i="7"/>
  <c r="J2297" i="7"/>
  <c r="J2254" i="7"/>
  <c r="J2233" i="7"/>
  <c r="J2171" i="7"/>
  <c r="J2107" i="7"/>
  <c r="I2303" i="7"/>
  <c r="K2302" i="7"/>
  <c r="K2303" i="7" s="1"/>
  <c r="I2282" i="7"/>
  <c r="K2281" i="7"/>
  <c r="K2282" i="7" s="1"/>
  <c r="J2263" i="7"/>
  <c r="I2261" i="7"/>
  <c r="K2260" i="7"/>
  <c r="K2261" i="7" s="1"/>
  <c r="I2240" i="7"/>
  <c r="J2239" i="7"/>
  <c r="J2240" i="7" s="1"/>
  <c r="K2239" i="7"/>
  <c r="K2240" i="7" s="1"/>
  <c r="I2219" i="7"/>
  <c r="I2198" i="7"/>
  <c r="K2197" i="7"/>
  <c r="K2198" i="7" s="1"/>
  <c r="I2177" i="7"/>
  <c r="K2176" i="7"/>
  <c r="K2177" i="7" s="1"/>
  <c r="I2156" i="7"/>
  <c r="K2155" i="7"/>
  <c r="K2156" i="7" s="1"/>
  <c r="I2135" i="7"/>
  <c r="K2134" i="7"/>
  <c r="K2135" i="7" s="1"/>
  <c r="I2114" i="7"/>
  <c r="K2113" i="7"/>
  <c r="K2114" i="7" s="1"/>
  <c r="I2093" i="7"/>
  <c r="I2072" i="7"/>
  <c r="J2074" i="7" s="1"/>
  <c r="I2051" i="7"/>
  <c r="J2024" i="7"/>
  <c r="J2002" i="7"/>
  <c r="J1981" i="7"/>
  <c r="J1960" i="7"/>
  <c r="J1940" i="7"/>
  <c r="J1897" i="7"/>
  <c r="J1855" i="7"/>
  <c r="J1813" i="7"/>
  <c r="J1792" i="7"/>
  <c r="J2032" i="7"/>
  <c r="I2030" i="7"/>
  <c r="I2009" i="7"/>
  <c r="I1988" i="7"/>
  <c r="I1967" i="7"/>
  <c r="K1966" i="7"/>
  <c r="K1967" i="7" s="1"/>
  <c r="I1946" i="7"/>
  <c r="K1945" i="7"/>
  <c r="K1946" i="7" s="1"/>
  <c r="I1925" i="7"/>
  <c r="K1924" i="7"/>
  <c r="K1925" i="7" s="1"/>
  <c r="I1904" i="7"/>
  <c r="K1903" i="7"/>
  <c r="K1904" i="7" s="1"/>
  <c r="J1885" i="7"/>
  <c r="I1883" i="7"/>
  <c r="K1882" i="7"/>
  <c r="K1883" i="7" s="1"/>
  <c r="I1862" i="7"/>
  <c r="K1861" i="7"/>
  <c r="K1862" i="7" s="1"/>
  <c r="J1843" i="7"/>
  <c r="I1841" i="7"/>
  <c r="I1820" i="7"/>
  <c r="J1801" i="7"/>
  <c r="I1799" i="7"/>
  <c r="I1778" i="7"/>
  <c r="K1777" i="7"/>
  <c r="K1778" i="7" s="1"/>
  <c r="J1772" i="7"/>
  <c r="J1709" i="7"/>
  <c r="J1667" i="7"/>
  <c r="J1603" i="7"/>
  <c r="J1604" i="7"/>
  <c r="J1561" i="7"/>
  <c r="I1757" i="7"/>
  <c r="K1756" i="7"/>
  <c r="K1757" i="7" s="1"/>
  <c r="I1736" i="7"/>
  <c r="I1715" i="7"/>
  <c r="J1696" i="7"/>
  <c r="I1694" i="7"/>
  <c r="I1673" i="7"/>
  <c r="K1672" i="7"/>
  <c r="K1673" i="7" s="1"/>
  <c r="J1654" i="7"/>
  <c r="I1652" i="7"/>
  <c r="K1651" i="7"/>
  <c r="K1652" i="7" s="1"/>
  <c r="K1630" i="7"/>
  <c r="K1631" i="7" s="1"/>
  <c r="I1630" i="7"/>
  <c r="I1610" i="7"/>
  <c r="K1609" i="7"/>
  <c r="K1610" i="7" s="1"/>
  <c r="I1589" i="7"/>
  <c r="K1588" i="7"/>
  <c r="K1589" i="7" s="1"/>
  <c r="I1568" i="7"/>
  <c r="K1567" i="7"/>
  <c r="K1568" i="7" s="1"/>
  <c r="I1547" i="7"/>
  <c r="K1546" i="7"/>
  <c r="K1547" i="7" s="1"/>
  <c r="J1528" i="7"/>
  <c r="I1526" i="7"/>
  <c r="I1505" i="7"/>
  <c r="K1504" i="7"/>
  <c r="K1505" i="7" s="1"/>
  <c r="J1478" i="7"/>
  <c r="J1435" i="7"/>
  <c r="J1372" i="7"/>
  <c r="J1351" i="7"/>
  <c r="J1289" i="7"/>
  <c r="J1267" i="7"/>
  <c r="J1246" i="7"/>
  <c r="I1484" i="7"/>
  <c r="K1483" i="7"/>
  <c r="K1484" i="7" s="1"/>
  <c r="I1463" i="7"/>
  <c r="K1462" i="7"/>
  <c r="K1463" i="7" s="1"/>
  <c r="I1442" i="7"/>
  <c r="K1441" i="7"/>
  <c r="K1442" i="7" s="1"/>
  <c r="I1421" i="7"/>
  <c r="K1420" i="7"/>
  <c r="K1421" i="7" s="1"/>
  <c r="I1400" i="7"/>
  <c r="K1399" i="7"/>
  <c r="K1400" i="7" s="1"/>
  <c r="I1379" i="7"/>
  <c r="K1378" i="7"/>
  <c r="K1379" i="7" s="1"/>
  <c r="I1358" i="7"/>
  <c r="K1357" i="7"/>
  <c r="K1358" i="7" s="1"/>
  <c r="J1339" i="7"/>
  <c r="I1337" i="7"/>
  <c r="I1316" i="7"/>
  <c r="I1295" i="7"/>
  <c r="K1294" i="7"/>
  <c r="K1295" i="7" s="1"/>
  <c r="I1274" i="7"/>
  <c r="K1273" i="7"/>
  <c r="K1274" i="7" s="1"/>
  <c r="I1253" i="7"/>
  <c r="J1255" i="7" s="1"/>
  <c r="I1232" i="7"/>
  <c r="K1231" i="7"/>
  <c r="K1232" i="7" s="1"/>
  <c r="J1204" i="7"/>
  <c r="J1183" i="7"/>
  <c r="J1162" i="7"/>
  <c r="J1057" i="7"/>
  <c r="J1036" i="7"/>
  <c r="I1211" i="7"/>
  <c r="K1210" i="7"/>
  <c r="K1211" i="7" s="1"/>
  <c r="I1190" i="7"/>
  <c r="K1189" i="7"/>
  <c r="K1190" i="7" s="1"/>
  <c r="J1171" i="7"/>
  <c r="I1169" i="7"/>
  <c r="I1148" i="7"/>
  <c r="I1127" i="7"/>
  <c r="K1126" i="7"/>
  <c r="K1127" i="7" s="1"/>
  <c r="I1105" i="7"/>
  <c r="K1105" i="7"/>
  <c r="K1106" i="7" s="1"/>
  <c r="I1085" i="7"/>
  <c r="K1084" i="7"/>
  <c r="K1085" i="7" s="1"/>
  <c r="J1066" i="7"/>
  <c r="I1064" i="7"/>
  <c r="K1063" i="7"/>
  <c r="K1064" i="7" s="1"/>
  <c r="J1045" i="7"/>
  <c r="I1043" i="7"/>
  <c r="I1022" i="7"/>
  <c r="K1021" i="7"/>
  <c r="K1022" i="7" s="1"/>
  <c r="I1001" i="7"/>
  <c r="K1000" i="7"/>
  <c r="K1001" i="7" s="1"/>
  <c r="I980" i="7"/>
  <c r="I959" i="7"/>
  <c r="J932" i="7"/>
  <c r="J889" i="7"/>
  <c r="J826" i="7"/>
  <c r="J805" i="7"/>
  <c r="J742" i="7"/>
  <c r="J721" i="7"/>
  <c r="J940" i="7"/>
  <c r="I938" i="7"/>
  <c r="K937" i="7"/>
  <c r="K938" i="7" s="1"/>
  <c r="I917" i="7"/>
  <c r="K916" i="7"/>
  <c r="K917" i="7" s="1"/>
  <c r="I896" i="7"/>
  <c r="K895" i="7"/>
  <c r="K896" i="7" s="1"/>
  <c r="I875" i="7"/>
  <c r="K874" i="7"/>
  <c r="K875" i="7" s="1"/>
  <c r="I854" i="7"/>
  <c r="K853" i="7"/>
  <c r="K854" i="7" s="1"/>
  <c r="I833" i="7"/>
  <c r="J814" i="7"/>
  <c r="I812" i="7"/>
  <c r="K811" i="7"/>
  <c r="K812" i="7" s="1"/>
  <c r="I791" i="7"/>
  <c r="K790" i="7"/>
  <c r="K791" i="7" s="1"/>
  <c r="I770" i="7"/>
  <c r="K769" i="7"/>
  <c r="K770" i="7" s="1"/>
  <c r="I749" i="7"/>
  <c r="K748" i="7"/>
  <c r="K749" i="7" s="1"/>
  <c r="I728" i="7"/>
  <c r="K727" i="7"/>
  <c r="K728" i="7" s="1"/>
  <c r="J709" i="7"/>
  <c r="I707" i="7"/>
  <c r="I686" i="7"/>
  <c r="J688" i="7" s="1"/>
  <c r="J470" i="7"/>
  <c r="I392" i="7"/>
  <c r="J394" i="7" s="1"/>
  <c r="J491" i="7"/>
  <c r="K454" i="7"/>
  <c r="K455" i="7" s="1"/>
  <c r="I480" i="7"/>
  <c r="L454" i="7"/>
  <c r="L455" i="7" s="1"/>
  <c r="J490" i="7"/>
  <c r="J427" i="7"/>
  <c r="J469" i="7"/>
  <c r="J679" i="7"/>
  <c r="K664" i="7"/>
  <c r="K665" i="7" s="1"/>
  <c r="I665" i="7"/>
  <c r="I455" i="7"/>
  <c r="J448" i="7"/>
  <c r="I434" i="7"/>
  <c r="I413" i="7"/>
  <c r="J385" i="7"/>
  <c r="I371" i="7"/>
  <c r="J365" i="7"/>
  <c r="I350" i="7"/>
  <c r="I329" i="7"/>
  <c r="J331" i="7" s="1"/>
  <c r="I308" i="7"/>
  <c r="J310" i="7" s="1"/>
  <c r="I287" i="7"/>
  <c r="J289" i="7" s="1"/>
  <c r="I266" i="7"/>
  <c r="J268" i="7" s="1"/>
  <c r="J175" i="7"/>
  <c r="J196" i="7"/>
  <c r="J217" i="7"/>
  <c r="I1067" i="8" l="1"/>
  <c r="J1069" i="8"/>
  <c r="L1087" i="8"/>
  <c r="L1088" i="8" s="1"/>
  <c r="I1113" i="8"/>
  <c r="J1087" i="8"/>
  <c r="J1088" i="8" s="1"/>
  <c r="I1087" i="8"/>
  <c r="J1102" i="8"/>
  <c r="J1103" i="8"/>
  <c r="K1087" i="8"/>
  <c r="K1088" i="8" s="1"/>
  <c r="J3397" i="7"/>
  <c r="J3355" i="7"/>
  <c r="J3334" i="7"/>
  <c r="J3313" i="7"/>
  <c r="J3292" i="7"/>
  <c r="J3271" i="7"/>
  <c r="J3250" i="7"/>
  <c r="J3229" i="7"/>
  <c r="J3208" i="7"/>
  <c r="J3187" i="7"/>
  <c r="J3166" i="7"/>
  <c r="J3145" i="7"/>
  <c r="J3103" i="7"/>
  <c r="J3082" i="7"/>
  <c r="J3061" i="7"/>
  <c r="J3040" i="7"/>
  <c r="J3019" i="7"/>
  <c r="J2998" i="7"/>
  <c r="J2977" i="7"/>
  <c r="J2956" i="7"/>
  <c r="J2935" i="7"/>
  <c r="J2914" i="7"/>
  <c r="I2870" i="7"/>
  <c r="J2851" i="7"/>
  <c r="J2830" i="7"/>
  <c r="J2788" i="7"/>
  <c r="J2767" i="7"/>
  <c r="J2746" i="7"/>
  <c r="J2725" i="7"/>
  <c r="J2704" i="7"/>
  <c r="I2681" i="7"/>
  <c r="J2662" i="7"/>
  <c r="J2641" i="7"/>
  <c r="J2578" i="7"/>
  <c r="J2557" i="7"/>
  <c r="J2536" i="7"/>
  <c r="J2515" i="7"/>
  <c r="J2494" i="7"/>
  <c r="J2473" i="7"/>
  <c r="J2431" i="7"/>
  <c r="J2410" i="7"/>
  <c r="J2368" i="7"/>
  <c r="J2326" i="7"/>
  <c r="J2305" i="7"/>
  <c r="J2284" i="7"/>
  <c r="J2242" i="7"/>
  <c r="J2221" i="7"/>
  <c r="J2200" i="7"/>
  <c r="J2179" i="7"/>
  <c r="J2158" i="7"/>
  <c r="J2137" i="7"/>
  <c r="J2116" i="7"/>
  <c r="J2095" i="7"/>
  <c r="J2053" i="7"/>
  <c r="J2011" i="7"/>
  <c r="J1990" i="7"/>
  <c r="J1969" i="7"/>
  <c r="J1948" i="7"/>
  <c r="J1927" i="7"/>
  <c r="J1906" i="7"/>
  <c r="J1864" i="7"/>
  <c r="J1822" i="7"/>
  <c r="J1780" i="7"/>
  <c r="J1759" i="7"/>
  <c r="J1738" i="7"/>
  <c r="J1717" i="7"/>
  <c r="J1675" i="7"/>
  <c r="I1631" i="7"/>
  <c r="J1612" i="7"/>
  <c r="J1591" i="7"/>
  <c r="J1570" i="7"/>
  <c r="J1549" i="7"/>
  <c r="J1507" i="7"/>
  <c r="J1486" i="7"/>
  <c r="J1465" i="7"/>
  <c r="J1444" i="7"/>
  <c r="J1423" i="7"/>
  <c r="J1402" i="7"/>
  <c r="J1381" i="7"/>
  <c r="J1360" i="7"/>
  <c r="J1318" i="7"/>
  <c r="J1297" i="7"/>
  <c r="J1276" i="7"/>
  <c r="J1234" i="7"/>
  <c r="J1213" i="7"/>
  <c r="J1192" i="7"/>
  <c r="J1150" i="7"/>
  <c r="J1129" i="7"/>
  <c r="I1106" i="7"/>
  <c r="J1087" i="7"/>
  <c r="J1024" i="7"/>
  <c r="J1003" i="7"/>
  <c r="J982" i="7"/>
  <c r="J961" i="7"/>
  <c r="J919" i="7"/>
  <c r="J898" i="7"/>
  <c r="J877" i="7"/>
  <c r="J856" i="7"/>
  <c r="J835" i="7"/>
  <c r="J793" i="7"/>
  <c r="J772" i="7"/>
  <c r="J751" i="7"/>
  <c r="J730" i="7"/>
  <c r="K475" i="7"/>
  <c r="K476" i="7" s="1"/>
  <c r="J475" i="7"/>
  <c r="J476" i="7" s="1"/>
  <c r="I475" i="7"/>
  <c r="I501" i="7"/>
  <c r="L475" i="7"/>
  <c r="L476" i="7" s="1"/>
  <c r="J667" i="7"/>
  <c r="J457" i="7"/>
  <c r="J436" i="7"/>
  <c r="J415" i="7"/>
  <c r="J373" i="7"/>
  <c r="J352" i="7"/>
  <c r="L1108" i="8" l="1"/>
  <c r="L1109" i="8" s="1"/>
  <c r="I1108" i="8"/>
  <c r="I1134" i="8"/>
  <c r="J1108" i="8"/>
  <c r="J1109" i="8" s="1"/>
  <c r="J1124" i="8"/>
  <c r="J1123" i="8"/>
  <c r="K1108" i="8"/>
  <c r="K1109" i="8" s="1"/>
  <c r="I1088" i="8"/>
  <c r="J2872" i="7"/>
  <c r="J2683" i="7"/>
  <c r="J1633" i="7"/>
  <c r="J1108" i="7"/>
  <c r="L496" i="7"/>
  <c r="L497" i="7" s="1"/>
  <c r="I522" i="7"/>
  <c r="J496" i="7"/>
  <c r="J497" i="7" s="1"/>
  <c r="I496" i="7"/>
  <c r="J511" i="7"/>
  <c r="K496" i="7"/>
  <c r="K497" i="7" s="1"/>
  <c r="J512" i="7"/>
  <c r="J478" i="7"/>
  <c r="I476" i="7"/>
  <c r="P61" i="8"/>
  <c r="P47" i="8"/>
  <c r="W49" i="8"/>
  <c r="L144" i="8"/>
  <c r="S286" i="7"/>
  <c r="L522" i="8"/>
  <c r="U284" i="7"/>
  <c r="T49" i="8"/>
  <c r="J963" i="8"/>
  <c r="W281" i="7"/>
  <c r="P62" i="8"/>
  <c r="K1026" i="8"/>
  <c r="K396" i="8"/>
  <c r="Q37" i="8"/>
  <c r="L1005" i="8"/>
  <c r="K249" i="8"/>
  <c r="P287" i="7"/>
  <c r="V288" i="7"/>
  <c r="U57" i="8"/>
  <c r="L564" i="8"/>
  <c r="K1068" i="8"/>
  <c r="Q59" i="8"/>
  <c r="K732" i="8"/>
  <c r="AA286" i="7"/>
  <c r="X46" i="8"/>
  <c r="W41" i="8"/>
  <c r="I207" i="8"/>
  <c r="AB281" i="7"/>
  <c r="K690" i="8"/>
  <c r="T282" i="7"/>
  <c r="J438" i="8"/>
  <c r="L1047" i="8"/>
  <c r="AB280" i="7"/>
  <c r="J585" i="8"/>
  <c r="S59" i="8"/>
  <c r="Y280" i="7"/>
  <c r="I270" i="8"/>
  <c r="U283" i="7"/>
  <c r="J501" i="8"/>
  <c r="R285" i="7"/>
  <c r="X281" i="7"/>
  <c r="K417" i="8"/>
  <c r="J837" i="8"/>
  <c r="W286" i="7"/>
  <c r="AB285" i="7"/>
  <c r="T59" i="8"/>
  <c r="P290" i="7"/>
  <c r="I417" i="8"/>
  <c r="V61" i="8"/>
  <c r="AA282" i="7"/>
  <c r="T50" i="8"/>
  <c r="T36" i="8"/>
  <c r="W290" i="7"/>
  <c r="V39" i="8"/>
  <c r="U59" i="8"/>
  <c r="W61" i="8"/>
  <c r="K585" i="8"/>
  <c r="W62" i="8"/>
  <c r="S285" i="7"/>
  <c r="L480" i="8"/>
  <c r="S39" i="8"/>
  <c r="AA287" i="7"/>
  <c r="K60" i="8"/>
  <c r="S58" i="8"/>
  <c r="Y289" i="7"/>
  <c r="V49" i="8"/>
  <c r="Y286" i="7"/>
  <c r="T38" i="8"/>
  <c r="S284" i="7"/>
  <c r="P57" i="8"/>
  <c r="R58" i="8"/>
  <c r="J228" i="8"/>
  <c r="I858" i="8"/>
  <c r="S36" i="8"/>
  <c r="V283" i="7"/>
  <c r="T41" i="8"/>
  <c r="AA279" i="7"/>
  <c r="U36" i="8"/>
  <c r="P285" i="7"/>
  <c r="R290" i="7"/>
  <c r="I1068" i="8"/>
  <c r="T46" i="8"/>
  <c r="P279" i="7"/>
  <c r="U287" i="7"/>
  <c r="L669" i="8"/>
  <c r="S51" i="8"/>
  <c r="R41" i="8"/>
  <c r="K900" i="8"/>
  <c r="J1089" i="8"/>
  <c r="R286" i="7"/>
  <c r="Z284" i="7"/>
  <c r="K102" i="8"/>
  <c r="U47" i="8"/>
  <c r="J774" i="8"/>
  <c r="R49" i="8"/>
  <c r="P60" i="8"/>
  <c r="L81" i="8"/>
  <c r="R36" i="8"/>
  <c r="L795" i="8"/>
  <c r="L942" i="8"/>
  <c r="U41" i="8"/>
  <c r="J816" i="8"/>
  <c r="L249" i="8"/>
  <c r="R287" i="7"/>
  <c r="I501" i="8"/>
  <c r="I648" i="8"/>
  <c r="I375" i="8"/>
  <c r="J1005" i="8"/>
  <c r="Q38" i="8"/>
  <c r="U51" i="8"/>
  <c r="AA285" i="7"/>
  <c r="T289" i="7"/>
  <c r="L228" i="8"/>
  <c r="L984" i="8"/>
  <c r="P40" i="8"/>
  <c r="J207" i="8"/>
  <c r="L921" i="8"/>
  <c r="I1047" i="8"/>
  <c r="K816" i="8"/>
  <c r="K858" i="8"/>
  <c r="J984" i="8"/>
  <c r="Q50" i="8"/>
  <c r="X288" i="7"/>
  <c r="K39" i="8"/>
  <c r="J165" i="8"/>
  <c r="S287" i="7"/>
  <c r="S279" i="7"/>
  <c r="P283" i="7"/>
  <c r="K438" i="8"/>
  <c r="L39" i="8"/>
  <c r="L1026" i="8"/>
  <c r="K291" i="8"/>
  <c r="K165" i="8"/>
  <c r="I333" i="8"/>
  <c r="R280" i="7"/>
  <c r="I942" i="8"/>
  <c r="T279" i="7"/>
  <c r="Q286" i="7"/>
  <c r="L60" i="8"/>
  <c r="I879" i="8"/>
  <c r="X286" i="7"/>
  <c r="S40" i="8"/>
  <c r="P41" i="8"/>
  <c r="S280" i="7"/>
  <c r="W57" i="8"/>
  <c r="K795" i="8"/>
  <c r="W51" i="8"/>
  <c r="Z289" i="7"/>
  <c r="AB288" i="7"/>
  <c r="S50" i="8"/>
  <c r="Q48" i="8"/>
  <c r="L648" i="8"/>
  <c r="J144" i="8"/>
  <c r="K669" i="8"/>
  <c r="S283" i="7"/>
  <c r="AB282" i="7"/>
  <c r="X38" i="8"/>
  <c r="R51" i="8"/>
  <c r="J921" i="8"/>
  <c r="T62" i="8"/>
  <c r="J879" i="8"/>
  <c r="Q288" i="7"/>
  <c r="Z287" i="7"/>
  <c r="K18" i="8"/>
  <c r="L459" i="8"/>
  <c r="K312" i="8"/>
  <c r="P282" i="7"/>
  <c r="L606" i="8"/>
  <c r="J690" i="8"/>
  <c r="AA290" i="7"/>
  <c r="L207" i="8"/>
  <c r="V285" i="7"/>
  <c r="X62" i="8"/>
  <c r="I921" i="8"/>
  <c r="AB283" i="7"/>
  <c r="R38" i="8"/>
  <c r="R60" i="8"/>
  <c r="X57" i="8"/>
  <c r="V41" i="8"/>
  <c r="AA281" i="7"/>
  <c r="W279" i="7"/>
  <c r="W40" i="8"/>
  <c r="U40" i="8"/>
  <c r="U288" i="7"/>
  <c r="S49" i="8"/>
  <c r="V280" i="7"/>
  <c r="I60" i="8"/>
  <c r="Y284" i="7"/>
  <c r="P58" i="8"/>
  <c r="X48" i="8"/>
  <c r="K459" i="8"/>
  <c r="T288" i="7"/>
  <c r="X290" i="7"/>
  <c r="AA289" i="7"/>
  <c r="V37" i="8"/>
  <c r="L102" i="8"/>
  <c r="U282" i="7"/>
  <c r="X287" i="7"/>
  <c r="L711" i="8"/>
  <c r="P48" i="8"/>
  <c r="V287" i="7"/>
  <c r="U62" i="8"/>
  <c r="X51" i="8"/>
  <c r="X47" i="8"/>
  <c r="Z288" i="7"/>
  <c r="Q41" i="8"/>
  <c r="X50" i="8"/>
  <c r="V51" i="8"/>
  <c r="Y285" i="7"/>
  <c r="AA288" i="7"/>
  <c r="Q60" i="8"/>
  <c r="T290" i="7"/>
  <c r="I18" i="8"/>
  <c r="V284" i="7"/>
  <c r="V47" i="8"/>
  <c r="R281" i="7"/>
  <c r="J942" i="8"/>
  <c r="R57" i="8"/>
  <c r="L585" i="8"/>
  <c r="W289" i="7"/>
  <c r="X49" i="8"/>
  <c r="K543" i="8"/>
  <c r="L543" i="8"/>
  <c r="X58" i="8"/>
  <c r="U48" i="8"/>
  <c r="V289" i="7"/>
  <c r="K984" i="8"/>
  <c r="V46" i="8"/>
  <c r="I165" i="8"/>
  <c r="I459" i="8"/>
  <c r="J18" i="8"/>
  <c r="W39" i="8"/>
  <c r="J354" i="8"/>
  <c r="V62" i="8"/>
  <c r="J417" i="8"/>
  <c r="K942" i="8"/>
  <c r="K879" i="8"/>
  <c r="I228" i="8"/>
  <c r="Q58" i="8"/>
  <c r="T60" i="8"/>
  <c r="S290" i="7"/>
  <c r="W36" i="8"/>
  <c r="Q283" i="7"/>
  <c r="J60" i="8"/>
  <c r="Y281" i="7"/>
  <c r="K501" i="8"/>
  <c r="S47" i="8"/>
  <c r="Y290" i="7"/>
  <c r="V279" i="7"/>
  <c r="I291" i="8"/>
  <c r="L900" i="8"/>
  <c r="U60" i="8"/>
  <c r="L963" i="8"/>
  <c r="Q46" i="8"/>
  <c r="V281" i="7"/>
  <c r="X40" i="8"/>
  <c r="X285" i="7"/>
  <c r="J606" i="8"/>
  <c r="L312" i="8"/>
  <c r="V60" i="8"/>
  <c r="R279" i="7"/>
  <c r="X284" i="7"/>
  <c r="L438" i="8"/>
  <c r="W285" i="7"/>
  <c r="I1026" i="8"/>
  <c r="AA283" i="7"/>
  <c r="I585" i="8"/>
  <c r="I795" i="8"/>
  <c r="Z280" i="7"/>
  <c r="J1026" i="8"/>
  <c r="L396" i="8"/>
  <c r="S46" i="8"/>
  <c r="V57" i="8"/>
  <c r="T280" i="7"/>
  <c r="AA284" i="7"/>
  <c r="Y288" i="7"/>
  <c r="J270" i="8"/>
  <c r="Z281" i="7"/>
  <c r="L732" i="8"/>
  <c r="L627" i="8"/>
  <c r="J81" i="8"/>
  <c r="I123" i="8"/>
  <c r="L690" i="8"/>
  <c r="I186" i="8"/>
  <c r="L333" i="8"/>
  <c r="I354" i="8"/>
  <c r="W59" i="8"/>
  <c r="K1089" i="8"/>
  <c r="I900" i="8"/>
  <c r="K711" i="8"/>
  <c r="Q51" i="8"/>
  <c r="J732" i="8"/>
  <c r="V48" i="8"/>
  <c r="J312" i="8"/>
  <c r="L165" i="8"/>
  <c r="S282" i="7"/>
  <c r="J39" i="8"/>
  <c r="J123" i="8"/>
  <c r="K186" i="8"/>
  <c r="Q282" i="7"/>
  <c r="T286" i="7"/>
  <c r="L186" i="8"/>
  <c r="K1047" i="8"/>
  <c r="J1047" i="8"/>
  <c r="W48" i="8"/>
  <c r="T287" i="7"/>
  <c r="X39" i="8"/>
  <c r="J753" i="8"/>
  <c r="I522" i="8"/>
  <c r="X289" i="7"/>
  <c r="K207" i="8"/>
  <c r="R61" i="8"/>
  <c r="V282" i="7"/>
  <c r="K837" i="8"/>
  <c r="Q39" i="8"/>
  <c r="T285" i="7"/>
  <c r="S61" i="8"/>
  <c r="Z279" i="7"/>
  <c r="Z285" i="7"/>
  <c r="K963" i="8"/>
  <c r="L291" i="8"/>
  <c r="R283" i="7"/>
  <c r="L1089" i="8"/>
  <c r="U37" i="8"/>
  <c r="J291" i="8"/>
  <c r="U58" i="8"/>
  <c r="K1005" i="8"/>
  <c r="Q279" i="7"/>
  <c r="X283" i="7"/>
  <c r="U61" i="8"/>
  <c r="AA280" i="7"/>
  <c r="Z290" i="7"/>
  <c r="T39" i="8"/>
  <c r="I669" i="8"/>
  <c r="U289" i="7"/>
  <c r="L837" i="8"/>
  <c r="J480" i="8"/>
  <c r="W282" i="7"/>
  <c r="K270" i="8"/>
  <c r="Q281" i="7"/>
  <c r="T284" i="7"/>
  <c r="K354" i="8"/>
  <c r="I480" i="8"/>
  <c r="X41" i="8"/>
  <c r="K522" i="8"/>
  <c r="T281" i="7"/>
  <c r="U50" i="8"/>
  <c r="I396" i="8"/>
  <c r="S60" i="8"/>
  <c r="I837" i="8"/>
  <c r="U46" i="8"/>
  <c r="AB287" i="7"/>
  <c r="Q280" i="7"/>
  <c r="P280" i="7"/>
  <c r="T61" i="8"/>
  <c r="J459" i="8"/>
  <c r="R39" i="8"/>
  <c r="Y283" i="7"/>
  <c r="AB284" i="7"/>
  <c r="R46" i="8"/>
  <c r="J543" i="8"/>
  <c r="P288" i="7"/>
  <c r="S62" i="8"/>
  <c r="R59" i="8"/>
  <c r="W37" i="8"/>
  <c r="W283" i="7"/>
  <c r="AB289" i="7"/>
  <c r="S57" i="8"/>
  <c r="L354" i="8"/>
  <c r="I963" i="8"/>
  <c r="W60" i="8"/>
  <c r="I711" i="8"/>
  <c r="P36" i="8"/>
  <c r="T48" i="8"/>
  <c r="P37" i="8"/>
  <c r="J249" i="8"/>
  <c r="U285" i="7"/>
  <c r="V59" i="8"/>
  <c r="W287" i="7"/>
  <c r="K144" i="8"/>
  <c r="J102" i="8"/>
  <c r="Q36" i="8"/>
  <c r="U39" i="8"/>
  <c r="I81" i="8"/>
  <c r="W38" i="8"/>
  <c r="U280" i="7"/>
  <c r="I606" i="8"/>
  <c r="Q47" i="8"/>
  <c r="V50" i="8"/>
  <c r="L375" i="8"/>
  <c r="K480" i="8"/>
  <c r="P39" i="8"/>
  <c r="U286" i="7"/>
  <c r="X36" i="8"/>
  <c r="R289" i="7"/>
  <c r="U281" i="7"/>
  <c r="W280" i="7"/>
  <c r="L879" i="8"/>
  <c r="L417" i="8"/>
  <c r="R284" i="7"/>
  <c r="V286" i="7"/>
  <c r="I753" i="8"/>
  <c r="U49" i="8"/>
  <c r="L1068" i="8"/>
  <c r="P50" i="8"/>
  <c r="K123" i="8"/>
  <c r="K921" i="8"/>
  <c r="J858" i="8"/>
  <c r="R50" i="8"/>
  <c r="Z283" i="7"/>
  <c r="I732" i="8"/>
  <c r="R37" i="8"/>
  <c r="Q284" i="7"/>
  <c r="T51" i="8"/>
  <c r="Q61" i="8"/>
  <c r="J900" i="8"/>
  <c r="W284" i="7"/>
  <c r="I39" i="8"/>
  <c r="U279" i="7"/>
  <c r="R62" i="8"/>
  <c r="AB286" i="7"/>
  <c r="W50" i="8"/>
  <c r="AB290" i="7"/>
  <c r="Z286" i="7"/>
  <c r="T37" i="8"/>
  <c r="T57" i="8"/>
  <c r="Q285" i="7"/>
  <c r="L816" i="8"/>
  <c r="Z282" i="7"/>
  <c r="R288" i="7"/>
  <c r="U38" i="8"/>
  <c r="S41" i="8"/>
  <c r="J333" i="8"/>
  <c r="J186" i="8"/>
  <c r="I1005" i="8"/>
  <c r="X61" i="8"/>
  <c r="K606" i="8"/>
  <c r="X59" i="8"/>
  <c r="K564" i="8"/>
  <c r="V38" i="8"/>
  <c r="J795" i="8"/>
  <c r="W58" i="8"/>
  <c r="L858" i="8"/>
  <c r="T40" i="8"/>
  <c r="K774" i="8"/>
  <c r="Q290" i="7"/>
  <c r="K375" i="8"/>
  <c r="T47" i="8"/>
  <c r="J522" i="8"/>
  <c r="L18" i="8"/>
  <c r="J711" i="8"/>
  <c r="R48" i="8"/>
  <c r="J375" i="8"/>
  <c r="K81" i="8"/>
  <c r="J669" i="8"/>
  <c r="I774" i="8"/>
  <c r="X279" i="7"/>
  <c r="Q57" i="8"/>
  <c r="I984" i="8"/>
  <c r="Q49" i="8"/>
  <c r="I627" i="8"/>
  <c r="X60" i="8"/>
  <c r="I102" i="8"/>
  <c r="L123" i="8"/>
  <c r="I312" i="8"/>
  <c r="J1068" i="8"/>
  <c r="Q287" i="7"/>
  <c r="K228" i="8"/>
  <c r="R282" i="7"/>
  <c r="P289" i="7"/>
  <c r="S288" i="7"/>
  <c r="Q62" i="8"/>
  <c r="P59" i="8"/>
  <c r="X280" i="7"/>
  <c r="V290" i="7"/>
  <c r="K648" i="8"/>
  <c r="L753" i="8"/>
  <c r="J627" i="8"/>
  <c r="W288" i="7"/>
  <c r="P46" i="8"/>
  <c r="S37" i="8"/>
  <c r="P281" i="7"/>
  <c r="I144" i="8"/>
  <c r="P38" i="8"/>
  <c r="J648" i="8"/>
  <c r="P284" i="7"/>
  <c r="J396" i="8"/>
  <c r="S289" i="7"/>
  <c r="T58" i="8"/>
  <c r="U290" i="7"/>
  <c r="I438" i="8"/>
  <c r="K333" i="8"/>
  <c r="AB279" i="7"/>
  <c r="S281" i="7"/>
  <c r="L270" i="8"/>
  <c r="I690" i="8"/>
  <c r="V58" i="8"/>
  <c r="S48" i="8"/>
  <c r="Y282" i="7"/>
  <c r="T283" i="7"/>
  <c r="Y287" i="7"/>
  <c r="X282" i="7"/>
  <c r="W46" i="8"/>
  <c r="S38" i="8"/>
  <c r="R40" i="8"/>
  <c r="Q40" i="8"/>
  <c r="Q289" i="7"/>
  <c r="I816" i="8"/>
  <c r="W47" i="8"/>
  <c r="P49" i="8"/>
  <c r="P286" i="7"/>
  <c r="I564" i="8"/>
  <c r="V36" i="8"/>
  <c r="K627" i="8"/>
  <c r="X37" i="8"/>
  <c r="V40" i="8"/>
  <c r="K753" i="8"/>
  <c r="R47" i="8"/>
  <c r="L774" i="8"/>
  <c r="Y279" i="7"/>
  <c r="L501" i="8"/>
  <c r="J564" i="8"/>
  <c r="P51" i="8"/>
  <c r="I249" i="8"/>
  <c r="I543" i="8"/>
  <c r="I1014" i="8" l="1"/>
  <c r="I993" i="8"/>
  <c r="I342" i="8"/>
  <c r="I781" i="8"/>
  <c r="I550" i="8"/>
  <c r="I299" i="8"/>
  <c r="I445" i="8"/>
  <c r="I677" i="8"/>
  <c r="I256" i="8"/>
  <c r="I1099" i="8"/>
  <c r="I553" i="8"/>
  <c r="I90" i="8"/>
  <c r="I552" i="8"/>
  <c r="I46" i="8"/>
  <c r="I301" i="8"/>
  <c r="I173" i="8"/>
  <c r="I383" i="8"/>
  <c r="I972" i="8"/>
  <c r="I48" i="8"/>
  <c r="I572" i="8"/>
  <c r="I595" i="8"/>
  <c r="I992" i="8"/>
  <c r="I908" i="8"/>
  <c r="I511" i="8"/>
  <c r="I867" i="8"/>
  <c r="I950" i="8"/>
  <c r="I404" i="8"/>
  <c r="I719" i="8"/>
  <c r="I825" i="8"/>
  <c r="I1054" i="8"/>
  <c r="I931" i="8"/>
  <c r="I28" i="8"/>
  <c r="I846" i="8"/>
  <c r="I215" i="8"/>
  <c r="I88" i="8"/>
  <c r="I25" i="8"/>
  <c r="I656" i="8"/>
  <c r="I994" i="8"/>
  <c r="I530" i="8"/>
  <c r="I238" i="8"/>
  <c r="I784" i="8"/>
  <c r="I216" i="8"/>
  <c r="I529" i="8"/>
  <c r="I151" i="8"/>
  <c r="I384" i="8"/>
  <c r="I761" i="8"/>
  <c r="I1013" i="8"/>
  <c r="I739" i="8"/>
  <c r="I762" i="8"/>
  <c r="I382" i="8"/>
  <c r="I655" i="8"/>
  <c r="I508" i="8"/>
  <c r="I783" i="8"/>
  <c r="I259" i="8"/>
  <c r="I1055" i="8"/>
  <c r="I824" i="8"/>
  <c r="I1056" i="8"/>
  <c r="Z51" i="8"/>
  <c r="Y51" i="8"/>
  <c r="AA51" i="8"/>
  <c r="I196" i="8"/>
  <c r="I952" i="8"/>
  <c r="I866" i="8"/>
  <c r="I636" i="8"/>
  <c r="I805" i="8"/>
  <c r="I868" i="8"/>
  <c r="I91" i="8"/>
  <c r="I930" i="8"/>
  <c r="I195" i="8"/>
  <c r="I721" i="8"/>
  <c r="I635" i="8"/>
  <c r="I131" i="8"/>
  <c r="I132" i="8"/>
  <c r="I782" i="8"/>
  <c r="I571" i="8"/>
  <c r="I47" i="8"/>
  <c r="I763" i="8"/>
  <c r="I803" i="8"/>
  <c r="I111" i="8"/>
  <c r="I112" i="8"/>
  <c r="I175" i="8"/>
  <c r="I657" i="8"/>
  <c r="I320" i="8"/>
  <c r="I1097" i="8"/>
  <c r="I1078" i="8"/>
  <c r="I909" i="8"/>
  <c r="I573" i="8"/>
  <c r="I740" i="8"/>
  <c r="I468" i="8"/>
  <c r="I679" i="8"/>
  <c r="I720" i="8"/>
  <c r="I760" i="8"/>
  <c r="I823" i="8"/>
  <c r="AG290" i="7"/>
  <c r="AE290" i="7"/>
  <c r="I907" i="8"/>
  <c r="I615" i="8"/>
  <c r="I1098" i="8"/>
  <c r="I1075" i="8"/>
  <c r="I67" i="8"/>
  <c r="I361" i="8"/>
  <c r="I343" i="8"/>
  <c r="I1012" i="8"/>
  <c r="I193" i="8"/>
  <c r="I427" i="8"/>
  <c r="I700" i="8"/>
  <c r="I130" i="8"/>
  <c r="I865" i="8"/>
  <c r="I194" i="8"/>
  <c r="I110" i="8"/>
  <c r="I89" i="8"/>
  <c r="I236" i="8"/>
  <c r="I889" i="8"/>
  <c r="I153" i="8"/>
  <c r="I637" i="8"/>
  <c r="AA62" i="8"/>
  <c r="Y62" i="8"/>
  <c r="Z62" i="8"/>
  <c r="I742" i="8"/>
  <c r="I341" i="8"/>
  <c r="I278" i="8"/>
  <c r="I257" i="8"/>
  <c r="I237" i="8"/>
  <c r="I69" i="8"/>
  <c r="I928" i="8"/>
  <c r="Z41" i="8"/>
  <c r="AA41" i="8"/>
  <c r="Y41" i="8"/>
  <c r="I718" i="8"/>
  <c r="I490" i="8"/>
  <c r="I406" i="8"/>
  <c r="I217" i="8"/>
  <c r="I970" i="8"/>
  <c r="I1034" i="8"/>
  <c r="I594" i="8"/>
  <c r="I364" i="8"/>
  <c r="I698" i="8"/>
  <c r="I802" i="8"/>
  <c r="I616" i="8"/>
  <c r="I592" i="8"/>
  <c r="I1076" i="8"/>
  <c r="I321" i="8"/>
  <c r="I1033" i="8"/>
  <c r="I469" i="8"/>
  <c r="I27" i="8"/>
  <c r="I448" i="8"/>
  <c r="I424" i="8"/>
  <c r="I319" i="8"/>
  <c r="I551" i="8"/>
  <c r="I887" i="8"/>
  <c r="I845" i="8"/>
  <c r="I322" i="8"/>
  <c r="I929" i="8"/>
  <c r="I133" i="8"/>
  <c r="I426" i="8"/>
  <c r="I614" i="8"/>
  <c r="I826" i="8"/>
  <c r="I467" i="8"/>
  <c r="I509" i="8"/>
  <c r="I277" i="8"/>
  <c r="I109" i="8"/>
  <c r="I678" i="8"/>
  <c r="I973" i="8"/>
  <c r="I152" i="8"/>
  <c r="I489" i="8"/>
  <c r="I593" i="8"/>
  <c r="I658" i="8"/>
  <c r="I910" i="8"/>
  <c r="I1057" i="8"/>
  <c r="I844" i="8"/>
  <c r="I446" i="8"/>
  <c r="I298" i="8"/>
  <c r="I699" i="8"/>
  <c r="I385" i="8"/>
  <c r="I403" i="8"/>
  <c r="I214" i="8"/>
  <c r="I634" i="8"/>
  <c r="I510" i="8"/>
  <c r="I804" i="8"/>
  <c r="I531" i="8"/>
  <c r="I741" i="8"/>
  <c r="I68" i="8"/>
  <c r="I697" i="8"/>
  <c r="I487" i="8"/>
  <c r="I1077" i="8"/>
  <c r="I363" i="8"/>
  <c r="I574" i="8"/>
  <c r="I886" i="8"/>
  <c r="I280" i="8"/>
  <c r="I279" i="8"/>
  <c r="I258" i="8"/>
  <c r="I70" i="8"/>
  <c r="I991" i="8"/>
  <c r="I1015" i="8"/>
  <c r="I235" i="8"/>
  <c r="I488" i="8"/>
  <c r="I888" i="8"/>
  <c r="I405" i="8"/>
  <c r="I613" i="8"/>
  <c r="I847" i="8"/>
  <c r="I951" i="8"/>
  <c r="I1035" i="8"/>
  <c r="I949" i="8"/>
  <c r="I425" i="8"/>
  <c r="I676" i="8"/>
  <c r="I340" i="8"/>
  <c r="I971" i="8"/>
  <c r="I362" i="8"/>
  <c r="I174" i="8"/>
  <c r="I300" i="8"/>
  <c r="I532" i="8"/>
  <c r="I26" i="8"/>
  <c r="I1036" i="8"/>
  <c r="I466" i="8"/>
  <c r="I154" i="8"/>
  <c r="I49" i="8"/>
  <c r="I172" i="8"/>
  <c r="I447" i="8"/>
  <c r="L1129" i="8"/>
  <c r="L1130" i="8" s="1"/>
  <c r="J1129" i="8"/>
  <c r="J1130" i="8" s="1"/>
  <c r="I1129" i="8"/>
  <c r="J1144" i="8"/>
  <c r="J1145" i="8"/>
  <c r="K1129" i="8"/>
  <c r="K1130" i="8" s="1"/>
  <c r="I1109" i="8"/>
  <c r="J1111" i="8"/>
  <c r="J1090" i="8"/>
  <c r="I497" i="7"/>
  <c r="J499" i="7"/>
  <c r="L517" i="7"/>
  <c r="L518" i="7" s="1"/>
  <c r="I543" i="7"/>
  <c r="J517" i="7"/>
  <c r="J518" i="7" s="1"/>
  <c r="I517" i="7"/>
  <c r="K517" i="7"/>
  <c r="K518" i="7" s="1"/>
  <c r="J533" i="7"/>
  <c r="J532" i="7"/>
  <c r="I1130" i="8" l="1"/>
  <c r="J1132" i="8"/>
  <c r="I518" i="7"/>
  <c r="J520" i="7"/>
  <c r="L538" i="7"/>
  <c r="L539" i="7" s="1"/>
  <c r="I564" i="7"/>
  <c r="J538" i="7"/>
  <c r="J539" i="7" s="1"/>
  <c r="I538" i="7"/>
  <c r="J553" i="7"/>
  <c r="K538" i="7"/>
  <c r="K539" i="7" s="1"/>
  <c r="J554" i="7"/>
  <c r="I539" i="7" l="1"/>
  <c r="J541" i="7"/>
  <c r="L559" i="7"/>
  <c r="L560" i="7" s="1"/>
  <c r="I559" i="7"/>
  <c r="I585" i="7"/>
  <c r="J559" i="7"/>
  <c r="J560" i="7" s="1"/>
  <c r="J575" i="7"/>
  <c r="K559" i="7"/>
  <c r="K560" i="7" s="1"/>
  <c r="J574" i="7"/>
  <c r="J580" i="7" l="1"/>
  <c r="J581" i="7" s="1"/>
  <c r="I606" i="7"/>
  <c r="I580" i="7"/>
  <c r="L580" i="7"/>
  <c r="L581" i="7" s="1"/>
  <c r="K580" i="7"/>
  <c r="K581" i="7" s="1"/>
  <c r="J596" i="7"/>
  <c r="J595" i="7"/>
  <c r="I560" i="7"/>
  <c r="J562" i="7"/>
  <c r="I581" i="7" l="1"/>
  <c r="J583" i="7"/>
  <c r="L601" i="7"/>
  <c r="L602" i="7" s="1"/>
  <c r="I627" i="7"/>
  <c r="J601" i="7"/>
  <c r="J602" i="7" s="1"/>
  <c r="I601" i="7"/>
  <c r="K601" i="7"/>
  <c r="K602" i="7" s="1"/>
  <c r="J616" i="7"/>
  <c r="J617" i="7"/>
  <c r="J3186" i="7"/>
  <c r="W270" i="7"/>
  <c r="L1926" i="7"/>
  <c r="L2682" i="7"/>
  <c r="J2430" i="7"/>
  <c r="J2934" i="7"/>
  <c r="K2556" i="7"/>
  <c r="L1695" i="7"/>
  <c r="CS32" i="4"/>
  <c r="U272" i="7"/>
  <c r="J2556" i="7"/>
  <c r="J1170" i="7"/>
  <c r="S268" i="7"/>
  <c r="CN12" i="4"/>
  <c r="CV32" i="4"/>
  <c r="AB271" i="7"/>
  <c r="L1611" i="7"/>
  <c r="K1086" i="7"/>
  <c r="BU15" i="4"/>
  <c r="K2094" i="7"/>
  <c r="Y270" i="7"/>
  <c r="CS9" i="4"/>
  <c r="K477" i="7"/>
  <c r="I2913" i="7"/>
  <c r="CV11" i="4"/>
  <c r="BY16" i="4"/>
  <c r="Y262" i="7"/>
  <c r="BX2" i="4"/>
  <c r="S254" i="7"/>
  <c r="L2451" i="7"/>
  <c r="BV32" i="4"/>
  <c r="L2619" i="7"/>
  <c r="J2808" i="7"/>
  <c r="BV20" i="4"/>
  <c r="BV14" i="4"/>
  <c r="V267" i="7"/>
  <c r="L1716" i="7"/>
  <c r="CT10" i="4"/>
  <c r="CS18" i="4"/>
  <c r="J1926" i="7"/>
  <c r="BS19" i="4"/>
  <c r="BV19" i="4"/>
  <c r="BT26" i="4"/>
  <c r="BX17" i="4"/>
  <c r="BQ24" i="4"/>
  <c r="Q248" i="7"/>
  <c r="CS5" i="4"/>
  <c r="L3291" i="7"/>
  <c r="L519" i="7"/>
  <c r="CR26" i="4"/>
  <c r="K1401" i="7"/>
  <c r="BX13" i="4"/>
  <c r="L1359" i="7"/>
  <c r="BT24" i="4"/>
  <c r="BP2" i="4"/>
  <c r="CO16" i="4"/>
  <c r="J1380" i="7"/>
  <c r="J2535" i="7"/>
  <c r="CN24" i="4"/>
  <c r="BP4" i="4"/>
  <c r="J1401" i="7"/>
  <c r="BV12" i="4"/>
  <c r="Y254" i="7"/>
  <c r="BT9" i="4"/>
  <c r="J3102" i="7"/>
  <c r="Y252" i="7"/>
  <c r="BQ22" i="4"/>
  <c r="L1023" i="7"/>
  <c r="X245" i="7"/>
  <c r="L2430" i="7"/>
  <c r="CU14" i="4"/>
  <c r="I116" i="7"/>
  <c r="AB256" i="7"/>
  <c r="L2094" i="7"/>
  <c r="J1317" i="7"/>
  <c r="J246" i="7"/>
  <c r="CW6" i="4"/>
  <c r="L141" i="7"/>
  <c r="BU13" i="4"/>
  <c r="CS2" i="4"/>
  <c r="BW30" i="4"/>
  <c r="R272" i="7"/>
  <c r="CP19" i="4"/>
  <c r="CN11" i="4"/>
  <c r="K1590" i="7"/>
  <c r="J1107" i="7"/>
  <c r="BX30" i="4"/>
  <c r="K1023" i="7"/>
  <c r="Z249" i="7"/>
  <c r="Z266" i="7"/>
  <c r="BS15" i="4"/>
  <c r="J2220" i="7"/>
  <c r="BU24" i="4"/>
  <c r="K750" i="7"/>
  <c r="R262" i="7"/>
  <c r="L204" i="7"/>
  <c r="P251" i="7"/>
  <c r="BR2" i="4"/>
  <c r="BY21" i="4"/>
  <c r="CP18" i="4"/>
  <c r="I2661" i="7"/>
  <c r="L1905" i="7"/>
  <c r="BP5" i="4"/>
  <c r="BS18" i="4"/>
  <c r="CP5" i="4"/>
  <c r="K1233" i="7"/>
  <c r="J1674" i="7"/>
  <c r="BU20" i="4"/>
  <c r="CN15" i="4"/>
  <c r="L1401" i="7"/>
  <c r="I2808" i="7"/>
  <c r="Y246" i="7"/>
  <c r="BX10" i="4"/>
  <c r="BT28" i="4"/>
  <c r="K3081" i="7"/>
  <c r="AA265" i="7"/>
  <c r="K2913" i="7"/>
  <c r="CN25" i="4"/>
  <c r="K2745" i="7"/>
  <c r="AB245" i="7"/>
  <c r="K3018" i="7"/>
  <c r="I1548" i="7"/>
  <c r="L1149" i="7"/>
  <c r="P267" i="7"/>
  <c r="K855" i="7"/>
  <c r="W246" i="7"/>
  <c r="CT13" i="4"/>
  <c r="CO23" i="4"/>
  <c r="CR24" i="4"/>
  <c r="AA248" i="7"/>
  <c r="L477" i="7"/>
  <c r="L1527" i="7"/>
  <c r="CW12" i="4"/>
  <c r="CW22" i="4"/>
  <c r="K1926" i="7"/>
  <c r="R248" i="7"/>
  <c r="X269" i="7"/>
  <c r="T264" i="7"/>
  <c r="BS6" i="4"/>
  <c r="CS28" i="4"/>
  <c r="CN13" i="4"/>
  <c r="Y251" i="7"/>
  <c r="U255" i="7"/>
  <c r="CV18" i="4"/>
  <c r="CO7" i="4"/>
  <c r="I1800" i="7"/>
  <c r="BR6" i="4"/>
  <c r="K456" i="7"/>
  <c r="L2871" i="7"/>
  <c r="J65" i="7"/>
  <c r="K981" i="7"/>
  <c r="CQ29" i="4"/>
  <c r="K44" i="7"/>
  <c r="L90" i="7"/>
  <c r="L435" i="7"/>
  <c r="L2346" i="7"/>
  <c r="L2178" i="7"/>
  <c r="I1821" i="7"/>
  <c r="CW8" i="4"/>
  <c r="BQ25" i="4"/>
  <c r="K1632" i="7"/>
  <c r="CO21" i="4"/>
  <c r="I3354" i="7"/>
  <c r="J2871" i="7"/>
  <c r="J666" i="7"/>
  <c r="X255" i="7"/>
  <c r="CR5" i="4"/>
  <c r="CT29" i="4"/>
  <c r="L288" i="7"/>
  <c r="J1065" i="7"/>
  <c r="I1737" i="7"/>
  <c r="K1947" i="7"/>
  <c r="CN17" i="4"/>
  <c r="CQ15" i="4"/>
  <c r="CO3" i="4"/>
  <c r="CP23" i="4"/>
  <c r="J1884" i="7"/>
  <c r="L561" i="7"/>
  <c r="J2073" i="7"/>
  <c r="K2115" i="7"/>
  <c r="BV21" i="4"/>
  <c r="BS20" i="4"/>
  <c r="I2850" i="7"/>
  <c r="L393" i="7"/>
  <c r="J225" i="7"/>
  <c r="BS9" i="4"/>
  <c r="AB267" i="7"/>
  <c r="L2787" i="7"/>
  <c r="I1527" i="7"/>
  <c r="T248" i="7"/>
  <c r="L18" i="7"/>
  <c r="Q273" i="7"/>
  <c r="K3102" i="7"/>
  <c r="L3060" i="7"/>
  <c r="AA249" i="7"/>
  <c r="K2241" i="7"/>
  <c r="K792" i="7"/>
  <c r="K2787" i="7"/>
  <c r="BX6" i="4"/>
  <c r="K351" i="7"/>
  <c r="CP25" i="4"/>
  <c r="BQ32" i="4"/>
  <c r="V246" i="7"/>
  <c r="L1002" i="7"/>
  <c r="K2262" i="7"/>
  <c r="L2409" i="7"/>
  <c r="W250" i="7"/>
  <c r="I1044" i="7"/>
  <c r="K1842" i="7"/>
  <c r="L1275" i="7"/>
  <c r="R271" i="7"/>
  <c r="I435" i="7"/>
  <c r="CP22" i="4"/>
  <c r="BV30" i="4"/>
  <c r="K2514" i="7"/>
  <c r="BR3" i="4"/>
  <c r="BW33" i="4"/>
  <c r="L183" i="7"/>
  <c r="CO5" i="4"/>
  <c r="CO27" i="4"/>
  <c r="J1590" i="7"/>
  <c r="I1443" i="7"/>
  <c r="CO22" i="4"/>
  <c r="CN30" i="4"/>
  <c r="CT26" i="4"/>
  <c r="L1485" i="7"/>
  <c r="U266" i="7"/>
  <c r="CN8" i="4"/>
  <c r="AA246" i="7"/>
  <c r="S267" i="7"/>
  <c r="J3081" i="7"/>
  <c r="CU7" i="4"/>
  <c r="I2262" i="7"/>
  <c r="BQ15" i="4"/>
  <c r="L1212" i="7"/>
  <c r="BP19" i="4"/>
  <c r="Z254" i="7"/>
  <c r="J456" i="7"/>
  <c r="L1131" i="8"/>
  <c r="I2682" i="7"/>
  <c r="CQ30" i="4"/>
  <c r="Q271" i="7"/>
  <c r="I750" i="7"/>
  <c r="CT14" i="4"/>
  <c r="BW7" i="4"/>
  <c r="L1296" i="7"/>
  <c r="BU17" i="4"/>
  <c r="J855" i="7"/>
  <c r="BS21" i="4"/>
  <c r="I2514" i="7"/>
  <c r="BS30" i="4"/>
  <c r="K435" i="7"/>
  <c r="BU9" i="4"/>
  <c r="I1212" i="7"/>
  <c r="AA271" i="7"/>
  <c r="L2955" i="7"/>
  <c r="Y264" i="7"/>
  <c r="X267" i="7"/>
  <c r="U246" i="7"/>
  <c r="AA273" i="7"/>
  <c r="CP4" i="4"/>
  <c r="P252" i="7"/>
  <c r="BW19" i="4"/>
  <c r="X271" i="7"/>
  <c r="U271" i="7"/>
  <c r="U253" i="7"/>
  <c r="I2724" i="7"/>
  <c r="J414" i="7"/>
  <c r="CT9" i="4"/>
  <c r="BS33" i="4"/>
  <c r="I141" i="7"/>
  <c r="CR8" i="4"/>
  <c r="Y247" i="7"/>
  <c r="BP28" i="4"/>
  <c r="U254" i="7"/>
  <c r="I1632" i="7"/>
  <c r="T272" i="7"/>
  <c r="S246" i="7"/>
  <c r="J2409" i="7"/>
  <c r="K2472" i="7"/>
  <c r="CU3" i="4"/>
  <c r="CT4" i="4"/>
  <c r="J2745" i="7"/>
  <c r="L1863" i="7"/>
  <c r="L2367" i="7"/>
  <c r="L498" i="7"/>
  <c r="S255" i="7"/>
  <c r="J3396" i="7"/>
  <c r="W252" i="7"/>
  <c r="L1443" i="7"/>
  <c r="U269" i="7"/>
  <c r="BX9" i="4"/>
  <c r="BP10" i="4"/>
  <c r="CT12" i="4"/>
  <c r="L2262" i="7"/>
  <c r="I939" i="7"/>
  <c r="K1737" i="7"/>
  <c r="K3249" i="7"/>
  <c r="I1002" i="7"/>
  <c r="AB268" i="7"/>
  <c r="I1338" i="7"/>
  <c r="K2157" i="7"/>
  <c r="BY6" i="4"/>
  <c r="P266" i="7"/>
  <c r="CQ3" i="4"/>
  <c r="AA263" i="7"/>
  <c r="BY29" i="4"/>
  <c r="I1380" i="7"/>
  <c r="BS10" i="4"/>
  <c r="CT6" i="4"/>
  <c r="J435" i="7"/>
  <c r="T262" i="7"/>
  <c r="K1569" i="7"/>
  <c r="BT3" i="4"/>
  <c r="U256" i="7"/>
  <c r="T251" i="7"/>
  <c r="BR12" i="4"/>
  <c r="J1716" i="7"/>
  <c r="L1968" i="7"/>
  <c r="L3396" i="7"/>
  <c r="J519" i="7"/>
  <c r="J2367" i="7"/>
  <c r="CT22" i="4"/>
  <c r="V262" i="7"/>
  <c r="CU4" i="4"/>
  <c r="CO19" i="4"/>
  <c r="L1338" i="7"/>
  <c r="BT8" i="4"/>
  <c r="J561" i="7"/>
  <c r="CO29" i="4"/>
  <c r="BW12" i="4"/>
  <c r="CR6" i="4"/>
  <c r="CS29" i="4"/>
  <c r="BQ17" i="4"/>
  <c r="I2787" i="7"/>
  <c r="X270" i="7"/>
  <c r="BT23" i="4"/>
  <c r="J2913" i="7"/>
  <c r="CU25" i="4"/>
  <c r="Z256" i="7"/>
  <c r="BQ31" i="4"/>
  <c r="K918" i="7"/>
  <c r="AA255" i="7"/>
  <c r="J2283" i="7"/>
  <c r="J2640" i="7"/>
  <c r="BR19" i="4"/>
  <c r="W263" i="7"/>
  <c r="K1905" i="7"/>
  <c r="BS23" i="4"/>
  <c r="K3270" i="7"/>
  <c r="BV13" i="4"/>
  <c r="CV7" i="4"/>
  <c r="L3018" i="7"/>
  <c r="CS13" i="4"/>
  <c r="T270" i="7"/>
  <c r="R254" i="7"/>
  <c r="L3186" i="7"/>
  <c r="J1506" i="7"/>
  <c r="I813" i="7"/>
  <c r="X268" i="7"/>
  <c r="V264" i="7"/>
  <c r="CS33" i="4"/>
  <c r="L2703" i="7"/>
  <c r="I2745" i="7"/>
  <c r="I1089" i="8"/>
  <c r="CT2" i="4"/>
  <c r="K897" i="7"/>
  <c r="L1947" i="7"/>
  <c r="CQ17" i="4"/>
  <c r="BW13" i="4"/>
  <c r="L2850" i="7"/>
  <c r="AB272" i="7"/>
  <c r="L2808" i="7"/>
  <c r="AA247" i="7"/>
  <c r="L876" i="7"/>
  <c r="L1380" i="7"/>
  <c r="BQ7" i="4"/>
  <c r="J2451" i="7"/>
  <c r="CP31" i="4"/>
  <c r="CQ11" i="4"/>
  <c r="Y249" i="7"/>
  <c r="BR20" i="4"/>
  <c r="L981" i="7"/>
  <c r="BR8" i="4"/>
  <c r="BQ18" i="4"/>
  <c r="J1131" i="8"/>
  <c r="L1821" i="7"/>
  <c r="I2367" i="7"/>
  <c r="L414" i="7"/>
  <c r="K2346" i="7"/>
  <c r="CT15" i="4"/>
  <c r="J330" i="7"/>
  <c r="BP21" i="4"/>
  <c r="L225" i="7"/>
  <c r="J351" i="7"/>
  <c r="S270" i="7"/>
  <c r="K3165" i="7"/>
  <c r="T273" i="7"/>
  <c r="BT7" i="4"/>
  <c r="BY7" i="4"/>
  <c r="J2976" i="7"/>
  <c r="BW15" i="4"/>
  <c r="J2304" i="7"/>
  <c r="J3060" i="7"/>
  <c r="BU25" i="4"/>
  <c r="X251" i="7"/>
  <c r="L1317" i="7"/>
  <c r="Y248" i="7"/>
  <c r="J1548" i="7"/>
  <c r="L3354" i="7"/>
  <c r="X252" i="7"/>
  <c r="L939" i="7"/>
  <c r="BT20" i="4"/>
  <c r="BW3" i="4"/>
  <c r="Q263" i="7"/>
  <c r="R266" i="7"/>
  <c r="CW5" i="4"/>
  <c r="I498" i="7"/>
  <c r="CU12" i="4"/>
  <c r="Q247" i="7"/>
  <c r="L1884" i="7"/>
  <c r="Q253" i="7"/>
  <c r="I1926" i="7"/>
  <c r="CQ22" i="4"/>
  <c r="L771" i="7"/>
  <c r="Q245" i="7"/>
  <c r="K3060" i="7"/>
  <c r="CR17" i="4"/>
  <c r="I1275" i="7"/>
  <c r="U262" i="7"/>
  <c r="L246" i="7"/>
  <c r="J834" i="7"/>
  <c r="CS6" i="4"/>
  <c r="BP7" i="4"/>
  <c r="K1107" i="7"/>
  <c r="W256" i="7"/>
  <c r="BS3" i="4"/>
  <c r="AB263" i="7"/>
  <c r="AA269" i="7"/>
  <c r="Z262" i="7"/>
  <c r="AA270" i="7"/>
  <c r="BQ10" i="4"/>
  <c r="CP17" i="4"/>
  <c r="K2493" i="7"/>
  <c r="W265" i="7"/>
  <c r="BY22" i="4"/>
  <c r="I65" i="7"/>
  <c r="K204" i="7"/>
  <c r="I18" i="7"/>
  <c r="K2661" i="7"/>
  <c r="X253" i="7"/>
  <c r="BY19" i="4"/>
  <c r="K1653" i="7"/>
  <c r="J1443" i="7"/>
  <c r="L2514" i="7"/>
  <c r="L1254" i="7"/>
  <c r="CR16" i="4"/>
  <c r="CT30" i="4"/>
  <c r="I1149" i="7"/>
  <c r="J1212" i="7"/>
  <c r="J2199" i="7"/>
  <c r="K393" i="7"/>
  <c r="BT25" i="4"/>
  <c r="W273" i="7"/>
  <c r="I2598" i="7"/>
  <c r="BS32" i="4"/>
  <c r="CO26" i="4"/>
  <c r="V270" i="7"/>
  <c r="CV3" i="4"/>
  <c r="L2661" i="7"/>
  <c r="K1485" i="7"/>
  <c r="J1254" i="7"/>
  <c r="BV5" i="4"/>
  <c r="BT18" i="4"/>
  <c r="CV25" i="4"/>
  <c r="CV4" i="4"/>
  <c r="J2997" i="7"/>
  <c r="Z272" i="7"/>
  <c r="W266" i="7"/>
  <c r="K2304" i="7"/>
  <c r="K116" i="7"/>
  <c r="K330" i="7"/>
  <c r="K1044" i="7"/>
  <c r="CU17" i="4"/>
  <c r="BV17" i="4"/>
  <c r="L456" i="7"/>
  <c r="J1191" i="7"/>
  <c r="BX26" i="4"/>
  <c r="BW11" i="4"/>
  <c r="BW9" i="4"/>
  <c r="J2850" i="7"/>
  <c r="CQ14" i="4"/>
  <c r="J918" i="7"/>
  <c r="I2577" i="7"/>
  <c r="BR26" i="4"/>
  <c r="CN28" i="4"/>
  <c r="Z267" i="7"/>
  <c r="BU6" i="4"/>
  <c r="CU16" i="4"/>
  <c r="CU28" i="4"/>
  <c r="AB251" i="7"/>
  <c r="L1758" i="7"/>
  <c r="BT16" i="4"/>
  <c r="U263" i="7"/>
  <c r="K2766" i="7"/>
  <c r="CS19" i="4"/>
  <c r="Z246" i="7"/>
  <c r="L65" i="7"/>
  <c r="I834" i="7"/>
  <c r="CS3" i="4"/>
  <c r="K2577" i="7"/>
  <c r="Z270" i="7"/>
  <c r="BX16" i="4"/>
  <c r="CR4" i="4"/>
  <c r="L3144" i="7"/>
  <c r="Q249" i="7"/>
  <c r="CR2" i="4"/>
  <c r="CW13" i="4"/>
  <c r="U247" i="7"/>
  <c r="Q251" i="7"/>
  <c r="BW2" i="4"/>
  <c r="CR15" i="4"/>
  <c r="BY33" i="4"/>
  <c r="CQ18" i="4"/>
  <c r="CU19" i="4"/>
  <c r="BQ16" i="4"/>
  <c r="I2304" i="7"/>
  <c r="BT6" i="4"/>
  <c r="BY14" i="4"/>
  <c r="BU5" i="4"/>
  <c r="P245" i="7"/>
  <c r="CU11" i="4"/>
  <c r="L3039" i="7"/>
  <c r="CP14" i="4"/>
  <c r="CW28" i="4"/>
  <c r="J540" i="7"/>
  <c r="CV31" i="4"/>
  <c r="W254" i="7"/>
  <c r="R251" i="7"/>
  <c r="CQ4" i="4"/>
  <c r="I1317" i="7"/>
  <c r="Y265" i="7"/>
  <c r="I330" i="7"/>
  <c r="P247" i="7"/>
  <c r="J309" i="7"/>
  <c r="BP16" i="4"/>
  <c r="BU29" i="4"/>
  <c r="I2640" i="7"/>
  <c r="CR21" i="4"/>
  <c r="CT28" i="4"/>
  <c r="U249" i="7"/>
  <c r="J1002" i="7"/>
  <c r="J3039" i="7"/>
  <c r="I3291" i="7"/>
  <c r="CN26" i="4"/>
  <c r="S245" i="7"/>
  <c r="BQ8" i="4"/>
  <c r="CS11" i="4"/>
  <c r="BP14" i="4"/>
  <c r="I1170" i="7"/>
  <c r="AA252" i="7"/>
  <c r="CP32" i="4"/>
  <c r="CN7" i="4"/>
  <c r="L2157" i="7"/>
  <c r="CT8" i="4"/>
  <c r="K1359" i="7"/>
  <c r="I414" i="7"/>
  <c r="BR32" i="4"/>
  <c r="BX23" i="4"/>
  <c r="BQ30" i="4"/>
  <c r="Y263" i="7"/>
  <c r="I1884" i="7"/>
  <c r="CR23" i="4"/>
  <c r="L1653" i="7"/>
  <c r="I3018" i="7"/>
  <c r="W272" i="7"/>
  <c r="Q264" i="7"/>
  <c r="BR14" i="4"/>
  <c r="I708" i="7"/>
  <c r="BQ3" i="4"/>
  <c r="J2115" i="7"/>
  <c r="I1485" i="7"/>
  <c r="BV23" i="4"/>
  <c r="V266" i="7"/>
  <c r="V256" i="7"/>
  <c r="I477" i="7"/>
  <c r="T263" i="7"/>
  <c r="BW32" i="4"/>
  <c r="BX19" i="4"/>
  <c r="CQ21" i="4"/>
  <c r="CW17" i="4"/>
  <c r="L2829" i="7"/>
  <c r="W269" i="7"/>
  <c r="I3186" i="7"/>
  <c r="CS22" i="4"/>
  <c r="CP13" i="4"/>
  <c r="J2346" i="7"/>
  <c r="J2136" i="7"/>
  <c r="I1674" i="7"/>
  <c r="AB255" i="7"/>
  <c r="L834" i="7"/>
  <c r="CQ7" i="4"/>
  <c r="J2619" i="7"/>
  <c r="CN23" i="4"/>
  <c r="CT18" i="4"/>
  <c r="BS24" i="4"/>
  <c r="BY13" i="4"/>
  <c r="BU32" i="4"/>
  <c r="V255" i="7"/>
  <c r="BP25" i="4"/>
  <c r="I162" i="7"/>
  <c r="Z248" i="7"/>
  <c r="CT20" i="4"/>
  <c r="BV28" i="4"/>
  <c r="BU4" i="4"/>
  <c r="BV15" i="4"/>
  <c r="AB262" i="7"/>
  <c r="CV13" i="4"/>
  <c r="BT12" i="4"/>
  <c r="BW24" i="4"/>
  <c r="BX3" i="4"/>
  <c r="CU32" i="4"/>
  <c r="I351" i="7"/>
  <c r="K2682" i="7"/>
  <c r="CV29" i="4"/>
  <c r="J1044" i="7"/>
  <c r="CQ9" i="4"/>
  <c r="K3144" i="7"/>
  <c r="CS27" i="4"/>
  <c r="CW30" i="4"/>
  <c r="J1737" i="7"/>
  <c r="I1296" i="7"/>
  <c r="AB249" i="7"/>
  <c r="J3228" i="7"/>
  <c r="BP22" i="4"/>
  <c r="CU30" i="4"/>
  <c r="BT21" i="4"/>
  <c r="CV33" i="4"/>
  <c r="BW16" i="4"/>
  <c r="CP11" i="4"/>
  <c r="BR27" i="4"/>
  <c r="K2325" i="7"/>
  <c r="BY10" i="4"/>
  <c r="BR7" i="4"/>
  <c r="K687" i="7"/>
  <c r="I204" i="7"/>
  <c r="BT11" i="4"/>
  <c r="BX32" i="4"/>
  <c r="AA267" i="7"/>
  <c r="BX15" i="4"/>
  <c r="J1233" i="7"/>
  <c r="Z253" i="7"/>
  <c r="T266" i="7"/>
  <c r="J1695" i="7"/>
  <c r="CU13" i="4"/>
  <c r="BY8" i="4"/>
  <c r="I372" i="7"/>
  <c r="BW31" i="4"/>
  <c r="T254" i="7"/>
  <c r="J1653" i="7"/>
  <c r="V247" i="7"/>
  <c r="BY12" i="4"/>
  <c r="K2220" i="7"/>
  <c r="K2367" i="7"/>
  <c r="I2409" i="7"/>
  <c r="T246" i="7"/>
  <c r="I3102" i="7"/>
  <c r="V271" i="7"/>
  <c r="CW11" i="4"/>
  <c r="L2241" i="7"/>
  <c r="CW15" i="4"/>
  <c r="CP7" i="4"/>
  <c r="CR14" i="4"/>
  <c r="I1065" i="7"/>
  <c r="CU8" i="4"/>
  <c r="L792" i="7"/>
  <c r="CO13" i="4"/>
  <c r="CP12" i="4"/>
  <c r="P249" i="7"/>
  <c r="I2388" i="7"/>
  <c r="L855" i="7"/>
  <c r="T255" i="7"/>
  <c r="I666" i="7"/>
  <c r="CW32" i="4"/>
  <c r="K540" i="7"/>
  <c r="I792" i="7"/>
  <c r="U264" i="7"/>
  <c r="L2766" i="7"/>
  <c r="CN27" i="4"/>
  <c r="R253" i="7"/>
  <c r="BY9" i="4"/>
  <c r="V272" i="7"/>
  <c r="P264" i="7"/>
  <c r="R268" i="7"/>
  <c r="K3123" i="7"/>
  <c r="S263" i="7"/>
  <c r="I183" i="7"/>
  <c r="K2619" i="7"/>
  <c r="BU12" i="4"/>
  <c r="K1527" i="7"/>
  <c r="BR16" i="4"/>
  <c r="K90" i="7"/>
  <c r="Y272" i="7"/>
  <c r="BS26" i="4"/>
  <c r="L3165" i="7"/>
  <c r="P273" i="7"/>
  <c r="BS22" i="4"/>
  <c r="BQ9" i="4"/>
  <c r="K3312" i="7"/>
  <c r="BP27" i="4"/>
  <c r="J1863" i="7"/>
  <c r="Y253" i="7"/>
  <c r="BT4" i="4"/>
  <c r="I2829" i="7"/>
  <c r="K2052" i="7"/>
  <c r="L750" i="7"/>
  <c r="J3312" i="7"/>
  <c r="BX7" i="4"/>
  <c r="P263" i="7"/>
  <c r="CU10" i="4"/>
  <c r="BP32" i="4"/>
  <c r="K1275" i="7"/>
  <c r="K2178" i="7"/>
  <c r="BW10" i="4"/>
  <c r="CO33" i="4"/>
  <c r="I2325" i="7"/>
  <c r="L3123" i="7"/>
  <c r="I1947" i="7"/>
  <c r="K2871" i="7"/>
  <c r="CW7" i="4"/>
  <c r="CR32" i="4"/>
  <c r="K2031" i="7"/>
  <c r="I393" i="7"/>
  <c r="J3270" i="7"/>
  <c r="V253" i="7"/>
  <c r="K2703" i="7"/>
  <c r="BV6" i="4"/>
  <c r="BR5" i="4"/>
  <c r="CV30" i="4"/>
  <c r="BX24" i="4"/>
  <c r="CV17" i="4"/>
  <c r="S252" i="7"/>
  <c r="K3375" i="7"/>
  <c r="K1338" i="7"/>
  <c r="J204" i="7"/>
  <c r="BS8" i="4"/>
  <c r="AB247" i="7"/>
  <c r="J2682" i="7"/>
  <c r="BS31" i="4"/>
  <c r="CW16" i="4"/>
  <c r="BP26" i="4"/>
  <c r="BV4" i="4"/>
  <c r="BP29" i="4"/>
  <c r="Q265" i="7"/>
  <c r="I1023" i="7"/>
  <c r="BV27" i="4"/>
  <c r="CS14" i="4"/>
  <c r="R270" i="7"/>
  <c r="J2010" i="7"/>
  <c r="S251" i="7"/>
  <c r="P265" i="7"/>
  <c r="K2535" i="7"/>
  <c r="AA266" i="7"/>
  <c r="BP24" i="4"/>
  <c r="J3375" i="7"/>
  <c r="L2724" i="7"/>
  <c r="I2703" i="7"/>
  <c r="L2136" i="7"/>
  <c r="K2997" i="7"/>
  <c r="J1275" i="7"/>
  <c r="L372" i="7"/>
  <c r="R250" i="7"/>
  <c r="I2220" i="7"/>
  <c r="CU18" i="4"/>
  <c r="I1359" i="7"/>
  <c r="I876" i="7"/>
  <c r="BP20" i="4"/>
  <c r="CW14" i="4"/>
  <c r="I687" i="7"/>
  <c r="I2178" i="7"/>
  <c r="I44" i="7"/>
  <c r="BP15" i="4"/>
  <c r="K2892" i="7"/>
  <c r="CU9" i="4"/>
  <c r="CP26" i="4"/>
  <c r="BU21" i="4"/>
  <c r="L2976" i="7"/>
  <c r="BT17" i="4"/>
  <c r="CV26" i="4"/>
  <c r="BP8" i="4"/>
  <c r="K1170" i="7"/>
  <c r="CP28" i="4"/>
  <c r="U248" i="7"/>
  <c r="BQ5" i="4"/>
  <c r="BU18" i="4"/>
  <c r="K1821" i="7"/>
  <c r="BY17" i="4"/>
  <c r="BT19" i="4"/>
  <c r="CR18" i="4"/>
  <c r="L1044" i="7"/>
  <c r="CW19" i="4"/>
  <c r="CT32" i="4"/>
  <c r="J1569" i="7"/>
  <c r="BS12" i="4"/>
  <c r="K414" i="7"/>
  <c r="I1191" i="7"/>
  <c r="L2997" i="7"/>
  <c r="CQ33" i="4"/>
  <c r="BV7" i="4"/>
  <c r="CO4" i="4"/>
  <c r="CT31" i="4"/>
  <c r="I90" i="7"/>
  <c r="T247" i="7"/>
  <c r="W267" i="7"/>
  <c r="BT22" i="4"/>
  <c r="W251" i="7"/>
  <c r="CU31" i="4"/>
  <c r="K561" i="7"/>
  <c r="BY18" i="4"/>
  <c r="CP15" i="4"/>
  <c r="CV22" i="4"/>
  <c r="CQ12" i="4"/>
  <c r="W245" i="7"/>
  <c r="CT25" i="4"/>
  <c r="I2934" i="7"/>
  <c r="CQ10" i="4"/>
  <c r="I3123" i="7"/>
  <c r="I2052" i="7"/>
  <c r="BY26" i="4"/>
  <c r="BU22" i="4"/>
  <c r="BP13" i="4"/>
  <c r="I519" i="7"/>
  <c r="CT19" i="4"/>
  <c r="R269" i="7"/>
  <c r="CO14" i="4"/>
  <c r="Q256" i="7"/>
  <c r="U267" i="7"/>
  <c r="CS20" i="4"/>
  <c r="I3333" i="7"/>
  <c r="CS24" i="4"/>
  <c r="CU6" i="4"/>
  <c r="J1947" i="7"/>
  <c r="BX5" i="4"/>
  <c r="I897" i="7"/>
  <c r="L687" i="7"/>
  <c r="L2283" i="7"/>
  <c r="AA256" i="7"/>
  <c r="BU11" i="4"/>
  <c r="J1779" i="7"/>
  <c r="J771" i="7"/>
  <c r="J1464" i="7"/>
  <c r="CS30" i="4"/>
  <c r="J1968" i="7"/>
  <c r="AB254" i="7"/>
  <c r="K3333" i="7"/>
  <c r="S248" i="7"/>
  <c r="BP33" i="4"/>
  <c r="T265" i="7"/>
  <c r="I1905" i="7"/>
  <c r="J116" i="7"/>
  <c r="J183" i="7"/>
  <c r="U251" i="7"/>
  <c r="K1149" i="7"/>
  <c r="BP30" i="4"/>
  <c r="T245" i="7"/>
  <c r="BU3" i="4"/>
  <c r="CN29" i="4"/>
  <c r="I1653" i="7"/>
  <c r="CN3" i="4"/>
  <c r="CN16" i="4"/>
  <c r="CW4" i="4"/>
  <c r="J1905" i="7"/>
  <c r="CP27" i="4"/>
  <c r="T256" i="7"/>
  <c r="J2094" i="7"/>
  <c r="J2157" i="7"/>
  <c r="K2598" i="7"/>
  <c r="I1464" i="7"/>
  <c r="BP23" i="4"/>
  <c r="BU23" i="4"/>
  <c r="J2241" i="7"/>
  <c r="BW5" i="4"/>
  <c r="J2052" i="7"/>
  <c r="CR10" i="4"/>
  <c r="AA262" i="7"/>
  <c r="J477" i="7"/>
  <c r="CP29" i="4"/>
  <c r="U273" i="7"/>
  <c r="BS16" i="4"/>
  <c r="X262" i="7"/>
  <c r="K3228" i="7"/>
  <c r="CV5" i="4"/>
  <c r="S262" i="7"/>
  <c r="BS7" i="4"/>
  <c r="BV26" i="4"/>
  <c r="L540" i="7"/>
  <c r="CT16" i="4"/>
  <c r="CS26" i="4"/>
  <c r="CV28" i="4"/>
  <c r="K1800" i="7"/>
  <c r="J2577" i="7"/>
  <c r="CU26" i="4"/>
  <c r="K1506" i="7"/>
  <c r="L3333" i="7"/>
  <c r="K1716" i="7"/>
  <c r="Z264" i="7"/>
  <c r="CV20" i="4"/>
  <c r="I309" i="7"/>
  <c r="J2262" i="7"/>
  <c r="CT17" i="4"/>
  <c r="I2157" i="7"/>
  <c r="I918" i="7"/>
  <c r="AB264" i="7"/>
  <c r="CU22" i="4"/>
  <c r="BW22" i="4"/>
  <c r="BU16" i="4"/>
  <c r="L3249" i="7"/>
  <c r="BX29" i="4"/>
  <c r="BV2" i="4"/>
  <c r="BP12" i="4"/>
  <c r="K2934" i="7"/>
  <c r="CQ26" i="4"/>
  <c r="BV33" i="4"/>
  <c r="BY4" i="4"/>
  <c r="BU33" i="4"/>
  <c r="BY31" i="4"/>
  <c r="BW28" i="4"/>
  <c r="K1212" i="7"/>
  <c r="Y266" i="7"/>
  <c r="I2010" i="7"/>
  <c r="J372" i="7"/>
  <c r="BY32" i="4"/>
  <c r="BT13" i="4"/>
  <c r="P254" i="7"/>
  <c r="L2199" i="7"/>
  <c r="BY27" i="4"/>
  <c r="BY2" i="4"/>
  <c r="I2766" i="7"/>
  <c r="Z245" i="7"/>
  <c r="L2640" i="7"/>
  <c r="S272" i="7"/>
  <c r="CU33" i="4"/>
  <c r="BY5" i="4"/>
  <c r="Z255" i="7"/>
  <c r="AB250" i="7"/>
  <c r="I2556" i="7"/>
  <c r="X248" i="7"/>
  <c r="BR30" i="4"/>
  <c r="K960" i="7"/>
  <c r="V252" i="7"/>
  <c r="Y268" i="7"/>
  <c r="K1191" i="7"/>
  <c r="CO15" i="4"/>
  <c r="AA253" i="7"/>
  <c r="U250" i="7"/>
  <c r="BV11" i="4"/>
  <c r="K2808" i="7"/>
  <c r="K2976" i="7"/>
  <c r="J1485" i="7"/>
  <c r="L3207" i="7"/>
  <c r="T253" i="7"/>
  <c r="U268" i="7"/>
  <c r="BR13" i="4"/>
  <c r="K1128" i="7"/>
  <c r="J708" i="7"/>
  <c r="BU28" i="4"/>
  <c r="CR31" i="4"/>
  <c r="AB273" i="7"/>
  <c r="I3039" i="7"/>
  <c r="L2052" i="7"/>
  <c r="J792" i="7"/>
  <c r="J897" i="7"/>
  <c r="BY11" i="4"/>
  <c r="I3312" i="7"/>
  <c r="BQ29" i="4"/>
  <c r="W268" i="7"/>
  <c r="V249" i="7"/>
  <c r="Q270" i="7"/>
  <c r="CV16" i="4"/>
  <c r="L2115" i="7"/>
  <c r="K18" i="7"/>
  <c r="BW25" i="4"/>
  <c r="P262" i="7"/>
  <c r="CW21" i="4"/>
  <c r="L1506" i="7"/>
  <c r="L1464" i="7"/>
  <c r="BY15" i="4"/>
  <c r="W253" i="7"/>
  <c r="BV10" i="4"/>
  <c r="CR28" i="4"/>
  <c r="BS28" i="4"/>
  <c r="CT3" i="4"/>
  <c r="J3165" i="7"/>
  <c r="J876" i="7"/>
  <c r="J2829" i="7"/>
  <c r="CW33" i="4"/>
  <c r="K1443" i="7"/>
  <c r="BR9" i="4"/>
  <c r="CP33" i="4"/>
  <c r="BP3" i="4"/>
  <c r="Z250" i="7"/>
  <c r="BX20" i="4"/>
  <c r="Y271" i="7"/>
  <c r="J1611" i="7"/>
  <c r="CS15" i="4"/>
  <c r="I246" i="7"/>
  <c r="L1107" i="7"/>
  <c r="J3249" i="7"/>
  <c r="BU26" i="4"/>
  <c r="BR24" i="4"/>
  <c r="BQ28" i="4"/>
  <c r="I1968" i="7"/>
  <c r="BR25" i="4"/>
  <c r="I2283" i="7"/>
  <c r="BR15" i="4"/>
  <c r="Q267" i="7"/>
  <c r="BQ19" i="4"/>
  <c r="BV22" i="4"/>
  <c r="BX27" i="4"/>
  <c r="I2136" i="7"/>
  <c r="K2724" i="7"/>
  <c r="J2766" i="7"/>
  <c r="I1863" i="7"/>
  <c r="J1023" i="7"/>
  <c r="K813" i="7"/>
  <c r="CO31" i="4"/>
  <c r="L2934" i="7"/>
  <c r="BX33" i="4"/>
  <c r="J1800" i="7"/>
  <c r="CV10" i="4"/>
  <c r="K2199" i="7"/>
  <c r="S266" i="7"/>
  <c r="J90" i="7"/>
  <c r="BW23" i="4"/>
  <c r="K708" i="7"/>
  <c r="BY3" i="4"/>
  <c r="CV12" i="4"/>
  <c r="J2178" i="7"/>
  <c r="CW20" i="4"/>
  <c r="L1632" i="7"/>
  <c r="BT29" i="4"/>
  <c r="J2787" i="7"/>
  <c r="L1065" i="7"/>
  <c r="CP6" i="4"/>
  <c r="BY23" i="4"/>
  <c r="I1695" i="7"/>
  <c r="I2430" i="7"/>
  <c r="R263" i="7"/>
  <c r="J3354" i="7"/>
  <c r="BQ20" i="4"/>
  <c r="I855" i="7"/>
  <c r="AA268" i="7"/>
  <c r="BT32" i="4"/>
  <c r="CQ23" i="4"/>
  <c r="I2535" i="7"/>
  <c r="Z265" i="7"/>
  <c r="R247" i="7"/>
  <c r="L2325" i="7"/>
  <c r="CN33" i="4"/>
  <c r="BT31" i="4"/>
  <c r="I771" i="7"/>
  <c r="K65" i="7"/>
  <c r="S269" i="7"/>
  <c r="CV14" i="4"/>
  <c r="L1128" i="7"/>
  <c r="K1611" i="7"/>
  <c r="I3081" i="7"/>
  <c r="L116" i="7"/>
  <c r="CR27" i="4"/>
  <c r="CR19" i="4"/>
  <c r="I1611" i="7"/>
  <c r="K1989" i="7"/>
  <c r="L351" i="7"/>
  <c r="Q250" i="7"/>
  <c r="V263" i="7"/>
  <c r="Q262" i="7"/>
  <c r="BT2" i="4"/>
  <c r="Y273" i="7"/>
  <c r="CW10" i="4"/>
  <c r="J162" i="7"/>
  <c r="J2325" i="7"/>
  <c r="CP30" i="4"/>
  <c r="L1422" i="7"/>
  <c r="X266" i="7"/>
  <c r="L1191" i="7"/>
  <c r="X265" i="7"/>
  <c r="J3123" i="7"/>
  <c r="CO10" i="4"/>
  <c r="BW20" i="4"/>
  <c r="I2115" i="7"/>
  <c r="V273" i="7"/>
  <c r="CP20" i="4"/>
  <c r="Z247" i="7"/>
  <c r="J1296" i="7"/>
  <c r="CW31" i="4"/>
  <c r="AA251" i="7"/>
  <c r="K834" i="7"/>
  <c r="CO12" i="4"/>
  <c r="BR11" i="4"/>
  <c r="CO28" i="4"/>
  <c r="BX18" i="4"/>
  <c r="L2073" i="7"/>
  <c r="BX12" i="4"/>
  <c r="BU14" i="4"/>
  <c r="I2451" i="7"/>
  <c r="U252" i="7"/>
  <c r="K2283" i="7"/>
  <c r="R249" i="7"/>
  <c r="P248" i="7"/>
  <c r="S253" i="7"/>
  <c r="L1989" i="7"/>
  <c r="BW26" i="4"/>
  <c r="Z269" i="7"/>
  <c r="W248" i="7"/>
  <c r="Q252" i="7"/>
  <c r="L1800" i="7"/>
  <c r="J2598" i="7"/>
  <c r="CW24" i="4"/>
  <c r="J2955" i="7"/>
  <c r="K183" i="7"/>
  <c r="T271" i="7"/>
  <c r="R267" i="7"/>
  <c r="CO32" i="4"/>
  <c r="J687" i="7"/>
  <c r="S249" i="7"/>
  <c r="BR18" i="4"/>
  <c r="CT5" i="4"/>
  <c r="S264" i="7"/>
  <c r="I2094" i="7"/>
  <c r="CN2" i="4"/>
  <c r="CN4" i="4"/>
  <c r="BV8" i="4"/>
  <c r="R256" i="7"/>
  <c r="Q269" i="7"/>
  <c r="L3270" i="7"/>
  <c r="J393" i="7"/>
  <c r="S271" i="7"/>
  <c r="K1380" i="7"/>
  <c r="CS17" i="4"/>
  <c r="J1110" i="8"/>
  <c r="CV8" i="4"/>
  <c r="BQ6" i="4"/>
  <c r="Q272" i="7"/>
  <c r="L1674" i="7"/>
  <c r="Y250" i="7"/>
  <c r="L2598" i="7"/>
  <c r="CW2" i="4"/>
  <c r="CW25" i="4"/>
  <c r="AB265" i="7"/>
  <c r="K2955" i="7"/>
  <c r="V251" i="7"/>
  <c r="AB252" i="7"/>
  <c r="Q266" i="7"/>
  <c r="CQ19" i="4"/>
  <c r="K3186" i="7"/>
  <c r="Z268" i="7"/>
  <c r="Z252" i="7"/>
  <c r="I1422" i="7"/>
  <c r="BQ2" i="4"/>
  <c r="CT7" i="4"/>
  <c r="CR22" i="4"/>
  <c r="I1758" i="7"/>
  <c r="P272" i="7"/>
  <c r="BW14" i="4"/>
  <c r="L44" i="7"/>
  <c r="BS4" i="4"/>
  <c r="J2493" i="7"/>
  <c r="BX22" i="4"/>
  <c r="J2031" i="7"/>
  <c r="W255" i="7"/>
  <c r="K876" i="7"/>
  <c r="L2745" i="7"/>
  <c r="AB266" i="7"/>
  <c r="I1569" i="7"/>
  <c r="L1086" i="7"/>
  <c r="BW8" i="4"/>
  <c r="K141" i="7"/>
  <c r="R265" i="7"/>
  <c r="I1590" i="7"/>
  <c r="J960" i="7"/>
  <c r="BU8" i="4"/>
  <c r="CO20" i="4"/>
  <c r="K1464" i="7"/>
  <c r="I3249" i="7"/>
  <c r="CS12" i="4"/>
  <c r="W247" i="7"/>
  <c r="J2514" i="7"/>
  <c r="BR31" i="4"/>
  <c r="S265" i="7"/>
  <c r="CO9" i="4"/>
  <c r="K3039" i="7"/>
  <c r="CN22" i="4"/>
  <c r="J18" i="7"/>
  <c r="I2892" i="7"/>
  <c r="BW29" i="4"/>
  <c r="R252" i="7"/>
  <c r="BV9" i="4"/>
  <c r="BS13" i="4"/>
  <c r="BQ11" i="4"/>
  <c r="X263" i="7"/>
  <c r="L1548" i="7"/>
  <c r="I1989" i="7"/>
  <c r="I288" i="7"/>
  <c r="V269" i="7"/>
  <c r="L2388" i="7"/>
  <c r="BW27" i="4"/>
  <c r="CU27" i="4"/>
  <c r="K1002" i="7"/>
  <c r="CS16" i="4"/>
  <c r="CP16" i="4"/>
  <c r="P270" i="7"/>
  <c r="X247" i="7"/>
  <c r="Y245" i="7"/>
  <c r="AA264" i="7"/>
  <c r="J3333" i="7"/>
  <c r="W249" i="7"/>
  <c r="CS23" i="4"/>
  <c r="BV29" i="4"/>
  <c r="I3375" i="7"/>
  <c r="J498" i="7"/>
  <c r="CV15" i="4"/>
  <c r="K1779" i="7"/>
  <c r="L1110" i="8"/>
  <c r="CQ16" i="4"/>
  <c r="BS2" i="4"/>
  <c r="K288" i="7"/>
  <c r="J1758" i="7"/>
  <c r="CW18" i="4"/>
  <c r="Q254" i="7"/>
  <c r="I2073" i="7"/>
  <c r="CU24" i="4"/>
  <c r="BV18" i="4"/>
  <c r="K771" i="7"/>
  <c r="L666" i="7"/>
  <c r="K1065" i="7"/>
  <c r="BP31" i="4"/>
  <c r="J288" i="7"/>
  <c r="Z263" i="7"/>
  <c r="L2031" i="7"/>
  <c r="I1716" i="7"/>
  <c r="CO8" i="4"/>
  <c r="L2913" i="7"/>
  <c r="J1422" i="7"/>
  <c r="J3291" i="7"/>
  <c r="BR4" i="4"/>
  <c r="Y267" i="7"/>
  <c r="BX21" i="4"/>
  <c r="CQ8" i="4"/>
  <c r="J3207" i="7"/>
  <c r="BX11" i="4"/>
  <c r="BY28" i="4"/>
  <c r="V250" i="7"/>
  <c r="BV25" i="4"/>
  <c r="J3018" i="7"/>
  <c r="J939" i="7"/>
  <c r="CU21" i="4"/>
  <c r="BV31" i="4"/>
  <c r="BU30" i="4"/>
  <c r="CN18" i="4"/>
  <c r="CO11" i="4"/>
  <c r="BR22" i="4"/>
  <c r="S273" i="7"/>
  <c r="CQ27" i="4"/>
  <c r="L2220" i="7"/>
  <c r="Q255" i="7"/>
  <c r="BP6" i="4"/>
  <c r="BR23" i="4"/>
  <c r="K2640" i="7"/>
  <c r="W271" i="7"/>
  <c r="CP8" i="4"/>
  <c r="V245" i="7"/>
  <c r="L2472" i="7"/>
  <c r="V254" i="7"/>
  <c r="CV23" i="4"/>
  <c r="L162" i="7"/>
  <c r="L1842" i="7"/>
  <c r="I3207" i="7"/>
  <c r="L708" i="7"/>
  <c r="CS8" i="4"/>
  <c r="BT10" i="4"/>
  <c r="L2892" i="7"/>
  <c r="L960" i="7"/>
  <c r="CS7" i="4"/>
  <c r="L1779" i="7"/>
  <c r="I456" i="7"/>
  <c r="CP24" i="4"/>
  <c r="BW21" i="4"/>
  <c r="BT15" i="4"/>
  <c r="I3165" i="7"/>
  <c r="Y269" i="7"/>
  <c r="I2493" i="7"/>
  <c r="K1296" i="7"/>
  <c r="AA254" i="7"/>
  <c r="Z273" i="7"/>
  <c r="BV16" i="4"/>
  <c r="CV21" i="4"/>
  <c r="K729" i="7"/>
  <c r="CN19" i="4"/>
  <c r="P268" i="7"/>
  <c r="L3312" i="7"/>
  <c r="L918" i="7"/>
  <c r="BY24" i="4"/>
  <c r="I1110" i="8"/>
  <c r="K1422" i="7"/>
  <c r="U270" i="7"/>
  <c r="K2388" i="7"/>
  <c r="P269" i="7"/>
  <c r="BY30" i="4"/>
  <c r="I2997" i="7"/>
  <c r="Y255" i="7"/>
  <c r="BQ13" i="4"/>
  <c r="L330" i="7"/>
  <c r="CN10" i="4"/>
  <c r="J2892" i="7"/>
  <c r="CS25" i="4"/>
  <c r="AB270" i="7"/>
  <c r="CO18" i="4"/>
  <c r="CW26" i="4"/>
  <c r="K2451" i="7"/>
  <c r="BR33" i="4"/>
  <c r="CQ20" i="4"/>
  <c r="K582" i="7"/>
  <c r="L3375" i="7"/>
  <c r="K1863" i="7"/>
  <c r="S256" i="7"/>
  <c r="X249" i="7"/>
  <c r="L3081" i="7"/>
  <c r="J1842" i="7"/>
  <c r="CV27" i="4"/>
  <c r="BV3" i="4"/>
  <c r="U245" i="7"/>
  <c r="I1128" i="7"/>
  <c r="K1968" i="7"/>
  <c r="CU20" i="4"/>
  <c r="K225" i="7"/>
  <c r="X256" i="7"/>
  <c r="I1107" i="7"/>
  <c r="BT33" i="4"/>
  <c r="J1086" i="7"/>
  <c r="K2010" i="7"/>
  <c r="I3270" i="7"/>
  <c r="I267" i="7"/>
  <c r="I3060" i="7"/>
  <c r="J3144" i="7"/>
  <c r="BQ26" i="4"/>
  <c r="BT5" i="4"/>
  <c r="L2010" i="7"/>
  <c r="AA245" i="7"/>
  <c r="J1338" i="7"/>
  <c r="K3207" i="7"/>
  <c r="CR29" i="4"/>
  <c r="CO6" i="4"/>
  <c r="R273" i="7"/>
  <c r="K1695" i="7"/>
  <c r="CQ25" i="4"/>
  <c r="K1548" i="7"/>
  <c r="J1632" i="7"/>
  <c r="AB253" i="7"/>
  <c r="I225" i="7"/>
  <c r="X264" i="7"/>
  <c r="X254" i="7"/>
  <c r="CN14" i="4"/>
  <c r="L2493" i="7"/>
  <c r="J1989" i="7"/>
  <c r="K2850" i="7"/>
  <c r="L813" i="7"/>
  <c r="CS21" i="4"/>
  <c r="CP21" i="4"/>
  <c r="BQ4" i="4"/>
  <c r="J267" i="7"/>
  <c r="P255" i="7"/>
  <c r="BT27" i="4"/>
  <c r="CN20" i="4"/>
  <c r="P271" i="7"/>
  <c r="L2577" i="7"/>
  <c r="K246" i="7"/>
  <c r="P253" i="7"/>
  <c r="BR28" i="4"/>
  <c r="P256" i="7"/>
  <c r="J582" i="7"/>
  <c r="I1254" i="7"/>
  <c r="I1131" i="8"/>
  <c r="CR33" i="4"/>
  <c r="I561" i="7"/>
  <c r="K309" i="7"/>
  <c r="BX31" i="4"/>
  <c r="BP17" i="4"/>
  <c r="Z251" i="7"/>
  <c r="K1758" i="7"/>
  <c r="BP18" i="4"/>
  <c r="BR21" i="4"/>
  <c r="X272" i="7"/>
  <c r="K3354" i="7"/>
  <c r="K2136" i="7"/>
  <c r="Z271" i="7"/>
  <c r="L309" i="7"/>
  <c r="K372" i="7"/>
  <c r="R264" i="7"/>
  <c r="K2430" i="7"/>
  <c r="R246" i="7"/>
  <c r="AB246" i="7"/>
  <c r="Y256" i="7"/>
  <c r="CP9" i="4"/>
  <c r="CQ6" i="4"/>
  <c r="I981" i="7"/>
  <c r="J1359" i="7"/>
  <c r="J1128" i="7"/>
  <c r="CQ2" i="4"/>
  <c r="CN31" i="4"/>
  <c r="CV6" i="4"/>
  <c r="Q268" i="7"/>
  <c r="BS14" i="4"/>
  <c r="CR30" i="4"/>
  <c r="BX25" i="4"/>
  <c r="T269" i="7"/>
  <c r="CQ13" i="4"/>
  <c r="BW4" i="4"/>
  <c r="BS25" i="4"/>
  <c r="CO2" i="4"/>
  <c r="CP3" i="4"/>
  <c r="AB269" i="7"/>
  <c r="L1170" i="7"/>
  <c r="X246" i="7"/>
  <c r="L1233" i="7"/>
  <c r="CV2" i="4"/>
  <c r="CO30" i="4"/>
  <c r="CQ24" i="4"/>
  <c r="I1779" i="7"/>
  <c r="BU19" i="4"/>
  <c r="K939" i="7"/>
  <c r="CU15" i="4"/>
  <c r="CV9" i="4"/>
  <c r="BQ21" i="4"/>
  <c r="I2976" i="7"/>
  <c r="W264" i="7"/>
  <c r="I2199" i="7"/>
  <c r="BS5" i="4"/>
  <c r="CW29" i="4"/>
  <c r="J2724" i="7"/>
  <c r="K1254" i="7"/>
  <c r="K498" i="7"/>
  <c r="I729" i="7"/>
  <c r="BY20" i="4"/>
  <c r="BT30" i="4"/>
  <c r="J2661" i="7"/>
  <c r="L582" i="7"/>
  <c r="K3291" i="7"/>
  <c r="BU2" i="4"/>
  <c r="I3396" i="7"/>
  <c r="CW3" i="4"/>
  <c r="BS11" i="4"/>
  <c r="AA250" i="7"/>
  <c r="BR10" i="4"/>
  <c r="X250" i="7"/>
  <c r="BQ23" i="4"/>
  <c r="S247" i="7"/>
  <c r="T250" i="7"/>
  <c r="T252" i="7"/>
  <c r="CR7" i="4"/>
  <c r="J729" i="7"/>
  <c r="S250" i="7"/>
  <c r="CR20" i="4"/>
  <c r="J2388" i="7"/>
  <c r="BS29" i="4"/>
  <c r="I540" i="7"/>
  <c r="BU31" i="4"/>
  <c r="K3396" i="7"/>
  <c r="BQ33" i="4"/>
  <c r="Q246" i="7"/>
  <c r="CW27" i="4"/>
  <c r="CV24" i="4"/>
  <c r="R245" i="7"/>
  <c r="J44" i="7"/>
  <c r="BU10" i="4"/>
  <c r="CU2" i="4"/>
  <c r="BX8" i="4"/>
  <c r="CU29" i="4"/>
  <c r="K519" i="7"/>
  <c r="K1110" i="8"/>
  <c r="BS27" i="4"/>
  <c r="L3228" i="7"/>
  <c r="X273" i="7"/>
  <c r="CO24" i="4"/>
  <c r="I1233" i="7"/>
  <c r="V248" i="7"/>
  <c r="CR25" i="4"/>
  <c r="BP9" i="4"/>
  <c r="BU27" i="4"/>
  <c r="J141" i="7"/>
  <c r="I2346" i="7"/>
  <c r="K1131" i="8"/>
  <c r="J1149" i="7"/>
  <c r="BS17" i="4"/>
  <c r="AB248" i="7"/>
  <c r="I2871" i="7"/>
  <c r="I2031" i="7"/>
  <c r="BW6" i="4"/>
  <c r="CR13" i="4"/>
  <c r="T268" i="7"/>
  <c r="K2073" i="7"/>
  <c r="P250" i="7"/>
  <c r="T267" i="7"/>
  <c r="L2535" i="7"/>
  <c r="CO25" i="4"/>
  <c r="I3228" i="7"/>
  <c r="K267" i="7"/>
  <c r="I2619" i="7"/>
  <c r="CQ5" i="4"/>
  <c r="J2472" i="7"/>
  <c r="CN6" i="4"/>
  <c r="I2472" i="7"/>
  <c r="BR17" i="4"/>
  <c r="CO17" i="4"/>
  <c r="I2955" i="7"/>
  <c r="CW9" i="4"/>
  <c r="L2304" i="7"/>
  <c r="V265" i="7"/>
  <c r="CS10" i="4"/>
  <c r="CS4" i="4"/>
  <c r="L1569" i="7"/>
  <c r="I1401" i="7"/>
  <c r="K666" i="7"/>
  <c r="BP11" i="4"/>
  <c r="CQ28" i="4"/>
  <c r="K2409" i="7"/>
  <c r="L897" i="7"/>
  <c r="CU23" i="4"/>
  <c r="I1086" i="7"/>
  <c r="CW23" i="4"/>
  <c r="BV24" i="4"/>
  <c r="CV19" i="4"/>
  <c r="BQ27" i="4"/>
  <c r="T249" i="7"/>
  <c r="CT33" i="4"/>
  <c r="AA272" i="7"/>
  <c r="CN32" i="4"/>
  <c r="I3144" i="7"/>
  <c r="CN5" i="4"/>
  <c r="CQ32" i="4"/>
  <c r="L3102" i="7"/>
  <c r="P246" i="7"/>
  <c r="R255" i="7"/>
  <c r="K2829" i="7"/>
  <c r="CP10" i="4"/>
  <c r="BW18" i="4"/>
  <c r="CP2" i="4"/>
  <c r="BQ14" i="4"/>
  <c r="U265" i="7"/>
  <c r="J1821" i="7"/>
  <c r="BW17" i="4"/>
  <c r="CR12" i="4"/>
  <c r="K1884" i="7"/>
  <c r="J813" i="7"/>
  <c r="I960" i="7"/>
  <c r="L1737" i="7"/>
  <c r="J2703" i="7"/>
  <c r="CR3" i="4"/>
  <c r="BX4" i="4"/>
  <c r="CU5" i="4"/>
  <c r="W262" i="7"/>
  <c r="CT23" i="4"/>
  <c r="CR11" i="4"/>
  <c r="L1590" i="7"/>
  <c r="BR29" i="4"/>
  <c r="CQ31" i="4"/>
  <c r="L729" i="7"/>
  <c r="BX28" i="4"/>
  <c r="I1842" i="7"/>
  <c r="K1674" i="7"/>
  <c r="CT24" i="4"/>
  <c r="CT27" i="4"/>
  <c r="J1527" i="7"/>
  <c r="J750" i="7"/>
  <c r="CT11" i="4"/>
  <c r="K1317" i="7"/>
  <c r="I1506" i="7"/>
  <c r="BX14" i="4"/>
  <c r="K162" i="7"/>
  <c r="L267" i="7"/>
  <c r="CT21" i="4"/>
  <c r="BY25" i="4"/>
  <c r="CN9" i="4"/>
  <c r="CN21" i="4"/>
  <c r="L2556" i="7"/>
  <c r="I2241" i="7"/>
  <c r="J981" i="7"/>
  <c r="BQ12" i="4"/>
  <c r="CR9" i="4"/>
  <c r="CS31" i="4"/>
  <c r="V268" i="7"/>
  <c r="BU7" i="4"/>
  <c r="BT14" i="4"/>
  <c r="J603" i="7"/>
  <c r="I582" i="7"/>
  <c r="L603" i="7"/>
  <c r="K603" i="7"/>
  <c r="I989" i="7" l="1"/>
  <c r="I2248" i="7"/>
  <c r="I2566" i="7"/>
  <c r="DD21" i="4"/>
  <c r="DF21" i="4" s="1"/>
  <c r="CX21" i="4"/>
  <c r="CZ21" i="4" s="1"/>
  <c r="DB21" i="4" s="1"/>
  <c r="DC21" i="4"/>
  <c r="DE21" i="4" s="1"/>
  <c r="DC9" i="4"/>
  <c r="DE9" i="4" s="1"/>
  <c r="DD9" i="4"/>
  <c r="DF9" i="4" s="1"/>
  <c r="CX9" i="4"/>
  <c r="CZ9" i="4" s="1"/>
  <c r="DB9" i="4" s="1"/>
  <c r="I277" i="7"/>
  <c r="I171" i="7"/>
  <c r="I1513" i="7"/>
  <c r="I1326" i="7"/>
  <c r="I758" i="7"/>
  <c r="I1535" i="7"/>
  <c r="I1683" i="7"/>
  <c r="I1849" i="7"/>
  <c r="I739" i="7"/>
  <c r="I1600" i="7"/>
  <c r="I2711" i="7"/>
  <c r="I1747" i="7"/>
  <c r="I967" i="7"/>
  <c r="I821" i="7"/>
  <c r="I1893" i="7"/>
  <c r="I1829" i="7"/>
  <c r="I2838" i="7"/>
  <c r="I3112" i="7"/>
  <c r="CX5" i="4"/>
  <c r="CZ5" i="4" s="1"/>
  <c r="DB5" i="4" s="1"/>
  <c r="DD5" i="4"/>
  <c r="DF5" i="4" s="1"/>
  <c r="DC5" i="4"/>
  <c r="DE5" i="4" s="1"/>
  <c r="I3151" i="7"/>
  <c r="DC32" i="4"/>
  <c r="DE32" i="4" s="1"/>
  <c r="CX32" i="4"/>
  <c r="CZ32" i="4" s="1"/>
  <c r="DB32" i="4" s="1"/>
  <c r="DD32" i="4"/>
  <c r="DF32" i="4" s="1"/>
  <c r="I1093" i="7"/>
  <c r="I907" i="7"/>
  <c r="I2418" i="7"/>
  <c r="BZ11" i="4"/>
  <c r="CB11" i="4" s="1"/>
  <c r="CD11" i="4" s="1"/>
  <c r="CE11" i="4"/>
  <c r="CG11" i="4" s="1"/>
  <c r="CF11" i="4"/>
  <c r="CH11" i="4" s="1"/>
  <c r="I675" i="7"/>
  <c r="I1408" i="7"/>
  <c r="I1579" i="7"/>
  <c r="I2314" i="7"/>
  <c r="I2962" i="7"/>
  <c r="I2479" i="7"/>
  <c r="DD6" i="4"/>
  <c r="DF6" i="4" s="1"/>
  <c r="CX6" i="4"/>
  <c r="CZ6" i="4" s="1"/>
  <c r="DB6" i="4" s="1"/>
  <c r="DC6" i="4"/>
  <c r="DE6" i="4" s="1"/>
  <c r="I2480" i="7"/>
  <c r="I2626" i="7"/>
  <c r="I276" i="7"/>
  <c r="I3235" i="7"/>
  <c r="I2545" i="7"/>
  <c r="I2082" i="7"/>
  <c r="I2038" i="7"/>
  <c r="I2878" i="7"/>
  <c r="I1157" i="7"/>
  <c r="I1140" i="8"/>
  <c r="I2353" i="7"/>
  <c r="I149" i="7"/>
  <c r="CE9" i="4"/>
  <c r="CG9" i="4" s="1"/>
  <c r="BZ9" i="4"/>
  <c r="CB9" i="4" s="1"/>
  <c r="CD9" i="4" s="1"/>
  <c r="CF9" i="4"/>
  <c r="CH9" i="4" s="1"/>
  <c r="I1240" i="7"/>
  <c r="I3238" i="7"/>
  <c r="I1119" i="8"/>
  <c r="I528" i="7"/>
  <c r="I47" i="7"/>
  <c r="I3405" i="7"/>
  <c r="I547" i="7"/>
  <c r="I2396" i="7"/>
  <c r="I737" i="7"/>
  <c r="I3403" i="7"/>
  <c r="I3300" i="7"/>
  <c r="I592" i="7"/>
  <c r="I2669" i="7"/>
  <c r="I736" i="7"/>
  <c r="I507" i="7"/>
  <c r="I1263" i="7"/>
  <c r="I2732" i="7"/>
  <c r="I2206" i="7"/>
  <c r="I2983" i="7"/>
  <c r="I948" i="7"/>
  <c r="I1786" i="7"/>
  <c r="I1243" i="7"/>
  <c r="I1180" i="7"/>
  <c r="CX31" i="4"/>
  <c r="CY31" i="4" s="1"/>
  <c r="DA31" i="4" s="1"/>
  <c r="DC31" i="4"/>
  <c r="DE31" i="4" s="1"/>
  <c r="DD31" i="4"/>
  <c r="DF31" i="4" s="1"/>
  <c r="I1136" i="7"/>
  <c r="I1367" i="7"/>
  <c r="I988" i="7"/>
  <c r="I2439" i="7"/>
  <c r="I381" i="7"/>
  <c r="I319" i="7"/>
  <c r="I2145" i="7"/>
  <c r="I3363" i="7"/>
  <c r="BZ18" i="4"/>
  <c r="CA18" i="4" s="1"/>
  <c r="CC18" i="4" s="1"/>
  <c r="CE18" i="4"/>
  <c r="CG18" i="4" s="1"/>
  <c r="CF18" i="4"/>
  <c r="CH18" i="4" s="1"/>
  <c r="I1767" i="7"/>
  <c r="BZ17" i="4"/>
  <c r="CB17" i="4" s="1"/>
  <c r="CD17" i="4" s="1"/>
  <c r="CF17" i="4"/>
  <c r="CH17" i="4" s="1"/>
  <c r="CE17" i="4"/>
  <c r="CG17" i="4" s="1"/>
  <c r="I318" i="7"/>
  <c r="I568" i="7"/>
  <c r="I1138" i="8"/>
  <c r="I1261" i="7"/>
  <c r="I590" i="7"/>
  <c r="I255" i="7"/>
  <c r="I2587" i="7"/>
  <c r="DD20" i="4"/>
  <c r="DF20" i="4" s="1"/>
  <c r="CX20" i="4"/>
  <c r="CZ20" i="4" s="1"/>
  <c r="DB20" i="4" s="1"/>
  <c r="DC20" i="4"/>
  <c r="DE20" i="4" s="1"/>
  <c r="I275" i="7"/>
  <c r="I823" i="7"/>
  <c r="I2859" i="7"/>
  <c r="I1997" i="7"/>
  <c r="I2503" i="7"/>
  <c r="DC14" i="4"/>
  <c r="DE14" i="4" s="1"/>
  <c r="DD14" i="4"/>
  <c r="DF14" i="4" s="1"/>
  <c r="CX14" i="4"/>
  <c r="CZ14" i="4" s="1"/>
  <c r="DB14" i="4" s="1"/>
  <c r="I232" i="7"/>
  <c r="I1640" i="7"/>
  <c r="I1557" i="7"/>
  <c r="I1704" i="7"/>
  <c r="I3216" i="7"/>
  <c r="I1346" i="7"/>
  <c r="I2020" i="7"/>
  <c r="I3152" i="7"/>
  <c r="I3067" i="7"/>
  <c r="I274" i="7"/>
  <c r="I3277" i="7"/>
  <c r="I2019" i="7"/>
  <c r="I1094" i="7"/>
  <c r="I1114" i="7"/>
  <c r="I234" i="7"/>
  <c r="I1977" i="7"/>
  <c r="I1135" i="7"/>
  <c r="I1850" i="7"/>
  <c r="I3091" i="7"/>
  <c r="I1872" i="7"/>
  <c r="I3385" i="7"/>
  <c r="I591" i="7"/>
  <c r="I2460" i="7"/>
  <c r="I2900" i="7"/>
  <c r="DD10" i="4"/>
  <c r="DF10" i="4" s="1"/>
  <c r="DC10" i="4"/>
  <c r="DE10" i="4" s="1"/>
  <c r="CX10" i="4"/>
  <c r="CZ10" i="4" s="1"/>
  <c r="DB10" i="4" s="1"/>
  <c r="I340" i="7"/>
  <c r="I3004" i="7"/>
  <c r="I2397" i="7"/>
  <c r="I1431" i="7"/>
  <c r="I1117" i="8"/>
  <c r="I928" i="7"/>
  <c r="I3322" i="7"/>
  <c r="DD19" i="4"/>
  <c r="DF19" i="4" s="1"/>
  <c r="CX19" i="4"/>
  <c r="CY19" i="4" s="1"/>
  <c r="DA19" i="4" s="1"/>
  <c r="DC19" i="4"/>
  <c r="DE19" i="4" s="1"/>
  <c r="I738" i="7"/>
  <c r="I1305" i="7"/>
  <c r="I2500" i="7"/>
  <c r="I3172" i="7"/>
  <c r="I463" i="7"/>
  <c r="I1789" i="7"/>
  <c r="I970" i="7"/>
  <c r="I2902" i="7"/>
  <c r="I718" i="7"/>
  <c r="I3214" i="7"/>
  <c r="I1852" i="7"/>
  <c r="I172" i="7"/>
  <c r="I2482" i="7"/>
  <c r="I2649" i="7"/>
  <c r="BZ6" i="4"/>
  <c r="CB6" i="4" s="1"/>
  <c r="CD6" i="4" s="1"/>
  <c r="CE6" i="4"/>
  <c r="CG6" i="4" s="1"/>
  <c r="CF6" i="4"/>
  <c r="CH6" i="4" s="1"/>
  <c r="I2230" i="7"/>
  <c r="DD18" i="4"/>
  <c r="DF18" i="4" s="1"/>
  <c r="DC18" i="4"/>
  <c r="DE18" i="4" s="1"/>
  <c r="CX18" i="4"/>
  <c r="CZ18" i="4" s="1"/>
  <c r="DB18" i="4" s="1"/>
  <c r="I947" i="7"/>
  <c r="I3026" i="7"/>
  <c r="I3215" i="7"/>
  <c r="I3299" i="7"/>
  <c r="I1430" i="7"/>
  <c r="I2923" i="7"/>
  <c r="I1723" i="7"/>
  <c r="I2041" i="7"/>
  <c r="I296" i="7"/>
  <c r="BZ31" i="4"/>
  <c r="CB31" i="4" s="1"/>
  <c r="CD31" i="4" s="1"/>
  <c r="CE31" i="4"/>
  <c r="CG31" i="4" s="1"/>
  <c r="CF31" i="4"/>
  <c r="CH31" i="4" s="1"/>
  <c r="I1074" i="7"/>
  <c r="I676" i="7"/>
  <c r="I780" i="7"/>
  <c r="I2080" i="7"/>
  <c r="I1766" i="7"/>
  <c r="I297" i="7"/>
  <c r="I1120" i="8"/>
  <c r="I1788" i="7"/>
  <c r="I506" i="7"/>
  <c r="I3382" i="7"/>
  <c r="I3341" i="7"/>
  <c r="I1011" i="7"/>
  <c r="I2398" i="7"/>
  <c r="I295" i="7"/>
  <c r="I1996" i="7"/>
  <c r="I1558" i="7"/>
  <c r="I2899" i="7"/>
  <c r="I21" i="7"/>
  <c r="DD22" i="4"/>
  <c r="DF22" i="4" s="1"/>
  <c r="CX22" i="4"/>
  <c r="DC22" i="4"/>
  <c r="DE22" i="4" s="1"/>
  <c r="I3048" i="7"/>
  <c r="I2522" i="7"/>
  <c r="I3256" i="7"/>
  <c r="I1473" i="7"/>
  <c r="I968" i="7"/>
  <c r="I1597" i="7"/>
  <c r="I150" i="7"/>
  <c r="I1096" i="7"/>
  <c r="I1576" i="7"/>
  <c r="I2755" i="7"/>
  <c r="I885" i="7"/>
  <c r="I2039" i="7"/>
  <c r="I2501" i="7"/>
  <c r="I49" i="7"/>
  <c r="I1765" i="7"/>
  <c r="I1429" i="7"/>
  <c r="I3195" i="7"/>
  <c r="I2964" i="7"/>
  <c r="I2608" i="7"/>
  <c r="I1684" i="7"/>
  <c r="I1118" i="8"/>
  <c r="I1389" i="7"/>
  <c r="I401" i="7"/>
  <c r="I3280" i="7"/>
  <c r="CX4" i="4"/>
  <c r="CY4" i="4" s="1"/>
  <c r="DA4" i="4" s="1"/>
  <c r="DD4" i="4"/>
  <c r="DF4" i="4" s="1"/>
  <c r="DC4" i="4"/>
  <c r="DE4" i="4" s="1"/>
  <c r="DD2" i="4"/>
  <c r="DF2" i="4" s="1"/>
  <c r="DC2" i="4"/>
  <c r="DE2" i="4" s="1"/>
  <c r="CX2" i="4"/>
  <c r="CY2" i="4" s="1"/>
  <c r="DA2" i="4" s="1"/>
  <c r="I2101" i="7"/>
  <c r="I695" i="7"/>
  <c r="I192" i="7"/>
  <c r="I2963" i="7"/>
  <c r="I2606" i="7"/>
  <c r="I1810" i="7"/>
  <c r="I1999" i="7"/>
  <c r="I2292" i="7"/>
  <c r="I2458" i="7"/>
  <c r="I2083" i="7"/>
  <c r="I843" i="7"/>
  <c r="I1304" i="7"/>
  <c r="I2122" i="7"/>
  <c r="I3131" i="7"/>
  <c r="I1201" i="7"/>
  <c r="I1432" i="7"/>
  <c r="I2333" i="7"/>
  <c r="I170" i="7"/>
  <c r="I361" i="7"/>
  <c r="I1998" i="7"/>
  <c r="I1618" i="7"/>
  <c r="I121" i="7"/>
  <c r="I3088" i="7"/>
  <c r="I1620" i="7"/>
  <c r="I1138" i="7"/>
  <c r="I69" i="7"/>
  <c r="I778" i="7"/>
  <c r="CX33" i="4"/>
  <c r="CZ33" i="4" s="1"/>
  <c r="DB33" i="4" s="1"/>
  <c r="DD33" i="4"/>
  <c r="DF33" i="4" s="1"/>
  <c r="DC33" i="4"/>
  <c r="DE33" i="4" s="1"/>
  <c r="I2335" i="7"/>
  <c r="I2542" i="7"/>
  <c r="I862" i="7"/>
  <c r="I3362" i="7"/>
  <c r="I2437" i="7"/>
  <c r="I1702" i="7"/>
  <c r="I1075" i="7"/>
  <c r="I2795" i="7"/>
  <c r="I1642" i="7"/>
  <c r="I2186" i="7"/>
  <c r="I717" i="7"/>
  <c r="I93" i="7"/>
  <c r="I2208" i="7"/>
  <c r="I1808" i="7"/>
  <c r="I2944" i="7"/>
  <c r="I822" i="7"/>
  <c r="I1031" i="7"/>
  <c r="I1870" i="7"/>
  <c r="I2774" i="7"/>
  <c r="I2733" i="7"/>
  <c r="I2143" i="7"/>
  <c r="I2290" i="7"/>
  <c r="I1975" i="7"/>
  <c r="I3257" i="7"/>
  <c r="I1117" i="7"/>
  <c r="I253" i="7"/>
  <c r="I1619" i="7"/>
  <c r="CF3" i="4"/>
  <c r="CH3" i="4" s="1"/>
  <c r="CE3" i="4"/>
  <c r="CG3" i="4" s="1"/>
  <c r="BZ3" i="4"/>
  <c r="CB3" i="4" s="1"/>
  <c r="CD3" i="4" s="1"/>
  <c r="I1452" i="7"/>
  <c r="I2837" i="7"/>
  <c r="I884" i="7"/>
  <c r="I3173" i="7"/>
  <c r="I1474" i="7"/>
  <c r="I1516" i="7"/>
  <c r="AE273" i="7"/>
  <c r="AG273" i="7"/>
  <c r="I22" i="7"/>
  <c r="I2125" i="7"/>
  <c r="I3319" i="7"/>
  <c r="I905" i="7"/>
  <c r="I800" i="7"/>
  <c r="I2062" i="7"/>
  <c r="I3046" i="7"/>
  <c r="I716" i="7"/>
  <c r="I1137" i="7"/>
  <c r="I3217" i="7"/>
  <c r="I1493" i="7"/>
  <c r="I2985" i="7"/>
  <c r="I2817" i="7"/>
  <c r="I1200" i="7"/>
  <c r="I969" i="7"/>
  <c r="I2563" i="7"/>
  <c r="I2650" i="7"/>
  <c r="I2773" i="7"/>
  <c r="I2209" i="7"/>
  <c r="I380" i="7"/>
  <c r="I2017" i="7"/>
  <c r="I1221" i="7"/>
  <c r="I2943" i="7"/>
  <c r="CF12" i="4"/>
  <c r="CH12" i="4" s="1"/>
  <c r="CE12" i="4"/>
  <c r="CG12" i="4" s="1"/>
  <c r="BZ12" i="4"/>
  <c r="CB12" i="4" s="1"/>
  <c r="CD12" i="4" s="1"/>
  <c r="I3259" i="7"/>
  <c r="I925" i="7"/>
  <c r="I2164" i="7"/>
  <c r="I2270" i="7"/>
  <c r="I316" i="7"/>
  <c r="I1725" i="7"/>
  <c r="I3343" i="7"/>
  <c r="I1515" i="7"/>
  <c r="I2585" i="7"/>
  <c r="I1809" i="7"/>
  <c r="I550" i="7"/>
  <c r="I3237" i="7"/>
  <c r="I485" i="7"/>
  <c r="I2060" i="7"/>
  <c r="I2249" i="7"/>
  <c r="BZ23" i="4"/>
  <c r="CB23" i="4" s="1"/>
  <c r="CD23" i="4" s="1"/>
  <c r="CF23" i="4"/>
  <c r="CH23" i="4" s="1"/>
  <c r="CE23" i="4"/>
  <c r="CG23" i="4" s="1"/>
  <c r="I1471" i="7"/>
  <c r="I2607" i="7"/>
  <c r="I2165" i="7"/>
  <c r="I2102" i="7"/>
  <c r="I1913" i="7"/>
  <c r="DC16" i="4"/>
  <c r="DE16" i="4" s="1"/>
  <c r="DD16" i="4"/>
  <c r="DF16" i="4" s="1"/>
  <c r="CX16" i="4"/>
  <c r="CZ16" i="4" s="1"/>
  <c r="DB16" i="4" s="1"/>
  <c r="DC3" i="4"/>
  <c r="DE3" i="4" s="1"/>
  <c r="DD3" i="4"/>
  <c r="DF3" i="4" s="1"/>
  <c r="CX3" i="4"/>
  <c r="CY3" i="4" s="1"/>
  <c r="DA3" i="4" s="1"/>
  <c r="I1660" i="7"/>
  <c r="CX29" i="4"/>
  <c r="CY29" i="4" s="1"/>
  <c r="DA29" i="4" s="1"/>
  <c r="DC29" i="4"/>
  <c r="DE29" i="4" s="1"/>
  <c r="DD29" i="4"/>
  <c r="DF29" i="4" s="1"/>
  <c r="CF30" i="4"/>
  <c r="CH30" i="4" s="1"/>
  <c r="BZ30" i="4"/>
  <c r="CB30" i="4" s="1"/>
  <c r="CD30" i="4" s="1"/>
  <c r="CE30" i="4"/>
  <c r="CG30" i="4" s="1"/>
  <c r="I1158" i="7"/>
  <c r="I191" i="7"/>
  <c r="I119" i="7"/>
  <c r="I1912" i="7"/>
  <c r="CE33" i="4"/>
  <c r="CG33" i="4" s="1"/>
  <c r="CF33" i="4"/>
  <c r="CH33" i="4" s="1"/>
  <c r="BZ33" i="4"/>
  <c r="CB33" i="4" s="1"/>
  <c r="CD33" i="4" s="1"/>
  <c r="I3342" i="7"/>
  <c r="I1976" i="7"/>
  <c r="I1472" i="7"/>
  <c r="I779" i="7"/>
  <c r="I1787" i="7"/>
  <c r="I2293" i="7"/>
  <c r="I697" i="7"/>
  <c r="I904" i="7"/>
  <c r="I1955" i="7"/>
  <c r="I3340" i="7"/>
  <c r="I526" i="7"/>
  <c r="BZ13" i="4"/>
  <c r="CA13" i="4" s="1"/>
  <c r="CC13" i="4" s="1"/>
  <c r="CE13" i="4"/>
  <c r="CG13" i="4" s="1"/>
  <c r="CF13" i="4"/>
  <c r="CH13" i="4" s="1"/>
  <c r="I2059" i="7"/>
  <c r="I3130" i="7"/>
  <c r="I2941" i="7"/>
  <c r="I570" i="7"/>
  <c r="I92" i="7"/>
  <c r="I3007" i="7"/>
  <c r="I1198" i="7"/>
  <c r="I423" i="7"/>
  <c r="I1577" i="7"/>
  <c r="I1054" i="7"/>
  <c r="I1830" i="7"/>
  <c r="I1179" i="7"/>
  <c r="BZ8" i="4"/>
  <c r="CA8" i="4" s="1"/>
  <c r="CC8" i="4" s="1"/>
  <c r="CE8" i="4"/>
  <c r="CG8" i="4" s="1"/>
  <c r="CF8" i="4"/>
  <c r="CH8" i="4" s="1"/>
  <c r="I2986" i="7"/>
  <c r="I2901" i="7"/>
  <c r="BZ15" i="4"/>
  <c r="CA15" i="4" s="1"/>
  <c r="CC15" i="4" s="1"/>
  <c r="CE15" i="4"/>
  <c r="CG15" i="4" s="1"/>
  <c r="CF15" i="4"/>
  <c r="CH15" i="4" s="1"/>
  <c r="I46" i="7"/>
  <c r="I2185" i="7"/>
  <c r="I694" i="7"/>
  <c r="CF20" i="4"/>
  <c r="CH20" i="4" s="1"/>
  <c r="BZ20" i="4"/>
  <c r="CA20" i="4" s="1"/>
  <c r="CC20" i="4" s="1"/>
  <c r="CE20" i="4"/>
  <c r="CG20" i="4" s="1"/>
  <c r="I883" i="7"/>
  <c r="I1366" i="7"/>
  <c r="I2227" i="7"/>
  <c r="I382" i="7"/>
  <c r="I1283" i="7"/>
  <c r="I3006" i="7"/>
  <c r="I2146" i="7"/>
  <c r="I2710" i="7"/>
  <c r="I2734" i="7"/>
  <c r="I3383" i="7"/>
  <c r="CF24" i="4"/>
  <c r="CH24" i="4" s="1"/>
  <c r="CE24" i="4"/>
  <c r="CG24" i="4" s="1"/>
  <c r="BZ24" i="4"/>
  <c r="CA24" i="4" s="1"/>
  <c r="CC24" i="4" s="1"/>
  <c r="I2544" i="7"/>
  <c r="I2018" i="7"/>
  <c r="I1030" i="7"/>
  <c r="BZ29" i="4"/>
  <c r="CA29" i="4" s="1"/>
  <c r="CC29" i="4" s="1"/>
  <c r="CE29" i="4"/>
  <c r="CG29" i="4" s="1"/>
  <c r="CF29" i="4"/>
  <c r="CH29" i="4" s="1"/>
  <c r="CF26" i="4"/>
  <c r="CH26" i="4" s="1"/>
  <c r="CE26" i="4"/>
  <c r="CG26" i="4" s="1"/>
  <c r="BZ26" i="4"/>
  <c r="CB26" i="4" s="1"/>
  <c r="CD26" i="4" s="1"/>
  <c r="I2690" i="7"/>
  <c r="I212" i="7"/>
  <c r="I1347" i="7"/>
  <c r="I3384" i="7"/>
  <c r="I2712" i="7"/>
  <c r="I3278" i="7"/>
  <c r="I400" i="7"/>
  <c r="I2040" i="7"/>
  <c r="I2880" i="7"/>
  <c r="I1954" i="7"/>
  <c r="I3133" i="7"/>
  <c r="I2332" i="7"/>
  <c r="I2187" i="7"/>
  <c r="I1284" i="7"/>
  <c r="CE32" i="4"/>
  <c r="CG32" i="4" s="1"/>
  <c r="CF32" i="4"/>
  <c r="CH32" i="4" s="1"/>
  <c r="BZ32" i="4"/>
  <c r="CA32" i="4" s="1"/>
  <c r="CC32" i="4" s="1"/>
  <c r="I3320" i="7"/>
  <c r="I760" i="7"/>
  <c r="I2061" i="7"/>
  <c r="I2836" i="7"/>
  <c r="I1871" i="7"/>
  <c r="BZ27" i="4"/>
  <c r="CA27" i="4" s="1"/>
  <c r="CC27" i="4" s="1"/>
  <c r="CF27" i="4"/>
  <c r="CH27" i="4" s="1"/>
  <c r="CE27" i="4"/>
  <c r="CG27" i="4" s="1"/>
  <c r="I3321" i="7"/>
  <c r="I3175" i="7"/>
  <c r="I94" i="7"/>
  <c r="I1536" i="7"/>
  <c r="I2628" i="7"/>
  <c r="I190" i="7"/>
  <c r="I3132" i="7"/>
  <c r="DD27" i="4"/>
  <c r="DF27" i="4" s="1"/>
  <c r="DC27" i="4"/>
  <c r="DE27" i="4" s="1"/>
  <c r="CX27" i="4"/>
  <c r="CY27" i="4" s="1"/>
  <c r="DA27" i="4" s="1"/>
  <c r="I2776" i="7"/>
  <c r="I799" i="7"/>
  <c r="I549" i="7"/>
  <c r="I673" i="7"/>
  <c r="I865" i="7"/>
  <c r="I2395" i="7"/>
  <c r="I802" i="7"/>
  <c r="I1072" i="7"/>
  <c r="I2251" i="7"/>
  <c r="I3109" i="7"/>
  <c r="I2416" i="7"/>
  <c r="I2376" i="7"/>
  <c r="I2229" i="7"/>
  <c r="I1661" i="7"/>
  <c r="I379" i="7"/>
  <c r="I1703" i="7"/>
  <c r="I1241" i="7"/>
  <c r="I211" i="7"/>
  <c r="I696" i="7"/>
  <c r="I2334" i="7"/>
  <c r="CE22" i="4"/>
  <c r="CG22" i="4" s="1"/>
  <c r="CF22" i="4"/>
  <c r="CH22" i="4" s="1"/>
  <c r="BZ22" i="4"/>
  <c r="CB22" i="4" s="1"/>
  <c r="CD22" i="4" s="1"/>
  <c r="I3236" i="7"/>
  <c r="I1303" i="7"/>
  <c r="I1745" i="7"/>
  <c r="I3153" i="7"/>
  <c r="I1052" i="7"/>
  <c r="I2691" i="7"/>
  <c r="I358" i="7"/>
  <c r="I169" i="7"/>
  <c r="BZ25" i="4"/>
  <c r="CB25" i="4" s="1"/>
  <c r="CD25" i="4" s="1"/>
  <c r="CE25" i="4"/>
  <c r="CG25" i="4" s="1"/>
  <c r="CF25" i="4"/>
  <c r="CH25" i="4" s="1"/>
  <c r="DD23" i="4"/>
  <c r="DF23" i="4" s="1"/>
  <c r="CX23" i="4"/>
  <c r="CY23" i="4" s="1"/>
  <c r="DA23" i="4" s="1"/>
  <c r="DC23" i="4"/>
  <c r="DE23" i="4" s="1"/>
  <c r="I2627" i="7"/>
  <c r="I844" i="7"/>
  <c r="I1681" i="7"/>
  <c r="I2144" i="7"/>
  <c r="I2354" i="7"/>
  <c r="I3193" i="7"/>
  <c r="I2839" i="7"/>
  <c r="I484" i="7"/>
  <c r="I1492" i="7"/>
  <c r="I2123" i="7"/>
  <c r="I715" i="7"/>
  <c r="I3025" i="7"/>
  <c r="I1663" i="7"/>
  <c r="I1891" i="7"/>
  <c r="I421" i="7"/>
  <c r="I1368" i="7"/>
  <c r="I2167" i="7"/>
  <c r="CX7" i="4"/>
  <c r="DD7" i="4"/>
  <c r="DF7" i="4" s="1"/>
  <c r="DC7" i="4"/>
  <c r="DE7" i="4" s="1"/>
  <c r="I1177" i="7"/>
  <c r="BZ14" i="4"/>
  <c r="CB14" i="4" s="1"/>
  <c r="CD14" i="4" s="1"/>
  <c r="CF14" i="4"/>
  <c r="CH14" i="4" s="1"/>
  <c r="CE14" i="4"/>
  <c r="CG14" i="4" s="1"/>
  <c r="DD26" i="4"/>
  <c r="DF26" i="4" s="1"/>
  <c r="CX26" i="4"/>
  <c r="CY26" i="4" s="1"/>
  <c r="DA26" i="4" s="1"/>
  <c r="DC26" i="4"/>
  <c r="DE26" i="4" s="1"/>
  <c r="I3298" i="7"/>
  <c r="I3047" i="7"/>
  <c r="I1010" i="7"/>
  <c r="I2647" i="7"/>
  <c r="BZ16" i="4"/>
  <c r="CB16" i="4" s="1"/>
  <c r="CD16" i="4" s="1"/>
  <c r="CE16" i="4"/>
  <c r="CG16" i="4" s="1"/>
  <c r="CF16" i="4"/>
  <c r="CH16" i="4" s="1"/>
  <c r="I317" i="7"/>
  <c r="I337" i="7"/>
  <c r="I1324" i="7"/>
  <c r="I548" i="7"/>
  <c r="I3049" i="7"/>
  <c r="AG256" i="7"/>
  <c r="AE256" i="7"/>
  <c r="I2311" i="7"/>
  <c r="I3154" i="7"/>
  <c r="I2586" i="7"/>
  <c r="I841" i="7"/>
  <c r="I70" i="7"/>
  <c r="I2775" i="7"/>
  <c r="I1768" i="7"/>
  <c r="DD28" i="4"/>
  <c r="DF28" i="4" s="1"/>
  <c r="CX28" i="4"/>
  <c r="CZ28" i="4" s="1"/>
  <c r="DB28" i="4" s="1"/>
  <c r="DC28" i="4"/>
  <c r="DE28" i="4" s="1"/>
  <c r="I2584" i="7"/>
  <c r="I926" i="7"/>
  <c r="I2858" i="7"/>
  <c r="I1199" i="7"/>
  <c r="I466" i="7"/>
  <c r="I1053" i="7"/>
  <c r="I339" i="7"/>
  <c r="I120" i="7"/>
  <c r="I2313" i="7"/>
  <c r="I3005" i="7"/>
  <c r="I1262" i="7"/>
  <c r="I1494" i="7"/>
  <c r="I2671" i="7"/>
  <c r="I2605" i="7"/>
  <c r="I402" i="7"/>
  <c r="I2207" i="7"/>
  <c r="I1220" i="7"/>
  <c r="I1156" i="7"/>
  <c r="I1264" i="7"/>
  <c r="I2524" i="7"/>
  <c r="I1451" i="7"/>
  <c r="I1662" i="7"/>
  <c r="I2670" i="7"/>
  <c r="I20" i="7"/>
  <c r="I213" i="7"/>
  <c r="I67" i="7"/>
  <c r="I2502" i="7"/>
  <c r="I1116" i="7"/>
  <c r="CF7" i="4"/>
  <c r="CH7" i="4" s="1"/>
  <c r="BZ7" i="4"/>
  <c r="CB7" i="4" s="1"/>
  <c r="CD7" i="4" s="1"/>
  <c r="CE7" i="4"/>
  <c r="CG7" i="4" s="1"/>
  <c r="I842" i="7"/>
  <c r="I256" i="7"/>
  <c r="I1282" i="7"/>
  <c r="I3069" i="7"/>
  <c r="I781" i="7"/>
  <c r="I1933" i="7"/>
  <c r="I1894" i="7"/>
  <c r="I505" i="7"/>
  <c r="I949" i="7"/>
  <c r="I3364" i="7"/>
  <c r="I1556" i="7"/>
  <c r="I1327" i="7"/>
  <c r="I3068" i="7"/>
  <c r="I2312" i="7"/>
  <c r="I2984" i="7"/>
  <c r="I3174" i="7"/>
  <c r="I359" i="7"/>
  <c r="I235" i="7"/>
  <c r="CE21" i="4"/>
  <c r="CG21" i="4" s="1"/>
  <c r="BZ21" i="4"/>
  <c r="CF21" i="4"/>
  <c r="CH21" i="4" s="1"/>
  <c r="I338" i="7"/>
  <c r="I2355" i="7"/>
  <c r="I424" i="7"/>
  <c r="I2374" i="7"/>
  <c r="I1831" i="7"/>
  <c r="I1139" i="8"/>
  <c r="I991" i="7"/>
  <c r="I2459" i="7"/>
  <c r="I1390" i="7"/>
  <c r="I886" i="7"/>
  <c r="I2818" i="7"/>
  <c r="I2860" i="7"/>
  <c r="I1957" i="7"/>
  <c r="I906" i="7"/>
  <c r="I1096" i="8"/>
  <c r="I2752" i="7"/>
  <c r="I2713" i="7"/>
  <c r="I820" i="7"/>
  <c r="I1514" i="7"/>
  <c r="I3196" i="7"/>
  <c r="I3028" i="7"/>
  <c r="I3279" i="7"/>
  <c r="I1914" i="7"/>
  <c r="I2648" i="7"/>
  <c r="I2291" i="7"/>
  <c r="I927" i="7"/>
  <c r="I2921" i="7"/>
  <c r="I2794" i="7"/>
  <c r="I569" i="7"/>
  <c r="I1348" i="7"/>
  <c r="I2375" i="7"/>
  <c r="I527" i="7"/>
  <c r="I3406" i="7"/>
  <c r="I1978" i="7"/>
  <c r="I1724" i="7"/>
  <c r="I1578" i="7"/>
  <c r="I443" i="7"/>
  <c r="I1387" i="7"/>
  <c r="I2166" i="7"/>
  <c r="I1345" i="7"/>
  <c r="I1009" i="7"/>
  <c r="I3258" i="7"/>
  <c r="I1746" i="7"/>
  <c r="I946" i="7"/>
  <c r="I2272" i="7"/>
  <c r="BZ10" i="4"/>
  <c r="CA10" i="4" s="1"/>
  <c r="CC10" i="4" s="1"/>
  <c r="CE10" i="4"/>
  <c r="CG10" i="4" s="1"/>
  <c r="CF10" i="4"/>
  <c r="CH10" i="4" s="1"/>
  <c r="I1453" i="7"/>
  <c r="I3404" i="7"/>
  <c r="I508" i="7"/>
  <c r="I2377" i="7"/>
  <c r="I1873" i="7"/>
  <c r="I2753" i="7"/>
  <c r="I2481" i="7"/>
  <c r="I2417" i="7"/>
  <c r="I1639" i="7"/>
  <c r="CE28" i="4"/>
  <c r="CG28" i="4" s="1"/>
  <c r="CF28" i="4"/>
  <c r="CH28" i="4" s="1"/>
  <c r="BZ28" i="4"/>
  <c r="CA28" i="4" s="1"/>
  <c r="CC28" i="4" s="1"/>
  <c r="I148" i="7"/>
  <c r="I422" i="7"/>
  <c r="I2731" i="7"/>
  <c r="I2965" i="7"/>
  <c r="I1219" i="7"/>
  <c r="I444" i="7"/>
  <c r="I2521" i="7"/>
  <c r="I863" i="7"/>
  <c r="I1306" i="7"/>
  <c r="I757" i="7"/>
  <c r="I2689" i="7"/>
  <c r="I1141" i="8"/>
  <c r="I464" i="7"/>
  <c r="CF19" i="4"/>
  <c r="CH19" i="4" s="1"/>
  <c r="CE19" i="4"/>
  <c r="CG19" i="4" s="1"/>
  <c r="BZ19" i="4"/>
  <c r="CA19" i="4" s="1"/>
  <c r="CC19" i="4" s="1"/>
  <c r="I1222" i="7"/>
  <c r="I2269" i="7"/>
  <c r="I3089" i="7"/>
  <c r="CX8" i="4"/>
  <c r="CY8" i="4" s="1"/>
  <c r="DA8" i="4" s="1"/>
  <c r="DD8" i="4"/>
  <c r="DF8" i="4" s="1"/>
  <c r="DC8" i="4"/>
  <c r="DE8" i="4" s="1"/>
  <c r="I1495" i="7"/>
  <c r="CX30" i="4"/>
  <c r="CY30" i="4" s="1"/>
  <c r="DA30" i="4" s="1"/>
  <c r="DC30" i="4"/>
  <c r="DE30" i="4" s="1"/>
  <c r="DD30" i="4"/>
  <c r="DF30" i="4" s="1"/>
  <c r="I1450" i="7"/>
  <c r="I1598" i="7"/>
  <c r="I193" i="7"/>
  <c r="I2523" i="7"/>
  <c r="I442" i="7"/>
  <c r="I1285" i="7"/>
  <c r="I1851" i="7"/>
  <c r="I1051" i="7"/>
  <c r="I2419" i="7"/>
  <c r="I2271" i="7"/>
  <c r="I1012" i="7"/>
  <c r="I360" i="7"/>
  <c r="I2796" i="7"/>
  <c r="I801" i="7"/>
  <c r="I2250" i="7"/>
  <c r="I3070" i="7"/>
  <c r="I3111" i="7"/>
  <c r="I23" i="7"/>
  <c r="I1534" i="7"/>
  <c r="I2797" i="7"/>
  <c r="I233" i="7"/>
  <c r="I403" i="7"/>
  <c r="I2857" i="7"/>
  <c r="I2124" i="7"/>
  <c r="I2081" i="7"/>
  <c r="I571" i="7"/>
  <c r="I1892" i="7"/>
  <c r="DD17" i="4"/>
  <c r="DF17" i="4" s="1"/>
  <c r="CX17" i="4"/>
  <c r="CZ17" i="4" s="1"/>
  <c r="DB17" i="4" s="1"/>
  <c r="DC17" i="4"/>
  <c r="DE17" i="4" s="1"/>
  <c r="I1956" i="7"/>
  <c r="I1744" i="7"/>
  <c r="I1073" i="7"/>
  <c r="I298" i="7"/>
  <c r="I674" i="7"/>
  <c r="I2879" i="7"/>
  <c r="I3361" i="7"/>
  <c r="I1641" i="7"/>
  <c r="I1828" i="7"/>
  <c r="I2188" i="7"/>
  <c r="I2356" i="7"/>
  <c r="I445" i="7"/>
  <c r="I95" i="7"/>
  <c r="I48" i="7"/>
  <c r="I990" i="7"/>
  <c r="I68" i="7"/>
  <c r="I2881" i="7"/>
  <c r="I465" i="7"/>
  <c r="I1807" i="7"/>
  <c r="CX13" i="4"/>
  <c r="CZ13" i="4" s="1"/>
  <c r="DB13" i="4" s="1"/>
  <c r="DC13" i="4"/>
  <c r="DE13" i="4" s="1"/>
  <c r="DD13" i="4"/>
  <c r="DF13" i="4" s="1"/>
  <c r="I1935" i="7"/>
  <c r="I1537" i="7"/>
  <c r="I487" i="7"/>
  <c r="I864" i="7"/>
  <c r="I1159" i="7"/>
  <c r="I1555" i="7"/>
  <c r="I3027" i="7"/>
  <c r="I2754" i="7"/>
  <c r="DC25" i="4"/>
  <c r="DE25" i="4" s="1"/>
  <c r="DD25" i="4"/>
  <c r="DF25" i="4" s="1"/>
  <c r="CX25" i="4"/>
  <c r="CY25" i="4" s="1"/>
  <c r="DA25" i="4" s="1"/>
  <c r="I2922" i="7"/>
  <c r="I3090" i="7"/>
  <c r="I2815" i="7"/>
  <c r="I1411" i="7"/>
  <c r="DD15" i="4"/>
  <c r="DF15" i="4" s="1"/>
  <c r="DC15" i="4"/>
  <c r="DE15" i="4" s="1"/>
  <c r="CX15" i="4"/>
  <c r="CZ15" i="4" s="1"/>
  <c r="DB15" i="4" s="1"/>
  <c r="I1682" i="7"/>
  <c r="I1242" i="7"/>
  <c r="CF5" i="4"/>
  <c r="CH5" i="4" s="1"/>
  <c r="BZ5" i="4"/>
  <c r="CA5" i="4" s="1"/>
  <c r="CC5" i="4" s="1"/>
  <c r="CE5" i="4"/>
  <c r="CG5" i="4" s="1"/>
  <c r="I1915" i="7"/>
  <c r="I2668" i="7"/>
  <c r="I214" i="7"/>
  <c r="I759" i="7"/>
  <c r="I2228" i="7"/>
  <c r="I1032" i="7"/>
  <c r="I1115" i="7"/>
  <c r="I1599" i="7"/>
  <c r="DC11" i="4"/>
  <c r="DE11" i="4" s="1"/>
  <c r="CX11" i="4"/>
  <c r="CZ11" i="4" s="1"/>
  <c r="DB11" i="4" s="1"/>
  <c r="DD11" i="4"/>
  <c r="DF11" i="4" s="1"/>
  <c r="I151" i="7"/>
  <c r="I254" i="7"/>
  <c r="I1325" i="7"/>
  <c r="I2104" i="7"/>
  <c r="I118" i="7"/>
  <c r="I2440" i="7"/>
  <c r="I1033" i="7"/>
  <c r="I3110" i="7"/>
  <c r="I1409" i="7"/>
  <c r="BZ4" i="4"/>
  <c r="CB4" i="4" s="1"/>
  <c r="CD4" i="4" s="1"/>
  <c r="CE4" i="4"/>
  <c r="CG4" i="4" s="1"/>
  <c r="CF4" i="4"/>
  <c r="CH4" i="4" s="1"/>
  <c r="DC24" i="4"/>
  <c r="DE24" i="4" s="1"/>
  <c r="DD24" i="4"/>
  <c r="DF24" i="4" s="1"/>
  <c r="CX24" i="4"/>
  <c r="CZ24" i="4" s="1"/>
  <c r="DB24" i="4" s="1"/>
  <c r="I2543" i="7"/>
  <c r="I1388" i="7"/>
  <c r="CE2" i="4"/>
  <c r="CG2" i="4" s="1"/>
  <c r="CF2" i="4"/>
  <c r="CH2" i="4" s="1"/>
  <c r="BZ2" i="4"/>
  <c r="CA2" i="4" s="1"/>
  <c r="CC2" i="4" s="1"/>
  <c r="I1369" i="7"/>
  <c r="I1410" i="7"/>
  <c r="I529" i="7"/>
  <c r="I3301" i="7"/>
  <c r="I1934" i="7"/>
  <c r="I1726" i="7"/>
  <c r="I2816" i="7"/>
  <c r="I2629" i="7"/>
  <c r="I2461" i="7"/>
  <c r="I2920" i="7"/>
  <c r="I486" i="7"/>
  <c r="I2103" i="7"/>
  <c r="I1095" i="7"/>
  <c r="I1621" i="7"/>
  <c r="CX12" i="4"/>
  <c r="CY12" i="4" s="1"/>
  <c r="DA12" i="4" s="1"/>
  <c r="DC12" i="4"/>
  <c r="DE12" i="4" s="1"/>
  <c r="DD12" i="4"/>
  <c r="DF12" i="4" s="1"/>
  <c r="I1178" i="7"/>
  <c r="I2564" i="7"/>
  <c r="I1705" i="7"/>
  <c r="I2565" i="7"/>
  <c r="I2942" i="7"/>
  <c r="I2438" i="7"/>
  <c r="I2692" i="7"/>
  <c r="I1936" i="7"/>
  <c r="I3194" i="7"/>
  <c r="CY18" i="4"/>
  <c r="DA18" i="4" s="1"/>
  <c r="CZ23" i="4"/>
  <c r="DB23" i="4" s="1"/>
  <c r="CA16" i="4"/>
  <c r="CC16" i="4" s="1"/>
  <c r="I611" i="7"/>
  <c r="I589" i="7"/>
  <c r="I612" i="7"/>
  <c r="I613" i="7"/>
  <c r="I602" i="7"/>
  <c r="J604" i="7"/>
  <c r="I648" i="7"/>
  <c r="I622" i="7"/>
  <c r="L622" i="7"/>
  <c r="L623" i="7" s="1"/>
  <c r="K622" i="7"/>
  <c r="K623" i="7" s="1"/>
  <c r="J638" i="7"/>
  <c r="J622" i="7"/>
  <c r="J623" i="7" s="1"/>
  <c r="J637" i="7"/>
  <c r="L624" i="7"/>
  <c r="J624" i="7"/>
  <c r="I603" i="7"/>
  <c r="K624" i="7"/>
  <c r="CZ4" i="4" l="1"/>
  <c r="DB4" i="4" s="1"/>
  <c r="CA31" i="4"/>
  <c r="CC31" i="4" s="1"/>
  <c r="CA9" i="4"/>
  <c r="CC9" i="4" s="1"/>
  <c r="CA11" i="4"/>
  <c r="CC11" i="4" s="1"/>
  <c r="CZ19" i="4"/>
  <c r="DB19" i="4" s="1"/>
  <c r="CA6" i="4"/>
  <c r="CC6" i="4" s="1"/>
  <c r="CA23" i="4"/>
  <c r="CC23" i="4" s="1"/>
  <c r="CZ3" i="4"/>
  <c r="DB3" i="4" s="1"/>
  <c r="CZ25" i="4"/>
  <c r="DB25" i="4" s="1"/>
  <c r="CY32" i="4"/>
  <c r="DA32" i="4" s="1"/>
  <c r="CY17" i="4"/>
  <c r="DA17" i="4" s="1"/>
  <c r="CY14" i="4"/>
  <c r="DA14" i="4" s="1"/>
  <c r="CZ26" i="4"/>
  <c r="DB26" i="4" s="1"/>
  <c r="CZ31" i="4"/>
  <c r="DB31" i="4" s="1"/>
  <c r="CY16" i="4"/>
  <c r="DA16" i="4" s="1"/>
  <c r="CB20" i="4"/>
  <c r="CD20" i="4" s="1"/>
  <c r="CB32" i="4"/>
  <c r="CD32" i="4" s="1"/>
  <c r="CA17" i="4"/>
  <c r="CC17" i="4" s="1"/>
  <c r="CA7" i="4"/>
  <c r="CC7" i="4" s="1"/>
  <c r="CZ2" i="4"/>
  <c r="DB2" i="4" s="1"/>
  <c r="CA26" i="4"/>
  <c r="CC26" i="4" s="1"/>
  <c r="CB18" i="4"/>
  <c r="CD18" i="4" s="1"/>
  <c r="CZ30" i="4"/>
  <c r="DB30" i="4" s="1"/>
  <c r="CY28" i="4"/>
  <c r="DA28" i="4" s="1"/>
  <c r="CZ27" i="4"/>
  <c r="DB27" i="4" s="1"/>
  <c r="CB10" i="4"/>
  <c r="CD10" i="4" s="1"/>
  <c r="CB8" i="4"/>
  <c r="CD8" i="4" s="1"/>
  <c r="CB19" i="4"/>
  <c r="CD19" i="4" s="1"/>
  <c r="CA3" i="4"/>
  <c r="CC3" i="4" s="1"/>
  <c r="CB5" i="4"/>
  <c r="CD5" i="4" s="1"/>
  <c r="CB27" i="4"/>
  <c r="CD27" i="4" s="1"/>
  <c r="CB2" i="4"/>
  <c r="CD2" i="4" s="1"/>
  <c r="CB29" i="4"/>
  <c r="CD29" i="4" s="1"/>
  <c r="CY13" i="4"/>
  <c r="DA13" i="4" s="1"/>
  <c r="CB15" i="4"/>
  <c r="CD15" i="4" s="1"/>
  <c r="CB13" i="4"/>
  <c r="CD13" i="4" s="1"/>
  <c r="CY21" i="4"/>
  <c r="DA21" i="4" s="1"/>
  <c r="CZ8" i="4"/>
  <c r="DB8" i="4" s="1"/>
  <c r="CY15" i="4"/>
  <c r="DA15" i="4" s="1"/>
  <c r="CB24" i="4"/>
  <c r="CD24" i="4" s="1"/>
  <c r="CY10" i="4"/>
  <c r="DA10" i="4" s="1"/>
  <c r="CB28" i="4"/>
  <c r="CD28" i="4" s="1"/>
  <c r="CY33" i="4"/>
  <c r="DA33" i="4" s="1"/>
  <c r="CY11" i="4"/>
  <c r="DA11" i="4" s="1"/>
  <c r="CA25" i="4"/>
  <c r="CC25" i="4" s="1"/>
  <c r="CM2" i="4"/>
  <c r="CL3" i="4" s="1"/>
  <c r="CM3" i="4" s="1"/>
  <c r="CL4" i="4" s="1"/>
  <c r="CM4" i="4" s="1"/>
  <c r="CL5" i="4" s="1"/>
  <c r="CM5" i="4" s="1"/>
  <c r="CL6" i="4" s="1"/>
  <c r="CM6" i="4" s="1"/>
  <c r="CL7" i="4" s="1"/>
  <c r="CM7" i="4" s="1"/>
  <c r="CL8" i="4" s="1"/>
  <c r="CM8" i="4" s="1"/>
  <c r="CL9" i="4" s="1"/>
  <c r="CM9" i="4" s="1"/>
  <c r="CL10" i="4" s="1"/>
  <c r="CM10" i="4" s="1"/>
  <c r="CL11" i="4" s="1"/>
  <c r="CM11" i="4" s="1"/>
  <c r="CL12" i="4" s="1"/>
  <c r="CM12" i="4" s="1"/>
  <c r="CL13" i="4" s="1"/>
  <c r="CM13" i="4" s="1"/>
  <c r="CL14" i="4" s="1"/>
  <c r="CM14" i="4" s="1"/>
  <c r="CL15" i="4" s="1"/>
  <c r="CM15" i="4" s="1"/>
  <c r="CL16" i="4" s="1"/>
  <c r="CM16" i="4" s="1"/>
  <c r="CL17" i="4" s="1"/>
  <c r="CM17" i="4" s="1"/>
  <c r="CL18" i="4" s="1"/>
  <c r="CM18" i="4" s="1"/>
  <c r="CL19" i="4" s="1"/>
  <c r="CM19" i="4" s="1"/>
  <c r="CL20" i="4" s="1"/>
  <c r="CM20" i="4" s="1"/>
  <c r="CL21" i="4" s="1"/>
  <c r="CM21" i="4" s="1"/>
  <c r="CL22" i="4" s="1"/>
  <c r="CM22" i="4" s="1"/>
  <c r="CL23" i="4" s="1"/>
  <c r="CM23" i="4" s="1"/>
  <c r="CL24" i="4" s="1"/>
  <c r="CM24" i="4" s="1"/>
  <c r="CL25" i="4" s="1"/>
  <c r="CM25" i="4" s="1"/>
  <c r="CL26" i="4" s="1"/>
  <c r="CM26" i="4" s="1"/>
  <c r="CL27" i="4" s="1"/>
  <c r="CM27" i="4" s="1"/>
  <c r="CL28" i="4" s="1"/>
  <c r="CM28" i="4" s="1"/>
  <c r="CL29" i="4" s="1"/>
  <c r="CM29" i="4" s="1"/>
  <c r="CL30" i="4" s="1"/>
  <c r="CM30" i="4" s="1"/>
  <c r="CL31" i="4" s="1"/>
  <c r="CM31" i="4" s="1"/>
  <c r="CL32" i="4" s="1"/>
  <c r="CM32" i="4" s="1"/>
  <c r="CL33" i="4" s="1"/>
  <c r="CM33" i="4" s="1"/>
  <c r="CY5" i="4"/>
  <c r="DA5" i="4" s="1"/>
  <c r="CY6" i="4"/>
  <c r="DA6" i="4" s="1"/>
  <c r="CY20" i="4"/>
  <c r="DA20" i="4" s="1"/>
  <c r="CA12" i="4"/>
  <c r="CC12" i="4" s="1"/>
  <c r="CZ7" i="4"/>
  <c r="DB7" i="4" s="1"/>
  <c r="CY7" i="4"/>
  <c r="DA7" i="4" s="1"/>
  <c r="CA30" i="4"/>
  <c r="CC30" i="4" s="1"/>
  <c r="CZ29" i="4"/>
  <c r="DB29" i="4" s="1"/>
  <c r="CA14" i="4"/>
  <c r="CC14" i="4" s="1"/>
  <c r="CA21" i="4"/>
  <c r="CC21" i="4" s="1"/>
  <c r="CB21" i="4"/>
  <c r="CD21" i="4" s="1"/>
  <c r="CZ22" i="4"/>
  <c r="DB22" i="4" s="1"/>
  <c r="CY22" i="4"/>
  <c r="DA22" i="4" s="1"/>
  <c r="CA33" i="4"/>
  <c r="CC33" i="4" s="1"/>
  <c r="CY24" i="4"/>
  <c r="DA24" i="4" s="1"/>
  <c r="CZ12" i="4"/>
  <c r="DB12" i="4" s="1"/>
  <c r="CA4" i="4"/>
  <c r="CC4" i="4" s="1"/>
  <c r="CY9" i="4"/>
  <c r="DA9" i="4" s="1"/>
  <c r="CA22" i="4"/>
  <c r="CC22" i="4" s="1"/>
  <c r="I633" i="7"/>
  <c r="I634" i="7"/>
  <c r="I610" i="7"/>
  <c r="I632" i="7"/>
  <c r="L643" i="7"/>
  <c r="L644" i="7" s="1"/>
  <c r="J643" i="7"/>
  <c r="J644" i="7" s="1"/>
  <c r="I643" i="7"/>
  <c r="J659" i="7"/>
  <c r="J658" i="7"/>
  <c r="K643" i="7"/>
  <c r="K644" i="7" s="1"/>
  <c r="I623" i="7"/>
  <c r="J625" i="7"/>
  <c r="J645" i="7"/>
  <c r="K645" i="7"/>
  <c r="L645" i="7"/>
  <c r="I624" i="7"/>
  <c r="I654" i="7" l="1"/>
  <c r="I653" i="7"/>
  <c r="I655" i="7"/>
  <c r="I631" i="7"/>
  <c r="I644" i="7"/>
  <c r="J646" i="7"/>
  <c r="I645" i="7"/>
  <c r="I652" i="7" l="1"/>
  <c r="N151" i="2" l="1"/>
  <c r="N152" i="2"/>
  <c r="N153" i="2"/>
  <c r="N154" i="2"/>
  <c r="N155" i="2"/>
  <c r="N156" i="2"/>
  <c r="N157" i="2"/>
  <c r="N158" i="2"/>
  <c r="N159" i="2"/>
  <c r="N160" i="2"/>
  <c r="N161" i="2"/>
  <c r="N150" i="2"/>
  <c r="H150" i="2"/>
  <c r="H151" i="2"/>
  <c r="H149" i="2"/>
  <c r="G150" i="2"/>
  <c r="G151" i="2" s="1"/>
  <c r="G152" i="2" s="1"/>
  <c r="G153" i="2" s="1"/>
  <c r="G154" i="2" s="1"/>
  <c r="G155" i="2" s="1"/>
  <c r="G156" i="2" s="1"/>
  <c r="G157" i="2" s="1"/>
  <c r="G158" i="2" s="1"/>
  <c r="E147" i="2"/>
  <c r="N131" i="2"/>
  <c r="N132" i="2"/>
  <c r="N133" i="2"/>
  <c r="N134" i="2"/>
  <c r="N135" i="2"/>
  <c r="N136" i="2"/>
  <c r="N137" i="2"/>
  <c r="N138" i="2"/>
  <c r="N139" i="2"/>
  <c r="N140" i="2"/>
  <c r="N130" i="2"/>
  <c r="H130" i="2"/>
  <c r="H131" i="2"/>
  <c r="H129" i="2"/>
  <c r="G130" i="2"/>
  <c r="G131" i="2" s="1"/>
  <c r="G132" i="2" s="1"/>
  <c r="G133" i="2" s="1"/>
  <c r="G134" i="2" s="1"/>
  <c r="G135" i="2" s="1"/>
  <c r="G136" i="2" s="1"/>
  <c r="E127" i="2"/>
  <c r="N113" i="2"/>
  <c r="N114" i="2"/>
  <c r="N115" i="2"/>
  <c r="N116" i="2"/>
  <c r="N117" i="2"/>
  <c r="N118" i="2"/>
  <c r="N119" i="2"/>
  <c r="N120" i="2"/>
  <c r="N121" i="2"/>
  <c r="N112" i="2"/>
  <c r="H112" i="2"/>
  <c r="H113" i="2"/>
  <c r="H111" i="2"/>
  <c r="G112" i="2"/>
  <c r="G113" i="2" s="1"/>
  <c r="G114" i="2" s="1"/>
  <c r="G115" i="2" s="1"/>
  <c r="G116" i="2" s="1"/>
  <c r="G117" i="2" s="1"/>
  <c r="G118" i="2" s="1"/>
  <c r="G122" i="2" s="1"/>
  <c r="E109" i="2"/>
  <c r="N98" i="2"/>
  <c r="N99" i="2"/>
  <c r="N100" i="2"/>
  <c r="N101" i="2"/>
  <c r="N102" i="2"/>
  <c r="N103" i="2"/>
  <c r="N97" i="2"/>
  <c r="H97" i="2"/>
  <c r="H98" i="2"/>
  <c r="H96" i="2"/>
  <c r="G97" i="2"/>
  <c r="G98" i="2" s="1"/>
  <c r="G99" i="2" s="1"/>
  <c r="G100" i="2" s="1"/>
  <c r="G101" i="2" s="1"/>
  <c r="G102" i="2" s="1"/>
  <c r="G103" i="2" s="1"/>
  <c r="E94" i="2"/>
  <c r="N83" i="2"/>
  <c r="N84" i="2"/>
  <c r="N85" i="2"/>
  <c r="N86" i="2"/>
  <c r="N87" i="2"/>
  <c r="N88" i="2"/>
  <c r="N82" i="2"/>
  <c r="N81" i="2"/>
  <c r="H81" i="2"/>
  <c r="H82" i="2"/>
  <c r="H80" i="2"/>
  <c r="G81" i="2"/>
  <c r="G82" i="2" s="1"/>
  <c r="G83" i="2" s="1"/>
  <c r="G84" i="2" s="1"/>
  <c r="G85" i="2" s="1"/>
  <c r="E78" i="2"/>
  <c r="G66" i="2"/>
  <c r="G67" i="2" s="1"/>
  <c r="G68" i="2" s="1"/>
  <c r="G69" i="2" s="1"/>
  <c r="N67" i="2"/>
  <c r="N68" i="2"/>
  <c r="N69" i="2"/>
  <c r="N70" i="2"/>
  <c r="N71" i="2"/>
  <c r="N72" i="2"/>
  <c r="N66" i="2"/>
  <c r="H66" i="2"/>
  <c r="H67" i="2"/>
  <c r="H65" i="2"/>
  <c r="E63" i="2"/>
  <c r="N38" i="2"/>
  <c r="N37" i="2"/>
  <c r="N36" i="2"/>
  <c r="N35" i="2"/>
  <c r="N39" i="2"/>
  <c r="H35" i="2"/>
  <c r="H36" i="2"/>
  <c r="H34" i="2"/>
  <c r="H22" i="2"/>
  <c r="G35" i="2"/>
  <c r="G36" i="2" s="1"/>
  <c r="G37" i="2" s="1"/>
  <c r="E32" i="2"/>
  <c r="G162" i="2" l="1"/>
  <c r="G159" i="2"/>
  <c r="G137" i="2"/>
  <c r="G139" i="2" s="1"/>
  <c r="G141" i="2"/>
  <c r="G72" i="2"/>
  <c r="N52" i="2"/>
  <c r="N53" i="2"/>
  <c r="N54" i="2"/>
  <c r="N55" i="2"/>
  <c r="N56" i="2"/>
  <c r="N51" i="2"/>
  <c r="H51" i="2"/>
  <c r="H52" i="2"/>
  <c r="G51" i="2"/>
  <c r="G52" i="2" s="1"/>
  <c r="G53" i="2" s="1"/>
  <c r="G56" i="2" s="1"/>
  <c r="H50" i="2"/>
  <c r="E48" i="2"/>
  <c r="N22" i="2"/>
  <c r="N25" i="2"/>
  <c r="N24" i="2"/>
  <c r="N23" i="2"/>
  <c r="O2" i="4" l="1"/>
  <c r="AW26" i="4"/>
  <c r="AW27" i="4"/>
  <c r="BA14" i="4"/>
  <c r="AZ7" i="4"/>
  <c r="AV17" i="4"/>
  <c r="BA26" i="4"/>
  <c r="AW9" i="4"/>
  <c r="AZ2" i="4"/>
  <c r="BA20" i="4"/>
  <c r="AY31" i="4"/>
  <c r="AT3" i="4"/>
  <c r="AX6" i="4"/>
  <c r="AR30" i="4"/>
  <c r="AY20" i="4"/>
  <c r="AV19" i="4"/>
  <c r="AT8" i="4"/>
  <c r="AX12" i="4"/>
  <c r="AR3" i="4"/>
  <c r="AW33" i="4"/>
  <c r="AZ17" i="4"/>
  <c r="AS9" i="4"/>
  <c r="AU27" i="4"/>
  <c r="AU9" i="4"/>
  <c r="AU13" i="4"/>
  <c r="AU28" i="4"/>
  <c r="AR27" i="4"/>
  <c r="AR18" i="4"/>
  <c r="AZ23" i="4"/>
  <c r="AW19" i="4"/>
  <c r="AT20" i="4"/>
  <c r="AS28" i="4"/>
  <c r="AW20" i="4"/>
  <c r="AW2" i="4"/>
  <c r="Q3" i="4"/>
  <c r="AY29" i="4"/>
  <c r="AX20" i="4"/>
  <c r="AY25" i="4"/>
  <c r="AW4" i="4"/>
  <c r="AV27" i="4"/>
  <c r="BA11" i="4"/>
  <c r="AT26" i="4"/>
  <c r="AT14" i="4"/>
  <c r="BA30" i="4"/>
  <c r="AW12" i="4"/>
  <c r="AS29" i="4"/>
  <c r="AY30" i="4"/>
  <c r="AU16" i="4"/>
  <c r="AR13" i="4"/>
  <c r="AT24" i="4"/>
  <c r="AS26" i="4"/>
  <c r="AS32" i="4"/>
  <c r="AS3" i="4"/>
  <c r="AZ28" i="4"/>
  <c r="AT27" i="4"/>
  <c r="BA33" i="4"/>
  <c r="AY22" i="4"/>
  <c r="AU8" i="4"/>
  <c r="AV23" i="4"/>
  <c r="AT23" i="4"/>
  <c r="AX24" i="4"/>
  <c r="BA25" i="4"/>
  <c r="AU30" i="4"/>
  <c r="AZ14" i="4"/>
  <c r="AZ8" i="4"/>
  <c r="AU32" i="4"/>
  <c r="BA15" i="4"/>
  <c r="AU5" i="4"/>
  <c r="AS25" i="4"/>
  <c r="BA13" i="4"/>
  <c r="BA23" i="4"/>
  <c r="AU11" i="4"/>
  <c r="AX9" i="4"/>
  <c r="AU17" i="4"/>
  <c r="AY5" i="4"/>
  <c r="AT19" i="4"/>
  <c r="AR11" i="4"/>
  <c r="AV11" i="4"/>
  <c r="AR14" i="4"/>
  <c r="AY16" i="4"/>
  <c r="AX17" i="4"/>
  <c r="AT33" i="4"/>
  <c r="AU24" i="4"/>
  <c r="AV6" i="4"/>
  <c r="BA9" i="4"/>
  <c r="AX3" i="4"/>
  <c r="AS31" i="4"/>
  <c r="BA27" i="4"/>
  <c r="AV18" i="4"/>
  <c r="AT21" i="4"/>
  <c r="AT22" i="4"/>
  <c r="AT5" i="4"/>
  <c r="AZ15" i="4"/>
  <c r="AT16" i="4"/>
  <c r="AU2" i="4"/>
  <c r="AS21" i="4"/>
  <c r="AS16" i="4"/>
  <c r="AR31" i="4"/>
  <c r="AW31" i="4"/>
  <c r="AV22" i="4"/>
  <c r="AX14" i="4"/>
  <c r="AW29" i="4"/>
  <c r="AR9" i="4"/>
  <c r="AW32" i="4"/>
  <c r="AW15" i="4"/>
  <c r="AX33" i="4"/>
  <c r="AR12" i="4"/>
  <c r="AW10" i="4"/>
  <c r="AX5" i="4"/>
  <c r="AT25" i="4"/>
  <c r="AY32" i="4"/>
  <c r="AT7" i="4"/>
  <c r="AW13" i="4"/>
  <c r="AU31" i="4"/>
  <c r="AR22" i="4"/>
  <c r="AX8" i="4"/>
  <c r="AU14" i="4"/>
  <c r="AS6" i="4"/>
  <c r="AR5" i="4"/>
  <c r="AY21" i="4"/>
  <c r="BA8" i="4"/>
  <c r="AZ21" i="4"/>
  <c r="AW11" i="4"/>
  <c r="AS22" i="4"/>
  <c r="AU20" i="4"/>
  <c r="AS23" i="4"/>
  <c r="AW3" i="4"/>
  <c r="BA10" i="4"/>
  <c r="AY23" i="4"/>
  <c r="AS17" i="4"/>
  <c r="AX32" i="4"/>
  <c r="AZ26" i="4"/>
  <c r="AU26" i="4"/>
  <c r="AZ19" i="4"/>
  <c r="AV14" i="4"/>
  <c r="AU22" i="4"/>
  <c r="AR10" i="4"/>
  <c r="BA24" i="4"/>
  <c r="AW7" i="4"/>
  <c r="AX11" i="4"/>
  <c r="AS8" i="4"/>
  <c r="AR23" i="4"/>
  <c r="AR24" i="4"/>
  <c r="AV16" i="4"/>
  <c r="AZ31" i="4"/>
  <c r="AZ25" i="4"/>
  <c r="AY24" i="4"/>
  <c r="BA4" i="4"/>
  <c r="AZ18" i="4"/>
  <c r="AW22" i="4"/>
  <c r="AZ13" i="4"/>
  <c r="AY7" i="4"/>
  <c r="BA32" i="4"/>
  <c r="AY33" i="4"/>
  <c r="AR29" i="4"/>
  <c r="AU15" i="4"/>
  <c r="AS14" i="4"/>
  <c r="AY11" i="4"/>
  <c r="AR7" i="4"/>
  <c r="AW16" i="4"/>
  <c r="BA6" i="4"/>
  <c r="AY8" i="4"/>
  <c r="AZ33" i="4"/>
  <c r="AX7" i="4"/>
  <c r="AX15" i="4"/>
  <c r="AW6" i="4"/>
  <c r="AR4" i="4"/>
  <c r="AU18" i="4"/>
  <c r="AR17" i="4"/>
  <c r="AT31" i="4"/>
  <c r="AT10" i="4"/>
  <c r="AZ11" i="4"/>
  <c r="AU7" i="4"/>
  <c r="AZ30" i="4"/>
  <c r="AS33" i="4"/>
  <c r="AT15" i="4"/>
  <c r="AW28" i="4"/>
  <c r="AV20" i="4"/>
  <c r="AV15" i="4"/>
  <c r="AS27" i="4"/>
  <c r="AY4" i="4"/>
  <c r="AW23" i="4"/>
  <c r="AX10" i="4"/>
  <c r="AS19" i="4"/>
  <c r="AT9" i="4"/>
  <c r="AZ12" i="4"/>
  <c r="AW30" i="4"/>
  <c r="AX27" i="4"/>
  <c r="AZ6" i="4"/>
  <c r="AW17" i="4"/>
  <c r="AY26" i="4"/>
  <c r="AU6" i="4"/>
  <c r="AV13" i="4"/>
  <c r="AR32" i="4"/>
  <c r="AV7" i="4"/>
  <c r="AU25" i="4"/>
  <c r="AV32" i="4"/>
  <c r="AT13" i="4"/>
  <c r="AX23" i="4"/>
  <c r="AU21" i="4"/>
  <c r="BA3" i="4"/>
  <c r="AV28" i="4"/>
  <c r="AX29" i="4"/>
  <c r="AX26" i="4"/>
  <c r="AV31" i="4"/>
  <c r="AR6" i="4"/>
  <c r="AY6" i="4"/>
  <c r="AZ5" i="4"/>
  <c r="AU3" i="4"/>
  <c r="AV2" i="4"/>
  <c r="AZ29" i="4"/>
  <c r="AT30" i="4"/>
  <c r="BA19" i="4"/>
  <c r="AS13" i="4"/>
  <c r="AS11" i="4"/>
  <c r="AR16" i="4"/>
  <c r="AV3" i="4"/>
  <c r="AU12" i="4"/>
  <c r="BA22" i="4"/>
  <c r="AW8" i="4"/>
  <c r="AY27" i="4"/>
  <c r="AW18" i="4"/>
  <c r="AR2" i="4"/>
  <c r="AR8" i="4"/>
  <c r="BA2" i="4"/>
  <c r="BA16" i="4"/>
  <c r="AS7" i="4"/>
  <c r="AT28" i="4"/>
  <c r="AS15" i="4"/>
  <c r="AV24" i="4"/>
  <c r="BA17" i="4"/>
  <c r="AT29" i="4"/>
  <c r="AT2" i="4"/>
  <c r="AV33" i="4"/>
  <c r="AY10" i="4"/>
  <c r="AR20" i="4"/>
  <c r="AZ27" i="4"/>
  <c r="AT12" i="4"/>
  <c r="AS12" i="4"/>
  <c r="AY9" i="4"/>
  <c r="AS10" i="4"/>
  <c r="AX16" i="4"/>
  <c r="AY3" i="4"/>
  <c r="AY2" i="4"/>
  <c r="AZ24" i="4"/>
  <c r="AU29" i="4"/>
  <c r="AT17" i="4"/>
  <c r="AX21" i="4"/>
  <c r="AW5" i="4"/>
  <c r="AW25" i="4"/>
  <c r="AX25" i="4"/>
  <c r="AZ16" i="4"/>
  <c r="AS2" i="4"/>
  <c r="AV12" i="4"/>
  <c r="AW24" i="4"/>
  <c r="AV4" i="4"/>
  <c r="AZ3" i="4"/>
  <c r="AW21" i="4"/>
  <c r="AX13" i="4"/>
  <c r="BA28" i="4"/>
  <c r="AZ10" i="4"/>
  <c r="AT18" i="4"/>
  <c r="AZ22" i="4"/>
  <c r="AX4" i="4"/>
  <c r="AV5" i="4"/>
  <c r="AZ32" i="4"/>
  <c r="AS24" i="4"/>
  <c r="AS18" i="4"/>
  <c r="AY17" i="4"/>
  <c r="AV29" i="4"/>
  <c r="AV10" i="4"/>
  <c r="BA31" i="4"/>
  <c r="AS4" i="4"/>
  <c r="AT6" i="4"/>
  <c r="BA29" i="4"/>
  <c r="AY14" i="4"/>
  <c r="BA18" i="4"/>
  <c r="BA5" i="4"/>
  <c r="BA21" i="4"/>
  <c r="AZ20" i="4"/>
  <c r="AT11" i="4"/>
  <c r="AU4" i="4"/>
  <c r="AS20" i="4"/>
  <c r="AR33" i="4"/>
  <c r="AY12" i="4"/>
  <c r="AT4" i="4"/>
  <c r="AX30" i="4"/>
  <c r="AX22" i="4"/>
  <c r="AV30" i="4"/>
  <c r="AR15" i="4"/>
  <c r="AR21" i="4"/>
  <c r="AV9" i="4"/>
  <c r="AX28" i="4"/>
  <c r="BA12" i="4"/>
  <c r="AU19" i="4"/>
  <c r="AY19" i="4"/>
  <c r="AZ4" i="4"/>
  <c r="AX18" i="4"/>
  <c r="AT32" i="4"/>
  <c r="AY13" i="4"/>
  <c r="AV25" i="4"/>
  <c r="AR25" i="4"/>
  <c r="AY18" i="4"/>
  <c r="AW14" i="4"/>
  <c r="AX19" i="4"/>
  <c r="AU33" i="4"/>
  <c r="AV26" i="4"/>
  <c r="AR26" i="4"/>
  <c r="BA7" i="4"/>
  <c r="AR28" i="4"/>
  <c r="AY15" i="4"/>
  <c r="AS30" i="4"/>
  <c r="AV8" i="4"/>
  <c r="AY28" i="4"/>
  <c r="AU10" i="4"/>
  <c r="AZ9" i="4"/>
  <c r="AX2" i="4"/>
  <c r="AU23" i="4"/>
  <c r="AR19" i="4"/>
  <c r="AX31" i="4"/>
  <c r="AV21" i="4"/>
  <c r="AS5" i="4"/>
  <c r="BG15" i="4" l="1"/>
  <c r="BI15" i="4" s="1"/>
  <c r="BB15" i="4"/>
  <c r="BH15" i="4"/>
  <c r="BJ15" i="4" s="1"/>
  <c r="BG29" i="4"/>
  <c r="BI29" i="4" s="1"/>
  <c r="BH29" i="4"/>
  <c r="BJ29" i="4" s="1"/>
  <c r="BB29" i="4"/>
  <c r="BG24" i="4"/>
  <c r="BI24" i="4" s="1"/>
  <c r="BB24" i="4"/>
  <c r="BH24" i="4"/>
  <c r="BJ24" i="4" s="1"/>
  <c r="BG14" i="4"/>
  <c r="BI14" i="4" s="1"/>
  <c r="BH14" i="4"/>
  <c r="BJ14" i="4" s="1"/>
  <c r="BB14" i="4"/>
  <c r="BH12" i="4"/>
  <c r="BJ12" i="4" s="1"/>
  <c r="BG12" i="4"/>
  <c r="BI12" i="4" s="1"/>
  <c r="BB12" i="4"/>
  <c r="BH26" i="4"/>
  <c r="BJ26" i="4" s="1"/>
  <c r="BB26" i="4"/>
  <c r="BG26" i="4"/>
  <c r="BI26" i="4" s="1"/>
  <c r="BG31" i="4"/>
  <c r="BI31" i="4" s="1"/>
  <c r="BB31" i="4"/>
  <c r="BH31" i="4"/>
  <c r="BJ31" i="4" s="1"/>
  <c r="BG16" i="4"/>
  <c r="BI16" i="4" s="1"/>
  <c r="BH16" i="4"/>
  <c r="BJ16" i="4" s="1"/>
  <c r="BB16" i="4"/>
  <c r="BB13" i="4"/>
  <c r="BG13" i="4"/>
  <c r="BI13" i="4" s="1"/>
  <c r="BH13" i="4"/>
  <c r="BJ13" i="4" s="1"/>
  <c r="BG20" i="4"/>
  <c r="BI20" i="4" s="1"/>
  <c r="BH20" i="4"/>
  <c r="BJ20" i="4" s="1"/>
  <c r="BB20" i="4"/>
  <c r="BG30" i="4"/>
  <c r="BI30" i="4" s="1"/>
  <c r="BH30" i="4"/>
  <c r="BJ30" i="4" s="1"/>
  <c r="BB30" i="4"/>
  <c r="BB8" i="4"/>
  <c r="BG8" i="4"/>
  <c r="BI8" i="4" s="1"/>
  <c r="BH8" i="4"/>
  <c r="BJ8" i="4" s="1"/>
  <c r="BB25" i="4"/>
  <c r="BG25" i="4"/>
  <c r="BI25" i="4" s="1"/>
  <c r="BH25" i="4"/>
  <c r="BJ25" i="4" s="1"/>
  <c r="BB2" i="4"/>
  <c r="BH2" i="4"/>
  <c r="BJ2" i="4" s="1"/>
  <c r="BG2" i="4"/>
  <c r="BH28" i="4"/>
  <c r="BJ28" i="4" s="1"/>
  <c r="BG28" i="4"/>
  <c r="BI28" i="4" s="1"/>
  <c r="BB28" i="4"/>
  <c r="BG4" i="4"/>
  <c r="BI4" i="4" s="1"/>
  <c r="BH4" i="4"/>
  <c r="BJ4" i="4" s="1"/>
  <c r="BB4" i="4"/>
  <c r="BH7" i="4"/>
  <c r="BJ7" i="4" s="1"/>
  <c r="BB7" i="4"/>
  <c r="BG7" i="4"/>
  <c r="BI7" i="4" s="1"/>
  <c r="BG6" i="4"/>
  <c r="BI6" i="4" s="1"/>
  <c r="BH6" i="4"/>
  <c r="BJ6" i="4" s="1"/>
  <c r="BB6" i="4"/>
  <c r="BH3" i="4"/>
  <c r="BJ3" i="4" s="1"/>
  <c r="BG3" i="4"/>
  <c r="BI3" i="4" s="1"/>
  <c r="BB3" i="4"/>
  <c r="BH19" i="4"/>
  <c r="BJ19" i="4" s="1"/>
  <c r="BB19" i="4"/>
  <c r="BG19" i="4"/>
  <c r="BI19" i="4" s="1"/>
  <c r="BB5" i="4"/>
  <c r="BG5" i="4"/>
  <c r="BI5" i="4" s="1"/>
  <c r="BH5" i="4"/>
  <c r="BJ5" i="4" s="1"/>
  <c r="BG22" i="4"/>
  <c r="BI22" i="4" s="1"/>
  <c r="BH22" i="4"/>
  <c r="BJ22" i="4" s="1"/>
  <c r="BB22" i="4"/>
  <c r="BG32" i="4"/>
  <c r="BI32" i="4" s="1"/>
  <c r="BB32" i="4"/>
  <c r="BH32" i="4"/>
  <c r="BJ32" i="4" s="1"/>
  <c r="BG17" i="4"/>
  <c r="BI17" i="4" s="1"/>
  <c r="BH17" i="4"/>
  <c r="BJ17" i="4" s="1"/>
  <c r="BB17" i="4"/>
  <c r="BB18" i="4"/>
  <c r="BG18" i="4"/>
  <c r="BI18" i="4" s="1"/>
  <c r="BH18" i="4"/>
  <c r="BJ18" i="4" s="1"/>
  <c r="BH21" i="4"/>
  <c r="BJ21" i="4" s="1"/>
  <c r="BG21" i="4"/>
  <c r="BI21" i="4" s="1"/>
  <c r="BB21" i="4"/>
  <c r="BG9" i="4"/>
  <c r="BI9" i="4" s="1"/>
  <c r="BH9" i="4"/>
  <c r="BJ9" i="4" s="1"/>
  <c r="BB9" i="4"/>
  <c r="BH10" i="4"/>
  <c r="BJ10" i="4" s="1"/>
  <c r="BB10" i="4"/>
  <c r="BG10" i="4"/>
  <c r="BI10" i="4" s="1"/>
  <c r="BG33" i="4"/>
  <c r="BI33" i="4" s="1"/>
  <c r="BH33" i="4"/>
  <c r="BJ33" i="4" s="1"/>
  <c r="BB33" i="4"/>
  <c r="BG23" i="4"/>
  <c r="BI23" i="4" s="1"/>
  <c r="BH23" i="4"/>
  <c r="BJ23" i="4" s="1"/>
  <c r="BB23" i="4"/>
  <c r="BG11" i="4"/>
  <c r="BI11" i="4" s="1"/>
  <c r="BB11" i="4"/>
  <c r="BH11" i="4"/>
  <c r="BJ11" i="4" s="1"/>
  <c r="BG27" i="4"/>
  <c r="BI27" i="4" s="1"/>
  <c r="BH27" i="4"/>
  <c r="BJ27" i="4" s="1"/>
  <c r="BB27" i="4"/>
  <c r="O4" i="4"/>
  <c r="N5" i="4" s="1"/>
  <c r="O5" i="4" s="1"/>
  <c r="N6" i="4" s="1"/>
  <c r="O6" i="4" s="1"/>
  <c r="N7" i="4" s="1"/>
  <c r="O7" i="4" s="1"/>
  <c r="N8" i="4" s="1"/>
  <c r="O8" i="4" s="1"/>
  <c r="N9" i="4" s="1"/>
  <c r="O9" i="4" s="1"/>
  <c r="N10" i="4" s="1"/>
  <c r="O10" i="4" s="1"/>
  <c r="N11" i="4" s="1"/>
  <c r="O11" i="4" s="1"/>
  <c r="N12" i="4" s="1"/>
  <c r="O12" i="4" s="1"/>
  <c r="N13" i="4" s="1"/>
  <c r="O13" i="4" s="1"/>
  <c r="N14" i="4" s="1"/>
  <c r="O14" i="4" s="1"/>
  <c r="N15" i="4" s="1"/>
  <c r="O15" i="4" s="1"/>
  <c r="N16" i="4" s="1"/>
  <c r="O16" i="4" s="1"/>
  <c r="N17" i="4" s="1"/>
  <c r="O17" i="4" s="1"/>
  <c r="N18" i="4" s="1"/>
  <c r="O18" i="4" s="1"/>
  <c r="N19" i="4" s="1"/>
  <c r="O19" i="4" s="1"/>
  <c r="N20" i="4" s="1"/>
  <c r="O20" i="4" s="1"/>
  <c r="N21" i="4" s="1"/>
  <c r="O21" i="4" s="1"/>
  <c r="N22" i="4" s="1"/>
  <c r="O22" i="4" s="1"/>
  <c r="N23" i="4" s="1"/>
  <c r="O23" i="4" s="1"/>
  <c r="N24" i="4" s="1"/>
  <c r="O24" i="4" s="1"/>
  <c r="N25" i="4" s="1"/>
  <c r="O25" i="4" s="1"/>
  <c r="N26" i="4" s="1"/>
  <c r="O26" i="4" s="1"/>
  <c r="N27" i="4" s="1"/>
  <c r="O27" i="4" s="1"/>
  <c r="N28" i="4" s="1"/>
  <c r="O28" i="4" s="1"/>
  <c r="N29" i="4" s="1"/>
  <c r="O29" i="4" s="1"/>
  <c r="N30" i="4" s="1"/>
  <c r="O30" i="4" s="1"/>
  <c r="N31" i="4" s="1"/>
  <c r="O31" i="4" s="1"/>
  <c r="N32" i="4" s="1"/>
  <c r="O32" i="4" s="1"/>
  <c r="N33" i="4" s="1"/>
  <c r="O33" i="4" s="1"/>
  <c r="O3" i="4"/>
  <c r="N4" i="4"/>
  <c r="N3" i="4"/>
  <c r="Q2" i="1"/>
  <c r="H23" i="2"/>
  <c r="H24" i="2"/>
  <c r="I25" i="2"/>
  <c r="I26" i="2"/>
  <c r="G22" i="2"/>
  <c r="G23" i="2" s="1"/>
  <c r="G24" i="2" s="1"/>
  <c r="H25" i="2" s="1"/>
  <c r="E20" i="2"/>
  <c r="BI2" i="4" l="1"/>
  <c r="BO2" i="4"/>
  <c r="BN3" i="4" s="1"/>
  <c r="BO3" i="4" s="1"/>
  <c r="BN4" i="4" s="1"/>
  <c r="BO4" i="4" s="1"/>
  <c r="BN5" i="4" s="1"/>
  <c r="BO5" i="4" s="1"/>
  <c r="BN6" i="4" s="1"/>
  <c r="BO6" i="4" s="1"/>
  <c r="BN7" i="4" s="1"/>
  <c r="BO7" i="4" s="1"/>
  <c r="BN8" i="4" s="1"/>
  <c r="BO8" i="4" s="1"/>
  <c r="BN9" i="4" s="1"/>
  <c r="BO9" i="4" s="1"/>
  <c r="BN10" i="4" s="1"/>
  <c r="BO10" i="4" s="1"/>
  <c r="BN11" i="4" s="1"/>
  <c r="BO11" i="4" s="1"/>
  <c r="BN12" i="4" s="1"/>
  <c r="BO12" i="4" s="1"/>
  <c r="BN13" i="4" s="1"/>
  <c r="BO13" i="4" s="1"/>
  <c r="BN14" i="4" s="1"/>
  <c r="BO14" i="4" s="1"/>
  <c r="BN15" i="4" s="1"/>
  <c r="BO15" i="4" s="1"/>
  <c r="BN16" i="4" s="1"/>
  <c r="BO16" i="4" s="1"/>
  <c r="BN17" i="4" s="1"/>
  <c r="BO17" i="4" s="1"/>
  <c r="BN18" i="4" s="1"/>
  <c r="BO18" i="4" s="1"/>
  <c r="BN19" i="4" s="1"/>
  <c r="BO19" i="4" s="1"/>
  <c r="BN20" i="4" s="1"/>
  <c r="BO20" i="4" s="1"/>
  <c r="BN21" i="4" s="1"/>
  <c r="BO21" i="4" s="1"/>
  <c r="BN22" i="4" s="1"/>
  <c r="BO22" i="4" s="1"/>
  <c r="BN23" i="4" s="1"/>
  <c r="BO23" i="4" s="1"/>
  <c r="BN24" i="4" s="1"/>
  <c r="BO24" i="4" s="1"/>
  <c r="BN25" i="4" s="1"/>
  <c r="BO25" i="4" s="1"/>
  <c r="BN26" i="4" s="1"/>
  <c r="BO26" i="4" s="1"/>
  <c r="BN27" i="4" s="1"/>
  <c r="BO27" i="4" s="1"/>
  <c r="BN28" i="4" s="1"/>
  <c r="BO28" i="4" s="1"/>
  <c r="BN29" i="4" s="1"/>
  <c r="BO29" i="4" s="1"/>
  <c r="BN30" i="4" s="1"/>
  <c r="BO30" i="4" s="1"/>
  <c r="BN31" i="4" s="1"/>
  <c r="BO31" i="4" s="1"/>
  <c r="BN32" i="4" s="1"/>
  <c r="BO32" i="4" s="1"/>
  <c r="BN33" i="4" s="1"/>
  <c r="BO33" i="4" s="1"/>
  <c r="BC27" i="4"/>
  <c r="BE27" i="4" s="1"/>
  <c r="BD27" i="4"/>
  <c r="BF27" i="4" s="1"/>
  <c r="BC11" i="4"/>
  <c r="BE11" i="4" s="1"/>
  <c r="BD11" i="4"/>
  <c r="BF11" i="4" s="1"/>
  <c r="BC17" i="4"/>
  <c r="BE17" i="4" s="1"/>
  <c r="BD17" i="4"/>
  <c r="BF17" i="4" s="1"/>
  <c r="BC32" i="4"/>
  <c r="BE32" i="4" s="1"/>
  <c r="BD32" i="4"/>
  <c r="BF32" i="4" s="1"/>
  <c r="BC4" i="4"/>
  <c r="BE4" i="4" s="1"/>
  <c r="BD4" i="4"/>
  <c r="BF4" i="4" s="1"/>
  <c r="BC2" i="4"/>
  <c r="BE2" i="4" s="1"/>
  <c r="BD2" i="4"/>
  <c r="BF2" i="4" s="1"/>
  <c r="BC16" i="4"/>
  <c r="BE16" i="4" s="1"/>
  <c r="BD16" i="4"/>
  <c r="BF16" i="4" s="1"/>
  <c r="BC31" i="4"/>
  <c r="BE31" i="4" s="1"/>
  <c r="BD31" i="4"/>
  <c r="BF31" i="4" s="1"/>
  <c r="BC14" i="4"/>
  <c r="BE14" i="4" s="1"/>
  <c r="BD14" i="4"/>
  <c r="BF14" i="4" s="1"/>
  <c r="BC24" i="4"/>
  <c r="BE24" i="4" s="1"/>
  <c r="BD24" i="4"/>
  <c r="BF24" i="4" s="1"/>
  <c r="BC33" i="4"/>
  <c r="BE33" i="4" s="1"/>
  <c r="BD33" i="4"/>
  <c r="BF33" i="4" s="1"/>
  <c r="BC10" i="4"/>
  <c r="BE10" i="4" s="1"/>
  <c r="BD10" i="4"/>
  <c r="BF10" i="4" s="1"/>
  <c r="BC19" i="4"/>
  <c r="BE19" i="4" s="1"/>
  <c r="BD19" i="4"/>
  <c r="BF19" i="4" s="1"/>
  <c r="BC12" i="4"/>
  <c r="BE12" i="4" s="1"/>
  <c r="BD12" i="4"/>
  <c r="BF12" i="4" s="1"/>
  <c r="BC23" i="4"/>
  <c r="BE23" i="4" s="1"/>
  <c r="BD23" i="4"/>
  <c r="BF23" i="4" s="1"/>
  <c r="BC21" i="4"/>
  <c r="BE21" i="4" s="1"/>
  <c r="BD21" i="4"/>
  <c r="BF21" i="4" s="1"/>
  <c r="BC22" i="4"/>
  <c r="BE22" i="4" s="1"/>
  <c r="BD22" i="4"/>
  <c r="BF22" i="4" s="1"/>
  <c r="BC6" i="4"/>
  <c r="BE6" i="4" s="1"/>
  <c r="BD6" i="4"/>
  <c r="BF6" i="4" s="1"/>
  <c r="BC7" i="4"/>
  <c r="BE7" i="4" s="1"/>
  <c r="BD7" i="4"/>
  <c r="BF7" i="4" s="1"/>
  <c r="BC8" i="4"/>
  <c r="BE8" i="4" s="1"/>
  <c r="BD8" i="4"/>
  <c r="BF8" i="4" s="1"/>
  <c r="BC20" i="4"/>
  <c r="BE20" i="4" s="1"/>
  <c r="BD20" i="4"/>
  <c r="BF20" i="4" s="1"/>
  <c r="BC29" i="4"/>
  <c r="BE29" i="4" s="1"/>
  <c r="BD29" i="4"/>
  <c r="BF29" i="4" s="1"/>
  <c r="BC15" i="4"/>
  <c r="BE15" i="4" s="1"/>
  <c r="BD15" i="4"/>
  <c r="BF15" i="4" s="1"/>
  <c r="BC9" i="4"/>
  <c r="BE9" i="4" s="1"/>
  <c r="BD9" i="4"/>
  <c r="BF9" i="4" s="1"/>
  <c r="BC18" i="4"/>
  <c r="BE18" i="4" s="1"/>
  <c r="BD18" i="4"/>
  <c r="BF18" i="4" s="1"/>
  <c r="BC5" i="4"/>
  <c r="BE5" i="4" s="1"/>
  <c r="BD5" i="4"/>
  <c r="BF5" i="4" s="1"/>
  <c r="BC3" i="4"/>
  <c r="BE3" i="4" s="1"/>
  <c r="BD3" i="4"/>
  <c r="BF3" i="4" s="1"/>
  <c r="BC28" i="4"/>
  <c r="BE28" i="4" s="1"/>
  <c r="BD28" i="4"/>
  <c r="BF28" i="4" s="1"/>
  <c r="BC25" i="4"/>
  <c r="BE25" i="4" s="1"/>
  <c r="BD25" i="4"/>
  <c r="BF25" i="4" s="1"/>
  <c r="BC30" i="4"/>
  <c r="BE30" i="4" s="1"/>
  <c r="BD30" i="4"/>
  <c r="BF30" i="4" s="1"/>
  <c r="BC13" i="4"/>
  <c r="BE13" i="4" s="1"/>
  <c r="BD13" i="4"/>
  <c r="BF13" i="4" s="1"/>
  <c r="BC26" i="4"/>
  <c r="BE26" i="4" s="1"/>
  <c r="BD26" i="4"/>
  <c r="BF26" i="4" s="1"/>
  <c r="T25" i="4"/>
  <c r="W20" i="4"/>
  <c r="Y13" i="4"/>
  <c r="P7" i="4"/>
  <c r="U20" i="4"/>
  <c r="X9" i="4"/>
  <c r="S30" i="4"/>
  <c r="R25" i="4"/>
  <c r="X24" i="4"/>
  <c r="Y28" i="4"/>
  <c r="W9" i="4"/>
  <c r="P24" i="4"/>
  <c r="V10" i="4"/>
  <c r="W33" i="4"/>
  <c r="W8" i="4"/>
  <c r="R4" i="4"/>
  <c r="Q2" i="4"/>
  <c r="X13" i="4"/>
  <c r="X27" i="4"/>
  <c r="V27" i="4"/>
  <c r="R19" i="4"/>
  <c r="V12" i="4"/>
  <c r="U22" i="4"/>
  <c r="P23" i="4"/>
  <c r="T27" i="4"/>
  <c r="P6" i="4"/>
  <c r="W25" i="4"/>
  <c r="S12" i="4"/>
  <c r="W11" i="4"/>
  <c r="D31" i="2"/>
  <c r="W16" i="4"/>
  <c r="W14" i="4"/>
  <c r="U9" i="4"/>
  <c r="Y18" i="4"/>
  <c r="T15" i="4"/>
  <c r="T17" i="4"/>
  <c r="X16" i="4"/>
  <c r="X5" i="4"/>
  <c r="T2" i="4"/>
  <c r="T22" i="4"/>
  <c r="T33" i="4"/>
  <c r="U28" i="4"/>
  <c r="V25" i="4"/>
  <c r="U30" i="4"/>
  <c r="R29" i="4"/>
  <c r="W23" i="4"/>
  <c r="D8" i="2"/>
  <c r="V24" i="4"/>
  <c r="X7" i="4"/>
  <c r="X26" i="4"/>
  <c r="R12" i="4"/>
  <c r="Y26" i="4"/>
  <c r="U25" i="4"/>
  <c r="Q19" i="4"/>
  <c r="D12" i="2"/>
  <c r="P26" i="4"/>
  <c r="V5" i="4"/>
  <c r="Y10" i="4"/>
  <c r="V3" i="4"/>
  <c r="D23" i="2"/>
  <c r="W21" i="4"/>
  <c r="X10" i="4"/>
  <c r="D33" i="2"/>
  <c r="P14" i="4"/>
  <c r="X31" i="4"/>
  <c r="U27" i="4"/>
  <c r="W2" i="4"/>
  <c r="R3" i="4"/>
  <c r="T32" i="4"/>
  <c r="Q26" i="4"/>
  <c r="S22" i="4"/>
  <c r="T5" i="4"/>
  <c r="X22" i="4"/>
  <c r="T18" i="4"/>
  <c r="R24" i="4"/>
  <c r="Y4" i="4"/>
  <c r="X17" i="4"/>
  <c r="S19" i="4"/>
  <c r="Q20" i="4"/>
  <c r="D30" i="2"/>
  <c r="R27" i="4"/>
  <c r="S31" i="4"/>
  <c r="V13" i="4"/>
  <c r="Y25" i="4"/>
  <c r="T3" i="4"/>
  <c r="T20" i="4"/>
  <c r="X28" i="4"/>
  <c r="T29" i="4"/>
  <c r="Y29" i="4"/>
  <c r="T24" i="4"/>
  <c r="Q28" i="4"/>
  <c r="V22" i="4"/>
  <c r="W26" i="4"/>
  <c r="P20" i="4"/>
  <c r="X23" i="4"/>
  <c r="D14" i="2"/>
  <c r="R16" i="4"/>
  <c r="W18" i="4"/>
  <c r="U6" i="4"/>
  <c r="Q6" i="4"/>
  <c r="P27" i="4"/>
  <c r="D32" i="2"/>
  <c r="W7" i="4"/>
  <c r="T19" i="4"/>
  <c r="Q12" i="4"/>
  <c r="U19" i="4"/>
  <c r="S21" i="4"/>
  <c r="T6" i="4"/>
  <c r="W10" i="4"/>
  <c r="D17" i="2"/>
  <c r="Q29" i="4"/>
  <c r="P18" i="4"/>
  <c r="W24" i="4"/>
  <c r="Y24" i="4"/>
  <c r="V18" i="4"/>
  <c r="X14" i="4"/>
  <c r="R23" i="4"/>
  <c r="D29" i="2"/>
  <c r="Y20" i="4"/>
  <c r="P25" i="4"/>
  <c r="T13" i="4"/>
  <c r="S11" i="4"/>
  <c r="Q15" i="4"/>
  <c r="D27" i="2"/>
  <c r="P15" i="4"/>
  <c r="S14" i="4"/>
  <c r="T26" i="4"/>
  <c r="X30" i="4"/>
  <c r="U26" i="4"/>
  <c r="V7" i="4"/>
  <c r="R5" i="4"/>
  <c r="Q21" i="4"/>
  <c r="S4" i="4"/>
  <c r="U17" i="4"/>
  <c r="S23" i="4"/>
  <c r="S13" i="4"/>
  <c r="Y3" i="4"/>
  <c r="W19" i="4"/>
  <c r="V6" i="4"/>
  <c r="S33" i="4"/>
  <c r="S16" i="4"/>
  <c r="R8" i="4"/>
  <c r="W6" i="4"/>
  <c r="T4" i="4"/>
  <c r="X29" i="4"/>
  <c r="V19" i="4"/>
  <c r="X2" i="4"/>
  <c r="S27" i="4"/>
  <c r="S6" i="4"/>
  <c r="W32" i="4"/>
  <c r="D13" i="2"/>
  <c r="Q7" i="4"/>
  <c r="S26" i="4"/>
  <c r="T8" i="4"/>
  <c r="W29" i="4"/>
  <c r="Q9" i="4"/>
  <c r="T11" i="4"/>
  <c r="Q33" i="4"/>
  <c r="R11" i="4"/>
  <c r="V8" i="4"/>
  <c r="R33" i="4"/>
  <c r="S20" i="4"/>
  <c r="Y23" i="4"/>
  <c r="Q8" i="4"/>
  <c r="W3" i="4"/>
  <c r="S8" i="4"/>
  <c r="U16" i="4"/>
  <c r="R17" i="4"/>
  <c r="Q14" i="4"/>
  <c r="U24" i="4"/>
  <c r="D18" i="2"/>
  <c r="V28" i="4"/>
  <c r="P30" i="4"/>
  <c r="P31" i="4"/>
  <c r="R20" i="4"/>
  <c r="X3" i="4"/>
  <c r="P13" i="4"/>
  <c r="U3" i="4"/>
  <c r="Y11" i="4"/>
  <c r="P16" i="4"/>
  <c r="P11" i="4"/>
  <c r="S7" i="4"/>
  <c r="P12" i="4"/>
  <c r="Q25" i="4"/>
  <c r="U2" i="4"/>
  <c r="Y9" i="4"/>
  <c r="Q4" i="4"/>
  <c r="U21" i="4"/>
  <c r="Y30" i="4"/>
  <c r="S15" i="4"/>
  <c r="X21" i="4"/>
  <c r="Y2" i="4"/>
  <c r="S3" i="4"/>
  <c r="X11" i="4"/>
  <c r="P2" i="4"/>
  <c r="S18" i="4"/>
  <c r="U23" i="4"/>
  <c r="U8" i="4"/>
  <c r="U31" i="4"/>
  <c r="D16" i="2"/>
  <c r="Q16" i="4"/>
  <c r="W17" i="4"/>
  <c r="V20" i="4"/>
  <c r="U5" i="4"/>
  <c r="Y32" i="4"/>
  <c r="R6" i="4"/>
  <c r="V16" i="4"/>
  <c r="R15" i="4"/>
  <c r="D19" i="2"/>
  <c r="V4" i="4"/>
  <c r="Y15" i="4"/>
  <c r="Q5" i="4"/>
  <c r="X4" i="4"/>
  <c r="R13" i="4"/>
  <c r="Y14" i="4"/>
  <c r="Y7" i="4"/>
  <c r="P17" i="4"/>
  <c r="V26" i="4"/>
  <c r="V33" i="4"/>
  <c r="T7" i="4"/>
  <c r="V2" i="4"/>
  <c r="Q17" i="4"/>
  <c r="D24" i="2"/>
  <c r="Q24" i="4"/>
  <c r="U29" i="4"/>
  <c r="Y5" i="4"/>
  <c r="D9" i="2"/>
  <c r="Q18" i="4"/>
  <c r="U11" i="4"/>
  <c r="Y6" i="4"/>
  <c r="Q30" i="4"/>
  <c r="T23" i="4"/>
  <c r="X33" i="4"/>
  <c r="D5" i="2"/>
  <c r="R2" i="4"/>
  <c r="W13" i="4"/>
  <c r="X32" i="4"/>
  <c r="D4" i="2"/>
  <c r="V15" i="4"/>
  <c r="P10" i="4"/>
  <c r="Q10" i="4"/>
  <c r="V23" i="4"/>
  <c r="P5" i="4"/>
  <c r="U15" i="4"/>
  <c r="D22" i="2"/>
  <c r="S9" i="4"/>
  <c r="X25" i="4"/>
  <c r="V21" i="4"/>
  <c r="S25" i="4"/>
  <c r="D28" i="2"/>
  <c r="P8" i="4"/>
  <c r="D3" i="2"/>
  <c r="P9" i="4"/>
  <c r="Y22" i="4"/>
  <c r="Y8" i="4"/>
  <c r="D25" i="2"/>
  <c r="V32" i="4"/>
  <c r="U32" i="4"/>
  <c r="X20" i="4"/>
  <c r="Q22" i="4"/>
  <c r="U4" i="4"/>
  <c r="R22" i="4"/>
  <c r="P22" i="4"/>
  <c r="T21" i="4"/>
  <c r="Q27" i="4"/>
  <c r="R31" i="4"/>
  <c r="S29" i="4"/>
  <c r="T12" i="4"/>
  <c r="D20" i="2"/>
  <c r="Y31" i="4"/>
  <c r="Y27" i="4"/>
  <c r="D10" i="2"/>
  <c r="W12" i="4"/>
  <c r="Q13" i="4"/>
  <c r="S32" i="4"/>
  <c r="W27" i="4"/>
  <c r="P21" i="4"/>
  <c r="P29" i="4"/>
  <c r="D21" i="2"/>
  <c r="Q31" i="4"/>
  <c r="W30" i="4"/>
  <c r="Y19" i="4"/>
  <c r="D26" i="2"/>
  <c r="T31" i="4"/>
  <c r="X6" i="4"/>
  <c r="X12" i="4"/>
  <c r="S24" i="4"/>
  <c r="U13" i="4"/>
  <c r="S10" i="4"/>
  <c r="S5" i="4"/>
  <c r="D15" i="2"/>
  <c r="T9" i="4"/>
  <c r="T16" i="4"/>
  <c r="R28" i="4"/>
  <c r="V11" i="4"/>
  <c r="Q11" i="4"/>
  <c r="P19" i="4"/>
  <c r="R18" i="4"/>
  <c r="W28" i="4"/>
  <c r="R30" i="4"/>
  <c r="S17" i="4"/>
  <c r="D6" i="2"/>
  <c r="R21" i="4"/>
  <c r="R26" i="4"/>
  <c r="V29" i="4"/>
  <c r="D11" i="2"/>
  <c r="R9" i="4"/>
  <c r="P33" i="4"/>
  <c r="W31" i="4"/>
  <c r="R7" i="4"/>
  <c r="S2" i="4"/>
  <c r="V31" i="4"/>
  <c r="T10" i="4"/>
  <c r="V17" i="4"/>
  <c r="V30" i="4"/>
  <c r="U12" i="4"/>
  <c r="U14" i="4"/>
  <c r="P28" i="4"/>
  <c r="D7" i="2"/>
  <c r="R14" i="4"/>
  <c r="U18" i="4"/>
  <c r="U33" i="4"/>
  <c r="P3" i="4"/>
  <c r="Y12" i="4"/>
  <c r="Y21" i="4"/>
  <c r="X8" i="4"/>
  <c r="U7" i="4"/>
  <c r="W15" i="4"/>
  <c r="Y33" i="4"/>
  <c r="V14" i="4"/>
  <c r="P32" i="4"/>
  <c r="Y16" i="4"/>
  <c r="Q32" i="4"/>
  <c r="D2" i="2"/>
  <c r="X18" i="4"/>
  <c r="T14" i="4"/>
  <c r="X19" i="4"/>
  <c r="R10" i="4"/>
  <c r="T28" i="4"/>
  <c r="V9" i="4"/>
  <c r="Q23" i="4"/>
  <c r="Y17" i="4"/>
  <c r="W22" i="4"/>
  <c r="X15" i="4"/>
  <c r="R32" i="4"/>
  <c r="W5" i="4"/>
  <c r="T30" i="4"/>
  <c r="U10" i="4"/>
  <c r="S28" i="4"/>
  <c r="W4" i="4"/>
  <c r="P4" i="4"/>
  <c r="AK6" i="4" l="1"/>
  <c r="AL6" i="4" s="1"/>
  <c r="AI17" i="4"/>
  <c r="AJ17" i="4" s="1"/>
  <c r="AE27" i="4"/>
  <c r="AG27" i="4" s="1"/>
  <c r="AF27" i="4"/>
  <c r="AH27" i="4" s="1"/>
  <c r="Z27" i="4"/>
  <c r="AA27" i="4" s="1"/>
  <c r="AK16" i="4"/>
  <c r="AL16" i="4" s="1"/>
  <c r="AE31" i="4"/>
  <c r="AG31" i="4" s="1"/>
  <c r="Z31" i="4"/>
  <c r="AA31" i="4" s="1"/>
  <c r="AF31" i="4"/>
  <c r="AH31" i="4" s="1"/>
  <c r="AI15" i="4"/>
  <c r="AJ15" i="4" s="1"/>
  <c r="AK7" i="4"/>
  <c r="AL7" i="4" s="1"/>
  <c r="AK10" i="4"/>
  <c r="AL10" i="4" s="1"/>
  <c r="AI6" i="4"/>
  <c r="AJ6" i="4" s="1"/>
  <c r="Z22" i="4"/>
  <c r="AB22" i="4" s="1"/>
  <c r="AE22" i="4"/>
  <c r="AG22" i="4" s="1"/>
  <c r="AF22" i="4"/>
  <c r="AH22" i="4" s="1"/>
  <c r="AI8" i="4"/>
  <c r="AJ8" i="4" s="1"/>
  <c r="AI11" i="4"/>
  <c r="AJ11" i="4" s="1"/>
  <c r="AE13" i="4"/>
  <c r="AG13" i="4" s="1"/>
  <c r="AF13" i="4"/>
  <c r="AH13" i="4" s="1"/>
  <c r="Z13" i="4"/>
  <c r="AA13" i="4" s="1"/>
  <c r="AI14" i="4"/>
  <c r="AJ14" i="4" s="1"/>
  <c r="AK12" i="4"/>
  <c r="AL12" i="4" s="1"/>
  <c r="AK11" i="4"/>
  <c r="AL11" i="4" s="1"/>
  <c r="AE6" i="4"/>
  <c r="AG6" i="4" s="1"/>
  <c r="AF6" i="4"/>
  <c r="AH6" i="4" s="1"/>
  <c r="Z6" i="4"/>
  <c r="AA6" i="4" s="1"/>
  <c r="AI3" i="4"/>
  <c r="AJ3" i="4" s="1"/>
  <c r="Z7" i="4"/>
  <c r="AA7" i="4" s="1"/>
  <c r="AE7" i="4"/>
  <c r="AG7" i="4" s="1"/>
  <c r="AF7" i="4"/>
  <c r="AH7" i="4" s="1"/>
  <c r="AE24" i="4"/>
  <c r="AG24" i="4" s="1"/>
  <c r="Z24" i="4"/>
  <c r="AA24" i="4" s="1"/>
  <c r="AF24" i="4"/>
  <c r="AH24" i="4" s="1"/>
  <c r="AE4" i="4"/>
  <c r="AG4" i="4" s="1"/>
  <c r="AF4" i="4"/>
  <c r="AH4" i="4" s="1"/>
  <c r="Z4" i="4"/>
  <c r="AB4" i="4" s="1"/>
  <c r="AK14" i="4"/>
  <c r="AL14" i="4" s="1"/>
  <c r="Z29" i="4"/>
  <c r="AB29" i="4" s="1"/>
  <c r="AE29" i="4"/>
  <c r="AG29" i="4" s="1"/>
  <c r="AF29" i="4"/>
  <c r="AH29" i="4" s="1"/>
  <c r="AI12" i="4"/>
  <c r="AJ12" i="4" s="1"/>
  <c r="AE12" i="4"/>
  <c r="AG12" i="4" s="1"/>
  <c r="AF12" i="4"/>
  <c r="AH12" i="4" s="1"/>
  <c r="Z12" i="4"/>
  <c r="AA12" i="4" s="1"/>
  <c r="Z11" i="4"/>
  <c r="AB11" i="4" s="1"/>
  <c r="AE11" i="4"/>
  <c r="AG11" i="4" s="1"/>
  <c r="AF11" i="4"/>
  <c r="AH11" i="4" s="1"/>
  <c r="AE28" i="4"/>
  <c r="AG28" i="4" s="1"/>
  <c r="Z28" i="4"/>
  <c r="AA28" i="4" s="1"/>
  <c r="AF28" i="4"/>
  <c r="AH28" i="4" s="1"/>
  <c r="AK13" i="4"/>
  <c r="AL13" i="4" s="1"/>
  <c r="AE9" i="4"/>
  <c r="AG9" i="4" s="1"/>
  <c r="Z9" i="4"/>
  <c r="AB9" i="4" s="1"/>
  <c r="AF9" i="4"/>
  <c r="AH9" i="4" s="1"/>
  <c r="AI13" i="4"/>
  <c r="AJ13" i="4" s="1"/>
  <c r="AK4" i="4"/>
  <c r="AL4" i="4" s="1"/>
  <c r="AI16" i="4"/>
  <c r="AJ16" i="4" s="1"/>
  <c r="Z3" i="4"/>
  <c r="AA3" i="4" s="1"/>
  <c r="AE3" i="4"/>
  <c r="AG3" i="4" s="1"/>
  <c r="AF3" i="4"/>
  <c r="AH3" i="4" s="1"/>
  <c r="AK8" i="4"/>
  <c r="AL8" i="4" s="1"/>
  <c r="AE15" i="4"/>
  <c r="AG15" i="4" s="1"/>
  <c r="AF15" i="4"/>
  <c r="AH15" i="4" s="1"/>
  <c r="Z15" i="4"/>
  <c r="AB15" i="4" s="1"/>
  <c r="AE32" i="4"/>
  <c r="AG32" i="4" s="1"/>
  <c r="AF32" i="4"/>
  <c r="AH32" i="4" s="1"/>
  <c r="Z32" i="4"/>
  <c r="AA32" i="4" s="1"/>
  <c r="Z30" i="4"/>
  <c r="AA30" i="4" s="1"/>
  <c r="AE30" i="4"/>
  <c r="AG30" i="4" s="1"/>
  <c r="AF30" i="4"/>
  <c r="AH30" i="4" s="1"/>
  <c r="AK17" i="4"/>
  <c r="AL17" i="4" s="1"/>
  <c r="AI5" i="4"/>
  <c r="AJ5" i="4" s="1"/>
  <c r="Z18" i="4"/>
  <c r="AB18" i="4" s="1"/>
  <c r="AE18" i="4"/>
  <c r="AG18" i="4" s="1"/>
  <c r="AF18" i="4"/>
  <c r="AH18" i="4" s="1"/>
  <c r="Z17" i="4"/>
  <c r="AB17" i="4" s="1"/>
  <c r="AE17" i="4"/>
  <c r="AG17" i="4" s="1"/>
  <c r="AF17" i="4"/>
  <c r="AH17" i="4" s="1"/>
  <c r="AK5" i="4"/>
  <c r="AL5" i="4" s="1"/>
  <c r="AI9" i="4"/>
  <c r="AJ9" i="4" s="1"/>
  <c r="AE25" i="4"/>
  <c r="AG25" i="4" s="1"/>
  <c r="Z25" i="4"/>
  <c r="AB25" i="4" s="1"/>
  <c r="AF25" i="4"/>
  <c r="AH25" i="4" s="1"/>
  <c r="AE23" i="4"/>
  <c r="AG23" i="4" s="1"/>
  <c r="Z23" i="4"/>
  <c r="AB23" i="4" s="1"/>
  <c r="AF23" i="4"/>
  <c r="AH23" i="4" s="1"/>
  <c r="AK9" i="4"/>
  <c r="AL9" i="4" s="1"/>
  <c r="AE19" i="4"/>
  <c r="AG19" i="4" s="1"/>
  <c r="AF19" i="4"/>
  <c r="AH19" i="4" s="1"/>
  <c r="Z19" i="4"/>
  <c r="AB19" i="4" s="1"/>
  <c r="AK2" i="4"/>
  <c r="AL2" i="4" s="1"/>
  <c r="AI2" i="4"/>
  <c r="AE21" i="4"/>
  <c r="AG21" i="4" s="1"/>
  <c r="AF21" i="4"/>
  <c r="AH21" i="4" s="1"/>
  <c r="Z21" i="4"/>
  <c r="AA21" i="4" s="1"/>
  <c r="Z8" i="4"/>
  <c r="AA8" i="4" s="1"/>
  <c r="AE8" i="4"/>
  <c r="AG8" i="4" s="1"/>
  <c r="AF8" i="4"/>
  <c r="AH8" i="4" s="1"/>
  <c r="AK15" i="4"/>
  <c r="AL15" i="4" s="1"/>
  <c r="AE20" i="4"/>
  <c r="AG20" i="4" s="1"/>
  <c r="Z20" i="4"/>
  <c r="AA20" i="4" s="1"/>
  <c r="AF20" i="4"/>
  <c r="AH20" i="4" s="1"/>
  <c r="AE10" i="4"/>
  <c r="AG10" i="4" s="1"/>
  <c r="AF10" i="4"/>
  <c r="AH10" i="4" s="1"/>
  <c r="Z10" i="4"/>
  <c r="AB10" i="4" s="1"/>
  <c r="AE16" i="4"/>
  <c r="AG16" i="4" s="1"/>
  <c r="AF16" i="4"/>
  <c r="AH16" i="4" s="1"/>
  <c r="Z16" i="4"/>
  <c r="AA16" i="4" s="1"/>
  <c r="AE33" i="4"/>
  <c r="AG33" i="4" s="1"/>
  <c r="AF33" i="4"/>
  <c r="AH33" i="4" s="1"/>
  <c r="Z33" i="4"/>
  <c r="AB33" i="4" s="1"/>
  <c r="AK3" i="4"/>
  <c r="AL3" i="4" s="1"/>
  <c r="Z5" i="4"/>
  <c r="AB5" i="4" s="1"/>
  <c r="AE5" i="4"/>
  <c r="AG5" i="4" s="1"/>
  <c r="AF5" i="4"/>
  <c r="AH5" i="4" s="1"/>
  <c r="AF2" i="4"/>
  <c r="AH2" i="4" s="1"/>
  <c r="AE2" i="4"/>
  <c r="Z2" i="4"/>
  <c r="AA2" i="4" s="1"/>
  <c r="AI4" i="4"/>
  <c r="AJ4" i="4" s="1"/>
  <c r="AI7" i="4"/>
  <c r="AJ7" i="4" s="1"/>
  <c r="AI10" i="4"/>
  <c r="AJ10" i="4" s="1"/>
  <c r="Z14" i="4"/>
  <c r="AA14" i="4" s="1"/>
  <c r="AE14" i="4"/>
  <c r="AG14" i="4" s="1"/>
  <c r="AF14" i="4"/>
  <c r="AH14" i="4" s="1"/>
  <c r="Z26" i="4"/>
  <c r="AA26" i="4" s="1"/>
  <c r="AF26" i="4"/>
  <c r="AH26" i="4" s="1"/>
  <c r="AE26" i="4"/>
  <c r="AG26" i="4" s="1"/>
  <c r="O150" i="2"/>
  <c r="P150" i="2" s="1"/>
  <c r="O151" i="2"/>
  <c r="O152" i="2"/>
  <c r="O153" i="2"/>
  <c r="O154" i="2"/>
  <c r="O155" i="2"/>
  <c r="O156" i="2"/>
  <c r="O157" i="2"/>
  <c r="O158" i="2"/>
  <c r="O159" i="2"/>
  <c r="O160" i="2"/>
  <c r="O161" i="2"/>
  <c r="O140" i="2"/>
  <c r="O139" i="2"/>
  <c r="O138" i="2"/>
  <c r="O137" i="2"/>
  <c r="O136" i="2"/>
  <c r="O135" i="2"/>
  <c r="O134" i="2"/>
  <c r="O133" i="2"/>
  <c r="O132" i="2"/>
  <c r="O131" i="2"/>
  <c r="O130" i="2"/>
  <c r="O121" i="2"/>
  <c r="O120" i="2"/>
  <c r="O119" i="2"/>
  <c r="O118" i="2"/>
  <c r="O117" i="2"/>
  <c r="O116" i="2"/>
  <c r="O115" i="2"/>
  <c r="O114" i="2"/>
  <c r="O113" i="2"/>
  <c r="P120" i="2"/>
  <c r="O112" i="2"/>
  <c r="O103" i="2"/>
  <c r="O102" i="2"/>
  <c r="O101" i="2"/>
  <c r="O100" i="2"/>
  <c r="O99" i="2"/>
  <c r="O98" i="2"/>
  <c r="O97" i="2"/>
  <c r="O81" i="2"/>
  <c r="P81" i="2" s="1"/>
  <c r="O82" i="2"/>
  <c r="O83" i="2"/>
  <c r="O84" i="2"/>
  <c r="O85" i="2"/>
  <c r="O86" i="2"/>
  <c r="O87" i="2"/>
  <c r="O88" i="2"/>
  <c r="O72" i="2"/>
  <c r="O71" i="2"/>
  <c r="O70" i="2"/>
  <c r="O69" i="2"/>
  <c r="O68" i="2"/>
  <c r="O67" i="2"/>
  <c r="O66" i="2"/>
  <c r="O39" i="2"/>
  <c r="O38" i="2"/>
  <c r="O37" i="2"/>
  <c r="O36" i="2"/>
  <c r="O35" i="2"/>
  <c r="O56" i="2"/>
  <c r="P56" i="2" s="1"/>
  <c r="O24" i="2"/>
  <c r="P24" i="2" s="1"/>
  <c r="O53" i="2"/>
  <c r="P53" i="2" s="1"/>
  <c r="O54" i="2"/>
  <c r="P54" i="2" s="1"/>
  <c r="O23" i="2"/>
  <c r="P23" i="2" s="1"/>
  <c r="O52" i="2"/>
  <c r="P52" i="2" s="1"/>
  <c r="O51" i="2"/>
  <c r="P51" i="2" s="1"/>
  <c r="O25" i="2"/>
  <c r="P25" i="2" s="1"/>
  <c r="O55" i="2"/>
  <c r="P55" i="2" s="1"/>
  <c r="O22" i="2"/>
  <c r="P22" i="2" s="1"/>
  <c r="AI56" i="4" l="1"/>
  <c r="AG56" i="4"/>
  <c r="AI55" i="4"/>
  <c r="AG55" i="4"/>
  <c r="AI59" i="4"/>
  <c r="AG59" i="4"/>
  <c r="AI45" i="4"/>
  <c r="AG45" i="4"/>
  <c r="AI64" i="4"/>
  <c r="AG64" i="4"/>
  <c r="AI42" i="4"/>
  <c r="AG42" i="4"/>
  <c r="AI62" i="4"/>
  <c r="AG62" i="4"/>
  <c r="AI50" i="4"/>
  <c r="AG50" i="4"/>
  <c r="AI46" i="4"/>
  <c r="AG46" i="4"/>
  <c r="AI39" i="4"/>
  <c r="AG39" i="4"/>
  <c r="AI65" i="4"/>
  <c r="AG65" i="4"/>
  <c r="AI60" i="4"/>
  <c r="AG60" i="4"/>
  <c r="AI41" i="4"/>
  <c r="AG41" i="4"/>
  <c r="AI52" i="4"/>
  <c r="AG52" i="4"/>
  <c r="AI54" i="4"/>
  <c r="AG54" i="4"/>
  <c r="AI51" i="4"/>
  <c r="AG51" i="4"/>
  <c r="AI47" i="4"/>
  <c r="AG47" i="4"/>
  <c r="AI48" i="4"/>
  <c r="AG48" i="4"/>
  <c r="AI40" i="4"/>
  <c r="AG40" i="4"/>
  <c r="AI49" i="4"/>
  <c r="AG49" i="4"/>
  <c r="AI58" i="4"/>
  <c r="AG58" i="4"/>
  <c r="AI67" i="4"/>
  <c r="AG67" i="4"/>
  <c r="AI63" i="4"/>
  <c r="AG63" i="4"/>
  <c r="AI69" i="4"/>
  <c r="AG69" i="4"/>
  <c r="AI44" i="4"/>
  <c r="AG44" i="4"/>
  <c r="AI57" i="4"/>
  <c r="AG57" i="4"/>
  <c r="AI61" i="4"/>
  <c r="AG61" i="4"/>
  <c r="AI53" i="4"/>
  <c r="AG53" i="4"/>
  <c r="AI66" i="4"/>
  <c r="AG66" i="4"/>
  <c r="AI68" i="4"/>
  <c r="AG68" i="4"/>
  <c r="AI43" i="4"/>
  <c r="AG43" i="4"/>
  <c r="AJ41" i="4"/>
  <c r="AH41" i="4"/>
  <c r="AJ52" i="4"/>
  <c r="AH52" i="4"/>
  <c r="AJ61" i="4"/>
  <c r="AH61" i="4"/>
  <c r="AJ54" i="4"/>
  <c r="AH54" i="4"/>
  <c r="AJ51" i="4"/>
  <c r="AH51" i="4"/>
  <c r="AJ47" i="4"/>
  <c r="AH47" i="4"/>
  <c r="AJ48" i="4"/>
  <c r="AH48" i="4"/>
  <c r="AJ40" i="4"/>
  <c r="AH40" i="4"/>
  <c r="AJ49" i="4"/>
  <c r="AH49" i="4"/>
  <c r="AJ58" i="4"/>
  <c r="AH58" i="4"/>
  <c r="AJ63" i="4"/>
  <c r="AH63" i="4"/>
  <c r="AJ62" i="4"/>
  <c r="AH62" i="4"/>
  <c r="AJ69" i="4"/>
  <c r="AH69" i="4"/>
  <c r="AJ56" i="4"/>
  <c r="AH56" i="4"/>
  <c r="AJ44" i="4"/>
  <c r="AH44" i="4"/>
  <c r="AJ57" i="4"/>
  <c r="AH57" i="4"/>
  <c r="AJ59" i="4"/>
  <c r="AH59" i="4"/>
  <c r="AJ53" i="4"/>
  <c r="AH53" i="4"/>
  <c r="AJ66" i="4"/>
  <c r="AH66" i="4"/>
  <c r="AJ68" i="4"/>
  <c r="AH68" i="4"/>
  <c r="AJ45" i="4"/>
  <c r="AH45" i="4"/>
  <c r="AJ64" i="4"/>
  <c r="AH64" i="4"/>
  <c r="AJ43" i="4"/>
  <c r="AH43" i="4"/>
  <c r="AJ55" i="4"/>
  <c r="AH55" i="4"/>
  <c r="AJ60" i="4"/>
  <c r="AH60" i="4"/>
  <c r="AJ42" i="4"/>
  <c r="AH42" i="4"/>
  <c r="AJ50" i="4"/>
  <c r="AH50" i="4"/>
  <c r="AJ46" i="4"/>
  <c r="AH46" i="4"/>
  <c r="AJ39" i="4"/>
  <c r="AH39" i="4"/>
  <c r="AJ65" i="4"/>
  <c r="AH65" i="4"/>
  <c r="AJ67" i="4"/>
  <c r="AH67" i="4"/>
  <c r="AJ38" i="4"/>
  <c r="AH38" i="4"/>
  <c r="AJ2" i="4"/>
  <c r="AG2" i="4"/>
  <c r="AG38" i="4" s="1"/>
  <c r="AA17" i="4"/>
  <c r="AB20" i="4"/>
  <c r="AA25" i="4"/>
  <c r="AA29" i="4"/>
  <c r="AB6" i="4"/>
  <c r="AA18" i="4"/>
  <c r="AA15" i="4"/>
  <c r="AA5" i="4"/>
  <c r="AA9" i="4"/>
  <c r="AB28" i="4"/>
  <c r="AA23" i="4"/>
  <c r="AB26" i="4"/>
  <c r="AA22" i="4"/>
  <c r="AA11" i="4"/>
  <c r="AA19" i="4"/>
  <c r="AB3" i="4"/>
  <c r="AA10" i="4"/>
  <c r="AB2" i="4"/>
  <c r="AA4" i="4"/>
  <c r="AB8" i="4"/>
  <c r="AB14" i="4"/>
  <c r="AB27" i="4"/>
  <c r="AB16" i="4"/>
  <c r="AB7" i="4"/>
  <c r="AB12" i="4"/>
  <c r="AB13" i="4"/>
  <c r="AB30" i="4"/>
  <c r="AB24" i="4"/>
  <c r="AA33" i="4"/>
  <c r="AC31" i="4"/>
  <c r="AD11" i="4"/>
  <c r="AB32" i="4"/>
  <c r="AB21" i="4"/>
  <c r="AB31" i="4"/>
  <c r="P161" i="2"/>
  <c r="P157" i="2"/>
  <c r="P153" i="2"/>
  <c r="P156" i="2"/>
  <c r="P152" i="2"/>
  <c r="P159" i="2"/>
  <c r="P155" i="2"/>
  <c r="P151" i="2"/>
  <c r="P158" i="2"/>
  <c r="P154" i="2"/>
  <c r="P160" i="2"/>
  <c r="P137" i="2"/>
  <c r="P138" i="2"/>
  <c r="P139" i="2"/>
  <c r="P136" i="2"/>
  <c r="P140" i="2"/>
  <c r="P130" i="2"/>
  <c r="P133" i="2"/>
  <c r="P134" i="2"/>
  <c r="P131" i="2"/>
  <c r="P135" i="2"/>
  <c r="P132" i="2"/>
  <c r="AC13" i="4"/>
  <c r="AC27" i="4"/>
  <c r="AD18" i="4"/>
  <c r="AC20" i="4"/>
  <c r="AC14" i="4"/>
  <c r="AC30" i="4"/>
  <c r="AC24" i="4"/>
  <c r="AD10" i="4"/>
  <c r="AD22" i="4"/>
  <c r="AD15" i="4"/>
  <c r="P113" i="2"/>
  <c r="P112" i="2"/>
  <c r="P117" i="2"/>
  <c r="P121" i="2"/>
  <c r="P114" i="2"/>
  <c r="P115" i="2"/>
  <c r="P119" i="2"/>
  <c r="P118" i="2"/>
  <c r="P116" i="2"/>
  <c r="P98" i="2"/>
  <c r="P102" i="2"/>
  <c r="P100" i="2"/>
  <c r="P99" i="2"/>
  <c r="P103" i="2"/>
  <c r="P97" i="2"/>
  <c r="P82" i="2"/>
  <c r="P67" i="2"/>
  <c r="P66" i="2"/>
  <c r="P101" i="2"/>
  <c r="P88" i="2"/>
  <c r="P84" i="2"/>
  <c r="P87" i="2"/>
  <c r="P83" i="2"/>
  <c r="P86" i="2"/>
  <c r="P85" i="2"/>
  <c r="P69" i="2"/>
  <c r="P70" i="2"/>
  <c r="P71" i="2"/>
  <c r="P68" i="2"/>
  <c r="P72" i="2"/>
  <c r="P39" i="2"/>
  <c r="P37" i="2"/>
  <c r="P36" i="2"/>
  <c r="P38" i="2"/>
  <c r="P35" i="2"/>
  <c r="P57" i="2"/>
  <c r="P58" i="2"/>
  <c r="P59" i="2"/>
  <c r="P28" i="2"/>
  <c r="P26" i="2"/>
  <c r="P27" i="2"/>
  <c r="AD5" i="4"/>
  <c r="AD9" i="4"/>
  <c r="AD4" i="4"/>
  <c r="AD19" i="4"/>
  <c r="AD23" i="4"/>
  <c r="AD17" i="4"/>
  <c r="AD25" i="4"/>
  <c r="AD29" i="4"/>
  <c r="AD33" i="4"/>
  <c r="AC28" i="4"/>
  <c r="AC32" i="4"/>
  <c r="AC21" i="4"/>
  <c r="AC3" i="4"/>
  <c r="AC26" i="4"/>
  <c r="AC6" i="4"/>
  <c r="AC16" i="4"/>
  <c r="AC7" i="4"/>
  <c r="AC12" i="4"/>
  <c r="AC8" i="4"/>
  <c r="AC2" i="4"/>
  <c r="T33" i="1"/>
  <c r="S33" i="1"/>
  <c r="Q33" i="1"/>
  <c r="P33" i="1"/>
  <c r="R33" i="1" s="1"/>
  <c r="T32" i="1"/>
  <c r="S32" i="1"/>
  <c r="Q32" i="1"/>
  <c r="P32" i="1"/>
  <c r="R32" i="1" s="1"/>
  <c r="T31" i="1"/>
  <c r="S31" i="1"/>
  <c r="Q31" i="1"/>
  <c r="P31" i="1"/>
  <c r="R31" i="1" s="1"/>
  <c r="T30" i="1"/>
  <c r="S30" i="1"/>
  <c r="Q30" i="1"/>
  <c r="P30" i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T26" i="1"/>
  <c r="S26" i="1"/>
  <c r="Q26" i="1"/>
  <c r="P26" i="1"/>
  <c r="T25" i="1"/>
  <c r="S25" i="1"/>
  <c r="Q25" i="1"/>
  <c r="P25" i="1"/>
  <c r="T24" i="1"/>
  <c r="S24" i="1"/>
  <c r="Q24" i="1"/>
  <c r="P24" i="1"/>
  <c r="T23" i="1"/>
  <c r="S23" i="1"/>
  <c r="Q23" i="1"/>
  <c r="P23" i="1"/>
  <c r="R23" i="1" s="1"/>
  <c r="T22" i="1"/>
  <c r="S22" i="1"/>
  <c r="Q22" i="1"/>
  <c r="R22" i="1" s="1"/>
  <c r="P22" i="1"/>
  <c r="T21" i="1"/>
  <c r="S21" i="1"/>
  <c r="Q21" i="1"/>
  <c r="P21" i="1"/>
  <c r="T20" i="1"/>
  <c r="S20" i="1"/>
  <c r="Q20" i="1"/>
  <c r="P20" i="1"/>
  <c r="T19" i="1"/>
  <c r="S19" i="1"/>
  <c r="R19" i="1"/>
  <c r="Q19" i="1"/>
  <c r="P19" i="1"/>
  <c r="T18" i="1"/>
  <c r="S18" i="1"/>
  <c r="Q18" i="1"/>
  <c r="P18" i="1"/>
  <c r="T17" i="1"/>
  <c r="S17" i="1"/>
  <c r="Q17" i="1"/>
  <c r="P17" i="1"/>
  <c r="T16" i="1"/>
  <c r="S16" i="1"/>
  <c r="Q16" i="1"/>
  <c r="P16" i="1"/>
  <c r="R16" i="1" s="1"/>
  <c r="T15" i="1"/>
  <c r="S15" i="1"/>
  <c r="Q15" i="1"/>
  <c r="P15" i="1"/>
  <c r="R15" i="1" s="1"/>
  <c r="T14" i="1"/>
  <c r="S14" i="1"/>
  <c r="Q14" i="1"/>
  <c r="P14" i="1"/>
  <c r="T13" i="1"/>
  <c r="S13" i="1"/>
  <c r="Q13" i="1"/>
  <c r="P13" i="1"/>
  <c r="R13" i="1" s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T9" i="1"/>
  <c r="S9" i="1"/>
  <c r="Q9" i="1"/>
  <c r="P9" i="1"/>
  <c r="R9" i="1" s="1"/>
  <c r="T8" i="1"/>
  <c r="S8" i="1"/>
  <c r="Q8" i="1"/>
  <c r="P8" i="1"/>
  <c r="R8" i="1" s="1"/>
  <c r="T7" i="1"/>
  <c r="S7" i="1"/>
  <c r="Q7" i="1"/>
  <c r="P7" i="1"/>
  <c r="R7" i="1" s="1"/>
  <c r="T6" i="1"/>
  <c r="S6" i="1"/>
  <c r="Q6" i="1"/>
  <c r="P6" i="1"/>
  <c r="R6" i="1" s="1"/>
  <c r="T5" i="1"/>
  <c r="S5" i="1"/>
  <c r="Q5" i="1"/>
  <c r="P5" i="1"/>
  <c r="R5" i="1" s="1"/>
  <c r="T4" i="1"/>
  <c r="S4" i="1"/>
  <c r="Q4" i="1"/>
  <c r="P4" i="1"/>
  <c r="R4" i="1" s="1"/>
  <c r="T3" i="1"/>
  <c r="S3" i="1"/>
  <c r="Q3" i="1"/>
  <c r="P3" i="1"/>
  <c r="R3" i="1" s="1"/>
  <c r="T2" i="1"/>
  <c r="S2" i="1"/>
  <c r="P2" i="1"/>
  <c r="C19" i="2"/>
  <c r="C18" i="2"/>
  <c r="C22" i="2"/>
  <c r="C4" i="2"/>
  <c r="C11" i="2"/>
  <c r="C33" i="2"/>
  <c r="C23" i="2"/>
  <c r="C5" i="2"/>
  <c r="C10" i="2"/>
  <c r="C9" i="2"/>
  <c r="C15" i="2"/>
  <c r="C25" i="2"/>
  <c r="C29" i="2"/>
  <c r="C17" i="2"/>
  <c r="AG70" i="4" l="1"/>
  <c r="AO38" i="4" s="1"/>
  <c r="AH70" i="4"/>
  <c r="AJ70" i="4"/>
  <c r="AR38" i="4" s="1"/>
  <c r="AI38" i="4"/>
  <c r="AE44" i="4"/>
  <c r="AC44" i="4"/>
  <c r="AE42" i="4"/>
  <c r="AC42" i="4"/>
  <c r="AE68" i="4"/>
  <c r="AC68" i="4"/>
  <c r="AE66" i="4"/>
  <c r="AC66" i="4"/>
  <c r="AE63" i="4"/>
  <c r="AC63" i="4"/>
  <c r="AE67" i="4"/>
  <c r="AC67" i="4"/>
  <c r="AE48" i="4"/>
  <c r="AC48" i="4"/>
  <c r="AE62" i="4"/>
  <c r="AC62" i="4"/>
  <c r="AE64" i="4"/>
  <c r="AC64" i="4"/>
  <c r="AE50" i="4"/>
  <c r="AC50" i="4"/>
  <c r="AE49" i="4"/>
  <c r="AC49" i="4"/>
  <c r="AE43" i="4"/>
  <c r="AC43" i="4"/>
  <c r="AE39" i="4"/>
  <c r="AC39" i="4"/>
  <c r="AE56" i="4"/>
  <c r="AC56" i="4"/>
  <c r="AE52" i="4"/>
  <c r="AC52" i="4"/>
  <c r="AE57" i="4"/>
  <c r="AC57" i="4"/>
  <c r="AE60" i="4"/>
  <c r="AC60" i="4"/>
  <c r="AE38" i="4"/>
  <c r="AC38" i="4"/>
  <c r="AD65" i="4"/>
  <c r="AF65" i="4"/>
  <c r="AD55" i="4"/>
  <c r="AF55" i="4"/>
  <c r="AD58" i="4"/>
  <c r="AF58" i="4"/>
  <c r="AD61" i="4"/>
  <c r="AF61" i="4"/>
  <c r="AD40" i="4"/>
  <c r="AF40" i="4"/>
  <c r="AD46" i="4"/>
  <c r="AF46" i="4"/>
  <c r="AD53" i="4"/>
  <c r="AF53" i="4"/>
  <c r="AD45" i="4"/>
  <c r="AF45" i="4"/>
  <c r="AD54" i="4"/>
  <c r="AF54" i="4"/>
  <c r="AD47" i="4"/>
  <c r="AF47" i="4"/>
  <c r="AD69" i="4"/>
  <c r="AF69" i="4"/>
  <c r="AD59" i="4"/>
  <c r="AF59" i="4"/>
  <c r="AD41" i="4"/>
  <c r="AF41" i="4"/>
  <c r="AD51" i="4"/>
  <c r="AF51" i="4"/>
  <c r="AC11" i="4"/>
  <c r="AC17" i="4"/>
  <c r="AD20" i="4"/>
  <c r="AC19" i="4"/>
  <c r="AD21" i="4"/>
  <c r="AD6" i="4"/>
  <c r="AC29" i="4"/>
  <c r="AC25" i="4"/>
  <c r="AC4" i="4"/>
  <c r="AD13" i="4"/>
  <c r="AD28" i="4"/>
  <c r="AC18" i="4"/>
  <c r="AC15" i="4"/>
  <c r="AC9" i="4"/>
  <c r="AD8" i="4"/>
  <c r="AD26" i="4"/>
  <c r="AC22" i="4"/>
  <c r="AC23" i="4"/>
  <c r="AC5" i="4"/>
  <c r="AD2" i="4"/>
  <c r="AC33" i="4"/>
  <c r="AC10" i="4"/>
  <c r="AD3" i="4"/>
  <c r="AD14" i="4"/>
  <c r="AD12" i="4"/>
  <c r="AD27" i="4"/>
  <c r="AD7" i="4"/>
  <c r="AD24" i="4"/>
  <c r="AD16" i="4"/>
  <c r="AD32" i="4"/>
  <c r="AD30" i="4"/>
  <c r="L116" i="2"/>
  <c r="M116" i="2" s="1"/>
  <c r="L70" i="2"/>
  <c r="M70" i="2" s="1"/>
  <c r="L134" i="2"/>
  <c r="M134" i="2" s="1"/>
  <c r="L100" i="2"/>
  <c r="Q100" i="2" s="1"/>
  <c r="L153" i="2"/>
  <c r="M153" i="2" s="1"/>
  <c r="L85" i="2"/>
  <c r="M85" i="2" s="1"/>
  <c r="AD31" i="4"/>
  <c r="P164" i="2"/>
  <c r="P162" i="2"/>
  <c r="P163" i="2"/>
  <c r="L161" i="2"/>
  <c r="L158" i="2"/>
  <c r="L157" i="2"/>
  <c r="L156" i="2"/>
  <c r="L152" i="2"/>
  <c r="Q152" i="2" s="1"/>
  <c r="L150" i="2"/>
  <c r="Q150" i="2" s="1"/>
  <c r="P143" i="2"/>
  <c r="P141" i="2"/>
  <c r="P142" i="2"/>
  <c r="L84" i="2"/>
  <c r="M84" i="2" s="1"/>
  <c r="L56" i="2"/>
  <c r="Q56" i="2" s="1"/>
  <c r="S56" i="2" s="1"/>
  <c r="L136" i="2"/>
  <c r="Q136" i="2" s="1"/>
  <c r="L119" i="2"/>
  <c r="M119" i="2" s="1"/>
  <c r="L102" i="2"/>
  <c r="Q102" i="2" s="1"/>
  <c r="L88" i="2"/>
  <c r="M88" i="2" s="1"/>
  <c r="L138" i="2"/>
  <c r="Q138" i="2" s="1"/>
  <c r="L139" i="2"/>
  <c r="Q139" i="2" s="1"/>
  <c r="L137" i="2"/>
  <c r="Q137" i="2" s="1"/>
  <c r="L133" i="2"/>
  <c r="Q133" i="2" s="1"/>
  <c r="L130" i="2"/>
  <c r="Q130" i="2" s="1"/>
  <c r="P122" i="2"/>
  <c r="P123" i="2"/>
  <c r="P124" i="2"/>
  <c r="L121" i="2"/>
  <c r="Q121" i="2" s="1"/>
  <c r="L120" i="2"/>
  <c r="Q120" i="2" s="1"/>
  <c r="L115" i="2"/>
  <c r="Q115" i="2" s="1"/>
  <c r="L112" i="2"/>
  <c r="Q112" i="2" s="1"/>
  <c r="P104" i="2"/>
  <c r="P105" i="2"/>
  <c r="P106" i="2"/>
  <c r="L103" i="2"/>
  <c r="L99" i="2"/>
  <c r="Q99" i="2" s="1"/>
  <c r="L97" i="2"/>
  <c r="Q97" i="2" s="1"/>
  <c r="P91" i="2"/>
  <c r="P90" i="2"/>
  <c r="P89" i="2"/>
  <c r="L83" i="2"/>
  <c r="Q83" i="2" s="1"/>
  <c r="L81" i="2"/>
  <c r="Q81" i="2" s="1"/>
  <c r="P73" i="2"/>
  <c r="P74" i="2"/>
  <c r="P75" i="2"/>
  <c r="L69" i="2"/>
  <c r="Q69" i="2" s="1"/>
  <c r="L66" i="2"/>
  <c r="Q66" i="2" s="1"/>
  <c r="P40" i="2"/>
  <c r="P42" i="2"/>
  <c r="P41" i="2"/>
  <c r="L39" i="2"/>
  <c r="Q39" i="2" s="1"/>
  <c r="L35" i="2"/>
  <c r="Q35" i="2" s="1"/>
  <c r="L55" i="2"/>
  <c r="L22" i="2"/>
  <c r="M22" i="2" s="1"/>
  <c r="L51" i="2"/>
  <c r="R26" i="1"/>
  <c r="R27" i="1"/>
  <c r="R17" i="1"/>
  <c r="R2" i="1"/>
  <c r="R30" i="1"/>
  <c r="P34" i="1"/>
  <c r="R10" i="1"/>
  <c r="R14" i="1"/>
  <c r="R18" i="1"/>
  <c r="R20" i="1"/>
  <c r="R21" i="1"/>
  <c r="R24" i="1"/>
  <c r="R25" i="1"/>
  <c r="C14" i="2"/>
  <c r="C7" i="2"/>
  <c r="C30" i="2"/>
  <c r="C32" i="2"/>
  <c r="C20" i="2"/>
  <c r="C27" i="2"/>
  <c r="C16" i="2"/>
  <c r="C13" i="2"/>
  <c r="C12" i="2"/>
  <c r="C21" i="2"/>
  <c r="C24" i="2"/>
  <c r="C28" i="2"/>
  <c r="C3" i="2"/>
  <c r="C2" i="2"/>
  <c r="C6" i="2"/>
  <c r="C8" i="2"/>
  <c r="C31" i="2"/>
  <c r="C26" i="2"/>
  <c r="AP38" i="4" l="1"/>
  <c r="AI70" i="4"/>
  <c r="AQ38" i="4" s="1"/>
  <c r="AE54" i="4"/>
  <c r="AC54" i="4"/>
  <c r="AE61" i="4"/>
  <c r="AC61" i="4"/>
  <c r="AE55" i="4"/>
  <c r="AC55" i="4"/>
  <c r="AE41" i="4"/>
  <c r="AC41" i="4"/>
  <c r="AE65" i="4"/>
  <c r="AC65" i="4"/>
  <c r="AE46" i="4"/>
  <c r="AC46" i="4"/>
  <c r="AE59" i="4"/>
  <c r="AC59" i="4"/>
  <c r="AE45" i="4"/>
  <c r="AC45" i="4"/>
  <c r="AE53" i="4"/>
  <c r="AC53" i="4"/>
  <c r="AE69" i="4"/>
  <c r="AC69" i="4"/>
  <c r="AE58" i="4"/>
  <c r="AC58" i="4"/>
  <c r="AE51" i="4"/>
  <c r="AC51" i="4"/>
  <c r="AE40" i="4"/>
  <c r="AC40" i="4"/>
  <c r="AE47" i="4"/>
  <c r="AC47" i="4"/>
  <c r="AD52" i="4"/>
  <c r="AF52" i="4"/>
  <c r="AD48" i="4"/>
  <c r="AF48" i="4"/>
  <c r="AD44" i="4"/>
  <c r="AF44" i="4"/>
  <c r="AD42" i="4"/>
  <c r="AF42" i="4"/>
  <c r="AD60" i="4"/>
  <c r="AF60" i="4"/>
  <c r="AD50" i="4"/>
  <c r="AF50" i="4"/>
  <c r="AD56" i="4"/>
  <c r="AF56" i="4"/>
  <c r="AD66" i="4"/>
  <c r="AF66" i="4"/>
  <c r="AD43" i="4"/>
  <c r="AF43" i="4"/>
  <c r="AD64" i="4"/>
  <c r="AF64" i="4"/>
  <c r="AD57" i="4"/>
  <c r="AF57" i="4"/>
  <c r="AD67" i="4"/>
  <c r="AF67" i="4"/>
  <c r="AD68" i="4"/>
  <c r="AF68" i="4"/>
  <c r="AD63" i="4"/>
  <c r="AF63" i="4"/>
  <c r="AD39" i="4"/>
  <c r="AF39" i="4"/>
  <c r="AD62" i="4"/>
  <c r="AF62" i="4"/>
  <c r="AD49" i="4"/>
  <c r="AF49" i="4"/>
  <c r="AD38" i="4"/>
  <c r="AF38" i="4"/>
  <c r="L159" i="2"/>
  <c r="Q159" i="2" s="1"/>
  <c r="S159" i="2" s="1"/>
  <c r="L160" i="2"/>
  <c r="Q160" i="2" s="1"/>
  <c r="L140" i="2"/>
  <c r="Q140" i="2" s="1"/>
  <c r="S140" i="2" s="1"/>
  <c r="L23" i="2"/>
  <c r="M23" i="2" s="1"/>
  <c r="L67" i="2"/>
  <c r="M67" i="2" s="1"/>
  <c r="L36" i="2"/>
  <c r="Q36" i="2" s="1"/>
  <c r="L52" i="2"/>
  <c r="Q52" i="2" s="1"/>
  <c r="S52" i="2" s="1"/>
  <c r="L72" i="2"/>
  <c r="M72" i="2" s="1"/>
  <c r="L118" i="2"/>
  <c r="M118" i="2" s="1"/>
  <c r="L154" i="2"/>
  <c r="M154" i="2" s="1"/>
  <c r="L135" i="2"/>
  <c r="Q135" i="2" s="1"/>
  <c r="S135" i="2" s="1"/>
  <c r="L86" i="2"/>
  <c r="M86" i="2" s="1"/>
  <c r="L101" i="2"/>
  <c r="Q101" i="2" s="1"/>
  <c r="L54" i="2"/>
  <c r="M54" i="2" s="1"/>
  <c r="L132" i="2"/>
  <c r="Q132" i="2" s="1"/>
  <c r="S132" i="2" s="1"/>
  <c r="L114" i="2"/>
  <c r="Q114" i="2" s="1"/>
  <c r="L38" i="2"/>
  <c r="Q38" i="2" s="1"/>
  <c r="L25" i="2"/>
  <c r="M25" i="2" s="1"/>
  <c r="L155" i="2"/>
  <c r="M155" i="2" s="1"/>
  <c r="L87" i="2"/>
  <c r="M87" i="2" s="1"/>
  <c r="Q134" i="2"/>
  <c r="S134" i="2" s="1"/>
  <c r="L71" i="2"/>
  <c r="Q71" i="2" s="1"/>
  <c r="R71" i="2" s="1"/>
  <c r="L117" i="2"/>
  <c r="Q117" i="2" s="1"/>
  <c r="Q70" i="2"/>
  <c r="R70" i="2" s="1"/>
  <c r="L82" i="2"/>
  <c r="Q82" i="2" s="1"/>
  <c r="L37" i="2"/>
  <c r="Q37" i="2" s="1"/>
  <c r="L113" i="2"/>
  <c r="Q113" i="2" s="1"/>
  <c r="L24" i="2"/>
  <c r="M24" i="2" s="1"/>
  <c r="L151" i="2"/>
  <c r="Q151" i="2" s="1"/>
  <c r="L131" i="2"/>
  <c r="Q131" i="2" s="1"/>
  <c r="R131" i="2" s="1"/>
  <c r="L98" i="2"/>
  <c r="Q98" i="2" s="1"/>
  <c r="L53" i="2"/>
  <c r="Q53" i="2" s="1"/>
  <c r="L68" i="2"/>
  <c r="Q68" i="2" s="1"/>
  <c r="R68" i="2" s="1"/>
  <c r="Q85" i="2"/>
  <c r="S85" i="2" s="1"/>
  <c r="Q116" i="2"/>
  <c r="R116" i="2" s="1"/>
  <c r="Q153" i="2"/>
  <c r="S153" i="2" s="1"/>
  <c r="M157" i="2"/>
  <c r="Q157" i="2"/>
  <c r="S157" i="2" s="1"/>
  <c r="M161" i="2"/>
  <c r="Q161" i="2"/>
  <c r="M158" i="2"/>
  <c r="Q158" i="2"/>
  <c r="S158" i="2" s="1"/>
  <c r="M156" i="2"/>
  <c r="Q156" i="2"/>
  <c r="M152" i="2"/>
  <c r="M150" i="2"/>
  <c r="Q84" i="2"/>
  <c r="R84" i="2" s="1"/>
  <c r="R133" i="2"/>
  <c r="S133" i="2"/>
  <c r="Q119" i="2"/>
  <c r="R119" i="2" s="1"/>
  <c r="M137" i="2"/>
  <c r="M138" i="2"/>
  <c r="M136" i="2"/>
  <c r="M139" i="2"/>
  <c r="Q88" i="2"/>
  <c r="R88" i="2" s="1"/>
  <c r="M56" i="2"/>
  <c r="M102" i="2"/>
  <c r="M133" i="2"/>
  <c r="R56" i="2"/>
  <c r="M130" i="2"/>
  <c r="R121" i="2"/>
  <c r="S121" i="2"/>
  <c r="M115" i="2"/>
  <c r="M120" i="2"/>
  <c r="M121" i="2"/>
  <c r="M112" i="2"/>
  <c r="M103" i="2"/>
  <c r="Q103" i="2"/>
  <c r="S103" i="2" s="1"/>
  <c r="M100" i="2"/>
  <c r="S102" i="2"/>
  <c r="R102" i="2"/>
  <c r="M99" i="2"/>
  <c r="M97" i="2"/>
  <c r="M83" i="2"/>
  <c r="M81" i="2"/>
  <c r="R69" i="2"/>
  <c r="S69" i="2"/>
  <c r="M69" i="2"/>
  <c r="M66" i="2"/>
  <c r="M39" i="2"/>
  <c r="M35" i="2"/>
  <c r="Q55" i="2"/>
  <c r="M51" i="2"/>
  <c r="Q51" i="2"/>
  <c r="Q22" i="2"/>
  <c r="S22" i="2" s="1"/>
  <c r="M55" i="2"/>
  <c r="AQ2" i="4" l="1"/>
  <c r="AP3" i="4" s="1"/>
  <c r="AQ3" i="4" s="1"/>
  <c r="AP4" i="4" s="1"/>
  <c r="AQ4" i="4" s="1"/>
  <c r="AP5" i="4" s="1"/>
  <c r="AQ5" i="4" s="1"/>
  <c r="AP6" i="4" s="1"/>
  <c r="AQ6" i="4" s="1"/>
  <c r="AC70" i="4"/>
  <c r="AO39" i="4" s="1"/>
  <c r="AE70" i="4"/>
  <c r="AQ39" i="4" s="1"/>
  <c r="AD70" i="4"/>
  <c r="AP39" i="4" s="1"/>
  <c r="AF70" i="4"/>
  <c r="AR39" i="4" s="1"/>
  <c r="M159" i="2"/>
  <c r="R140" i="2"/>
  <c r="Q67" i="2"/>
  <c r="R67" i="2" s="1"/>
  <c r="M140" i="2"/>
  <c r="M160" i="2"/>
  <c r="M36" i="2"/>
  <c r="M101" i="2"/>
  <c r="M52" i="2"/>
  <c r="Q23" i="2"/>
  <c r="S23" i="2" s="1"/>
  <c r="R52" i="2"/>
  <c r="R134" i="2"/>
  <c r="Q154" i="2"/>
  <c r="S154" i="2" s="1"/>
  <c r="Q118" i="2"/>
  <c r="R118" i="2" s="1"/>
  <c r="M135" i="2"/>
  <c r="Q54" i="2"/>
  <c r="R54" i="2" s="1"/>
  <c r="M68" i="2"/>
  <c r="M132" i="2"/>
  <c r="R132" i="2"/>
  <c r="R135" i="2"/>
  <c r="R85" i="2"/>
  <c r="M114" i="2"/>
  <c r="Q86" i="2"/>
  <c r="R86" i="2" s="1"/>
  <c r="Q25" i="2"/>
  <c r="S25" i="2" s="1"/>
  <c r="S68" i="2"/>
  <c r="Q72" i="2"/>
  <c r="R72" i="2" s="1"/>
  <c r="M28" i="2"/>
  <c r="Q87" i="2"/>
  <c r="S87" i="2" s="1"/>
  <c r="M53" i="2"/>
  <c r="M58" i="2" s="1"/>
  <c r="M38" i="2"/>
  <c r="M98" i="2"/>
  <c r="S116" i="2"/>
  <c r="M117" i="2"/>
  <c r="Q155" i="2"/>
  <c r="S155" i="2" s="1"/>
  <c r="M82" i="2"/>
  <c r="M90" i="2" s="1"/>
  <c r="M27" i="2"/>
  <c r="S71" i="2"/>
  <c r="S131" i="2"/>
  <c r="M71" i="2"/>
  <c r="M37" i="2"/>
  <c r="S70" i="2"/>
  <c r="M131" i="2"/>
  <c r="M151" i="2"/>
  <c r="M26" i="2"/>
  <c r="Q24" i="2"/>
  <c r="S24" i="2" s="1"/>
  <c r="M113" i="2"/>
  <c r="R22" i="2"/>
  <c r="S160" i="2"/>
  <c r="R160" i="2"/>
  <c r="R161" i="2"/>
  <c r="S161" i="2"/>
  <c r="R156" i="2"/>
  <c r="S156" i="2"/>
  <c r="S152" i="2"/>
  <c r="R152" i="2"/>
  <c r="R159" i="2"/>
  <c r="R158" i="2"/>
  <c r="S151" i="2"/>
  <c r="R151" i="2"/>
  <c r="R153" i="2"/>
  <c r="R157" i="2"/>
  <c r="R150" i="2"/>
  <c r="S150" i="2"/>
  <c r="S84" i="2"/>
  <c r="S119" i="2"/>
  <c r="R136" i="2"/>
  <c r="S136" i="2"/>
  <c r="R137" i="2"/>
  <c r="S137" i="2"/>
  <c r="R139" i="2"/>
  <c r="S139" i="2"/>
  <c r="R138" i="2"/>
  <c r="S138" i="2"/>
  <c r="S88" i="2"/>
  <c r="S130" i="2"/>
  <c r="R130" i="2"/>
  <c r="R115" i="2"/>
  <c r="S115" i="2"/>
  <c r="R117" i="2"/>
  <c r="S117" i="2"/>
  <c r="R114" i="2"/>
  <c r="S114" i="2"/>
  <c r="R120" i="2"/>
  <c r="S120" i="2"/>
  <c r="R113" i="2"/>
  <c r="S113" i="2"/>
  <c r="R112" i="2"/>
  <c r="S112" i="2"/>
  <c r="R103" i="2"/>
  <c r="S101" i="2"/>
  <c r="R101" i="2"/>
  <c r="S99" i="2"/>
  <c r="R99" i="2"/>
  <c r="R98" i="2"/>
  <c r="S98" i="2"/>
  <c r="R100" i="2"/>
  <c r="S100" i="2"/>
  <c r="S97" i="2"/>
  <c r="R97" i="2"/>
  <c r="R83" i="2"/>
  <c r="S83" i="2"/>
  <c r="R82" i="2"/>
  <c r="S82" i="2"/>
  <c r="S81" i="2"/>
  <c r="R81" i="2"/>
  <c r="S66" i="2"/>
  <c r="R66" i="2"/>
  <c r="R39" i="2"/>
  <c r="S39" i="2"/>
  <c r="S37" i="2"/>
  <c r="R37" i="2"/>
  <c r="S38" i="2"/>
  <c r="R38" i="2"/>
  <c r="R36" i="2"/>
  <c r="S36" i="2"/>
  <c r="S35" i="2"/>
  <c r="R35" i="2"/>
  <c r="R55" i="2"/>
  <c r="S55" i="2"/>
  <c r="R53" i="2"/>
  <c r="S53" i="2"/>
  <c r="R51" i="2"/>
  <c r="S51" i="2"/>
  <c r="AP7" i="4" l="1"/>
  <c r="S67" i="2"/>
  <c r="R23" i="2"/>
  <c r="M162" i="2"/>
  <c r="M106" i="2"/>
  <c r="S54" i="2"/>
  <c r="S58" i="2" s="1"/>
  <c r="Y7" i="2" s="1"/>
  <c r="R154" i="2"/>
  <c r="M141" i="2"/>
  <c r="S118" i="2"/>
  <c r="S122" i="2" s="1"/>
  <c r="M143" i="2"/>
  <c r="S72" i="2"/>
  <c r="M73" i="2"/>
  <c r="M104" i="2"/>
  <c r="R155" i="2"/>
  <c r="M91" i="2"/>
  <c r="S86" i="2"/>
  <c r="S91" i="2" s="1"/>
  <c r="S28" i="2"/>
  <c r="M57" i="2"/>
  <c r="M59" i="2"/>
  <c r="R87" i="2"/>
  <c r="R91" i="2" s="1"/>
  <c r="R25" i="2"/>
  <c r="M42" i="2"/>
  <c r="M75" i="2"/>
  <c r="M89" i="2"/>
  <c r="M105" i="2"/>
  <c r="M74" i="2"/>
  <c r="M163" i="2"/>
  <c r="M164" i="2"/>
  <c r="M41" i="2"/>
  <c r="M123" i="2"/>
  <c r="M142" i="2"/>
  <c r="M122" i="2"/>
  <c r="S26" i="2"/>
  <c r="S27" i="2"/>
  <c r="W7" i="2" s="1"/>
  <c r="M40" i="2"/>
  <c r="R24" i="2"/>
  <c r="M124" i="2"/>
  <c r="S162" i="2"/>
  <c r="S164" i="2"/>
  <c r="S163" i="2"/>
  <c r="AE7" i="2" s="1"/>
  <c r="R143" i="2"/>
  <c r="R142" i="2"/>
  <c r="R141" i="2"/>
  <c r="S141" i="2"/>
  <c r="S143" i="2"/>
  <c r="S142" i="2"/>
  <c r="AD7" i="2" s="1"/>
  <c r="R122" i="2"/>
  <c r="R124" i="2"/>
  <c r="R123" i="2"/>
  <c r="S105" i="2"/>
  <c r="AB7" i="2" s="1"/>
  <c r="S106" i="2"/>
  <c r="S104" i="2"/>
  <c r="R104" i="2"/>
  <c r="R106" i="2"/>
  <c r="R105" i="2"/>
  <c r="R75" i="2"/>
  <c r="R73" i="2"/>
  <c r="R74" i="2"/>
  <c r="R42" i="2"/>
  <c r="R40" i="2"/>
  <c r="R41" i="2"/>
  <c r="S42" i="2"/>
  <c r="S40" i="2"/>
  <c r="S41" i="2"/>
  <c r="X7" i="2" s="1"/>
  <c r="R59" i="2"/>
  <c r="R58" i="2"/>
  <c r="R57" i="2"/>
  <c r="AQ7" i="4" l="1"/>
  <c r="W8" i="2"/>
  <c r="S74" i="2"/>
  <c r="Z7" i="2" s="1"/>
  <c r="R162" i="2"/>
  <c r="R163" i="2"/>
  <c r="S57" i="2"/>
  <c r="S123" i="2"/>
  <c r="AC7" i="2" s="1"/>
  <c r="S59" i="2"/>
  <c r="S124" i="2"/>
  <c r="S75" i="2"/>
  <c r="R164" i="2"/>
  <c r="S73" i="2"/>
  <c r="S89" i="2"/>
  <c r="S90" i="2"/>
  <c r="AA7" i="2" s="1"/>
  <c r="R89" i="2"/>
  <c r="R27" i="2"/>
  <c r="R90" i="2"/>
  <c r="R28" i="2"/>
  <c r="R26" i="2"/>
  <c r="W6" i="2"/>
  <c r="AE8" i="2"/>
  <c r="AD8" i="2"/>
  <c r="AB8" i="2"/>
  <c r="AA8" i="2"/>
  <c r="X8" i="2"/>
  <c r="AE6" i="2"/>
  <c r="AD6" i="2"/>
  <c r="AC6" i="2"/>
  <c r="AB6" i="2"/>
  <c r="X6" i="2"/>
  <c r="AP8" i="4" l="1"/>
  <c r="AA6" i="2"/>
  <c r="Z6" i="2"/>
  <c r="Y8" i="2"/>
  <c r="Z8" i="2"/>
  <c r="Y6" i="2"/>
  <c r="AC8" i="2"/>
  <c r="AQ8" i="4" l="1"/>
  <c r="AP9" i="4" l="1"/>
  <c r="AQ9" i="4" l="1"/>
  <c r="AP10" i="4" l="1"/>
  <c r="AQ10" i="4" l="1"/>
  <c r="AP11" i="4" l="1"/>
  <c r="AQ11" i="4" s="1"/>
  <c r="AP12" i="4" s="1"/>
  <c r="AQ12" i="4" s="1"/>
  <c r="AP13" i="4" s="1"/>
  <c r="AQ13" i="4" s="1"/>
  <c r="AP14" i="4" s="1"/>
  <c r="AQ14" i="4" s="1"/>
  <c r="AP15" i="4" s="1"/>
  <c r="AQ15" i="4" s="1"/>
  <c r="AP16" i="4" s="1"/>
  <c r="AQ16" i="4" s="1"/>
  <c r="AP17" i="4" s="1"/>
  <c r="AQ17" i="4" s="1"/>
  <c r="AP18" i="4" s="1"/>
  <c r="AQ18" i="4" s="1"/>
  <c r="AP19" i="4" s="1"/>
  <c r="AQ19" i="4" s="1"/>
  <c r="AP20" i="4" s="1"/>
  <c r="AQ20" i="4" s="1"/>
  <c r="AP21" i="4" s="1"/>
  <c r="AQ21" i="4" s="1"/>
  <c r="AP22" i="4" s="1"/>
  <c r="AQ22" i="4" s="1"/>
  <c r="AP23" i="4" s="1"/>
  <c r="AQ23" i="4" s="1"/>
  <c r="AP24" i="4" s="1"/>
  <c r="AQ24" i="4" s="1"/>
  <c r="AP25" i="4" s="1"/>
  <c r="AQ25" i="4" s="1"/>
  <c r="AP26" i="4" s="1"/>
  <c r="AQ26" i="4" s="1"/>
  <c r="AP27" i="4" s="1"/>
  <c r="AQ27" i="4" s="1"/>
  <c r="AP28" i="4" s="1"/>
  <c r="AQ28" i="4" s="1"/>
  <c r="AP29" i="4" s="1"/>
  <c r="AQ29" i="4" s="1"/>
  <c r="AP30" i="4" s="1"/>
  <c r="AQ30" i="4" s="1"/>
  <c r="AP31" i="4" s="1"/>
  <c r="AQ31" i="4" s="1"/>
  <c r="AP32" i="4" s="1"/>
  <c r="AQ32" i="4" s="1"/>
  <c r="AP33" i="4" s="1"/>
  <c r="AQ33" i="4" l="1"/>
</calcChain>
</file>

<file path=xl/sharedStrings.xml><?xml version="1.0" encoding="utf-8"?>
<sst xmlns="http://schemas.openxmlformats.org/spreadsheetml/2006/main" count="9487" uniqueCount="1544">
  <si>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</si>
  <si>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</si>
  <si>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</si>
  <si>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</si>
  <si>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</si>
  <si>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</si>
  <si>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</si>
  <si>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</si>
  <si>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14:48:04</t>
  </si>
  <si>
    <t>GT-I9515 - 1a88bbcf523c933c</t>
  </si>
  <si>
    <t>03-12-2015 14:48:05</t>
  </si>
  <si>
    <t>03-12-2015 14:48:20</t>
  </si>
  <si>
    <t>03-12-2015 14:48:37</t>
  </si>
  <si>
    <t>03-12-2015 14:48:52</t>
  </si>
  <si>
    <t>03-12-2015 14:48:53</t>
  </si>
  <si>
    <t>03-12-2015 14:49:08</t>
  </si>
  <si>
    <t>03-12-2015 14:49:09</t>
  </si>
  <si>
    <t>03-12-2015 14:49:25</t>
  </si>
  <si>
    <t>03-12-2015 14:49:40</t>
  </si>
  <si>
    <t>03-12-2015 14:49:41</t>
  </si>
  <si>
    <t>03-12-2015 14:49:56</t>
  </si>
  <si>
    <t>03-12-2015 14:50:12</t>
  </si>
  <si>
    <t>03-12-2015 14:50:28</t>
  </si>
  <si>
    <t>03-12-2015 14:50:45</t>
  </si>
  <si>
    <t>03-12-2015 14:51:01</t>
  </si>
  <si>
    <t>03-12-2015 14:51:15</t>
  </si>
  <si>
    <t>03-12-2015 14:51:32</t>
  </si>
  <si>
    <t>03-12-2015 14:51:33</t>
  </si>
  <si>
    <t>03-12-2015 14:52:05</t>
  </si>
  <si>
    <t>03-12-2015 14:52:20</t>
  </si>
  <si>
    <t>03-12-2015 14:52:21</t>
  </si>
  <si>
    <t>03-12-2015 14:52:36</t>
  </si>
  <si>
    <t>03-12-2015 14:52:37</t>
  </si>
  <si>
    <t>03-12-2015 14:52:53</t>
  </si>
  <si>
    <t>03-12-2015 14:53:08</t>
  </si>
  <si>
    <t>03-12-2015 14:53:40</t>
  </si>
  <si>
    <t>03-12-2015 14:53:56</t>
  </si>
  <si>
    <t>03-12-2015 14:53:57</t>
  </si>
  <si>
    <t>03-12-2015 14:54:12</t>
  </si>
  <si>
    <t>03-12-2015 14:54:13</t>
  </si>
  <si>
    <t>03-12-2015 14:54:28</t>
  </si>
  <si>
    <t>03-12-2015 14:54:43</t>
  </si>
  <si>
    <t>03-12-2015 14:54:44</t>
  </si>
  <si>
    <t>03-12-2015 14:54:45</t>
  </si>
  <si>
    <t>03-12-2015 14:55:00</t>
  </si>
  <si>
    <t>03-12-2015 14:55:16</t>
  </si>
  <si>
    <t>03-12-2015 14:55:32</t>
  </si>
  <si>
    <t>03-12-2015 14:55:47</t>
  </si>
  <si>
    <t>03-12-2015 14:55:48</t>
  </si>
  <si>
    <t>03-12-2015 14:55:49</t>
  </si>
  <si>
    <t>03-12-2015 14:56:04</t>
  </si>
  <si>
    <t>03-12-2015 14:56:05</t>
  </si>
  <si>
    <t>03-12-2015 14:56:20</t>
  </si>
  <si>
    <t>03-12-2015 14:56:21</t>
  </si>
  <si>
    <t>03-12-2015 14:56:36</t>
  </si>
  <si>
    <t>03-12-2015 14:56:37</t>
  </si>
  <si>
    <t>03-12-2015 14:56:51</t>
  </si>
  <si>
    <t>03-12-2015 14:56:52</t>
  </si>
  <si>
    <t>03-12-2015 14:57:08</t>
  </si>
  <si>
    <t>03-12-2015 14:57:09</t>
  </si>
  <si>
    <t>03-12-2015 14:57:23</t>
  </si>
  <si>
    <t>03-12-2015 14:57:24</t>
  </si>
  <si>
    <t>03-12-2015 14:57:25</t>
  </si>
  <si>
    <t>03-12-2015 14:57:40</t>
  </si>
  <si>
    <t>03-12-2015 14:57:56</t>
  </si>
  <si>
    <t>03-12-2015 14:58:13</t>
  </si>
  <si>
    <t>03-12-2015 14:58:44</t>
  </si>
  <si>
    <t>03-12-2015 14:59:00</t>
  </si>
  <si>
    <t>03-12-2015 14:59:01</t>
  </si>
  <si>
    <t>03-12-2015 14:59:16</t>
  </si>
  <si>
    <t>03-12-2015 14:59:47</t>
  </si>
  <si>
    <t>03-12-2015 14:59:48</t>
  </si>
  <si>
    <t>03-12-2015 15:00:04</t>
  </si>
  <si>
    <t>03-12-2015 15:00:05</t>
  </si>
  <si>
    <t>03-12-2015 15:00:21</t>
  </si>
  <si>
    <t>03-12-2015 15:00:36</t>
  </si>
  <si>
    <t>03-12-2015 15:00:37</t>
  </si>
  <si>
    <t>03-12-2015 15:00:52</t>
  </si>
  <si>
    <t>03-12-2015 15:01:08</t>
  </si>
  <si>
    <t>03-12-2015 15:01:09</t>
  </si>
  <si>
    <t>03-12-2015 15:01:24</t>
  </si>
  <si>
    <t>03-12-2015 15:01:25</t>
  </si>
  <si>
    <t>03-12-2015 15:01:40</t>
  </si>
  <si>
    <t>03-12-2015 15:01:41</t>
  </si>
  <si>
    <t>03-12-2015 15:02:12</t>
  </si>
  <si>
    <t>03-12-2015 15:02:13</t>
  </si>
  <si>
    <t>03-12-2015 15:02:28</t>
  </si>
  <si>
    <t>03-12-2015 15:02:29</t>
  </si>
  <si>
    <t>03-12-2015 15:02:43</t>
  </si>
  <si>
    <t>03-12-2015 15:02:44</t>
  </si>
  <si>
    <t>03-12-2015 15:03:00</t>
  </si>
  <si>
    <t>03-12-2015 15:03:01</t>
  </si>
  <si>
    <t>03-12-2015 15:03:16</t>
  </si>
  <si>
    <t>03-12-2015 15:03:17</t>
  </si>
  <si>
    <t>03-12-2015 15:03:18</t>
  </si>
  <si>
    <t>03-12-2015 15:03:33</t>
  </si>
  <si>
    <t>03-12-2015 15:03:48</t>
  </si>
  <si>
    <t>03-12-2015 15:04:21</t>
  </si>
  <si>
    <t>03-12-2015 15:04:35</t>
  </si>
  <si>
    <t>03-12-2015 15:04:36</t>
  </si>
  <si>
    <t>03-12-2015 15:04:52</t>
  </si>
  <si>
    <t>03-12-2015 15:05:24</t>
  </si>
  <si>
    <t>03-12-2015 15:05:25</t>
  </si>
  <si>
    <t>03-12-2015 15:05:40</t>
  </si>
  <si>
    <t>03-12-2015 15:05:56</t>
  </si>
  <si>
    <t>03-12-2015 15:05:57</t>
  </si>
  <si>
    <t>03-12-2015 15:06:11</t>
  </si>
  <si>
    <t>03-12-2015 15:06:29</t>
  </si>
  <si>
    <t>03-12-2015 15:06:45</t>
  </si>
  <si>
    <t>03-12-2015 15:07:00</t>
  </si>
  <si>
    <t>03-12-2015 15:07:01</t>
  </si>
  <si>
    <t>03-12-2015 15:07:16</t>
  </si>
  <si>
    <t>03-12-2015 15:07:47</t>
  </si>
  <si>
    <t>03-12-2015 15:07:48</t>
  </si>
  <si>
    <t>03-12-2015 15:07:49</t>
  </si>
  <si>
    <t>03-12-2015 15:09:08</t>
  </si>
  <si>
    <t>03-12-2015 15:09:24</t>
  </si>
  <si>
    <t>03-12-2015 15:09:25</t>
  </si>
  <si>
    <t>03-12-2015 15:09:26</t>
  </si>
  <si>
    <t>03-12-2015 15:09:39</t>
  </si>
  <si>
    <t>03-12-2015 15:09:40</t>
  </si>
  <si>
    <t>03-12-2015 15:09:41</t>
  </si>
  <si>
    <t>03-12-2015 15:09:57</t>
  </si>
  <si>
    <t>03-12-2015 15:10:11</t>
  </si>
  <si>
    <t>03-12-2015 15:10:12</t>
  </si>
  <si>
    <t>03-12-2015 15:10:28</t>
  </si>
  <si>
    <t>03-12-2015 15:10:29</t>
  </si>
  <si>
    <t>03-12-2015 15:10:43</t>
  </si>
  <si>
    <t>03-12-2015 15:10:46</t>
  </si>
  <si>
    <t>03-12-2015 15:11:00</t>
  </si>
  <si>
    <t>03-12-2015 15:11:01</t>
  </si>
  <si>
    <t>03-12-2015 15:11:16</t>
  </si>
  <si>
    <t>03-12-2015 15:11:17</t>
  </si>
  <si>
    <t>03-12-2015 15:11:31</t>
  </si>
  <si>
    <t>03-12-2015 15:11:32</t>
  </si>
  <si>
    <t>03-12-2015 15:11:33</t>
  </si>
  <si>
    <t>03-12-2015 15:11:48</t>
  </si>
  <si>
    <t>03-12-2015 15:15:01</t>
  </si>
  <si>
    <t>03-12-2015 15:15:15</t>
  </si>
  <si>
    <t>03-12-2015 15:15:16</t>
  </si>
  <si>
    <t>03-12-2015 15:15:17</t>
  </si>
  <si>
    <t>03-12-2015 15:16:04</t>
  </si>
  <si>
    <t>03-12-2015 15:16:20</t>
  </si>
  <si>
    <t>03-12-2015 15:16:21</t>
  </si>
  <si>
    <t>03-12-2015 15:16:36</t>
  </si>
  <si>
    <t>03-12-2015 15:16:52</t>
  </si>
  <si>
    <t>03-12-2015 15:16:53</t>
  </si>
  <si>
    <t>03-12-2015 15:17:09</t>
  </si>
  <si>
    <t>03-12-2015 15:17:24</t>
  </si>
  <si>
    <t>03-12-2015 15:17:40</t>
  </si>
  <si>
    <t>03-12-2015 15:17:56</t>
  </si>
  <si>
    <t>03-12-2015 15:18:13</t>
  </si>
  <si>
    <t>03-12-2015 15:18:27</t>
  </si>
  <si>
    <t>03-12-2015 15:18:28</t>
  </si>
  <si>
    <t>03-12-2015 15:18:29</t>
  </si>
  <si>
    <t>03-12-2015 15:18:44</t>
  </si>
  <si>
    <t>03-12-2015 15:18:59</t>
  </si>
  <si>
    <t>03-12-2015 15:19:00</t>
  </si>
  <si>
    <t>03-12-2015 15:19:01</t>
  </si>
  <si>
    <t>03-12-2015 15:19:16</t>
  </si>
  <si>
    <t>03-12-2015 15:19:17</t>
  </si>
  <si>
    <t>03-12-2015 15:19:32</t>
  </si>
  <si>
    <t>03-12-2015 15:19:33</t>
  </si>
  <si>
    <t>03-12-2015 15:19:48</t>
  </si>
  <si>
    <t>03-12-2015 15:20:04</t>
  </si>
  <si>
    <t>03-12-2015 15:20:19</t>
  </si>
  <si>
    <t>03-12-2015 15:20:21</t>
  </si>
  <si>
    <t>03-12-2015 15:20:37</t>
  </si>
  <si>
    <t>03-12-2015 15:21:09</t>
  </si>
  <si>
    <t>03-12-2015 15:21:23</t>
  </si>
  <si>
    <t>03-12-2015 15:21:24</t>
  </si>
  <si>
    <t>03-12-2015 15:21:41</t>
  </si>
  <si>
    <t>03-12-2015 15:22:11</t>
  </si>
  <si>
    <t>03-12-2015 15:22:13</t>
  </si>
  <si>
    <t>03-12-2015 15:22:28</t>
  </si>
  <si>
    <t>03-12-2015 15:22:43</t>
  </si>
  <si>
    <t>03-12-2015 15:23:00</t>
  </si>
  <si>
    <t>03-12-2015 15:23:01</t>
  </si>
  <si>
    <t>03-12-2015 15:23:33</t>
  </si>
  <si>
    <t>03-12-2015 15:23:48</t>
  </si>
  <si>
    <t>03-12-2015 15:24:04</t>
  </si>
  <si>
    <t>03-12-2015 15:24:05</t>
  </si>
  <si>
    <t>03-12-2015 15:24:20</t>
  </si>
  <si>
    <t>03-12-2015 15:24:36</t>
  </si>
  <si>
    <t>03-12-2015 15:24:37</t>
  </si>
  <si>
    <t>03-12-2015 15:25:07</t>
  </si>
  <si>
    <t>03-12-2015 15:25:09</t>
  </si>
  <si>
    <t>03-12-2015 15:25:24</t>
  </si>
  <si>
    <t>03-12-2015 15:25:25</t>
  </si>
  <si>
    <t>03-12-2015 15:25:40</t>
  </si>
  <si>
    <t>03-12-2015 15:25:41</t>
  </si>
  <si>
    <t>03-12-2015 15:26:12</t>
  </si>
  <si>
    <t>03-12-2015 15:26:13</t>
  </si>
  <si>
    <t>03-12-2015 15:26:27</t>
  </si>
  <si>
    <t>03-12-2015 15:26:28</t>
  </si>
  <si>
    <t>03-12-2015 15:26:29</t>
  </si>
  <si>
    <t>03-12-2015 15:26:45</t>
  </si>
  <si>
    <t>03-12-2015 15:26:59</t>
  </si>
  <si>
    <t>03-12-2015 15:27:16</t>
  </si>
  <si>
    <t>03-12-2015 15:27:32</t>
  </si>
  <si>
    <t>03-12-2015 15:28:04</t>
  </si>
  <si>
    <t>03-12-2015 15:28:20</t>
  </si>
  <si>
    <t>03-12-2015 15:28:21</t>
  </si>
  <si>
    <t>03-12-2015 15:28:35</t>
  </si>
  <si>
    <t>03-12-2015 15:28:36</t>
  </si>
  <si>
    <t>03-12-2015 15:28:51</t>
  </si>
  <si>
    <t>03-12-2015 15:28:52</t>
  </si>
  <si>
    <t>03-12-2015 15:28:53</t>
  </si>
  <si>
    <t>03-12-2015 15:29:07</t>
  </si>
  <si>
    <t>03-12-2015 15:29:23</t>
  </si>
  <si>
    <t>03-12-2015 15:29:24</t>
  </si>
  <si>
    <t>03-12-2015 15:29:25</t>
  </si>
  <si>
    <t>03-12-2015 15:29:39</t>
  </si>
  <si>
    <t>03-12-2015 15:29:40</t>
  </si>
  <si>
    <t>03-12-2015 15:29:56</t>
  </si>
  <si>
    <t>03-12-2015 15:29:58</t>
  </si>
  <si>
    <t>03-12-2015 15:30:12</t>
  </si>
  <si>
    <t>03-12-2015 15:30:13</t>
  </si>
  <si>
    <t>03-12-2015 15:31:16</t>
  </si>
  <si>
    <t>03-12-2015 15:31:31</t>
  </si>
  <si>
    <t>03-12-2015 15:31:33</t>
  </si>
  <si>
    <t>03-12-2015 15:31:48</t>
  </si>
  <si>
    <t>03-12-2015 15:32:03</t>
  </si>
  <si>
    <t>03-12-2015 15:32:04</t>
  </si>
  <si>
    <t>03-12-2015 15:32:05</t>
  </si>
  <si>
    <t>03-12-2015 15:32:20</t>
  </si>
  <si>
    <t>03-12-2015 15:32:35</t>
  </si>
  <si>
    <t>03-12-2015 15:32:36</t>
  </si>
  <si>
    <t>03-12-2015 15:32:51</t>
  </si>
  <si>
    <t>03-12-2015 15:32:52</t>
  </si>
  <si>
    <t>03-12-2015 15:33:08</t>
  </si>
  <si>
    <t>03-12-2015 15:33:24</t>
  </si>
  <si>
    <t>03-12-2015 15:33:25</t>
  </si>
  <si>
    <t>03-12-2015 15:33:40</t>
  </si>
  <si>
    <t>03-12-2015 15:33:41</t>
  </si>
  <si>
    <t>03-12-2015 15:33:56</t>
  </si>
  <si>
    <t>03-12-2015 15:34:11</t>
  </si>
  <si>
    <t>03-12-2015 15:34:12</t>
  </si>
  <si>
    <t>03-12-2015 15:34:13</t>
  </si>
  <si>
    <t>03-12-2015 15:34:27</t>
  </si>
  <si>
    <t>03-12-2015 15:34:28</t>
  </si>
  <si>
    <t>03-12-2015 15:34:44</t>
  </si>
  <si>
    <t>03-12-2015 15:34:45</t>
  </si>
  <si>
    <t>03-12-2015 15:35:15</t>
  </si>
  <si>
    <t>03-12-2015 15:35:48</t>
  </si>
  <si>
    <t>03-12-2015 15:35:49</t>
  </si>
  <si>
    <t>03-12-2015 15:36:03</t>
  </si>
  <si>
    <t>03-12-2015 15:36:04</t>
  </si>
  <si>
    <t>03-12-2015 15:36:05</t>
  </si>
  <si>
    <t>03-12-2015 15:36:19</t>
  </si>
  <si>
    <t>03-12-2015 15:36:20</t>
  </si>
  <si>
    <t>03-12-2015 15:36:36</t>
  </si>
  <si>
    <t>03-12-2015 15:36:51</t>
  </si>
  <si>
    <t>03-12-2015 15:36:52</t>
  </si>
  <si>
    <t>03-12-2015 15:36:53</t>
  </si>
  <si>
    <t>03-12-2015 15:37:08</t>
  </si>
  <si>
    <t>03-12-2015 15:37:09</t>
  </si>
  <si>
    <t>03-12-2015 15:37:23</t>
  </si>
  <si>
    <t>03-12-2015 15:37:24</t>
  </si>
  <si>
    <t>03-12-2015 15:41:40</t>
  </si>
  <si>
    <t>03-12-2015 15:41:41</t>
  </si>
  <si>
    <t>03-12-2015 15:42:12</t>
  </si>
  <si>
    <t>03-12-2015 15:42:13</t>
  </si>
  <si>
    <t>03-12-2015 15:43:15</t>
  </si>
  <si>
    <t>03-12-2015 15:43:16</t>
  </si>
  <si>
    <t>03-12-2015 15:43:17</t>
  </si>
  <si>
    <t>03-12-2015 15:43:32</t>
  </si>
  <si>
    <t>03-12-2015 15:43:33</t>
  </si>
  <si>
    <t>03-12-2015 15:43:48</t>
  </si>
  <si>
    <t>03-12-2015 15:44:03</t>
  </si>
  <si>
    <t>03-12-2015 15:44:05</t>
  </si>
  <si>
    <t>03-12-2015 15:44:51</t>
  </si>
  <si>
    <t>03-12-2015 15:44:53</t>
  </si>
  <si>
    <t>03-12-2015 15:45:07</t>
  </si>
  <si>
    <t>03-12-2015 15:45:09</t>
  </si>
  <si>
    <t>03-12-2015 15:45:24</t>
  </si>
  <si>
    <t>03-12-2015 15:45:25</t>
  </si>
  <si>
    <t>03-12-2015 15:45:39</t>
  </si>
  <si>
    <t>03-12-2015 15:45:40</t>
  </si>
  <si>
    <t>03-12-2015 15:45:41</t>
  </si>
  <si>
    <t>03-12-2015 15:45:55</t>
  </si>
  <si>
    <t>03-12-2015 15:45:56</t>
  </si>
  <si>
    <t>03-12-2015 15:45:57</t>
  </si>
  <si>
    <t>03-12-2015 15:46:12</t>
  </si>
  <si>
    <t>03-12-2015 15:46:13</t>
  </si>
  <si>
    <t>03-12-2015 15:46:44</t>
  </si>
  <si>
    <t>03-12-2015 15:46:45</t>
  </si>
  <si>
    <t>03-12-2015 15:47:00</t>
  </si>
  <si>
    <t>03-12-2015 15:47:01</t>
  </si>
  <si>
    <t>03-12-2015 15:47:16</t>
  </si>
  <si>
    <t>03-12-2015 15:47:32</t>
  </si>
  <si>
    <t>03-12-2015 15:47:33</t>
  </si>
  <si>
    <t>03-12-2015 15:47:47</t>
  </si>
  <si>
    <t>03-12-2015 15:47:48</t>
  </si>
  <si>
    <t>03-12-2015 15:48:03</t>
  </si>
  <si>
    <t>03-12-2015 15:48:05</t>
  </si>
  <si>
    <t>03-12-2015 15:48:20</t>
  </si>
  <si>
    <t>03-12-2015 15:48:21</t>
  </si>
  <si>
    <t>03-12-2015 15:48:37</t>
  </si>
  <si>
    <t>03-12-2015 15:49:07</t>
  </si>
  <si>
    <t>03-12-2015 15:49:23</t>
  </si>
  <si>
    <t>03-12-2015 15:49:25</t>
  </si>
  <si>
    <t>03-12-2015 15:50:12</t>
  </si>
  <si>
    <t>03-12-2015 15:50:13</t>
  </si>
  <si>
    <t>03-12-2015 15:51:32</t>
  </si>
  <si>
    <t>03-12-2015 15:51:33</t>
  </si>
  <si>
    <t>03-12-2015 15:51:34</t>
  </si>
  <si>
    <t>03-12-2015 15:51:35</t>
  </si>
  <si>
    <t>03-12-2015 15:51:47</t>
  </si>
  <si>
    <t>03-12-2015 15:51:48</t>
  </si>
  <si>
    <t>03-12-2015 15:52:03</t>
  </si>
  <si>
    <t>03-12-2015 15:52:04</t>
  </si>
  <si>
    <t>03-12-2015 15:52:35</t>
  </si>
  <si>
    <t>03-12-2015 15:52:36</t>
  </si>
  <si>
    <t>03-12-2015 15:52:37</t>
  </si>
  <si>
    <t>03-12-2015 15:53:08</t>
  </si>
  <si>
    <t>03-12-2015 15:53:40</t>
  </si>
  <si>
    <t>03-12-2015 15:53:41</t>
  </si>
  <si>
    <t>03-12-2015 15:53:55</t>
  </si>
  <si>
    <t>03-12-2015 15:53:56</t>
  </si>
  <si>
    <t>03-12-2015 15:53:57</t>
  </si>
  <si>
    <t>03-12-2015 15:54:11</t>
  </si>
  <si>
    <t>03-12-2015 15:54:28</t>
  </si>
  <si>
    <t>03-12-2015 15:54:45</t>
  </si>
  <si>
    <t>03-12-2015 15:55:00</t>
  </si>
  <si>
    <t>03-12-2015 15:55:16</t>
  </si>
  <si>
    <t>03-12-2015 15:56:03</t>
  </si>
  <si>
    <t>03-12-2015 15:56:04</t>
  </si>
  <si>
    <t>03-12-2015 15:56:05</t>
  </si>
  <si>
    <t>03-12-2015 15:56:20</t>
  </si>
  <si>
    <t>03-12-2015 18:11:44</t>
  </si>
  <si>
    <t>03-12-2015 18:12:00</t>
  </si>
  <si>
    <t>03-12-2015 18:12:01</t>
  </si>
  <si>
    <t>03-12-2015 18:12:49</t>
  </si>
  <si>
    <t>03-12-2015 18:13:04</t>
  </si>
  <si>
    <t>03-12-2015 18:13:05</t>
  </si>
  <si>
    <t>03-12-2015 18:13:36</t>
  </si>
  <si>
    <t>03-12-2015 18:13:37</t>
  </si>
  <si>
    <t>03-12-2015 18:13:52</t>
  </si>
  <si>
    <t>03-12-2015 18:13:54</t>
  </si>
  <si>
    <t>03-12-2015 18:14:08</t>
  </si>
  <si>
    <t>03-12-2015 18:14:09</t>
  </si>
  <si>
    <t>03-12-2015 18:14:25</t>
  </si>
  <si>
    <t>03-12-2015 18:14:41</t>
  </si>
  <si>
    <t>03-12-2015 18:14:56</t>
  </si>
  <si>
    <t>03-12-2015 18:15:28</t>
  </si>
  <si>
    <t>03-12-2015 18:15:29</t>
  </si>
  <si>
    <t>03-12-2015 18:16:00</t>
  </si>
  <si>
    <t>03-12-2015 18:16:15</t>
  </si>
  <si>
    <t>03-12-2015 18:16:16</t>
  </si>
  <si>
    <t>03-12-2015 18:16:17</t>
  </si>
  <si>
    <t>03-12-2015 18:16:32</t>
  </si>
  <si>
    <t>03-12-2015 18:16:33</t>
  </si>
  <si>
    <t>03-12-2015 18:16:48</t>
  </si>
  <si>
    <t>03-12-2015 18:16:49</t>
  </si>
  <si>
    <t>03-12-2015 18:17:05</t>
  </si>
  <si>
    <t>03-12-2015 18:17:36</t>
  </si>
  <si>
    <t>03-12-2015 18:17:38</t>
  </si>
  <si>
    <t>03-12-2015 18:18:24</t>
  </si>
  <si>
    <t>03-12-2015 18:18:40</t>
  </si>
  <si>
    <t>03-12-2015 18:18:41</t>
  </si>
  <si>
    <t>03-12-2015 18:18:57</t>
  </si>
  <si>
    <t>03-12-2015 18:19:12</t>
  </si>
  <si>
    <t>03-12-2015 18:19:13</t>
  </si>
  <si>
    <t>03-12-2015 18:19:28</t>
  </si>
  <si>
    <t>03-12-2015 18:19:44</t>
  </si>
  <si>
    <t>03-12-2015 18:19:45</t>
  </si>
  <si>
    <t>03-12-2015 18:20:01</t>
  </si>
  <si>
    <t>03-12-2015 18:20:16</t>
  </si>
  <si>
    <t>03-12-2015 18:20:17</t>
  </si>
  <si>
    <t>03-12-2015 18:21:03</t>
  </si>
  <si>
    <t>03-12-2015 18:21:04</t>
  </si>
  <si>
    <t>03-12-2015 18:21:05</t>
  </si>
  <si>
    <t>03-12-2015 18:21:06</t>
  </si>
  <si>
    <t>03-12-2015 18:21:20</t>
  </si>
  <si>
    <t>03-12-2015 18:21:21</t>
  </si>
  <si>
    <t>03-12-2015 18:21:36</t>
  </si>
  <si>
    <t>03-12-2015 18:21:52</t>
  </si>
  <si>
    <t>03-12-2015 18:22:08</t>
  </si>
  <si>
    <t>03-12-2015 18:22:09</t>
  </si>
  <si>
    <t>03-12-2015 18:22:40</t>
  </si>
  <si>
    <t>03-12-2015 18:22:41</t>
  </si>
  <si>
    <t>03-12-2015 18:23:12</t>
  </si>
  <si>
    <t>03-12-2015 18:23:13</t>
  </si>
  <si>
    <t>03-12-2015 18:24:00</t>
  </si>
  <si>
    <t>03-12-2015 18:24:02</t>
  </si>
  <si>
    <t>03-12-2015 18:24:16</t>
  </si>
  <si>
    <t>03-12-2015 18:24:33</t>
  </si>
  <si>
    <t>03-12-2015 18:24:49</t>
  </si>
  <si>
    <t>03-12-2015 18:25:05</t>
  </si>
  <si>
    <t>03-12-2015 18:25:20</t>
  </si>
  <si>
    <t>03-12-2015 18:25:21</t>
  </si>
  <si>
    <t>03-12-2015 18:25:36</t>
  </si>
  <si>
    <t>03-12-2015 18:25:37</t>
  </si>
  <si>
    <t>03-12-2015 18:25:52</t>
  </si>
  <si>
    <t>03-12-2015 18:25:54</t>
  </si>
  <si>
    <t>03-12-2015 18:26:08</t>
  </si>
  <si>
    <t>03-12-2015 18:26:09</t>
  </si>
  <si>
    <t>03-12-2015 18:26:24</t>
  </si>
  <si>
    <t>03-12-2015 18:26:25</t>
  </si>
  <si>
    <t>03-12-2015 18:28:47</t>
  </si>
  <si>
    <t>03-12-2015 18:28:48</t>
  </si>
  <si>
    <t>03-12-2015 18:28:49</t>
  </si>
  <si>
    <t>03-12-2015 18:29:15</t>
  </si>
  <si>
    <t>03-12-2015 18:29:20</t>
  </si>
  <si>
    <t>03-12-2015 18:30:56</t>
  </si>
  <si>
    <t>03-12-2015 18:30:57</t>
  </si>
  <si>
    <t>03-12-2015 18:31:12</t>
  </si>
  <si>
    <t>03-12-2015 18:31:13</t>
  </si>
  <si>
    <t>03-12-2015 18:31:31</t>
  </si>
  <si>
    <t>03-12-2015 18:32:49</t>
  </si>
  <si>
    <t>03-12-2015 18:32:50</t>
  </si>
  <si>
    <t>03-12-2015 18:34:56</t>
  </si>
  <si>
    <t>03-12-2015 18:34:57</t>
  </si>
  <si>
    <t>03-12-2015 18:35:13</t>
  </si>
  <si>
    <t>03-12-2015 18:37:05</t>
  </si>
  <si>
    <t>03-12-2015 18:37:19</t>
  </si>
  <si>
    <t>03-12-2015 18:37:20</t>
  </si>
  <si>
    <t>03-12-2015 18:40:49</t>
  </si>
  <si>
    <t>03-12-2015 18:41:05</t>
  </si>
  <si>
    <t>03-12-2015 18:44:17</t>
  </si>
  <si>
    <t>03-12-2015 18:58:48</t>
  </si>
  <si>
    <t>03-12-2015 18:58:49</t>
  </si>
  <si>
    <t>03-12-2015 18:58:50</t>
  </si>
  <si>
    <t>03-12-2015 19:01:04</t>
  </si>
  <si>
    <t>03-12-2015 19:01:12</t>
  </si>
  <si>
    <t>03-12-2015 19:01:13</t>
  </si>
  <si>
    <t>03-12-2015 19:01:44</t>
  </si>
  <si>
    <t>03-12-2015 19:01:46</t>
  </si>
  <si>
    <t>03-12-2015 19:02:00</t>
  </si>
  <si>
    <t>03-12-2015 19:02:16</t>
  </si>
  <si>
    <t>03-12-2015 19:02:17</t>
  </si>
  <si>
    <t>03-12-2015 19:02:48</t>
  </si>
  <si>
    <t>03-12-2015 19:03:36</t>
  </si>
  <si>
    <t>03-12-2015 19:03:37</t>
  </si>
  <si>
    <t>03-12-2015 19:03:52</t>
  </si>
  <si>
    <t>03-12-2015 19:03:53</t>
  </si>
  <si>
    <t>03-12-2015 19:04:10</t>
  </si>
  <si>
    <t>03-12-2015 19:04:24</t>
  </si>
  <si>
    <t>03-12-2015 19:04:41</t>
  </si>
  <si>
    <t>03-12-2015 19:04:56</t>
  </si>
  <si>
    <t>03-12-2015 19:05:29</t>
  </si>
  <si>
    <t>03-12-2015 19:05:30</t>
  </si>
  <si>
    <t>03-12-2015 19:05:45</t>
  </si>
  <si>
    <t>03-12-2015 19:06:01</t>
  </si>
  <si>
    <t>03-12-2015 19:06:02</t>
  </si>
  <si>
    <t>03-12-2015 19:06:33</t>
  </si>
  <si>
    <t>03-12-2015 19:06:49</t>
  </si>
  <si>
    <t>03-12-2015 19:07:04</t>
  </si>
  <si>
    <t>03-12-2015 19:07:05</t>
  </si>
  <si>
    <t>03-12-2015 19:07:06</t>
  </si>
  <si>
    <t>03-12-2015 19:07:22</t>
  </si>
  <si>
    <t>03-12-2015 19:08:10</t>
  </si>
  <si>
    <t>03-12-2015 19:08:29</t>
  </si>
  <si>
    <t>03-12-2015 19:08:30</t>
  </si>
  <si>
    <t>03-12-2015 19:08:48</t>
  </si>
  <si>
    <t>03-12-2015 19:12:09</t>
  </si>
  <si>
    <t>03-12-2015 19:12:10</t>
  </si>
  <si>
    <t>03-12-2015 19:12:25</t>
  </si>
  <si>
    <t>03-12-2015 19:12:41</t>
  </si>
  <si>
    <t>03-12-2015 19:12:56</t>
  </si>
  <si>
    <t>03-12-2015 19:12:57</t>
  </si>
  <si>
    <t>03-12-2015 19:13:30</t>
  </si>
  <si>
    <t>03-12-2015 19:13:44</t>
  </si>
  <si>
    <t>03-12-2015 19:14:01</t>
  </si>
  <si>
    <t>03-12-2015 19:14:02</t>
  </si>
  <si>
    <t>03-12-2015 19:14:16</t>
  </si>
  <si>
    <t>03-12-2015 19:14:32</t>
  </si>
  <si>
    <t>03-12-2015 19:14:33</t>
  </si>
  <si>
    <t>04-12-2015 16:41:43</t>
  </si>
  <si>
    <t>04-12-2015 16:41:59</t>
  </si>
  <si>
    <t>04-12-2015 16:42:00</t>
  </si>
  <si>
    <t>04-12-2015 16:42:15</t>
  </si>
  <si>
    <t>04-12-2015 16:42:16</t>
  </si>
  <si>
    <t>04-12-2015 16:55:02</t>
  </si>
  <si>
    <t>04-12-2015 16:55:03</t>
  </si>
  <si>
    <t>04-12-2015 16:55:18</t>
  </si>
  <si>
    <t>04-12-2015 16:55:19</t>
  </si>
  <si>
    <t>04-12-2015 16:55:34</t>
  </si>
  <si>
    <t>04-12-2015 16:55:35</t>
  </si>
  <si>
    <t>04-12-2015 16:55:36</t>
  </si>
  <si>
    <t>04-12-2015 16:55:50</t>
  </si>
  <si>
    <t>04-12-2015 16:55:51</t>
  </si>
  <si>
    <t>03-12-2015 19:15:20</t>
  </si>
  <si>
    <t>03-12-2015 19:15:22</t>
  </si>
  <si>
    <t>03-12-2015 19:15:54</t>
  </si>
  <si>
    <t>03-12-2015 19:16:10</t>
  </si>
  <si>
    <t>03-12-2015 19:16:24</t>
  </si>
  <si>
    <t>03-12-2015 19:16:42</t>
  </si>
  <si>
    <t>03-12-2015 19:16:57</t>
  </si>
  <si>
    <t>03-12-2015 19:18:17</t>
  </si>
  <si>
    <t>03-12-2015 19:18:18</t>
  </si>
  <si>
    <t>03-12-2015 19:19:08</t>
  </si>
  <si>
    <t>04-12-2015 14:11:19</t>
  </si>
  <si>
    <t>04-12-2015 14:11:35</t>
  </si>
  <si>
    <t>04-12-2015 14:11:52</t>
  </si>
  <si>
    <t>04-12-2015 14:12:06</t>
  </si>
  <si>
    <t>04-12-2015 14:12:07</t>
  </si>
  <si>
    <t>04-12-2015 14:12:08</t>
  </si>
  <si>
    <t>04-12-2015 14:12:22</t>
  </si>
  <si>
    <t>04-12-2015 14:12:40</t>
  </si>
  <si>
    <t>04-12-2015 14:12:55</t>
  </si>
  <si>
    <t>04-12-2015 14:13:11</t>
  </si>
  <si>
    <t>04-12-2015 14:13:12</t>
  </si>
  <si>
    <t>04-12-2015 14:13:27</t>
  </si>
  <si>
    <t>04-12-2015 14:13:28</t>
  </si>
  <si>
    <t>04-12-2015 14:13:43</t>
  </si>
  <si>
    <t>04-12-2015 14:13:59</t>
  </si>
  <si>
    <t>04-12-2015 14:14:14</t>
  </si>
  <si>
    <t>04-12-2015 14:14:15</t>
  </si>
  <si>
    <t>04-12-2015 14:14:31</t>
  </si>
  <si>
    <t>04-12-2015 14:14:32</t>
  </si>
  <si>
    <t>04-12-2015 14:14:47</t>
  </si>
  <si>
    <t>04-12-2015 14:14:48</t>
  </si>
  <si>
    <t>04-12-2015 14:15:02</t>
  </si>
  <si>
    <t>04-12-2015 14:15:03</t>
  </si>
  <si>
    <t>04-12-2015 14:15:04</t>
  </si>
  <si>
    <t>04-12-2015 14:15:18</t>
  </si>
  <si>
    <t>04-12-2015 14:15:19</t>
  </si>
  <si>
    <t>04-12-2015 14:15:20</t>
  </si>
  <si>
    <t>04-12-2015 14:15:34</t>
  </si>
  <si>
    <t>04-12-2015 14:15:35</t>
  </si>
  <si>
    <t>04-12-2015 14:15:36</t>
  </si>
  <si>
    <t>04-12-2015 14:15:52</t>
  </si>
  <si>
    <t>04-12-2015 14:16:06</t>
  </si>
  <si>
    <t>04-12-2015 14:16:08</t>
  </si>
  <si>
    <t>04-12-2015 14:16:24</t>
  </si>
  <si>
    <t>04-12-2015 14:16:39</t>
  </si>
  <si>
    <t>04-12-2015 14:16:40</t>
  </si>
  <si>
    <t>04-12-2015 14:16:55</t>
  </si>
  <si>
    <t>04-12-2015 14:16:56</t>
  </si>
  <si>
    <t>04-12-2015 14:17:11</t>
  </si>
  <si>
    <t>04-12-2015 14:17:12</t>
  </si>
  <si>
    <t>04-12-2015 14:17:27</t>
  </si>
  <si>
    <t>04-12-2015 14:17:28</t>
  </si>
  <si>
    <t>04-12-2015 14:17:44</t>
  </si>
  <si>
    <t>04-12-2015 14:17:58</t>
  </si>
  <si>
    <t>04-12-2015 14:17:59</t>
  </si>
  <si>
    <t>04-12-2015 14:21:58</t>
  </si>
  <si>
    <t>04-12-2015 14:22:00</t>
  </si>
  <si>
    <t>04-12-2015 14:22:14</t>
  </si>
  <si>
    <t>04-12-2015 14:22:30</t>
  </si>
  <si>
    <t>04-12-2015 14:22:31</t>
  </si>
  <si>
    <t>04-12-2015 14:23:19</t>
  </si>
  <si>
    <t>04-12-2015 14:23:35</t>
  </si>
  <si>
    <t>04-12-2015 14:24:08</t>
  </si>
  <si>
    <t>04-12-2015 14:24:23</t>
  </si>
  <si>
    <t>04-12-2015 14:24:39</t>
  </si>
  <si>
    <t>04-12-2015 14:24:56</t>
  </si>
  <si>
    <t>04-12-2015 14:25:11</t>
  </si>
  <si>
    <t>04-12-2015 14:25:12</t>
  </si>
  <si>
    <t>04-12-2015 14:25:26</t>
  </si>
  <si>
    <t>04-12-2015 14:25:28</t>
  </si>
  <si>
    <t>04-12-2015 14:25:42</t>
  </si>
  <si>
    <t>04-12-2015 14:25:43</t>
  </si>
  <si>
    <t>04-12-2015 14:25:59</t>
  </si>
  <si>
    <t>04-12-2015 14:26:14</t>
  </si>
  <si>
    <t>04-12-2015 14:26:16</t>
  </si>
  <si>
    <t>04-12-2015 14:26:31</t>
  </si>
  <si>
    <t>04-12-2015 14:26:32</t>
  </si>
  <si>
    <t>04-12-2015 14:26:46</t>
  </si>
  <si>
    <t>04-12-2015 14:27:02</t>
  </si>
  <si>
    <t>04-12-2015 14:27:03</t>
  </si>
  <si>
    <t>04-12-2015 14:27:04</t>
  </si>
  <si>
    <t>04-12-2015 14:27:18</t>
  </si>
  <si>
    <t>04-12-2015 14:27:19</t>
  </si>
  <si>
    <t>04-12-2015 14:27:20</t>
  </si>
  <si>
    <t>04-12-2015 14:27:36</t>
  </si>
  <si>
    <t>04-12-2015 14:27:51</t>
  </si>
  <si>
    <t>04-12-2015 14:27:52</t>
  </si>
  <si>
    <t>04-12-2015 14:28:06</t>
  </si>
  <si>
    <t>04-12-2015 14:28:07</t>
  </si>
  <si>
    <t>04-12-2015 16:38:30</t>
  </si>
  <si>
    <t>04-12-2015 16:38:31</t>
  </si>
  <si>
    <t>04-12-2015 16:38:32</t>
  </si>
  <si>
    <t>04-12-2015 16:38:47</t>
  </si>
  <si>
    <t>04-12-2015 16:38:48</t>
  </si>
  <si>
    <t>04-12-2015 16:39:04</t>
  </si>
  <si>
    <t>04-12-2015 16:39:18</t>
  </si>
  <si>
    <t>04-12-2015 16:39:19</t>
  </si>
  <si>
    <t>04-12-2015 16:39:20</t>
  </si>
  <si>
    <t>04-12-2015 16:39:34</t>
  </si>
  <si>
    <t>04-12-2015 16:39:35</t>
  </si>
  <si>
    <t>04-12-2015 16:39:36</t>
  </si>
  <si>
    <t>04-12-2015 16:39:50</t>
  </si>
  <si>
    <t>04-12-2015 16:40:07</t>
  </si>
  <si>
    <t>04-12-2015 16:40:22</t>
  </si>
  <si>
    <t>04-12-2015 16:40:23</t>
  </si>
  <si>
    <t>04-12-2015 16:40:38</t>
  </si>
  <si>
    <t>04-12-2015 16:40:39</t>
  </si>
  <si>
    <t>04-12-2015 16:40:40</t>
  </si>
  <si>
    <t>04-12-2015 16:40:55</t>
  </si>
  <si>
    <t>04-12-2015 16:40:56</t>
  </si>
  <si>
    <t>04-12-2015 14:28:55</t>
  </si>
  <si>
    <t>04-12-2015 14:28:56</t>
  </si>
  <si>
    <t>04-12-2015 14:29:27</t>
  </si>
  <si>
    <t>04-12-2015 14:29:28</t>
  </si>
  <si>
    <t>04-12-2015 14:30:31</t>
  </si>
  <si>
    <t>04-12-2015 14:30:47</t>
  </si>
  <si>
    <t>04-12-2015 14:31:19</t>
  </si>
  <si>
    <t>04-12-2015 14:31:34</t>
  </si>
  <si>
    <t>04-12-2015 14:31:35</t>
  </si>
  <si>
    <t>04-12-2015 14:32:40</t>
  </si>
  <si>
    <t>04-12-2015 14:32:57</t>
  </si>
  <si>
    <t>04-12-2015 14:33:12</t>
  </si>
  <si>
    <t>04-12-2015 14:33:28</t>
  </si>
  <si>
    <t>04-12-2015 14:33:44</t>
  </si>
  <si>
    <t>04-12-2015 14:33:59</t>
  </si>
  <si>
    <t>04-12-2015 14:34:00</t>
  </si>
  <si>
    <t>04-12-2015 14:34:32</t>
  </si>
  <si>
    <t>04-12-2015 14:34:46</t>
  </si>
  <si>
    <t>04-12-2015 14:35:03</t>
  </si>
  <si>
    <t>04-12-2015 14:35:04</t>
  </si>
  <si>
    <t>04-12-2015 14:35:21</t>
  </si>
  <si>
    <t>04-12-2015 14:35:35</t>
  </si>
  <si>
    <t>04-12-2015 14:35:36</t>
  </si>
  <si>
    <t>04-12-2015 14:37:26</t>
  </si>
  <si>
    <t>04-12-2015 14:37:28</t>
  </si>
  <si>
    <t>04-12-2015 14:37:44</t>
  </si>
  <si>
    <t>04-12-2015 14:37:59</t>
  </si>
  <si>
    <t>04-12-2015 14:38:00</t>
  </si>
  <si>
    <t>04-12-2015 14:38:31</t>
  </si>
  <si>
    <t>04-12-2015 14:39:03</t>
  </si>
  <si>
    <t>04-12-2015 14:39:04</t>
  </si>
  <si>
    <t>04-12-2015 14:39:37</t>
  </si>
  <si>
    <t>04-12-2015 14:42:31</t>
  </si>
  <si>
    <t>04-12-2015 14:42:47</t>
  </si>
  <si>
    <t>04-12-2015 14:43:35</t>
  </si>
  <si>
    <t>04-12-2015 14:44:23</t>
  </si>
  <si>
    <t>04-12-2015 14:44:39</t>
  </si>
  <si>
    <t>04-12-2015 14:44:40</t>
  </si>
  <si>
    <t>04-12-2015 14:45:11</t>
  </si>
  <si>
    <t>04-12-2015 14:45:12</t>
  </si>
  <si>
    <t>04-12-2015 14:45:26</t>
  </si>
  <si>
    <t>04-12-2015 14:45:27</t>
  </si>
  <si>
    <t>04-12-2015 14:45:28</t>
  </si>
  <si>
    <t>04-12-2015 14:45:42</t>
  </si>
  <si>
    <t>04-12-2015 14:45:43</t>
  </si>
  <si>
    <t>04-12-2015 14:45:58</t>
  </si>
  <si>
    <t>04-12-2015 14:45:59</t>
  </si>
  <si>
    <t>04-12-2015 14:46:00</t>
  </si>
  <si>
    <t>04-12-2015 14:46:15</t>
  </si>
  <si>
    <t>04-12-2015 16:32:54</t>
  </si>
  <si>
    <t>04-12-2015 16:32:55</t>
  </si>
  <si>
    <t>04-12-2015 16:32:56</t>
  </si>
  <si>
    <t>04-12-2015 16:33:10</t>
  </si>
  <si>
    <t>04-12-2015 16:33:11</t>
  </si>
  <si>
    <t>04-12-2015 16:33:26</t>
  </si>
  <si>
    <t>04-12-2015 16:33:27</t>
  </si>
  <si>
    <t>04-12-2015 16:33:28</t>
  </si>
  <si>
    <t>04-12-2015 16:33:43</t>
  </si>
  <si>
    <t>04-12-2015 16:33:44</t>
  </si>
  <si>
    <t>04-12-2015 16:33:59</t>
  </si>
  <si>
    <t>04-12-2015 16:34:00</t>
  </si>
  <si>
    <t>04-12-2015 16:34:15</t>
  </si>
  <si>
    <t>04-12-2015 16:34:16</t>
  </si>
  <si>
    <t>04-12-2015 16:34:31</t>
  </si>
  <si>
    <t>04-12-2015 16:34:32</t>
  </si>
  <si>
    <t>04-12-2015 16:34:46</t>
  </si>
  <si>
    <t>04-12-2015 16:34:47</t>
  </si>
  <si>
    <t>04-12-2015 16:34:48</t>
  </si>
  <si>
    <t>04-12-2015 16:35:02</t>
  </si>
  <si>
    <t>04-12-2015 16:35:04</t>
  </si>
  <si>
    <t>04-12-2015 16:35:19</t>
  </si>
  <si>
    <t>04-12-2015 16:35:20</t>
  </si>
  <si>
    <t>04-12-2015 16:35:35</t>
  </si>
  <si>
    <t>04-12-2015 16:35:36</t>
  </si>
  <si>
    <t>04-12-2015 16:35:50</t>
  </si>
  <si>
    <t>04-12-2015 16:35:51</t>
  </si>
  <si>
    <t>04-12-2015 16:36:06</t>
  </si>
  <si>
    <t>04-12-2015 16:36:07</t>
  </si>
  <si>
    <t>04-12-2015 16:36:22</t>
  </si>
  <si>
    <t>04-12-2015 16:36:23</t>
  </si>
  <si>
    <t>04-12-2015 16:36:39</t>
  </si>
  <si>
    <t>04-12-2015 16:36:40</t>
  </si>
  <si>
    <t>04-12-2015 16:36:54</t>
  </si>
  <si>
    <t>04-12-2015 16:36:55</t>
  </si>
  <si>
    <t>04-12-2015 16:36:56</t>
  </si>
  <si>
    <t>04-12-2015 16:37:11</t>
  </si>
  <si>
    <t>04-12-2015 16:37:12</t>
  </si>
  <si>
    <t>04-12-2015 16:37:26</t>
  </si>
  <si>
    <t>04-12-2015 16:37:27</t>
  </si>
  <si>
    <t>04-12-2015 14:46:46</t>
  </si>
  <si>
    <t>04-12-2015 14:46:47</t>
  </si>
  <si>
    <t>04-12-2015 14:46:48</t>
  </si>
  <si>
    <t>04-12-2015 14:47:02</t>
  </si>
  <si>
    <t>04-12-2015 14:47:03</t>
  </si>
  <si>
    <t>04-12-2015 14:47:04</t>
  </si>
  <si>
    <t>04-12-2015 14:47:18</t>
  </si>
  <si>
    <t>04-12-2015 14:47:19</t>
  </si>
  <si>
    <t>04-12-2015 14:47:20</t>
  </si>
  <si>
    <t>04-12-2015 14:47:34</t>
  </si>
  <si>
    <t>04-12-2015 14:47:35</t>
  </si>
  <si>
    <t>04-12-2015 14:47:36</t>
  </si>
  <si>
    <t>04-12-2015 14:47:50</t>
  </si>
  <si>
    <t>04-12-2015 14:48:07</t>
  </si>
  <si>
    <t>04-12-2015 14:48:08</t>
  </si>
  <si>
    <t>04-12-2015 14:48:22</t>
  </si>
  <si>
    <t>04-12-2015 14:48:23</t>
  </si>
  <si>
    <t>04-12-2015 14:48:24</t>
  </si>
  <si>
    <t>04-12-2015 14:48:39</t>
  </si>
  <si>
    <t>04-12-2015 14:48:40</t>
  </si>
  <si>
    <t>04-12-2015 14:48:55</t>
  </si>
  <si>
    <t>04-12-2015 14:48:56</t>
  </si>
  <si>
    <t>04-12-2015 14:49:11</t>
  </si>
  <si>
    <t>04-12-2015 14:49:12</t>
  </si>
  <si>
    <t>04-12-2015 14:49:27</t>
  </si>
  <si>
    <t>04-12-2015 14:49:28</t>
  </si>
  <si>
    <t>04-12-2015 14:49:43</t>
  </si>
  <si>
    <t>04-12-2015 14:49:44</t>
  </si>
  <si>
    <t>04-12-2015 14:49:58</t>
  </si>
  <si>
    <t>04-12-2015 14:49:59</t>
  </si>
  <si>
    <t>04-12-2015 14:50:14</t>
  </si>
  <si>
    <t>04-12-2015 14:50:15</t>
  </si>
  <si>
    <t>04-12-2015 14:50:16</t>
  </si>
  <si>
    <t>04-12-2015 14:50:30</t>
  </si>
  <si>
    <t>04-12-2015 14:50:31</t>
  </si>
  <si>
    <t>04-12-2015 14:50:32</t>
  </si>
  <si>
    <t>04-12-2015 14:50:46</t>
  </si>
  <si>
    <t>04-12-2015 14:50:47</t>
  </si>
  <si>
    <t>04-12-2015 14:50:48</t>
  </si>
  <si>
    <t>04-12-2015 14:51:02</t>
  </si>
  <si>
    <t>04-12-2015 14:51:03</t>
  </si>
  <si>
    <t>04-12-2015 14:51:04</t>
  </si>
  <si>
    <t>04-12-2015 14:51:19</t>
  </si>
  <si>
    <t>04-12-2015 14:51:34</t>
  </si>
  <si>
    <t>04-12-2015 14:51:35</t>
  </si>
  <si>
    <t>04-12-2015 14:51:50</t>
  </si>
  <si>
    <t>04-12-2015 14:51:51</t>
  </si>
  <si>
    <t>04-12-2015 14:52:08</t>
  </si>
  <si>
    <t>04-12-2015 14:52:23</t>
  </si>
  <si>
    <t>04-12-2015 14:52:24</t>
  </si>
  <si>
    <t>04-12-2015 14:52:38</t>
  </si>
  <si>
    <t>04-12-2015 14:52:39</t>
  </si>
  <si>
    <t>04-12-2015 14:52:40</t>
  </si>
  <si>
    <t>04-12-2015 14:54:46</t>
  </si>
  <si>
    <t>04-12-2015 14:54:47</t>
  </si>
  <si>
    <t>04-12-2015 14:55:02</t>
  </si>
  <si>
    <t>04-12-2015 14:55:03</t>
  </si>
  <si>
    <t>04-12-2015 14:55:04</t>
  </si>
  <si>
    <t>04-12-2015 14:55:19</t>
  </si>
  <si>
    <t>04-12-2015 14:55:20</t>
  </si>
  <si>
    <t>04-12-2015 14:55:35</t>
  </si>
  <si>
    <t>04-12-2015 14:55:36</t>
  </si>
  <si>
    <t>04-12-2015 14:55:51</t>
  </si>
  <si>
    <t>04-12-2015 14:55:52</t>
  </si>
  <si>
    <t>04-12-2015 14:56:07</t>
  </si>
  <si>
    <t>04-12-2015 14:56:08</t>
  </si>
  <si>
    <t>04-12-2015 14:56:23</t>
  </si>
  <si>
    <t>04-12-2015 14:56:24</t>
  </si>
  <si>
    <t>04-12-2015 14:56:38</t>
  </si>
  <si>
    <t>04-12-2015 14:56:39</t>
  </si>
  <si>
    <t>04-12-2015 14:56:40</t>
  </si>
  <si>
    <t>04-12-2015 14:56:54</t>
  </si>
  <si>
    <t>04-12-2015 14:56:55</t>
  </si>
  <si>
    <t>04-12-2015 14:56:56</t>
  </si>
  <si>
    <t>04-12-2015 14:57:10</t>
  </si>
  <si>
    <t>04-12-2015 14:57:11</t>
  </si>
  <si>
    <t>04-12-2015 14:57:12</t>
  </si>
  <si>
    <t>04-12-2015 14:57:26</t>
  </si>
  <si>
    <t>04-12-2015 14:57:27</t>
  </si>
  <si>
    <t>04-12-2015 14:57:28</t>
  </si>
  <si>
    <t>04-12-2015 14:57:43</t>
  </si>
  <si>
    <t>04-12-2015 14:57:44</t>
  </si>
  <si>
    <t>04-12-2015 14:57:58</t>
  </si>
  <si>
    <t>04-12-2015 14:57:59</t>
  </si>
  <si>
    <t>04-12-2015 14:58:14</t>
  </si>
  <si>
    <t>04-12-2015 14:58:15</t>
  </si>
  <si>
    <t>04-12-2015 14:58:16</t>
  </si>
  <si>
    <t>04-12-2015 14:58:30</t>
  </si>
  <si>
    <t>04-12-2015 14:58:31</t>
  </si>
  <si>
    <t>04-12-2015 14:58:46</t>
  </si>
  <si>
    <t>04-12-2015 14:58:47</t>
  </si>
  <si>
    <t>04-12-2015 14:59:02</t>
  </si>
  <si>
    <t>04-12-2015 14:59:03</t>
  </si>
  <si>
    <t>04-12-2015 14:59:04</t>
  </si>
  <si>
    <t>04-12-2015 14:59:18</t>
  </si>
  <si>
    <t>04-12-2015 14:59:19</t>
  </si>
  <si>
    <t>04-12-2015 14:59:20</t>
  </si>
  <si>
    <t>04-12-2015 14:59:34</t>
  </si>
  <si>
    <t>04-12-2015 14:59:35</t>
  </si>
  <si>
    <t>04-12-2015 14:59:36</t>
  </si>
  <si>
    <t>04-12-2015 14:59:50</t>
  </si>
  <si>
    <t>04-12-2015 14:59:51</t>
  </si>
  <si>
    <t>04-12-2015 14:59:52</t>
  </si>
  <si>
    <t>04-12-2015 15:00:06</t>
  </si>
  <si>
    <t>04-12-2015 15:00:07</t>
  </si>
  <si>
    <t>04-12-2015 15:00:08</t>
  </si>
  <si>
    <t>04-12-2015 15:00:22</t>
  </si>
  <si>
    <t>04-12-2015 15:00:23</t>
  </si>
  <si>
    <t>04-12-2015 15:00:24</t>
  </si>
  <si>
    <t>04-12-2015 15:03:02</t>
  </si>
  <si>
    <t>04-12-2015 15:03:03</t>
  </si>
  <si>
    <t>04-12-2015 15:03:04</t>
  </si>
  <si>
    <t>04-12-2015 15:03:19</t>
  </si>
  <si>
    <t>04-12-2015 15:03:20</t>
  </si>
  <si>
    <t>04-12-2015 15:03:34</t>
  </si>
  <si>
    <t>04-12-2015 15:03:35</t>
  </si>
  <si>
    <t>04-12-2015 15:03:36</t>
  </si>
  <si>
    <t>04-12-2015 15:03:51</t>
  </si>
  <si>
    <t>04-12-2015 15:03:52</t>
  </si>
  <si>
    <t>04-12-2015 15:04:07</t>
  </si>
  <si>
    <t>04-12-2015 15:04:08</t>
  </si>
  <si>
    <t>04-12-2015 15:04:23</t>
  </si>
  <si>
    <t>04-12-2015 15:04:24</t>
  </si>
  <si>
    <t>04-12-2015 15:04:39</t>
  </si>
  <si>
    <t>04-12-2015 15:04:40</t>
  </si>
  <si>
    <t>04-12-2015 15:04:55</t>
  </si>
  <si>
    <t>04-12-2015 15:05:28</t>
  </si>
  <si>
    <t>04-12-2015 15:05:29</t>
  </si>
  <si>
    <t>04-12-2015 15:05:42</t>
  </si>
  <si>
    <t>04-12-2015 15:05:43</t>
  </si>
  <si>
    <t>04-12-2015 15:05:44</t>
  </si>
  <si>
    <t>04-12-2015 15:05:59</t>
  </si>
  <si>
    <t>04-12-2015 15:06:00</t>
  </si>
  <si>
    <t>04-12-2015 15:06:02</t>
  </si>
  <si>
    <t>04-12-2015 15:06:15</t>
  </si>
  <si>
    <t>04-12-2015 15:06:16</t>
  </si>
  <si>
    <t>04-12-2015 15:06:17</t>
  </si>
  <si>
    <t>04-12-2015 15:06:31</t>
  </si>
  <si>
    <t>04-12-2015 15:06:32</t>
  </si>
  <si>
    <t>04-12-2015 15:06:48</t>
  </si>
  <si>
    <t>04-12-2015 15:07:02</t>
  </si>
  <si>
    <t>04-12-2015 15:07:03</t>
  </si>
  <si>
    <t>04-12-2015 15:07:04</t>
  </si>
  <si>
    <t>04-12-2015 15:07:18</t>
  </si>
  <si>
    <t>04-12-2015 15:07:19</t>
  </si>
  <si>
    <t>04-12-2015 15:07:20</t>
  </si>
  <si>
    <t>04-12-2015 15:07:35</t>
  </si>
  <si>
    <t>04-12-2015 15:07:36</t>
  </si>
  <si>
    <t>04-12-2015 15:07:37</t>
  </si>
  <si>
    <t>04-12-2015 15:07:51</t>
  </si>
  <si>
    <t>04-12-2015 15:07:52</t>
  </si>
  <si>
    <t>04-12-2015 15:08:07</t>
  </si>
  <si>
    <t>04-12-2015 15:08:08</t>
  </si>
  <si>
    <t>04-12-2015 15:08:23</t>
  </si>
  <si>
    <t>04-12-2015 15:08:24</t>
  </si>
  <si>
    <t>04-12-2015 15:08:38</t>
  </si>
  <si>
    <t>04-12-2015 15:08:39</t>
  </si>
  <si>
    <t>04-12-2015 15:08:40</t>
  </si>
  <si>
    <t>04-12-2015 15:08:55</t>
  </si>
  <si>
    <t>04-12-2015 15:08:56</t>
  </si>
  <si>
    <t>04-12-2015 15:09:10</t>
  </si>
  <si>
    <t>04-12-2015 15:09:11</t>
  </si>
  <si>
    <t>04-12-2015 15:09:12</t>
  </si>
  <si>
    <t>04-12-2015 15:09:28</t>
  </si>
  <si>
    <t>04-12-2015 15:09:42</t>
  </si>
  <si>
    <t>04-12-2015 15:09:43</t>
  </si>
  <si>
    <t>04-12-2015 15:09:44</t>
  </si>
  <si>
    <t>04-12-2015 15:09:59</t>
  </si>
  <si>
    <t>04-12-2015 15:10:00</t>
  </si>
  <si>
    <t>04-12-2015 15:10:15</t>
  </si>
  <si>
    <t>04-12-2015 15:10:16</t>
  </si>
  <si>
    <t>04-12-2015 15:10:31</t>
  </si>
  <si>
    <t>04-12-2015 15:10:32</t>
  </si>
  <si>
    <t>04-12-2015 15:10:46</t>
  </si>
  <si>
    <t>04-12-2015 15:10:47</t>
  </si>
  <si>
    <t>04-12-2015 15:10:48</t>
  </si>
  <si>
    <t>04-12-2015 15:11:03</t>
  </si>
  <si>
    <t>04-12-2015 15:11:04</t>
  </si>
  <si>
    <t>04-12-2015 15:11:19</t>
  </si>
  <si>
    <t>04-12-2015 15:11:20</t>
  </si>
  <si>
    <t>04-12-2015 15:11:34</t>
  </si>
  <si>
    <t>04-12-2015 15:11:35</t>
  </si>
  <si>
    <t>04-12-2015 15:11:36</t>
  </si>
  <si>
    <t>04-12-2015 15:11:51</t>
  </si>
  <si>
    <t>04-12-2015 15:11:52</t>
  </si>
  <si>
    <t>04-12-2015 15:12:55</t>
  </si>
  <si>
    <t>04-12-2015 15:12:56</t>
  </si>
  <si>
    <t>04-12-2015 15:13:11</t>
  </si>
  <si>
    <t>04-12-2015 15:13:12</t>
  </si>
  <si>
    <t>04-12-2015 15:13:26</t>
  </si>
  <si>
    <t>04-12-2015 15:13:27</t>
  </si>
  <si>
    <t>04-12-2015 15:13:28</t>
  </si>
  <si>
    <t>04-12-2015 15:13:42</t>
  </si>
  <si>
    <t>04-12-2015 15:13:43</t>
  </si>
  <si>
    <t>04-12-2015 15:13:44</t>
  </si>
  <si>
    <t>04-12-2015 15:13:59</t>
  </si>
  <si>
    <t>04-12-2015 15:14:00</t>
  </si>
  <si>
    <t>04-12-2015 15:14:14</t>
  </si>
  <si>
    <t>04-12-2015 15:14:15</t>
  </si>
  <si>
    <t>04-12-2015 15:14:31</t>
  </si>
  <si>
    <t>04-12-2015 15:14:32</t>
  </si>
  <si>
    <t>04-12-2015 15:14:46</t>
  </si>
  <si>
    <t>04-12-2015 15:14:47</t>
  </si>
  <si>
    <t>04-12-2015 15:14:48</t>
  </si>
  <si>
    <t>04-12-2015 15:15:02</t>
  </si>
  <si>
    <t>04-12-2015 15:15:03</t>
  </si>
  <si>
    <t>04-12-2015 15:15:04</t>
  </si>
  <si>
    <t>04-12-2015 15:15:19</t>
  </si>
  <si>
    <t>04-12-2015 15:15:20</t>
  </si>
  <si>
    <t>04-12-2015 15:15:35</t>
  </si>
  <si>
    <t>04-12-2015 15:15:36</t>
  </si>
  <si>
    <t>04-12-2015 15:15:51</t>
  </si>
  <si>
    <t>04-12-2015 15:15:52</t>
  </si>
  <si>
    <t>04-12-2015 15:16:06</t>
  </si>
  <si>
    <t>04-12-2015 15:16:07</t>
  </si>
  <si>
    <t>04-12-2015 15:16:08</t>
  </si>
  <si>
    <t>04-12-2015 15:16:23</t>
  </si>
  <si>
    <t>04-12-2015 15:16:24</t>
  </si>
  <si>
    <t>04-12-2015 15:16:39</t>
  </si>
  <si>
    <t>04-12-2015 15:16:40</t>
  </si>
  <si>
    <t>04-12-2015 15:16:55</t>
  </si>
  <si>
    <t>04-12-2015 15:16:56</t>
  </si>
  <si>
    <t>04-12-2015 15:17:10</t>
  </si>
  <si>
    <t>04-12-2015 15:17:11</t>
  </si>
  <si>
    <t>04-12-2015 15:17:12</t>
  </si>
  <si>
    <t>04-12-2015 15:17:28</t>
  </si>
  <si>
    <t>04-12-2015 15:17:42</t>
  </si>
  <si>
    <t>04-12-2015 15:17:43</t>
  </si>
  <si>
    <t>04-12-2015 15:17:44</t>
  </si>
  <si>
    <t>04-12-2015 15:17:58</t>
  </si>
  <si>
    <t>04-12-2015 15:17:59</t>
  </si>
  <si>
    <t>04-12-2015 15:18:00</t>
  </si>
  <si>
    <t>04-12-2015 15:18:15</t>
  </si>
  <si>
    <t>04-12-2015 15:18:16</t>
  </si>
  <si>
    <t>04-12-2015 15:18:30</t>
  </si>
  <si>
    <t>04-12-2015 15:18:31</t>
  </si>
  <si>
    <t>04-12-2015 15:18:32</t>
  </si>
  <si>
    <t>04-12-2015 15:18:48</t>
  </si>
  <si>
    <t>04-12-2015 15:19:03</t>
  </si>
  <si>
    <t>04-12-2015 15:19:18</t>
  </si>
  <si>
    <t>04-12-2015 15:19:19</t>
  </si>
  <si>
    <t>04-12-2015 15:19:20</t>
  </si>
  <si>
    <t>04-12-2015 15:19:34</t>
  </si>
  <si>
    <t>04-12-2015 15:20:23</t>
  </si>
  <si>
    <t>04-12-2015 15:20:24</t>
  </si>
  <si>
    <t>04-12-2015 15:20:38</t>
  </si>
  <si>
    <t>04-12-2015 15:20:39</t>
  </si>
  <si>
    <t>04-12-2015 15:20:40</t>
  </si>
  <si>
    <t>04-12-2015 15:20:54</t>
  </si>
  <si>
    <t>04-12-2015 15:20:55</t>
  </si>
  <si>
    <t>04-12-2015 15:20:56</t>
  </si>
  <si>
    <t>04-12-2015 15:21:10</t>
  </si>
  <si>
    <t>04-12-2015 15:21:11</t>
  </si>
  <si>
    <t>04-12-2015 15:21:26</t>
  </si>
  <si>
    <t>04-12-2015 15:21:27</t>
  </si>
  <si>
    <t>04-12-2015 15:21:28</t>
  </si>
  <si>
    <t>04-12-2015 15:21:42</t>
  </si>
  <si>
    <t>04-12-2015 15:21:43</t>
  </si>
  <si>
    <t>04-12-2015 15:21:44</t>
  </si>
  <si>
    <t>04-12-2015 15:21:58</t>
  </si>
  <si>
    <t>04-12-2015 15:21:59</t>
  </si>
  <si>
    <t>04-12-2015 15:22:14</t>
  </si>
  <si>
    <t>04-12-2015 15:22:15</t>
  </si>
  <si>
    <t>04-12-2015 15:22:16</t>
  </si>
  <si>
    <t>04-12-2015 15:22:30</t>
  </si>
  <si>
    <t>04-12-2015 15:22:31</t>
  </si>
  <si>
    <t>04-12-2015 15:22:46</t>
  </si>
  <si>
    <t>04-12-2015 15:22:47</t>
  </si>
  <si>
    <t>04-12-2015 15:23:03</t>
  </si>
  <si>
    <t>04-12-2015 15:23:04</t>
  </si>
  <si>
    <t>04-12-2015 15:23:18</t>
  </si>
  <si>
    <t>04-12-2015 15:23:19</t>
  </si>
  <si>
    <t>04-12-2015 15:23:35</t>
  </si>
  <si>
    <t>04-12-2015 15:23:51</t>
  </si>
  <si>
    <t>04-12-2015 15:23:52</t>
  </si>
  <si>
    <t>04-12-2015 15:24:06</t>
  </si>
  <si>
    <t>04-12-2015 15:24:07</t>
  </si>
  <si>
    <t>04-12-2015 15:24:22</t>
  </si>
  <si>
    <t>04-12-2015 15:24:23</t>
  </si>
  <si>
    <t>04-12-2015 15:24:24</t>
  </si>
  <si>
    <t>04-12-2015 15:24:39</t>
  </si>
  <si>
    <t>04-12-2015 15:24:40</t>
  </si>
  <si>
    <t>04-12-2015 15:24:54</t>
  </si>
  <si>
    <t>04-12-2015 15:24:55</t>
  </si>
  <si>
    <t>04-12-2015 15:25:10</t>
  </si>
  <si>
    <t>04-12-2015 15:25:11</t>
  </si>
  <si>
    <t>04-12-2015 15:25:27</t>
  </si>
  <si>
    <t>04-12-2015 15:25:28</t>
  </si>
  <si>
    <t>04-12-2015 15:25:43</t>
  </si>
  <si>
    <t>04-12-2015 15:25:44</t>
  </si>
  <si>
    <t>04-12-2015 15:25:58</t>
  </si>
  <si>
    <t>04-12-2015 15:25:59</t>
  </si>
  <si>
    <t>04-12-2015 15:26:00</t>
  </si>
  <si>
    <t>04-12-2015 15:26:14</t>
  </si>
  <si>
    <t>04-12-2015 15:26:15</t>
  </si>
  <si>
    <t>04-12-2015 15:26:16</t>
  </si>
  <si>
    <t>04-12-2015 15:26:31</t>
  </si>
  <si>
    <t>04-12-2015 15:26:47</t>
  </si>
  <si>
    <t>04-12-2015 15:26:48</t>
  </si>
  <si>
    <t>04-12-2015 15:27:03</t>
  </si>
  <si>
    <t>04-12-2015 15:27:18</t>
  </si>
  <si>
    <t>04-12-2015 15:27:19</t>
  </si>
  <si>
    <t>04-12-2015 15:27:20</t>
  </si>
  <si>
    <t>04-12-2015 15:27:34</t>
  </si>
  <si>
    <t>04-12-2015 15:27:35</t>
  </si>
  <si>
    <t>04-12-2015 15:27:36</t>
  </si>
  <si>
    <t>04-12-2015 15:27:50</t>
  </si>
  <si>
    <t>04-12-2015 15:27:51</t>
  </si>
  <si>
    <t>04-12-2015 15:27:52</t>
  </si>
  <si>
    <t>04-12-2015 15:28:07</t>
  </si>
  <si>
    <t>04-12-2015 15:28:54</t>
  </si>
  <si>
    <t>04-12-2015 15:28:55</t>
  </si>
  <si>
    <t>04-12-2015 15:29:10</t>
  </si>
  <si>
    <t>04-12-2015 15:29:12</t>
  </si>
  <si>
    <t>04-12-2015 15:29:26</t>
  </si>
  <si>
    <t>04-12-2015 15:29:27</t>
  </si>
  <si>
    <t>04-12-2015 15:29:28</t>
  </si>
  <si>
    <t>04-12-2015 15:29:42</t>
  </si>
  <si>
    <t>04-12-2015 15:29:43</t>
  </si>
  <si>
    <t>04-12-2015 15:29:44</t>
  </si>
  <si>
    <t>04-12-2015 15:29:59</t>
  </si>
  <si>
    <t>04-12-2015 15:30:00</t>
  </si>
  <si>
    <t>04-12-2015 15:30:14</t>
  </si>
  <si>
    <t>04-12-2015 15:30:15</t>
  </si>
  <si>
    <t>04-12-2015 15:30:16</t>
  </si>
  <si>
    <t>04-12-2015 15:30:31</t>
  </si>
  <si>
    <t>04-12-2015 15:31:03</t>
  </si>
  <si>
    <t>04-12-2015 15:31:04</t>
  </si>
  <si>
    <t>04-12-2015 15:31:18</t>
  </si>
  <si>
    <t>04-12-2015 15:31:19</t>
  </si>
  <si>
    <t>04-12-2015 15:31:20</t>
  </si>
  <si>
    <t>04-12-2015 15:31:35</t>
  </si>
  <si>
    <t>04-12-2015 15:31:36</t>
  </si>
  <si>
    <t>04-12-2015 15:31:50</t>
  </si>
  <si>
    <t>04-12-2015 15:31:51</t>
  </si>
  <si>
    <t>04-12-2015 15:31:52</t>
  </si>
  <si>
    <t>04-12-2015 15:32:07</t>
  </si>
  <si>
    <t>04-12-2015 15:32:08</t>
  </si>
  <si>
    <t>04-12-2015 15:32:23</t>
  </si>
  <si>
    <t>04-12-2015 15:32:24</t>
  </si>
  <si>
    <t>04-12-2015 15:32:39</t>
  </si>
  <si>
    <t>04-12-2015 15:32:40</t>
  </si>
  <si>
    <t>04-12-2015 15:32:54</t>
  </si>
  <si>
    <t>04-12-2015 15:32:55</t>
  </si>
  <si>
    <t>04-12-2015 15:32:56</t>
  </si>
  <si>
    <t>04-12-2015 15:33:10</t>
  </si>
  <si>
    <t>04-12-2015 15:33:11</t>
  </si>
  <si>
    <t>04-12-2015 15:33:12</t>
  </si>
  <si>
    <t>04-12-2015 15:33:27</t>
  </si>
  <si>
    <t>04-12-2015 15:33:28</t>
  </si>
  <si>
    <t>04-12-2015 15:33:42</t>
  </si>
  <si>
    <t>04-12-2015 15:33:43</t>
  </si>
  <si>
    <t>04-12-2015 15:33:58</t>
  </si>
  <si>
    <t>04-12-2015 15:33:59</t>
  </si>
  <si>
    <t>04-12-2015 15:34:00</t>
  </si>
  <si>
    <t>04-12-2015 15:34:14</t>
  </si>
  <si>
    <t>04-12-2015 15:34:15</t>
  </si>
  <si>
    <t>04-12-2015 15:34:16</t>
  </si>
  <si>
    <t>04-12-2015 15:34:30</t>
  </si>
  <si>
    <t>04-12-2015 15:34:31</t>
  </si>
  <si>
    <t>04-12-2015 15:34:32</t>
  </si>
  <si>
    <t>04-12-2015 15:35:35</t>
  </si>
  <si>
    <t>04-12-2015 15:35:36</t>
  </si>
  <si>
    <t>04-12-2015 15:35:50</t>
  </si>
  <si>
    <t>04-12-2015 15:35:51</t>
  </si>
  <si>
    <t>04-12-2015 15:35:52</t>
  </si>
  <si>
    <t>04-12-2015 15:36:06</t>
  </si>
  <si>
    <t>04-12-2015 15:36:07</t>
  </si>
  <si>
    <t>04-12-2015 15:36:08</t>
  </si>
  <si>
    <t>04-12-2015 15:36:22</t>
  </si>
  <si>
    <t>04-12-2015 15:36:23</t>
  </si>
  <si>
    <t>04-12-2015 15:36:38</t>
  </si>
  <si>
    <t>04-12-2015 15:36:39</t>
  </si>
  <si>
    <t>04-12-2015 15:36:40</t>
  </si>
  <si>
    <t>04-12-2015 15:36:55</t>
  </si>
  <si>
    <t>04-12-2015 15:36:56</t>
  </si>
  <si>
    <t>04-12-2015 15:37:11</t>
  </si>
  <si>
    <t>04-12-2015 15:37:12</t>
  </si>
  <si>
    <t>04-12-2015 15:37:27</t>
  </si>
  <si>
    <t>04-12-2015 15:37:43</t>
  </si>
  <si>
    <t>04-12-2015 15:37:44</t>
  </si>
  <si>
    <t>04-12-2015 15:37:58</t>
  </si>
  <si>
    <t>04-12-2015 15:37:59</t>
  </si>
  <si>
    <t>04-12-2015 15:38:14</t>
  </si>
  <si>
    <t>04-12-2015 15:38:15</t>
  </si>
  <si>
    <t>04-12-2015 15:38:16</t>
  </si>
  <si>
    <t>04-12-2015 15:38:31</t>
  </si>
  <si>
    <t>04-12-2015 15:38:32</t>
  </si>
  <si>
    <t>04-12-2015 15:38:46</t>
  </si>
  <si>
    <t>04-12-2015 15:38:47</t>
  </si>
  <si>
    <t>04-12-2015 15:38:48</t>
  </si>
  <si>
    <t>04-12-2015 15:39:02</t>
  </si>
  <si>
    <t>04-12-2015 15:39:03</t>
  </si>
  <si>
    <t>04-12-2015 15:39:04</t>
  </si>
  <si>
    <t>04-12-2015 15:39:18</t>
  </si>
  <si>
    <t>04-12-2015 15:39:20</t>
  </si>
  <si>
    <t>04-12-2015 15:39:34</t>
  </si>
  <si>
    <t>04-12-2015 15:39:35</t>
  </si>
  <si>
    <t>04-12-2015 15:39:36</t>
  </si>
  <si>
    <t>04-12-2015 15:39:50</t>
  </si>
  <si>
    <t>04-12-2015 15:39:51</t>
  </si>
  <si>
    <t>04-12-2015 15:39:52</t>
  </si>
  <si>
    <t>04-12-2015 15:40:06</t>
  </si>
  <si>
    <t>04-12-2015 15:40:38</t>
  </si>
  <si>
    <t>04-12-2015 15:40:39</t>
  </si>
  <si>
    <t>04-12-2015 15:40:40</t>
  </si>
  <si>
    <t>04-12-2015 15:40:55</t>
  </si>
  <si>
    <t>04-12-2015 15:40:56</t>
  </si>
  <si>
    <t>04-12-2015 15:41:11</t>
  </si>
  <si>
    <t>04-12-2015 15:41:12</t>
  </si>
  <si>
    <t>04-12-2015 15:41:26</t>
  </si>
  <si>
    <t>04-12-2015 15:41:27</t>
  </si>
  <si>
    <t>04-12-2015 15:41:28</t>
  </si>
  <si>
    <t>04-12-2015 15:42:31</t>
  </si>
  <si>
    <t>04-12-2015 15:42:32</t>
  </si>
  <si>
    <t>04-12-2015 15:42:46</t>
  </si>
  <si>
    <t>04-12-2015 15:42:47</t>
  </si>
  <si>
    <t>04-12-2015 15:43:02</t>
  </si>
  <si>
    <t>04-12-2015 15:43:03</t>
  </si>
  <si>
    <t>04-12-2015 15:43:18</t>
  </si>
  <si>
    <t>04-12-2015 15:43:19</t>
  </si>
  <si>
    <t>04-12-2015 15:43:20</t>
  </si>
  <si>
    <t>04-12-2015 15:43:34</t>
  </si>
  <si>
    <t>04-12-2015 15:43:35</t>
  </si>
  <si>
    <t>04-12-2015 15:43:50</t>
  </si>
  <si>
    <t>04-12-2015 15:43:51</t>
  </si>
  <si>
    <t>04-12-2015 15:44:08</t>
  </si>
  <si>
    <t>04-12-2015 15:44:23</t>
  </si>
  <si>
    <t>04-12-2015 15:44:24</t>
  </si>
  <si>
    <t>04-12-2015 15:44:38</t>
  </si>
  <si>
    <t>04-12-2015 15:44:39</t>
  </si>
  <si>
    <t>04-12-2015 15:44:40</t>
  </si>
  <si>
    <t>04-12-2015 15:44:54</t>
  </si>
  <si>
    <t>04-12-2015 15:44:55</t>
  </si>
  <si>
    <t>04-12-2015 15:44:56</t>
  </si>
  <si>
    <t>04-12-2015 15:45:10</t>
  </si>
  <si>
    <t>04-12-2015 15:45:11</t>
  </si>
  <si>
    <t>04-12-2015 15:45:12</t>
  </si>
  <si>
    <t>04-12-2015 15:45:27</t>
  </si>
  <si>
    <t>04-12-2015 15:45:43</t>
  </si>
  <si>
    <t>04-12-2015 15:45:58</t>
  </si>
  <si>
    <t>04-12-2015 15:45:59</t>
  </si>
  <si>
    <t>04-12-2015 15:46:00</t>
  </si>
  <si>
    <t>04-12-2015 15:46:14</t>
  </si>
  <si>
    <t>04-12-2015 15:46:15</t>
  </si>
  <si>
    <t>04-12-2015 15:46:16</t>
  </si>
  <si>
    <t>04-12-2015 15:46:31</t>
  </si>
  <si>
    <t>04-12-2015 15:46:32</t>
  </si>
  <si>
    <t>04-12-2015 15:46:46</t>
  </si>
  <si>
    <t>04-12-2015 15:46:47</t>
  </si>
  <si>
    <t>04-12-2015 15:46:48</t>
  </si>
  <si>
    <t>04-12-2015 15:47:02</t>
  </si>
  <si>
    <t>04-12-2015 15:47:03</t>
  </si>
  <si>
    <t>04-12-2015 15:47:04</t>
  </si>
  <si>
    <t>04-12-2015 15:47:19</t>
  </si>
  <si>
    <t>04-12-2015 15:47:20</t>
  </si>
  <si>
    <t>04-12-2015 15:47:34</t>
  </si>
  <si>
    <t>04-12-2015 15:47:35</t>
  </si>
  <si>
    <t>04-12-2015 15:47:36</t>
  </si>
  <si>
    <t>04-12-2015 15:47:50</t>
  </si>
  <si>
    <t>04-12-2015 15:47:51</t>
  </si>
  <si>
    <t>04-12-2015 15:47:52</t>
  </si>
  <si>
    <t>04-12-2015 15:48:06</t>
  </si>
  <si>
    <t>04-12-2015 15:48:07</t>
  </si>
  <si>
    <t>04-12-2015 15:48:08</t>
  </si>
  <si>
    <t>04-12-2015 15:48:22</t>
  </si>
  <si>
    <t>04-12-2015 15:48:23</t>
  </si>
  <si>
    <t>04-12-2015 15:48:38</t>
  </si>
  <si>
    <t>04-12-2015 15:48:39</t>
  </si>
  <si>
    <t>04-12-2015 15:48:40</t>
  </si>
  <si>
    <t>04-12-2015 15:48:55</t>
  </si>
  <si>
    <t>04-12-2015 15:48:56</t>
  </si>
  <si>
    <t>04-12-2015 15:49:11</t>
  </si>
  <si>
    <t>04-12-2015 15:49:12</t>
  </si>
  <si>
    <t>04-12-2015 15:49:26</t>
  </si>
  <si>
    <t>04-12-2015 15:49:27</t>
  </si>
  <si>
    <t>04-12-2015 15:49:28</t>
  </si>
  <si>
    <t>04-12-2015 15:49:42</t>
  </si>
  <si>
    <t>04-12-2015 15:49:43</t>
  </si>
  <si>
    <t>04-12-2015 15:49:44</t>
  </si>
  <si>
    <t>04-12-2015 15:50:31</t>
  </si>
  <si>
    <t>04-12-2015 15:50:47</t>
  </si>
  <si>
    <t>04-12-2015 15:50:48</t>
  </si>
  <si>
    <t>04-12-2015 15:51:02</t>
  </si>
  <si>
    <t>04-12-2015 15:51:03</t>
  </si>
  <si>
    <t>04-12-2015 15:51:19</t>
  </si>
  <si>
    <t>04-12-2015 15:51:20</t>
  </si>
  <si>
    <t>04-12-2015 15:51:34</t>
  </si>
  <si>
    <t>04-12-2015 15:51:35</t>
  </si>
  <si>
    <t>04-12-2015 15:51:36</t>
  </si>
  <si>
    <t>04-12-2015 15:51:50</t>
  </si>
  <si>
    <t>04-12-2015 15:52:07</t>
  </si>
  <si>
    <t>04-12-2015 15:52:08</t>
  </si>
  <si>
    <t>04-12-2015 15:52:22</t>
  </si>
  <si>
    <t>04-12-2015 15:52:23</t>
  </si>
  <si>
    <t>04-12-2015 15:52:38</t>
  </si>
  <si>
    <t>04-12-2015 15:52:39</t>
  </si>
  <si>
    <t>04-12-2015 15:52:40</t>
  </si>
  <si>
    <t>04-12-2015 15:52:54</t>
  </si>
  <si>
    <t>04-12-2015 15:52:55</t>
  </si>
  <si>
    <t>04-12-2015 15:53:10</t>
  </si>
  <si>
    <t>04-12-2015 15:53:11</t>
  </si>
  <si>
    <t>04-12-2015 15:53:12</t>
  </si>
  <si>
    <t>04-12-2015 15:53:26</t>
  </si>
  <si>
    <t>04-12-2015 15:53:27</t>
  </si>
  <si>
    <t>04-12-2015 15:53:28</t>
  </si>
  <si>
    <t>04-12-2015 15:53:42</t>
  </si>
  <si>
    <t>04-12-2015 15:53:43</t>
  </si>
  <si>
    <t>04-12-2015 15:53:44</t>
  </si>
  <si>
    <t>04-12-2015 15:53:59</t>
  </si>
  <si>
    <t>04-12-2015 15:54:00</t>
  </si>
  <si>
    <t>04-12-2015 15:54:14</t>
  </si>
  <si>
    <t>04-12-2015 15:54:15</t>
  </si>
  <si>
    <t>04-12-2015 15:54:16</t>
  </si>
  <si>
    <t>04-12-2015 15:54:31</t>
  </si>
  <si>
    <t>04-12-2015 15:54:32</t>
  </si>
  <si>
    <t>04-12-2015 15:54:46</t>
  </si>
  <si>
    <t>04-12-2015 15:54:48</t>
  </si>
  <si>
    <t>04-12-2015 15:55:02</t>
  </si>
  <si>
    <t>04-12-2015 15:55:04</t>
  </si>
  <si>
    <t>04-12-2015 15:55:18</t>
  </si>
  <si>
    <t>04-12-2015 15:55:19</t>
  </si>
  <si>
    <t>04-12-2015 15:55:20</t>
  </si>
  <si>
    <t>04-12-2015 15:55:35</t>
  </si>
  <si>
    <t>04-12-2015 15:55:36</t>
  </si>
  <si>
    <t>04-12-2015 15:55:50</t>
  </si>
  <si>
    <t>04-12-2015 15:55:51</t>
  </si>
  <si>
    <t>04-12-2015 15:56:06</t>
  </si>
  <si>
    <t>04-12-2015 15:56:07</t>
  </si>
  <si>
    <t>04-12-2015 15:56:08</t>
  </si>
  <si>
    <t>04-12-2015 15:56:22</t>
  </si>
  <si>
    <t>04-12-2015 15:56:23</t>
  </si>
  <si>
    <t>04-12-2015 15:56:24</t>
  </si>
  <si>
    <t>04-12-2015 15:56:39</t>
  </si>
  <si>
    <t>04-12-2015 15:56:55</t>
  </si>
  <si>
    <t>04-12-2015 15:56:56</t>
  </si>
  <si>
    <t>04-12-2015 15:57:10</t>
  </si>
  <si>
    <t>04-12-2015 15:57:11</t>
  </si>
  <si>
    <t>04-12-2015 15:57:12</t>
  </si>
  <si>
    <t>04-12-2015 15:57:59</t>
  </si>
  <si>
    <t>04-12-2015 15:58:00</t>
  </si>
  <si>
    <t>04-12-2015 15:58:15</t>
  </si>
  <si>
    <t>04-12-2015 15:58:16</t>
  </si>
  <si>
    <t>04-12-2015 15:58:32</t>
  </si>
  <si>
    <t>04-12-2015 15:58:47</t>
  </si>
  <si>
    <t>04-12-2015 15:58:48</t>
  </si>
  <si>
    <t>04-12-2015 15:59:03</t>
  </si>
  <si>
    <t>04-12-2015 15:59:04</t>
  </si>
  <si>
    <t>04-12-2015 15:59:21</t>
  </si>
  <si>
    <t>04-12-2015 15:59:35</t>
  </si>
  <si>
    <t>04-12-2015 15:59:37</t>
  </si>
  <si>
    <t>04-12-2015 15:59:50</t>
  </si>
  <si>
    <t>04-12-2015 15:59:51</t>
  </si>
  <si>
    <t>04-12-2015 15:59:52</t>
  </si>
  <si>
    <t>04-12-2015 16:00:07</t>
  </si>
  <si>
    <t>04-12-2015 16:00:08</t>
  </si>
  <si>
    <t>04-12-2015 16:00:24</t>
  </si>
  <si>
    <t>04-12-2015 16:00:55</t>
  </si>
  <si>
    <t>04-12-2015 16:00:56</t>
  </si>
  <si>
    <t>04-12-2015 16:00:57</t>
  </si>
  <si>
    <t>04-12-2015 16:00:58</t>
  </si>
  <si>
    <t>04-12-2015 16:01:26</t>
  </si>
  <si>
    <t>04-12-2015 16:01:28</t>
  </si>
  <si>
    <t>04-12-2015 16:02:15</t>
  </si>
  <si>
    <t>04-12-2015 16:02:18</t>
  </si>
  <si>
    <t>04-12-2015 16:02:30</t>
  </si>
  <si>
    <t>04-12-2015 16:02:31</t>
  </si>
  <si>
    <t>04-12-2015 16:02:32</t>
  </si>
  <si>
    <t>04-12-2015 16:03:08</t>
  </si>
  <si>
    <t>04-12-2015 16:03:19</t>
  </si>
  <si>
    <t>04-12-2015 16:04:40</t>
  </si>
  <si>
    <t>04-12-2015 16:05:28</t>
  </si>
  <si>
    <t>04-12-2015 16:06:02</t>
  </si>
  <si>
    <t>04-12-2015 16:06:14</t>
  </si>
  <si>
    <t>04-12-2015 16:06:16</t>
  </si>
  <si>
    <t>04-12-2015 16:07:18</t>
  </si>
  <si>
    <t>04-12-2015 16:07:19</t>
  </si>
  <si>
    <t>04-12-2015 16:07:20</t>
  </si>
  <si>
    <t>04-12-2015 16:07:34</t>
  </si>
  <si>
    <t>04-12-2015 16:07:35</t>
  </si>
  <si>
    <t>04-12-2015 16:07:51</t>
  </si>
  <si>
    <t>04-12-2015 16:07:52</t>
  </si>
  <si>
    <t>04-12-2015 16:08:06</t>
  </si>
  <si>
    <t>04-12-2015 16:08:07</t>
  </si>
  <si>
    <t>04-12-2015 16:08:08</t>
  </si>
  <si>
    <t>04-12-2015 16:08:22</t>
  </si>
  <si>
    <t>04-12-2015 16:08:23</t>
  </si>
  <si>
    <t>04-12-2015 16:08:38</t>
  </si>
  <si>
    <t>04-12-2015 16:08:39</t>
  </si>
  <si>
    <t>04-12-2015 16:08:40</t>
  </si>
  <si>
    <t>04-12-2015 16:08:55</t>
  </si>
  <si>
    <t>04-12-2015 16:08:56</t>
  </si>
  <si>
    <t>04-12-2015 16:09:11</t>
  </si>
  <si>
    <t>04-12-2015 16:09:12</t>
  </si>
  <si>
    <t>04-12-2015 16:09:27</t>
  </si>
  <si>
    <t>04-12-2015 16:09:28</t>
  </si>
  <si>
    <t>04-12-2015 16:09:42</t>
  </si>
  <si>
    <t>04-12-2015 16:09:43</t>
  </si>
  <si>
    <t>04-12-2015 16:09:58</t>
  </si>
  <si>
    <t>04-12-2015 16:09:59</t>
  </si>
  <si>
    <t>04-12-2015 16:10:00</t>
  </si>
  <si>
    <t>04-12-2015 16:10:14</t>
  </si>
  <si>
    <t>04-12-2015 16:10:15</t>
  </si>
  <si>
    <t>04-12-2015 16:10:16</t>
  </si>
  <si>
    <t>04-12-2015 16:10:30</t>
  </si>
  <si>
    <t>04-12-2015 16:10:31</t>
  </si>
  <si>
    <t>04-12-2015 16:10:32</t>
  </si>
  <si>
    <t>04-12-2015 16:10:46</t>
  </si>
  <si>
    <t>04-12-2015 16:10:47</t>
  </si>
  <si>
    <t>04-12-2015 16:10:48</t>
  </si>
  <si>
    <t>04-12-2015 16:12:22</t>
  </si>
  <si>
    <t>04-12-2015 16:12:23</t>
  </si>
  <si>
    <t>04-12-2015 16:12:24</t>
  </si>
  <si>
    <t>04-12-2015 16:12:39</t>
  </si>
  <si>
    <t>04-12-2015 16:12:40</t>
  </si>
  <si>
    <t>04-12-2015 16:12:54</t>
  </si>
  <si>
    <t>04-12-2015 16:12:55</t>
  </si>
  <si>
    <t>04-12-2015 16:12:56</t>
  </si>
  <si>
    <t>04-12-2015 16:13:10</t>
  </si>
  <si>
    <t>04-12-2015 16:13:11</t>
  </si>
  <si>
    <t>04-12-2015 16:13:12</t>
  </si>
  <si>
    <t>04-12-2015 16:13:26</t>
  </si>
  <si>
    <t>04-12-2015 16:13:27</t>
  </si>
  <si>
    <t>04-12-2015 16:13:42</t>
  </si>
  <si>
    <t>04-12-2015 16:13:43</t>
  </si>
  <si>
    <t>04-12-2015 16:13:44</t>
  </si>
  <si>
    <t>04-12-2015 16:13:58</t>
  </si>
  <si>
    <t>04-12-2015 16:13:59</t>
  </si>
  <si>
    <t>04-12-2015 16:14:15</t>
  </si>
  <si>
    <t>04-12-2015 16:14:30</t>
  </si>
  <si>
    <t>04-12-2015 16:14:31</t>
  </si>
  <si>
    <t>04-12-2015 16:14:32</t>
  </si>
  <si>
    <t>04-12-2015 16:14:46</t>
  </si>
  <si>
    <t>04-12-2015 16:14:47</t>
  </si>
  <si>
    <t>04-12-2015 16:14:48</t>
  </si>
  <si>
    <t>04-12-2015 16:15:03</t>
  </si>
  <si>
    <t>04-12-2015 16:15:04</t>
  </si>
  <si>
    <t>04-12-2015 16:15:18</t>
  </si>
  <si>
    <t>04-12-2015 16:15:19</t>
  </si>
  <si>
    <t>04-12-2015 16:15:20</t>
  </si>
  <si>
    <t>04-12-2015 16:15:34</t>
  </si>
  <si>
    <t>04-12-2015 16:15:35</t>
  </si>
  <si>
    <t>04-12-2015 16:15:36</t>
  </si>
  <si>
    <t>04-12-2015 16:15:51</t>
  </si>
  <si>
    <t>04-12-2015 16:15:52</t>
  </si>
  <si>
    <t>04-12-2015 16:16:06</t>
  </si>
  <si>
    <t>04-12-2015 16:16:07</t>
  </si>
  <si>
    <t>04-12-2015 16:16:22</t>
  </si>
  <si>
    <t>04-12-2015 16:16:23</t>
  </si>
  <si>
    <t>04-12-2015 16:16:38</t>
  </si>
  <si>
    <t>04-12-2015 16:16:39</t>
  </si>
  <si>
    <t>04-12-2015 16:16:40</t>
  </si>
  <si>
    <t>04-12-2015 16:16:54</t>
  </si>
  <si>
    <t>04-12-2015 16:16:55</t>
  </si>
  <si>
    <t>04-12-2015 16:16:56</t>
  </si>
  <si>
    <t>04-12-2015 16:17:10</t>
  </si>
  <si>
    <t>04-12-2015 16:17:11</t>
  </si>
  <si>
    <t>04-12-2015 16:17:12</t>
  </si>
  <si>
    <t>04-12-2015 16:17:27</t>
  </si>
  <si>
    <t>04-12-2015 16:17:28</t>
  </si>
  <si>
    <t>04-12-2015 16:17:42</t>
  </si>
  <si>
    <t>04-12-2015 16:17:43</t>
  </si>
  <si>
    <t>04-12-2015 16:17:44</t>
  </si>
  <si>
    <t>04-12-2015 16:17:59</t>
  </si>
  <si>
    <t>04-12-2015 16:18:00</t>
  </si>
  <si>
    <t>04-12-2015 16:18:15</t>
  </si>
  <si>
    <t>04-12-2015 16:18:16</t>
  </si>
  <si>
    <t>04-12-2015 16:18:30</t>
  </si>
  <si>
    <t>04-12-2015 16:18:31</t>
  </si>
  <si>
    <t>04-12-2015 16:19:03</t>
  </si>
  <si>
    <t>04-12-2015 16:19:04</t>
  </si>
  <si>
    <t>04-12-2015 16:19:18</t>
  </si>
  <si>
    <t>04-12-2015 16:19:19</t>
  </si>
  <si>
    <t>04-12-2015 16:19:20</t>
  </si>
  <si>
    <t>04-12-2015 16:21:10</t>
  </si>
  <si>
    <t>04-12-2015 16:21:11</t>
  </si>
  <si>
    <t>04-12-2015 16:21:12</t>
  </si>
  <si>
    <t>04-12-2015 16:21:26</t>
  </si>
  <si>
    <t>04-12-2015 16:21:27</t>
  </si>
  <si>
    <t>04-12-2015 16:21:28</t>
  </si>
  <si>
    <t>04-12-2015 16:21:42</t>
  </si>
  <si>
    <t>04-12-2015 16:21:43</t>
  </si>
  <si>
    <t>04-12-2015 16:21:44</t>
  </si>
  <si>
    <t>04-12-2015 16:21:58</t>
  </si>
  <si>
    <t>04-12-2015 16:21:59</t>
  </si>
  <si>
    <t>04-12-2015 16:22:14</t>
  </si>
  <si>
    <t>04-12-2015 16:22:15</t>
  </si>
  <si>
    <t>04-12-2015 16:22:30</t>
  </si>
  <si>
    <t>04-12-2015 16:22:31</t>
  </si>
  <si>
    <t>04-12-2015 16:22:46</t>
  </si>
  <si>
    <t>04-12-2015 16:22:47</t>
  </si>
  <si>
    <t>04-12-2015 16:23:02</t>
  </si>
  <si>
    <t>04-12-2015 16:23:03</t>
  </si>
  <si>
    <t>04-12-2015 16:23:18</t>
  </si>
  <si>
    <t>04-12-2015 16:23:19</t>
  </si>
  <si>
    <t>04-12-2015 16:23:20</t>
  </si>
  <si>
    <t>04-12-2015 16:23:34</t>
  </si>
  <si>
    <t>04-12-2015 16:23:35</t>
  </si>
  <si>
    <t>04-12-2015 16:23:50</t>
  </si>
  <si>
    <t>04-12-2015 16:23:51</t>
  </si>
  <si>
    <t>04-12-2015 16:23:52</t>
  </si>
  <si>
    <t>04-12-2015 16:24:06</t>
  </si>
  <si>
    <t>04-12-2015 16:24:07</t>
  </si>
  <si>
    <t>04-12-2015 16:24:22</t>
  </si>
  <si>
    <t>04-12-2015 16:24:23</t>
  </si>
  <si>
    <t>04-12-2015 16:24:24</t>
  </si>
  <si>
    <t>04-12-2015 16:24:38</t>
  </si>
  <si>
    <t>04-12-2015 16:24:39</t>
  </si>
  <si>
    <t>04-12-2015 16:24:40</t>
  </si>
  <si>
    <t>04-12-2015 16:24:54</t>
  </si>
  <si>
    <t>04-12-2015 16:24:55</t>
  </si>
  <si>
    <t>04-12-2015 16:24:56</t>
  </si>
  <si>
    <t>04-12-2015 16:25:10</t>
  </si>
  <si>
    <t>04-12-2015 16:25:11</t>
  </si>
  <si>
    <t>04-12-2015 16:25:12</t>
  </si>
  <si>
    <t>04-12-2015 16:25:26</t>
  </si>
  <si>
    <t>04-12-2015 16:25:27</t>
  </si>
  <si>
    <t>04-12-2015 16:25:28</t>
  </si>
  <si>
    <t>04-12-2015 16:25:42</t>
  </si>
  <si>
    <t>04-12-2015 16:25:43</t>
  </si>
  <si>
    <t>04-12-2015 16:25:44</t>
  </si>
  <si>
    <t>04-12-2015 16:25:58</t>
  </si>
  <si>
    <t>04-12-2015 16:25:59</t>
  </si>
  <si>
    <t>04-12-2015 16:26:00</t>
  </si>
  <si>
    <t>04-12-2015 16:26:14</t>
  </si>
  <si>
    <t>04-12-2015 16:26:15</t>
  </si>
  <si>
    <t>04-12-2015 16:26:16</t>
  </si>
  <si>
    <t>04-12-2015 16:28:06</t>
  </si>
  <si>
    <t>04-12-2015 16:28:07</t>
  </si>
  <si>
    <t>04-12-2015 16:28:08</t>
  </si>
  <si>
    <t>04-12-2015 16:28:23</t>
  </si>
  <si>
    <t>04-12-2015 16:28:24</t>
  </si>
  <si>
    <t>04-12-2015 16:28:39</t>
  </si>
  <si>
    <t>04-12-2015 16:28:40</t>
  </si>
  <si>
    <t>04-12-2015 16:28:54</t>
  </si>
  <si>
    <t>04-12-2015 16:28:55</t>
  </si>
  <si>
    <t>04-12-2015 16:28:56</t>
  </si>
  <si>
    <t>04-12-2015 16:29:10</t>
  </si>
  <si>
    <t>04-12-2015 16:29:11</t>
  </si>
  <si>
    <t>04-12-2015 16:29:12</t>
  </si>
  <si>
    <t>04-12-2015 16:29:26</t>
  </si>
  <si>
    <t>04-12-2015 16:29:27</t>
  </si>
  <si>
    <t>04-12-2015 16:29:28</t>
  </si>
  <si>
    <t>04-12-2015 16:29:42</t>
  </si>
  <si>
    <t>04-12-2015 16:29:43</t>
  </si>
  <si>
    <t>04-12-2015 16:29:44</t>
  </si>
  <si>
    <t>04-12-2015 16:29:58</t>
  </si>
  <si>
    <t>04-12-2015 16:29:59</t>
  </si>
  <si>
    <t>04-12-2015 16:30:00</t>
  </si>
  <si>
    <t>04-12-2015 16:30:14</t>
  </si>
  <si>
    <t>04-12-2015 16:30:15</t>
  </si>
  <si>
    <t>04-12-2015 16:30:16</t>
  </si>
  <si>
    <t>04-12-2015 16:30:30</t>
  </si>
  <si>
    <t>04-12-2015 16:30:31</t>
  </si>
  <si>
    <t>04-12-2015 16:30:32</t>
  </si>
  <si>
    <t>04-12-2015 16:30:48</t>
  </si>
  <si>
    <t>04-12-2015 16:31:02</t>
  </si>
  <si>
    <t>04-12-2015 16:31:03</t>
  </si>
  <si>
    <t>04-12-2015 16:31:04</t>
  </si>
  <si>
    <t>04-12-2015 16:31:18</t>
  </si>
  <si>
    <t>04-12-2015 16:31:19</t>
  </si>
  <si>
    <t>04-12-2015 16:31:20</t>
  </si>
  <si>
    <t>04-12-2015 16:31:34</t>
  </si>
  <si>
    <t>04-12-2015 16:31:35</t>
  </si>
  <si>
    <t>Odrzuconych</t>
  </si>
  <si>
    <t>Wszystkich</t>
  </si>
  <si>
    <t>Odrzuconych [%]</t>
  </si>
  <si>
    <t>Śr. RSSI</t>
  </si>
  <si>
    <t>Śr. RSSI po odsianiu</t>
  </si>
  <si>
    <t>Odsianych łącznie</t>
  </si>
  <si>
    <t>Przed odsianiem</t>
  </si>
  <si>
    <t>Po odsianiu</t>
  </si>
  <si>
    <t>Wartości parametru L</t>
  </si>
  <si>
    <t>Parametr d - co jeden metr oraz 25%, 50% oraz 75% wartości parametru L</t>
  </si>
  <si>
    <t>Parametr d - odległość od pierwszego beacon'a</t>
  </si>
  <si>
    <t>Parametr L - odległości pomiędzy beacon'ami</t>
  </si>
  <si>
    <t>d</t>
  </si>
  <si>
    <t xml:space="preserve">Wartości parametru d </t>
  </si>
  <si>
    <t>krok</t>
  </si>
  <si>
    <t>%</t>
  </si>
  <si>
    <t>MIN</t>
  </si>
  <si>
    <t>MAX</t>
  </si>
  <si>
    <t xml:space="preserve">MIN 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</si>
  <si>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</si>
  <si>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</si>
  <si>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</si>
  <si>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</si>
  <si>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</si>
  <si>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</si>
  <si>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</si>
  <si>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</si>
  <si>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</si>
  <si>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</si>
  <si>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</si>
  <si>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</si>
  <si>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</si>
  <si>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n - moja metoda</t>
  </si>
  <si>
    <t>n - metoda excel</t>
  </si>
  <si>
    <t>A - moja metoda</t>
  </si>
  <si>
    <t>A - metoda excel</t>
  </si>
  <si>
    <t>d-moja metoda</t>
  </si>
  <si>
    <t>dla dmax=6,5</t>
  </si>
  <si>
    <t>n</t>
  </si>
  <si>
    <t>A</t>
  </si>
  <si>
    <t>d-metoda excel</t>
  </si>
  <si>
    <t>Wyliczenia ze średniej z 10 pomiarów</t>
  </si>
  <si>
    <t>Wyliczenia z jednego pomiaru</t>
  </si>
  <si>
    <t>dla dmax=3,5</t>
  </si>
  <si>
    <t>Parametr d1 - obliczona odleglość od pierwszego beacona</t>
  </si>
  <si>
    <t>Parametr d2 - obliczona odleglość od pierwszego beacona</t>
  </si>
  <si>
    <t>Pomiarem jest średnia z 10 pomiarów</t>
  </si>
  <si>
    <t>Z</t>
  </si>
  <si>
    <t>d1</t>
  </si>
  <si>
    <t>d2</t>
  </si>
  <si>
    <t>d2 - rzeczywiste</t>
  </si>
  <si>
    <t>Błąd MSE</t>
  </si>
  <si>
    <t>Pozycja x</t>
  </si>
  <si>
    <t>Średni</t>
  </si>
  <si>
    <t>Id</t>
  </si>
  <si>
    <t>Błędy</t>
  </si>
  <si>
    <t>Różnica</t>
  </si>
  <si>
    <t>Różnice</t>
  </si>
  <si>
    <t>L</t>
  </si>
  <si>
    <t>d3</t>
  </si>
  <si>
    <t>Pomieszczenie</t>
  </si>
  <si>
    <t>szerokość = 335cm</t>
  </si>
  <si>
    <t>długość = 500cm</t>
  </si>
  <si>
    <t>x</t>
  </si>
  <si>
    <t>y</t>
  </si>
  <si>
    <t>max</t>
  </si>
  <si>
    <t>b1</t>
  </si>
  <si>
    <t>b2</t>
  </si>
  <si>
    <t>b3</t>
  </si>
  <si>
    <t xml:space="preserve">min </t>
  </si>
  <si>
    <t>D rzeczywiste</t>
  </si>
  <si>
    <t>D obliczone</t>
  </si>
  <si>
    <t>max d</t>
  </si>
  <si>
    <t>równania</t>
  </si>
  <si>
    <t>odległości między beaconami</t>
  </si>
  <si>
    <t>-</t>
  </si>
  <si>
    <t>b4</t>
  </si>
  <si>
    <t>punkt</t>
  </si>
  <si>
    <t>d4</t>
  </si>
  <si>
    <t>COLA</t>
  </si>
  <si>
    <t>LLS</t>
  </si>
  <si>
    <t>D przybliżone</t>
  </si>
  <si>
    <t>Odrzucajac jeden najgorszy</t>
  </si>
  <si>
    <t xml:space="preserve">Błąd </t>
  </si>
  <si>
    <t>7,756628571428573,50000000000000 7,75662857142857</t>
  </si>
  <si>
    <t xml:space="preserve">Błędy </t>
  </si>
  <si>
    <t xml:space="preserve">Średni </t>
  </si>
  <si>
    <t>Max</t>
  </si>
  <si>
    <t>średnia</t>
  </si>
  <si>
    <t>min</t>
  </si>
  <si>
    <t xml:space="preserve"> </t>
  </si>
  <si>
    <t>Metoda 2</t>
  </si>
  <si>
    <t>MSE</t>
  </si>
  <si>
    <t xml:space="preserve">Metoda 1 </t>
  </si>
  <si>
    <t>Jeden pomiar</t>
  </si>
  <si>
    <t>Średnia z 10 pomiarów</t>
  </si>
  <si>
    <t xml:space="preserve">Różnica </t>
  </si>
  <si>
    <t>Błąd średniokwadratowy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</si>
</sst>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Font="1"/>
    <xf numFmtId="2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22" xfId="0" applyNumberFormat="1" applyBorder="1"/>
    <xf numFmtId="2" fontId="0" fillId="0" borderId="25" xfId="0" applyNumberFormat="1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27" xfId="0" applyBorder="1"/>
    <xf numFmtId="0" fontId="0" fillId="0" borderId="28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6" xfId="0" applyNumberFormat="1" applyBorder="1"/>
    <xf numFmtId="0" fontId="0" fillId="0" borderId="26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24" xfId="0" applyNumberFormat="1" applyBorder="1"/>
    <xf numFmtId="0" fontId="0" fillId="0" borderId="26" xfId="0" applyFill="1" applyBorder="1"/>
    <xf numFmtId="0" fontId="0" fillId="0" borderId="12" xfId="0" applyFill="1" applyBorder="1"/>
    <xf numFmtId="2" fontId="0" fillId="0" borderId="18" xfId="0" applyNumberFormat="1" applyBorder="1"/>
    <xf numFmtId="2" fontId="0" fillId="0" borderId="20" xfId="0" applyNumberFormat="1" applyBorder="1"/>
    <xf numFmtId="2" fontId="0" fillId="0" borderId="19" xfId="0" applyNumberFormat="1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3" borderId="0" xfId="0" applyFill="1"/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colors>
    <mruColors>
      <color rgb="FFF65948"/>
      <color rgb="FF60C8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'moc-4'!$R$1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'moc-4'!$O$2:$O$33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'moc-4'!$R$2:$R$33</c:f>
              <c:numCache>
                <c:formatCode>0.00</c:formatCode>
                <c:ptCount val="32"/>
                <c:pt idx="0">
                  <c:v>0.85470085470085477</c:v>
                </c:pt>
                <c:pt idx="1">
                  <c:v>4.7619047619047619</c:v>
                </c:pt>
                <c:pt idx="2">
                  <c:v>19.35483870967742</c:v>
                </c:pt>
                <c:pt idx="3">
                  <c:v>3.3333333333333335</c:v>
                </c:pt>
                <c:pt idx="4">
                  <c:v>9.67741935483871</c:v>
                </c:pt>
                <c:pt idx="5">
                  <c:v>16.666666666666664</c:v>
                </c:pt>
                <c:pt idx="6">
                  <c:v>9.0909090909090917</c:v>
                </c:pt>
                <c:pt idx="7">
                  <c:v>18.421052631578945</c:v>
                </c:pt>
                <c:pt idx="8">
                  <c:v>2.8571428571428572</c:v>
                </c:pt>
                <c:pt idx="9">
                  <c:v>7.2727272727272725</c:v>
                </c:pt>
                <c:pt idx="10">
                  <c:v>3.125</c:v>
                </c:pt>
                <c:pt idx="11">
                  <c:v>23.255813953488371</c:v>
                </c:pt>
                <c:pt idx="12">
                  <c:v>3.225806451612903</c:v>
                </c:pt>
                <c:pt idx="13">
                  <c:v>0</c:v>
                </c:pt>
                <c:pt idx="14">
                  <c:v>15.625</c:v>
                </c:pt>
                <c:pt idx="15">
                  <c:v>22.222222222222221</c:v>
                </c:pt>
                <c:pt idx="16">
                  <c:v>23.809523809523807</c:v>
                </c:pt>
                <c:pt idx="17">
                  <c:v>12.389380530973451</c:v>
                </c:pt>
                <c:pt idx="18">
                  <c:v>30.158730158730158</c:v>
                </c:pt>
                <c:pt idx="19">
                  <c:v>1.5384615384615385</c:v>
                </c:pt>
                <c:pt idx="20">
                  <c:v>4.3010752688172049</c:v>
                </c:pt>
                <c:pt idx="21">
                  <c:v>1.3888888888888888</c:v>
                </c:pt>
                <c:pt idx="22">
                  <c:v>15.730337078651685</c:v>
                </c:pt>
                <c:pt idx="23">
                  <c:v>9.67741935483871</c:v>
                </c:pt>
                <c:pt idx="24">
                  <c:v>9.375</c:v>
                </c:pt>
                <c:pt idx="25">
                  <c:v>6.1728395061728394</c:v>
                </c:pt>
                <c:pt idx="26">
                  <c:v>3.9473684210526314</c:v>
                </c:pt>
                <c:pt idx="27">
                  <c:v>4.8780487804878048</c:v>
                </c:pt>
                <c:pt idx="28">
                  <c:v>30.434782608695656</c:v>
                </c:pt>
                <c:pt idx="29">
                  <c:v>23.943661971830984</c:v>
                </c:pt>
                <c:pt idx="30">
                  <c:v>4.3478260869565215</c:v>
                </c:pt>
                <c:pt idx="31">
                  <c:v>4.8780487804878048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509632"/>
        <c:axId val="284510024"/>
      </c:barChart>
      <c:catAx>
        <c:axId val="2845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510024"/>
        <c:crosses val="autoZero"/>
        <c:auto val="1"/>
        <c:lblAlgn val="ctr"/>
        <c:lblOffset val="100"/>
        <c:noMultiLvlLbl val="0"/>
      </c:catAx>
      <c:valAx>
        <c:axId val="28451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5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'Symulacja 1D'!$Q$35:$Q$39</c:f>
              <c:numCache>
                <c:formatCode>0.00</c:formatCode>
                <c:ptCount val="5"/>
                <c:pt idx="0">
                  <c:v>0.37238011126545534</c:v>
                </c:pt>
                <c:pt idx="1">
                  <c:v>0.68099491696939074</c:v>
                </c:pt>
                <c:pt idx="2">
                  <c:v>2</c:v>
                </c:pt>
                <c:pt idx="3">
                  <c:v>3.2913992712534341</c:v>
                </c:pt>
                <c:pt idx="4">
                  <c:v>3.6276198887345448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15744"/>
        <c:axId val="285816136"/>
      </c:scatterChart>
      <c:valAx>
        <c:axId val="2858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5816136"/>
        <c:crosses val="autoZero"/>
        <c:crossBetween val="midCat"/>
      </c:valAx>
      <c:valAx>
        <c:axId val="2858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581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'Symulacja 1D'!$Q$22:$Q$25</c:f>
              <c:numCache>
                <c:formatCode>0.00</c:formatCode>
                <c:ptCount val="4"/>
                <c:pt idx="0">
                  <c:v>1.2197031124946864</c:v>
                </c:pt>
                <c:pt idx="1">
                  <c:v>1.5</c:v>
                </c:pt>
                <c:pt idx="2">
                  <c:v>1.7802968875053138</c:v>
                </c:pt>
                <c:pt idx="3">
                  <c:v>2.7424669396347277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16920"/>
        <c:axId val="285817312"/>
      </c:scatterChart>
      <c:valAx>
        <c:axId val="28581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5817312"/>
        <c:crosses val="autoZero"/>
        <c:crossBetween val="midCat"/>
      </c:valAx>
      <c:valAx>
        <c:axId val="2858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581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1D'!$Q$150:$Q$161</c:f>
              <c:numCache>
                <c:formatCode>0.00</c:formatCode>
                <c:ptCount val="12"/>
                <c:pt idx="0">
                  <c:v>3.1965441773830596</c:v>
                </c:pt>
                <c:pt idx="1">
                  <c:v>0.65267699877076901</c:v>
                </c:pt>
                <c:pt idx="2">
                  <c:v>5.0006227539938877</c:v>
                </c:pt>
                <c:pt idx="3">
                  <c:v>7.8513309536405282</c:v>
                </c:pt>
                <c:pt idx="4">
                  <c:v>1.239441730102514</c:v>
                </c:pt>
                <c:pt idx="5">
                  <c:v>5.3479937885518289</c:v>
                </c:pt>
                <c:pt idx="6">
                  <c:v>8.1922201823403533</c:v>
                </c:pt>
                <c:pt idx="7">
                  <c:v>2.4891615496678736</c:v>
                </c:pt>
                <c:pt idx="8">
                  <c:v>5.7529684188813688</c:v>
                </c:pt>
                <c:pt idx="9">
                  <c:v>7.8241662519804889</c:v>
                </c:pt>
                <c:pt idx="10">
                  <c:v>9.537306471598729</c:v>
                </c:pt>
                <c:pt idx="11">
                  <c:v>7.6777943731187417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18096"/>
        <c:axId val="286019376"/>
      </c:scatterChart>
      <c:valAx>
        <c:axId val="2858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019376"/>
        <c:crosses val="autoZero"/>
        <c:crossBetween val="midCat"/>
      </c:valAx>
      <c:valAx>
        <c:axId val="2860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58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 (3.5, 3.5)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2D'!$I$26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2D'!$J$26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2D'!$I$27</c:f>
              <c:numCache>
                <c:formatCode>General</c:formatCode>
                <c:ptCount val="1"/>
                <c:pt idx="0">
                  <c:v>3.99849285714286</c:v>
                </c:pt>
              </c:numCache>
            </c:numRef>
          </c:xVal>
          <c:yVal>
            <c:numRef>
              <c:f>'Symulacja 2D'!$J$27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2D'!$I$28</c:f>
              <c:numCache>
                <c:formatCode>General</c:formatCode>
                <c:ptCount val="1"/>
                <c:pt idx="0">
                  <c:v>3.6733785714285698</c:v>
                </c:pt>
              </c:numCache>
            </c:numRef>
          </c:xVal>
          <c:yVal>
            <c:numRef>
              <c:f>'Symulacja 2D'!$J$28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9"/>
          <c:order val="9"/>
          <c:tx>
            <c:v>LLS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2D'!$K$32</c:f>
              <c:numCache>
                <c:formatCode>General</c:formatCode>
                <c:ptCount val="1"/>
                <c:pt idx="0">
                  <c:v>3.3482642857142899</c:v>
                </c:pt>
              </c:numCache>
            </c:numRef>
          </c:xVal>
          <c:yVal>
            <c:numRef>
              <c:f>'Symulacja 2D'!$L$32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10"/>
          <c:order val="10"/>
          <c:tx>
            <c:v>COLA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2D'!$K$31</c:f>
              <c:numCache>
                <c:formatCode>General</c:formatCode>
                <c:ptCount val="1"/>
                <c:pt idx="0">
                  <c:v>3.3482642857142899</c:v>
                </c:pt>
              </c:numCache>
            </c:numRef>
          </c:xVal>
          <c:yVal>
            <c:numRef>
              <c:f>'Symulacja 2D'!$L$31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20160"/>
        <c:axId val="286020552"/>
      </c:scatterChart>
      <c:valAx>
        <c:axId val="28602016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020552"/>
        <c:crosses val="autoZero"/>
        <c:crossBetween val="midCat"/>
      </c:valAx>
      <c:valAx>
        <c:axId val="286020552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02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2D'!$I$52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'Symulacja 2D'!$J$52</c:f>
              <c:numCache>
                <c:formatCode>General</c:formatCode>
                <c:ptCount val="1"/>
                <c:pt idx="0">
                  <c:v>2.8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2D'!$K$53</c:f>
              <c:numCache>
                <c:formatCode>General</c:formatCode>
                <c:ptCount val="1"/>
                <c:pt idx="0">
                  <c:v>0.51646428571428604</c:v>
                </c:pt>
              </c:numCache>
            </c:numRef>
          </c:xVal>
          <c:yVal>
            <c:numRef>
              <c:f>'Symulacja 2D'!$L$53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2D'!$K$54</c:f>
              <c:numCache>
                <c:formatCode>General</c:formatCode>
                <c:ptCount val="1"/>
                <c:pt idx="0">
                  <c:v>4.0598857142857101</c:v>
                </c:pt>
              </c:numCache>
            </c:numRef>
          </c:xVal>
          <c:yVal>
            <c:numRef>
              <c:f>'Symulacja 2D'!$L$54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9"/>
          <c:order val="9"/>
          <c:tx>
            <c:v>COLA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2D'!$K$57</c:f>
              <c:numCache>
                <c:formatCode>General</c:formatCode>
                <c:ptCount val="1"/>
                <c:pt idx="0">
                  <c:v>4.0598857142857101</c:v>
                </c:pt>
              </c:numCache>
            </c:numRef>
          </c:xVal>
          <c:yVal>
            <c:numRef>
              <c:f>'Symulacja 2D'!$L$57</c:f>
              <c:numCache>
                <c:formatCode>General</c:formatCode>
                <c:ptCount val="1"/>
                <c:pt idx="0">
                  <c:v>3.95132857142857</c:v>
                </c:pt>
              </c:numCache>
            </c:numRef>
          </c:yVal>
          <c:smooth val="0"/>
        </c:ser>
        <c:ser>
          <c:idx val="10"/>
          <c:order val="10"/>
          <c:tx>
            <c:v>LLS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2D'!$K$58</c:f>
              <c:numCache>
                <c:formatCode>General</c:formatCode>
                <c:ptCount val="1"/>
                <c:pt idx="0">
                  <c:v>4.0598857142857101</c:v>
                </c:pt>
              </c:numCache>
            </c:numRef>
          </c:xVal>
          <c:yVal>
            <c:numRef>
              <c:f>'Symulacja 2D'!$L$58</c:f>
              <c:numCache>
                <c:formatCode>General</c:formatCode>
                <c:ptCount val="1"/>
                <c:pt idx="0">
                  <c:v>3.95132857142857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21336"/>
        <c:axId val="286021728"/>
      </c:scatterChart>
      <c:valAx>
        <c:axId val="28602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021728"/>
        <c:crosses val="autoZero"/>
        <c:crossBetween val="midCat"/>
      </c:valAx>
      <c:valAx>
        <c:axId val="2860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02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2D'!$I$73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'Symulacja 2D'!$J$73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2D'!$K$74</c:f>
              <c:numCache>
                <c:formatCode>General</c:formatCode>
                <c:ptCount val="1"/>
                <c:pt idx="0">
                  <c:v>0.12330000000000001</c:v>
                </c:pt>
              </c:numCache>
            </c:numRef>
          </c:xVal>
          <c:yVal>
            <c:numRef>
              <c:f>'Symulacja 2D'!$L$74</c:f>
              <c:numCache>
                <c:formatCode>General</c:formatCode>
                <c:ptCount val="1"/>
                <c:pt idx="0">
                  <c:v>0.75960000000000005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2D'!$L$75</c:f>
              <c:numCache>
                <c:formatCode>General</c:formatCode>
                <c:ptCount val="1"/>
                <c:pt idx="0">
                  <c:v>0.75960000000000005</c:v>
                </c:pt>
              </c:numCache>
            </c:numRef>
          </c:yVal>
          <c:smooth val="0"/>
        </c:ser>
        <c:ser>
          <c:idx val="9"/>
          <c:order val="9"/>
          <c:tx>
            <c:v>LLS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2D'!$K$79</c:f>
              <c:numCache>
                <c:formatCode>General</c:formatCode>
                <c:ptCount val="1"/>
                <c:pt idx="0">
                  <c:v>3.6733785714285698</c:v>
                </c:pt>
              </c:numCache>
            </c:numRef>
          </c:xVal>
          <c:yVal>
            <c:numRef>
              <c:f>'Symulacja 2D'!$L$79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10"/>
          <c:order val="10"/>
          <c:tx>
            <c:v>COLA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2D'!$K$78</c:f>
              <c:numCache>
                <c:formatCode>General</c:formatCode>
                <c:ptCount val="1"/>
                <c:pt idx="0">
                  <c:v>3.99849285714286</c:v>
                </c:pt>
              </c:numCache>
            </c:numRef>
          </c:xVal>
          <c:yVal>
            <c:numRef>
              <c:f>'Symulacja 2D'!$L$78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22512"/>
        <c:axId val="286022904"/>
      </c:scatterChart>
      <c:valAx>
        <c:axId val="286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022904"/>
        <c:crosses val="autoZero"/>
        <c:crossBetween val="midCat"/>
      </c:valAx>
      <c:valAx>
        <c:axId val="28602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2D'!$I$98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'Symulacja 2D'!$J$98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2D'!$K$99</c:f>
              <c:numCache>
                <c:formatCode>0.00</c:formatCode>
                <c:ptCount val="1"/>
                <c:pt idx="0">
                  <c:v>3.03916428571429</c:v>
                </c:pt>
              </c:numCache>
            </c:numRef>
          </c:xVal>
          <c:yVal>
            <c:numRef>
              <c:f>'Symulacja 2D'!$L$99</c:f>
              <c:numCache>
                <c:formatCode>0.00</c:formatCode>
                <c:ptCount val="1"/>
                <c:pt idx="0">
                  <c:v>2.88375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2D'!$K$100</c:f>
              <c:numCache>
                <c:formatCode>0.00</c:formatCode>
                <c:ptCount val="1"/>
                <c:pt idx="0">
                  <c:v>3.8167357142857101</c:v>
                </c:pt>
              </c:numCache>
            </c:numRef>
          </c:xVal>
          <c:yVal>
            <c:numRef>
              <c:f>'Symulacja 2D'!$L$100</c:f>
              <c:numCache>
                <c:formatCode>0.00</c:formatCode>
                <c:ptCount val="1"/>
                <c:pt idx="0">
                  <c:v>2.88375</c:v>
                </c:pt>
              </c:numCache>
            </c:numRef>
          </c:yVal>
          <c:smooth val="0"/>
        </c:ser>
        <c:ser>
          <c:idx val="9"/>
          <c:order val="9"/>
          <c:tx>
            <c:v>COLA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2D'!$K$103</c:f>
              <c:numCache>
                <c:formatCode>0.00</c:formatCode>
                <c:ptCount val="1"/>
                <c:pt idx="0">
                  <c:v>3.8167357142857101</c:v>
                </c:pt>
              </c:numCache>
            </c:numRef>
          </c:xVal>
          <c:yVal>
            <c:numRef>
              <c:f>'Symulacja 2D'!$L$103</c:f>
              <c:numCache>
                <c:formatCode>0.00</c:formatCode>
                <c:ptCount val="1"/>
                <c:pt idx="0">
                  <c:v>3.6613214285714299</c:v>
                </c:pt>
              </c:numCache>
            </c:numRef>
          </c:yVal>
          <c:smooth val="0"/>
        </c:ser>
        <c:ser>
          <c:idx val="10"/>
          <c:order val="10"/>
          <c:tx>
            <c:v>LLS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2D'!$K$104</c:f>
              <c:numCache>
                <c:formatCode>0.00</c:formatCode>
                <c:ptCount val="1"/>
                <c:pt idx="0">
                  <c:v>3.8167357142857101</c:v>
                </c:pt>
              </c:numCache>
            </c:numRef>
          </c:xVal>
          <c:yVal>
            <c:numRef>
              <c:f>'Symulacja 2D'!$L$104</c:f>
              <c:numCache>
                <c:formatCode>0.00</c:formatCode>
                <c:ptCount val="1"/>
                <c:pt idx="0">
                  <c:v>3.6613214285714299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89032"/>
        <c:axId val="287789424"/>
      </c:scatterChart>
      <c:valAx>
        <c:axId val="28778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789424"/>
        <c:crosses val="autoZero"/>
        <c:crossBetween val="midCat"/>
      </c:valAx>
      <c:valAx>
        <c:axId val="2877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78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2D'!$I$124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2D'!$J$124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2D'!$K$125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2D'!$L$125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2D'!$K$126</c:f>
              <c:numCache>
                <c:formatCode>0.00</c:formatCode>
                <c:ptCount val="1"/>
                <c:pt idx="0">
                  <c:v>3.5542785714285698</c:v>
                </c:pt>
              </c:numCache>
            </c:numRef>
          </c:xVal>
          <c:yVal>
            <c:numRef>
              <c:f>'Symulacja 2D'!$L$126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9"/>
          <c:order val="9"/>
          <c:tx>
            <c:v>COLA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2D'!$K$129</c:f>
              <c:numCache>
                <c:formatCode>0.00</c:formatCode>
                <c:ptCount val="1"/>
                <c:pt idx="0">
                  <c:v>3.5542785714285698</c:v>
                </c:pt>
              </c:numCache>
            </c:numRef>
          </c:xVal>
          <c:yVal>
            <c:numRef>
              <c:f>'Symulacja 2D'!$L$129</c:f>
              <c:numCache>
                <c:formatCode>0.00</c:formatCode>
                <c:ptCount val="1"/>
                <c:pt idx="0">
                  <c:v>4.1385071428571401</c:v>
                </c:pt>
              </c:numCache>
            </c:numRef>
          </c:yVal>
          <c:smooth val="0"/>
        </c:ser>
        <c:ser>
          <c:idx val="10"/>
          <c:order val="10"/>
          <c:tx>
            <c:v>LLS- 3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2D'!$K$130</c:f>
              <c:numCache>
                <c:formatCode>0.00</c:formatCode>
                <c:ptCount val="1"/>
                <c:pt idx="0">
                  <c:v>3.5542785714285698</c:v>
                </c:pt>
              </c:numCache>
            </c:numRef>
          </c:xVal>
          <c:yVal>
            <c:numRef>
              <c:f>'Symulacja 2D'!$L$130</c:f>
              <c:numCache>
                <c:formatCode>0.00</c:formatCode>
                <c:ptCount val="1"/>
                <c:pt idx="0">
                  <c:v>4.1385071428571401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90208"/>
        <c:axId val="287790600"/>
      </c:scatterChart>
      <c:valAx>
        <c:axId val="2877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790600"/>
        <c:crosses val="autoZero"/>
        <c:crossBetween val="midCat"/>
      </c:valAx>
      <c:valAx>
        <c:axId val="2877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79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2D'!$I$144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'Symulacja 2D'!$J$144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2D'!$K$145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2D'!$L$145</c:f>
              <c:numCache>
                <c:formatCode>0.00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2D'!$K$146</c:f>
              <c:numCache>
                <c:formatCode>0.00</c:formatCode>
                <c:ptCount val="1"/>
                <c:pt idx="0">
                  <c:v>4.0284571428571398</c:v>
                </c:pt>
              </c:numCache>
            </c:numRef>
          </c:xVal>
          <c:yVal>
            <c:numRef>
              <c:f>'Symulacja 2D'!$L$146</c:f>
              <c:numCache>
                <c:formatCode>0.00</c:formatCode>
                <c:ptCount val="1"/>
                <c:pt idx="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91384"/>
        <c:axId val="287791776"/>
      </c:scatterChart>
      <c:valAx>
        <c:axId val="28779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791776"/>
        <c:crosses val="autoZero"/>
        <c:crossBetween val="midCat"/>
      </c:valAx>
      <c:valAx>
        <c:axId val="2877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79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2D'!$I$165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'Symulacja 2D'!$J$165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2D'!$K$166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2D'!$L$166</c:f>
              <c:numCache>
                <c:formatCode>0.00</c:formatCode>
                <c:ptCount val="1"/>
                <c:pt idx="0">
                  <c:v>6.9637500000000001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2D'!$K$167</c:f>
              <c:numCache>
                <c:formatCode>0.00</c:formatCode>
                <c:ptCount val="1"/>
                <c:pt idx="0">
                  <c:v>1.0857142857142701E-2</c:v>
                </c:pt>
              </c:numCache>
            </c:numRef>
          </c:xVal>
          <c:yVal>
            <c:numRef>
              <c:f>'Symulacja 2D'!$L$167</c:f>
              <c:numCache>
                <c:formatCode>0.00</c:formatCode>
                <c:ptCount val="1"/>
                <c:pt idx="0">
                  <c:v>6.9637500000000001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32000"/>
        <c:axId val="287932392"/>
      </c:scatterChart>
      <c:valAx>
        <c:axId val="2879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932392"/>
        <c:crosses val="autoZero"/>
        <c:crossBetween val="midCat"/>
      </c:valAx>
      <c:valAx>
        <c:axId val="2879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93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v>Pozostałe pomiary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'moc-4'!$N$2:$N$1812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6">
                  <c:v>-70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9">
                  <c:v>-75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5">
                  <c:v>-74</c:v>
                </c:pt>
                <c:pt idx="497">
                  <c:v>-74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6">
                  <c:v>-75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4">
                  <c:v>-75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4">
                  <c:v>-86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5">
                  <c:v>-86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5">
                  <c:v>-95</c:v>
                </c:pt>
                <c:pt idx="808">
                  <c:v>-96</c:v>
                </c:pt>
                <c:pt idx="809">
                  <c:v>-89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81">
                  <c:v>-82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9">
                  <c:v>-87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1">
                  <c:v>-84</c:v>
                </c:pt>
                <c:pt idx="1262">
                  <c:v>-83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4">
                  <c:v>-82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6">
                  <c:v>-82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600">
                  <c:v>-82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20">
                  <c:v>-82</c:v>
                </c:pt>
                <c:pt idx="1621">
                  <c:v>-82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6">
                  <c:v>-81</c:v>
                </c:pt>
                <c:pt idx="1637">
                  <c:v>-81</c:v>
                </c:pt>
                <c:pt idx="1640">
                  <c:v>-81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70">
                  <c:v>-81</c:v>
                </c:pt>
                <c:pt idx="1671">
                  <c:v>-81</c:v>
                </c:pt>
                <c:pt idx="1673">
                  <c:v>-81</c:v>
                </c:pt>
                <c:pt idx="1674">
                  <c:v>-81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9">
                  <c:v>-81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10808"/>
        <c:axId val="230878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'[1]moc-4stat'!$C$1</c15:sqref>
                        </c15:formulaRef>
                      </c:ext>
                    </c:extLst>
                    <c:strCache>
                      <c:ptCount val="1"/>
                      <c:pt idx="0">
                        <c:v>RSSI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-0.1285725523056436"/>
                        <c:y val="-0.5198388013998249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l-PL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'[1]moc-4stat'!$E$2:$E$32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0.3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'[1]moc-4stat'!$C$2:$C$32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-59.299145299145302</c:v>
                      </c:pt>
                      <c:pt idx="1">
                        <c:v>-64.380952380952294</c:v>
                      </c:pt>
                      <c:pt idx="2">
                        <c:v>-67.709677419354804</c:v>
                      </c:pt>
                      <c:pt idx="3">
                        <c:v>-66.6666666666666</c:v>
                      </c:pt>
                      <c:pt idx="4">
                        <c:v>-67.548387096774107</c:v>
                      </c:pt>
                      <c:pt idx="5">
                        <c:v>-70.3888888888888</c:v>
                      </c:pt>
                      <c:pt idx="6">
                        <c:v>-76.303030303030297</c:v>
                      </c:pt>
                      <c:pt idx="7">
                        <c:v>-82.552631578947299</c:v>
                      </c:pt>
                      <c:pt idx="8">
                        <c:v>-76.514285714285705</c:v>
                      </c:pt>
                      <c:pt idx="9">
                        <c:v>-81.781818181818096</c:v>
                      </c:pt>
                      <c:pt idx="10">
                        <c:v>-73.375</c:v>
                      </c:pt>
                      <c:pt idx="11">
                        <c:v>-73.976744186046503</c:v>
                      </c:pt>
                      <c:pt idx="12">
                        <c:v>-76.838709677419303</c:v>
                      </c:pt>
                      <c:pt idx="13">
                        <c:v>-83.605263157894697</c:v>
                      </c:pt>
                      <c:pt idx="14">
                        <c:v>-84.34375</c:v>
                      </c:pt>
                      <c:pt idx="15">
                        <c:v>-74.6666666666666</c:v>
                      </c:pt>
                      <c:pt idx="16">
                        <c:v>-85.753968253968196</c:v>
                      </c:pt>
                      <c:pt idx="17">
                        <c:v>-91.203539823008796</c:v>
                      </c:pt>
                      <c:pt idx="18">
                        <c:v>-82.1111111111111</c:v>
                      </c:pt>
                      <c:pt idx="19">
                        <c:v>-82.230769230769198</c:v>
                      </c:pt>
                      <c:pt idx="20">
                        <c:v>-80.655913978494596</c:v>
                      </c:pt>
                      <c:pt idx="21">
                        <c:v>-78.5</c:v>
                      </c:pt>
                      <c:pt idx="22">
                        <c:v>-87.438202247191001</c:v>
                      </c:pt>
                      <c:pt idx="23">
                        <c:v>-84.548387096774107</c:v>
                      </c:pt>
                      <c:pt idx="24">
                        <c:v>-81.796875</c:v>
                      </c:pt>
                      <c:pt idx="25">
                        <c:v>-79.765432098765402</c:v>
                      </c:pt>
                      <c:pt idx="26">
                        <c:v>-84.052631578947299</c:v>
                      </c:pt>
                      <c:pt idx="27">
                        <c:v>-82.219512195121894</c:v>
                      </c:pt>
                      <c:pt idx="28">
                        <c:v>-81.847826086956502</c:v>
                      </c:pt>
                      <c:pt idx="29">
                        <c:v>-81.014084507042199</c:v>
                      </c:pt>
                      <c:pt idx="30">
                        <c:v>-89.202898550724598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'[1]moc-4stat'!$T$2</c15:sqref>
                        </c15:formulaRef>
                      </c:ext>
                    </c:extLst>
                    <c:strCache>
                      <c:ptCount val="1"/>
                      <c:pt idx="0">
                        <c:v>n 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0.3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'[1]moc-4stat'!$T$3:$T$33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-58.544589322630181</c:v>
                      </c:pt>
                      <c:pt idx="1">
                        <c:v>-61.990651568085873</c:v>
                      </c:pt>
                      <c:pt idx="2">
                        <c:v>-64.725945053561546</c:v>
                      </c:pt>
                      <c:pt idx="3">
                        <c:v>-66.6666666666666</c:v>
                      </c:pt>
                      <c:pt idx="4">
                        <c:v>-69.401960152142266</c:v>
                      </c:pt>
                      <c:pt idx="5">
                        <c:v>-71.34268176524732</c:v>
                      </c:pt>
                      <c:pt idx="6">
                        <c:v>-72.848022397597958</c:v>
                      </c:pt>
                      <c:pt idx="7">
                        <c:v>-74.077975250722986</c:v>
                      </c:pt>
                      <c:pt idx="8">
                        <c:v>-75.117885570702143</c:v>
                      </c:pt>
                      <c:pt idx="9">
                        <c:v>-76.018696863828055</c:v>
                      </c:pt>
                      <c:pt idx="10">
                        <c:v>-76.813268736198651</c:v>
                      </c:pt>
                      <c:pt idx="11">
                        <c:v>-77.524037496178693</c:v>
                      </c:pt>
                      <c:pt idx="12">
                        <c:v>-78.167006049341438</c:v>
                      </c:pt>
                      <c:pt idx="13">
                        <c:v>-78.75399034930372</c:v>
                      </c:pt>
                      <c:pt idx="14">
                        <c:v>-79.293963561501428</c:v>
                      </c:pt>
                      <c:pt idx="15">
                        <c:v>-79.793900669282877</c:v>
                      </c:pt>
                      <c:pt idx="16">
                        <c:v>-80.259330981654358</c:v>
                      </c:pt>
                      <c:pt idx="17">
                        <c:v>-80.694711962408775</c:v>
                      </c:pt>
                      <c:pt idx="18">
                        <c:v>-81.103689528660141</c:v>
                      </c:pt>
                      <c:pt idx="19">
                        <c:v>-81.489283834779386</c:v>
                      </c:pt>
                      <c:pt idx="20">
                        <c:v>-81.854024758624561</c:v>
                      </c:pt>
                      <c:pt idx="21">
                        <c:v>-82.200052594759413</c:v>
                      </c:pt>
                      <c:pt idx="22">
                        <c:v>-82.529194154758542</c:v>
                      </c:pt>
                      <c:pt idx="23">
                        <c:v>-82.843021147922158</c:v>
                      </c:pt>
                      <c:pt idx="24">
                        <c:v>-83.142895573973831</c:v>
                      </c:pt>
                      <c:pt idx="25">
                        <c:v>-83.43000544788444</c:v>
                      </c:pt>
                      <c:pt idx="26">
                        <c:v>-83.705393227110051</c:v>
                      </c:pt>
                      <c:pt idx="27">
                        <c:v>-83.969978660082148</c:v>
                      </c:pt>
                      <c:pt idx="28">
                        <c:v>-84.224577320255051</c:v>
                      </c:pt>
                      <c:pt idx="29">
                        <c:v>-84.469915767863597</c:v>
                      </c:pt>
                      <c:pt idx="30">
                        <c:v>-84.706644049920612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'[1]moc-4stat'!$U$2</c15:sqref>
                        </c15:formulaRef>
                      </c:ext>
                    </c:extLst>
                    <c:strCache>
                      <c:ptCount val="1"/>
                      <c:pt idx="0">
                        <c:v>n po odsianiu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0.3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'[1]moc-4stat'!$U$3:$U$33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-58.64459265370359</c:v>
                      </c:pt>
                      <c:pt idx="1">
                        <c:v>-62.028717869284748</c:v>
                      </c:pt>
                      <c:pt idx="2">
                        <c:v>-64.714849168398587</c:v>
                      </c:pt>
                      <c:pt idx="3">
                        <c:v>-66.620689655172413</c:v>
                      </c:pt>
                      <c:pt idx="4">
                        <c:v>-69.306820954286252</c:v>
                      </c:pt>
                      <c:pt idx="5">
                        <c:v>-71.212661441060078</c:v>
                      </c:pt>
                      <c:pt idx="6">
                        <c:v>-72.690946169867416</c:v>
                      </c:pt>
                      <c:pt idx="7">
                        <c:v>-73.898792740173917</c:v>
                      </c:pt>
                      <c:pt idx="8">
                        <c:v>-74.920012464346129</c:v>
                      </c:pt>
                      <c:pt idx="9">
                        <c:v>-75.804633226947743</c:v>
                      </c:pt>
                      <c:pt idx="10">
                        <c:v>-76.584924039287756</c:v>
                      </c:pt>
                      <c:pt idx="11">
                        <c:v>-77.282917955755067</c:v>
                      </c:pt>
                      <c:pt idx="12">
                        <c:v>-77.914330257274912</c:v>
                      </c:pt>
                      <c:pt idx="13">
                        <c:v>-78.490764526061582</c:v>
                      </c:pt>
                      <c:pt idx="14">
                        <c:v>-79.021032650366749</c:v>
                      </c:pt>
                      <c:pt idx="15">
                        <c:v>-79.511984250233795</c:v>
                      </c:pt>
                      <c:pt idx="16">
                        <c:v>-79.969049254868921</c:v>
                      </c:pt>
                      <c:pt idx="17">
                        <c:v>-80.396605012835408</c:v>
                      </c:pt>
                      <c:pt idx="18">
                        <c:v>-80.798231912170536</c:v>
                      </c:pt>
                      <c:pt idx="19">
                        <c:v>-81.176895825175421</c:v>
                      </c:pt>
                      <c:pt idx="20">
                        <c:v>-81.535081159513624</c:v>
                      </c:pt>
                      <c:pt idx="21">
                        <c:v>-81.874889741642733</c:v>
                      </c:pt>
                      <c:pt idx="22">
                        <c:v>-82.198115549347634</c:v>
                      </c:pt>
                      <c:pt idx="23">
                        <c:v>-82.506302043162577</c:v>
                      </c:pt>
                      <c:pt idx="24">
                        <c:v>-82.800786743213365</c:v>
                      </c:pt>
                      <c:pt idx="25">
                        <c:v>-83.082736311949247</c:v>
                      </c:pt>
                      <c:pt idx="26">
                        <c:v>-83.353174470450071</c:v>
                      </c:pt>
                      <c:pt idx="27">
                        <c:v>-83.6130044362544</c:v>
                      </c:pt>
                      <c:pt idx="28">
                        <c:v>-83.86302712428926</c:v>
                      </c:pt>
                      <c:pt idx="29">
                        <c:v>-84.103956036121446</c:v>
                      </c:pt>
                      <c:pt idx="30">
                        <c:v>-84.336429535289028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8451080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878272"/>
        <c:crosses val="autoZero"/>
        <c:crossBetween val="midCat"/>
      </c:valAx>
      <c:valAx>
        <c:axId val="230878272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51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2D'!$I$186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'Symulacja 2D'!$J$186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2D'!$K$187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2D'!$L$187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2D'!$K$188</c:f>
              <c:numCache>
                <c:formatCode>0.00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2D'!$L$188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33176"/>
        <c:axId val="287933568"/>
      </c:scatterChart>
      <c:valAx>
        <c:axId val="28793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933568"/>
        <c:crosses val="autoZero"/>
        <c:crossBetween val="midCat"/>
      </c:valAx>
      <c:valAx>
        <c:axId val="2879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93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2D'!$I$207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'Symulacja 2D'!$J$207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2D'!$K$208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2D'!$L$208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2D'!$K$209</c:f>
              <c:numCache>
                <c:formatCode>0.00</c:formatCode>
                <c:ptCount val="1"/>
                <c:pt idx="0">
                  <c:v>6.8693785714285696</c:v>
                </c:pt>
              </c:numCache>
            </c:numRef>
          </c:xVal>
          <c:yVal>
            <c:numRef>
              <c:f>'Symulacja 2D'!$L$209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34352"/>
        <c:axId val="287934744"/>
      </c:scatterChart>
      <c:valAx>
        <c:axId val="28793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934744"/>
        <c:crosses val="autoZero"/>
        <c:crossBetween val="midCat"/>
      </c:valAx>
      <c:valAx>
        <c:axId val="28793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93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2D'!$I$228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'Symulacja 2D'!$J$228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2D'!$K$229</c:f>
              <c:numCache>
                <c:formatCode>0.00</c:formatCode>
                <c:ptCount val="1"/>
                <c:pt idx="0">
                  <c:v>1.4356</c:v>
                </c:pt>
              </c:numCache>
            </c:numRef>
          </c:xVal>
          <c:yVal>
            <c:numRef>
              <c:f>'Symulacja 2D'!$L$229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2D'!$K$230</c:f>
              <c:numCache>
                <c:formatCode>0.00</c:formatCode>
                <c:ptCount val="1"/>
                <c:pt idx="0">
                  <c:v>4.2438928571428596</c:v>
                </c:pt>
              </c:numCache>
            </c:numRef>
          </c:xVal>
          <c:yVal>
            <c:numRef>
              <c:f>'Symulacja 2D'!$L$230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35528"/>
        <c:axId val="288231016"/>
      </c:scatterChart>
      <c:valAx>
        <c:axId val="28793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231016"/>
        <c:crosses val="autoZero"/>
        <c:crossBetween val="midCat"/>
      </c:valAx>
      <c:valAx>
        <c:axId val="2882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793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 (3.5, 3.5)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936469245928844E-2"/>
          <c:y val="0.12636721828211189"/>
          <c:w val="0.91589630225080387"/>
          <c:h val="0.68939793873283572"/>
        </c:manualLayout>
      </c:layout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 - pokój'!$K$3:$L$3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('Symulacja 2D - pokój'!$L$4,'Symulacja 2D - pokój'!$L$4)</c:f>
              <c:numCache>
                <c:formatCode>General</c:formatCode>
                <c:ptCount val="2"/>
                <c:pt idx="0">
                  <c:v>3.35</c:v>
                </c:pt>
                <c:pt idx="1">
                  <c:v>3.35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 - pokój'!$L$3,'Symulacja 2D - pokój'!$L$3)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'Symulacja 2D - pokój'!$K$4:$L$4</c:f>
              <c:numCache>
                <c:formatCode>General</c:formatCode>
                <c:ptCount val="2"/>
                <c:pt idx="0">
                  <c:v>0</c:v>
                </c:pt>
                <c:pt idx="1">
                  <c:v>3.35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 - pokój'!$M$3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'Symulacja 2D - pokój'!$M$4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 - pokój'!$N$3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 - pokój'!$N$4</c:f>
              <c:numCache>
                <c:formatCode>General</c:formatCode>
                <c:ptCount val="1"/>
                <c:pt idx="0">
                  <c:v>1.7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 - pokój'!$O$3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'Symulacja 2D - pokój'!$O$4</c:f>
              <c:numCache>
                <c:formatCode>General</c:formatCode>
                <c:ptCount val="1"/>
                <c:pt idx="0">
                  <c:v>3.35</c:v>
                </c:pt>
              </c:numCache>
            </c:numRef>
          </c:yVal>
          <c:smooth val="0"/>
        </c:ser>
        <c:ser>
          <c:idx val="5"/>
          <c:order val="5"/>
          <c:tx>
            <c:v>Beacon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 - pokój'!$P$3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'Symulacja 2D - pokój'!$P$4</c:f>
              <c:numCache>
                <c:formatCode>General</c:formatCode>
                <c:ptCount val="1"/>
                <c:pt idx="0">
                  <c:v>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31800"/>
        <c:axId val="288232192"/>
      </c:scatterChart>
      <c:valAx>
        <c:axId val="28823180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232192"/>
        <c:crosses val="autoZero"/>
        <c:crossBetween val="midCat"/>
      </c:valAx>
      <c:valAx>
        <c:axId val="2882321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23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Aktualny pomiar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odległości'!$Z$2:$Z$33</c:f>
              <c:numCache>
                <c:formatCode>General</c:formatCode>
                <c:ptCount val="32"/>
                <c:pt idx="0">
                  <c:v>-59.4</c:v>
                </c:pt>
                <c:pt idx="1">
                  <c:v>-64.5</c:v>
                </c:pt>
                <c:pt idx="2">
                  <c:v>-68</c:v>
                </c:pt>
                <c:pt idx="3">
                  <c:v>-66.5</c:v>
                </c:pt>
                <c:pt idx="4">
                  <c:v>-67.2</c:v>
                </c:pt>
                <c:pt idx="5">
                  <c:v>-70</c:v>
                </c:pt>
                <c:pt idx="6">
                  <c:v>-76</c:v>
                </c:pt>
                <c:pt idx="7">
                  <c:v>-82.7</c:v>
                </c:pt>
                <c:pt idx="8">
                  <c:v>-76.900000000000006</c:v>
                </c:pt>
                <c:pt idx="9">
                  <c:v>-80.599999999999994</c:v>
                </c:pt>
                <c:pt idx="10">
                  <c:v>-73.400000000000006</c:v>
                </c:pt>
                <c:pt idx="11">
                  <c:v>-74</c:v>
                </c:pt>
                <c:pt idx="12">
                  <c:v>-76.400000000000006</c:v>
                </c:pt>
                <c:pt idx="13">
                  <c:v>-81.2</c:v>
                </c:pt>
                <c:pt idx="14">
                  <c:v>-84</c:v>
                </c:pt>
                <c:pt idx="15">
                  <c:v>-73.7</c:v>
                </c:pt>
                <c:pt idx="16">
                  <c:v>-83.9</c:v>
                </c:pt>
                <c:pt idx="17">
                  <c:v>-90</c:v>
                </c:pt>
                <c:pt idx="18">
                  <c:v>-81.400000000000006</c:v>
                </c:pt>
                <c:pt idx="19">
                  <c:v>-82.3</c:v>
                </c:pt>
                <c:pt idx="20">
                  <c:v>-80.7</c:v>
                </c:pt>
                <c:pt idx="21">
                  <c:v>-78.5</c:v>
                </c:pt>
                <c:pt idx="22">
                  <c:v>-86.7</c:v>
                </c:pt>
                <c:pt idx="23">
                  <c:v>-84.4</c:v>
                </c:pt>
                <c:pt idx="24">
                  <c:v>-81.400000000000006</c:v>
                </c:pt>
                <c:pt idx="25">
                  <c:v>-79.900000000000006</c:v>
                </c:pt>
                <c:pt idx="26">
                  <c:v>-84.4</c:v>
                </c:pt>
                <c:pt idx="27">
                  <c:v>-82.3</c:v>
                </c:pt>
                <c:pt idx="28">
                  <c:v>-82</c:v>
                </c:pt>
                <c:pt idx="29">
                  <c:v>-81</c:v>
                </c:pt>
                <c:pt idx="30">
                  <c:v>-89.2</c:v>
                </c:pt>
                <c:pt idx="31">
                  <c:v>-81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33368"/>
        <c:axId val="288233760"/>
      </c:scatterChart>
      <c:valAx>
        <c:axId val="28823336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233760"/>
        <c:crosses val="autoZero"/>
        <c:crossBetween val="midCat"/>
      </c:valAx>
      <c:valAx>
        <c:axId val="288233760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23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odległości'!$M$2:$M$7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odległości'!$AC$2:$AC$7</c:f>
              <c:numCache>
                <c:formatCode>0.00</c:formatCode>
                <c:ptCount val="6"/>
                <c:pt idx="0">
                  <c:v>0.33623469411093726</c:v>
                </c:pt>
                <c:pt idx="1">
                  <c:v>0.72606695666348342</c:v>
                </c:pt>
                <c:pt idx="2">
                  <c:v>1.2314638753575327</c:v>
                </c:pt>
                <c:pt idx="3">
                  <c:v>0.98194712588099109</c:v>
                </c:pt>
                <c:pt idx="4">
                  <c:v>1.0913827975249442</c:v>
                </c:pt>
                <c:pt idx="5">
                  <c:v>1.665455784670903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odległości'!$AD$2:$AD$7</c:f>
              <c:numCache>
                <c:formatCode>0.00</c:formatCode>
                <c:ptCount val="6"/>
                <c:pt idx="0">
                  <c:v>0.23857757335263968</c:v>
                </c:pt>
                <c:pt idx="1">
                  <c:v>0.54044632734571862</c:v>
                </c:pt>
                <c:pt idx="2">
                  <c:v>0.94724953416546942</c:v>
                </c:pt>
                <c:pt idx="3">
                  <c:v>0.74476022253091068</c:v>
                </c:pt>
                <c:pt idx="4">
                  <c:v>0.83321837543123645</c:v>
                </c:pt>
                <c:pt idx="5">
                  <c:v>1.305353997541538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34544"/>
        <c:axId val="288234936"/>
      </c:scatterChart>
      <c:valAx>
        <c:axId val="2882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234936"/>
        <c:crosses val="autoZero"/>
        <c:crossBetween val="midCat"/>
      </c:valAx>
      <c:valAx>
        <c:axId val="2882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23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bg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/>
                </a:solidFill>
                <a:prstDash val="sysDot"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7634735533137367E-4"/>
                  <c:y val="-0.510836395450568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-6,237ln(x) - 68,338</a:t>
                    </a:r>
                    <a:br>
                      <a:rPr lang="en-US" baseline="0"/>
                    </a:br>
                    <a:r>
                      <a:rPr lang="en-US" baseline="0"/>
                      <a:t>R² = 0,7376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'[1]moc-4stat'!$U$2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'[1]moc-4stat'!$U$3:$U$33</c:f>
              <c:numCache>
                <c:formatCode>General</c:formatCode>
                <c:ptCount val="31"/>
                <c:pt idx="0">
                  <c:v>-58.64459265370359</c:v>
                </c:pt>
                <c:pt idx="1">
                  <c:v>-62.028717869284748</c:v>
                </c:pt>
                <c:pt idx="2">
                  <c:v>-64.714849168398587</c:v>
                </c:pt>
                <c:pt idx="3">
                  <c:v>-66.620689655172413</c:v>
                </c:pt>
                <c:pt idx="4">
                  <c:v>-69.306820954286252</c:v>
                </c:pt>
                <c:pt idx="5">
                  <c:v>-71.212661441060078</c:v>
                </c:pt>
                <c:pt idx="6">
                  <c:v>-72.690946169867416</c:v>
                </c:pt>
                <c:pt idx="7">
                  <c:v>-73.898792740173917</c:v>
                </c:pt>
                <c:pt idx="8">
                  <c:v>-74.920012464346129</c:v>
                </c:pt>
                <c:pt idx="9">
                  <c:v>-75.804633226947743</c:v>
                </c:pt>
                <c:pt idx="10">
                  <c:v>-76.584924039287756</c:v>
                </c:pt>
                <c:pt idx="11">
                  <c:v>-77.282917955755067</c:v>
                </c:pt>
                <c:pt idx="12">
                  <c:v>-77.914330257274912</c:v>
                </c:pt>
                <c:pt idx="13">
                  <c:v>-78.490764526061582</c:v>
                </c:pt>
                <c:pt idx="14">
                  <c:v>-79.021032650366749</c:v>
                </c:pt>
                <c:pt idx="15">
                  <c:v>-79.511984250233795</c:v>
                </c:pt>
                <c:pt idx="16">
                  <c:v>-79.969049254868921</c:v>
                </c:pt>
                <c:pt idx="17">
                  <c:v>-80.396605012835408</c:v>
                </c:pt>
                <c:pt idx="18">
                  <c:v>-80.798231912170536</c:v>
                </c:pt>
                <c:pt idx="19">
                  <c:v>-81.176895825175421</c:v>
                </c:pt>
                <c:pt idx="20">
                  <c:v>-81.535081159513624</c:v>
                </c:pt>
                <c:pt idx="21">
                  <c:v>-81.874889741642733</c:v>
                </c:pt>
                <c:pt idx="22">
                  <c:v>-82.198115549347634</c:v>
                </c:pt>
                <c:pt idx="23">
                  <c:v>-82.506302043162577</c:v>
                </c:pt>
                <c:pt idx="24">
                  <c:v>-82.800786743213365</c:v>
                </c:pt>
                <c:pt idx="25">
                  <c:v>-83.082736311949247</c:v>
                </c:pt>
                <c:pt idx="26">
                  <c:v>-83.353174470450071</c:v>
                </c:pt>
                <c:pt idx="27">
                  <c:v>-83.6130044362544</c:v>
                </c:pt>
                <c:pt idx="28">
                  <c:v>-83.86302712428926</c:v>
                </c:pt>
                <c:pt idx="29">
                  <c:v>-84.103956036121446</c:v>
                </c:pt>
                <c:pt idx="30">
                  <c:v>-84.336429535289028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35720"/>
        <c:axId val="288236112"/>
      </c:scatterChart>
      <c:valAx>
        <c:axId val="28823572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236112"/>
        <c:crosses val="autoZero"/>
        <c:crossBetween val="midCat"/>
      </c:valAx>
      <c:valAx>
        <c:axId val="288236112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23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metod dla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0.33623469411093726</c:v>
                </c:pt>
                <c:pt idx="1">
                  <c:v>0.72606695666348342</c:v>
                </c:pt>
                <c:pt idx="2">
                  <c:v>1.2314638753575327</c:v>
                </c:pt>
                <c:pt idx="3">
                  <c:v>0.98194712588099109</c:v>
                </c:pt>
                <c:pt idx="4">
                  <c:v>1.0913827975249442</c:v>
                </c:pt>
                <c:pt idx="5">
                  <c:v>1.665455784670903</c:v>
                </c:pt>
                <c:pt idx="6">
                  <c:v>4.1197171545380229</c:v>
                </c:pt>
                <c:pt idx="7">
                  <c:v>11.32636866000751</c:v>
                </c:pt>
                <c:pt idx="8">
                  <c:v>4.7191908791553123</c:v>
                </c:pt>
                <c:pt idx="9">
                  <c:v>8.2494252356319944</c:v>
                </c:pt>
                <c:pt idx="10">
                  <c:v>2.7824190608494792</c:v>
                </c:pt>
                <c:pt idx="11">
                  <c:v>3.0461828522855621</c:v>
                </c:pt>
                <c:pt idx="12">
                  <c:v>4.3761246710357247</c:v>
                </c:pt>
                <c:pt idx="13">
                  <c:v>9.0314424766490795</c:v>
                </c:pt>
                <c:pt idx="14">
                  <c:v>13.782027855642411</c:v>
                </c:pt>
                <c:pt idx="15">
                  <c:v>2.91131537814648</c:v>
                </c:pt>
                <c:pt idx="16">
                  <c:v>13.575553694312084</c:v>
                </c:pt>
                <c:pt idx="17">
                  <c:v>15</c:v>
                </c:pt>
                <c:pt idx="18">
                  <c:v>9.308254805905019</c:v>
                </c:pt>
                <c:pt idx="19">
                  <c:v>10.662729875154843</c:v>
                </c:pt>
                <c:pt idx="20">
                  <c:v>8.3748929104936281</c:v>
                </c:pt>
                <c:pt idx="21">
                  <c:v>6.0083702695085179</c:v>
                </c:pt>
                <c:pt idx="22">
                  <c:v>15</c:v>
                </c:pt>
                <c:pt idx="23">
                  <c:v>14.639808961045427</c:v>
                </c:pt>
                <c:pt idx="24">
                  <c:v>9.308254805905019</c:v>
                </c:pt>
                <c:pt idx="25">
                  <c:v>7.4222348186808693</c:v>
                </c:pt>
                <c:pt idx="26">
                  <c:v>14.639808961045427</c:v>
                </c:pt>
                <c:pt idx="27">
                  <c:v>10.662729875154843</c:v>
                </c:pt>
                <c:pt idx="28">
                  <c:v>10.190645461505648</c:v>
                </c:pt>
                <c:pt idx="29">
                  <c:v>8.7628620949736309</c:v>
                </c:pt>
                <c:pt idx="30">
                  <c:v>15</c:v>
                </c:pt>
                <c:pt idx="31">
                  <c:v>8.7628620949736309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0.23857757335263968</c:v>
                </c:pt>
                <c:pt idx="1">
                  <c:v>0.54044632734571862</c:v>
                </c:pt>
                <c:pt idx="2">
                  <c:v>0.94724953416546942</c:v>
                </c:pt>
                <c:pt idx="3">
                  <c:v>0.74476022253091068</c:v>
                </c:pt>
                <c:pt idx="4">
                  <c:v>0.83321837543123645</c:v>
                </c:pt>
                <c:pt idx="5">
                  <c:v>1.305353997541538</c:v>
                </c:pt>
                <c:pt idx="6">
                  <c:v>3.416016917938105</c:v>
                </c:pt>
                <c:pt idx="7">
                  <c:v>10.001245507987775</c:v>
                </c:pt>
                <c:pt idx="8">
                  <c:v>3.9462879310706924</c:v>
                </c:pt>
                <c:pt idx="9">
                  <c:v>7.1421174880468641</c:v>
                </c:pt>
                <c:pt idx="10">
                  <c:v>2.2515258567794989</c:v>
                </c:pt>
                <c:pt idx="11">
                  <c:v>2.478883460205028</c:v>
                </c:pt>
                <c:pt idx="12">
                  <c:v>3.6422755081743503</c:v>
                </c:pt>
                <c:pt idx="13">
                  <c:v>7.8633238248857324</c:v>
                </c:pt>
                <c:pt idx="14">
                  <c:v>12.319004826874833</c:v>
                </c:pt>
                <c:pt idx="15">
                  <c:v>2.3624712075694498</c:v>
                </c:pt>
                <c:pt idx="16">
                  <c:v>12.123064902742609</c:v>
                </c:pt>
                <c:pt idx="17">
                  <c:v>15</c:v>
                </c:pt>
                <c:pt idx="18">
                  <c:v>8.1195610454534322</c:v>
                </c:pt>
                <c:pt idx="19">
                  <c:v>9.3799669407389938</c:v>
                </c:pt>
                <c:pt idx="20">
                  <c:v>7.2575524848878796</c:v>
                </c:pt>
                <c:pt idx="21">
                  <c:v>5.1003489687683929</c:v>
                </c:pt>
                <c:pt idx="22">
                  <c:v>15</c:v>
                </c:pt>
                <c:pt idx="23">
                  <c:v>13.134949458356514</c:v>
                </c:pt>
                <c:pt idx="24">
                  <c:v>8.1195610454534322</c:v>
                </c:pt>
                <c:pt idx="25">
                  <c:v>6.3838786644458505</c:v>
                </c:pt>
                <c:pt idx="26">
                  <c:v>13.134949458356514</c:v>
                </c:pt>
                <c:pt idx="27">
                  <c:v>9.3799669407389938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7.6151729420937668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36896"/>
        <c:axId val="288237288"/>
      </c:scatterChart>
      <c:valAx>
        <c:axId val="2882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237288"/>
        <c:crosses val="autoZero"/>
        <c:crossBetween val="midCat"/>
      </c:valAx>
      <c:valAx>
        <c:axId val="28823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23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metod dla jednego pomiaru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0.31653390646017243</c:v>
                </c:pt>
                <c:pt idx="1">
                  <c:v>0.67328480734129825</c:v>
                </c:pt>
                <c:pt idx="2">
                  <c:v>1.2314638753575327</c:v>
                </c:pt>
                <c:pt idx="3">
                  <c:v>1.0589268516368822</c:v>
                </c:pt>
                <c:pt idx="4">
                  <c:v>1.0589268516368822</c:v>
                </c:pt>
                <c:pt idx="5">
                  <c:v>1.665455784670903</c:v>
                </c:pt>
                <c:pt idx="6">
                  <c:v>4.1197171545380229</c:v>
                </c:pt>
                <c:pt idx="7">
                  <c:v>13.782027855642411</c:v>
                </c:pt>
                <c:pt idx="8">
                  <c:v>4.1197171545380229</c:v>
                </c:pt>
                <c:pt idx="9">
                  <c:v>13.782027855642411</c:v>
                </c:pt>
                <c:pt idx="10">
                  <c:v>2.6193905333556704</c:v>
                </c:pt>
                <c:pt idx="11">
                  <c:v>3.0461828522855621</c:v>
                </c:pt>
                <c:pt idx="12">
                  <c:v>3.5425148909242989</c:v>
                </c:pt>
                <c:pt idx="13">
                  <c:v>15</c:v>
                </c:pt>
                <c:pt idx="14">
                  <c:v>10.190645461505648</c:v>
                </c:pt>
                <c:pt idx="15">
                  <c:v>2.6193905333556704</c:v>
                </c:pt>
                <c:pt idx="16">
                  <c:v>13.782027855642411</c:v>
                </c:pt>
                <c:pt idx="17">
                  <c:v>15</c:v>
                </c:pt>
                <c:pt idx="18">
                  <c:v>10.190645461505648</c:v>
                </c:pt>
                <c:pt idx="19">
                  <c:v>13.782027855642411</c:v>
                </c:pt>
                <c:pt idx="20">
                  <c:v>8.7628620949736309</c:v>
                </c:pt>
                <c:pt idx="21">
                  <c:v>6.4793963394424212</c:v>
                </c:pt>
                <c:pt idx="22">
                  <c:v>15</c:v>
                </c:pt>
                <c:pt idx="23">
                  <c:v>11.851065758717512</c:v>
                </c:pt>
                <c:pt idx="24">
                  <c:v>8.7628620949736309</c:v>
                </c:pt>
                <c:pt idx="25">
                  <c:v>7.5351215372554474</c:v>
                </c:pt>
                <c:pt idx="26">
                  <c:v>15</c:v>
                </c:pt>
                <c:pt idx="27">
                  <c:v>10.190645461505648</c:v>
                </c:pt>
                <c:pt idx="28">
                  <c:v>10.190645461505648</c:v>
                </c:pt>
                <c:pt idx="29">
                  <c:v>8.7628620949736309</c:v>
                </c:pt>
                <c:pt idx="30">
                  <c:v>15</c:v>
                </c:pt>
                <c:pt idx="31">
                  <c:v>7.5351215372554474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0.22375710595867018</c:v>
                </c:pt>
                <c:pt idx="1">
                  <c:v>0.49881165691830665</c:v>
                </c:pt>
                <c:pt idx="2">
                  <c:v>0.94724953416546942</c:v>
                </c:pt>
                <c:pt idx="3">
                  <c:v>0.80692365833369262</c:v>
                </c:pt>
                <c:pt idx="4">
                  <c:v>0.80692365833369262</c:v>
                </c:pt>
                <c:pt idx="5">
                  <c:v>1.305353997541538</c:v>
                </c:pt>
                <c:pt idx="6">
                  <c:v>3.416016917938105</c:v>
                </c:pt>
                <c:pt idx="7">
                  <c:v>12.319004826874833</c:v>
                </c:pt>
                <c:pt idx="8">
                  <c:v>3.416016917938105</c:v>
                </c:pt>
                <c:pt idx="9">
                  <c:v>12.319004826874833</c:v>
                </c:pt>
                <c:pt idx="10">
                  <c:v>2.1116608012415319</c:v>
                </c:pt>
                <c:pt idx="11">
                  <c:v>2.478883460205028</c:v>
                </c:pt>
                <c:pt idx="12">
                  <c:v>2.909966982228033</c:v>
                </c:pt>
                <c:pt idx="13">
                  <c:v>15</c:v>
                </c:pt>
                <c:pt idx="14">
                  <c:v>8.9394689912596128</c:v>
                </c:pt>
                <c:pt idx="15">
                  <c:v>2.1116608012415319</c:v>
                </c:pt>
                <c:pt idx="16">
                  <c:v>12.319004826874833</c:v>
                </c:pt>
                <c:pt idx="17">
                  <c:v>15</c:v>
                </c:pt>
                <c:pt idx="18">
                  <c:v>8.9394689912596128</c:v>
                </c:pt>
                <c:pt idx="19">
                  <c:v>12.319004826874833</c:v>
                </c:pt>
                <c:pt idx="20">
                  <c:v>7.6151729420937668</c:v>
                </c:pt>
                <c:pt idx="21">
                  <c:v>5.5260634552569083</c:v>
                </c:pt>
                <c:pt idx="22">
                  <c:v>15</c:v>
                </c:pt>
                <c:pt idx="23">
                  <c:v>10.494063162237262</c:v>
                </c:pt>
                <c:pt idx="24">
                  <c:v>7.6151729420937668</c:v>
                </c:pt>
                <c:pt idx="25">
                  <c:v>6.4870585707827244</c:v>
                </c:pt>
                <c:pt idx="26">
                  <c:v>15</c:v>
                </c:pt>
                <c:pt idx="27">
                  <c:v>8.9394689912596128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6.4870585707827244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37680"/>
        <c:axId val="288238072"/>
      </c:scatterChart>
      <c:valAx>
        <c:axId val="2882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238072"/>
        <c:crosses val="autoZero"/>
        <c:crossBetween val="midCat"/>
      </c:valAx>
      <c:valAx>
        <c:axId val="28823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23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Jeden pomiar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odległości'!$AB$38:$AB$69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odległości'!$AH$38:$AH$69</c:f>
              <c:numCache>
                <c:formatCode>0.00</c:formatCode>
                <c:ptCount val="32"/>
                <c:pt idx="0">
                  <c:v>5.8129788917974439E-3</c:v>
                </c:pt>
                <c:pt idx="1">
                  <c:v>1.4121592798084595E-6</c:v>
                </c:pt>
                <c:pt idx="2">
                  <c:v>3.8907378728494688E-2</c:v>
                </c:pt>
                <c:pt idx="3">
                  <c:v>3.7278473711244667E-2</c:v>
                </c:pt>
                <c:pt idx="4">
                  <c:v>0.48035481537755204</c:v>
                </c:pt>
                <c:pt idx="5">
                  <c:v>0.48253306873152157</c:v>
                </c:pt>
                <c:pt idx="6">
                  <c:v>0.83908699394882502</c:v>
                </c:pt>
                <c:pt idx="7">
                  <c:v>86.843850963316441</c:v>
                </c:pt>
                <c:pt idx="8">
                  <c:v>7.0531580726149855E-3</c:v>
                </c:pt>
                <c:pt idx="9">
                  <c:v>69.205841309566779</c:v>
                </c:pt>
                <c:pt idx="10">
                  <c:v>5.7041641283262416</c:v>
                </c:pt>
                <c:pt idx="11">
                  <c:v>6.3560286072277723</c:v>
                </c:pt>
                <c:pt idx="12">
                  <c:v>6.7082710331489626</c:v>
                </c:pt>
                <c:pt idx="13">
                  <c:v>81</c:v>
                </c:pt>
                <c:pt idx="14">
                  <c:v>5.9510089593171926</c:v>
                </c:pt>
                <c:pt idx="15">
                  <c:v>23.895860122118577</c:v>
                </c:pt>
                <c:pt idx="16">
                  <c:v>23.222807521442942</c:v>
                </c:pt>
                <c:pt idx="17">
                  <c:v>49</c:v>
                </c:pt>
                <c:pt idx="18">
                  <c:v>0.19313299427874164</c:v>
                </c:pt>
                <c:pt idx="19">
                  <c:v>11.015793040818441</c:v>
                </c:pt>
                <c:pt idx="20">
                  <c:v>3.552573038215467</c:v>
                </c:pt>
                <c:pt idx="21">
                  <c:v>20.016108206387752</c:v>
                </c:pt>
                <c:pt idx="22">
                  <c:v>20.25</c:v>
                </c:pt>
                <c:pt idx="23">
                  <c:v>0.25597208380535863</c:v>
                </c:pt>
                <c:pt idx="24">
                  <c:v>15.0918812698404</c:v>
                </c:pt>
                <c:pt idx="25">
                  <c:v>30.392523201980218</c:v>
                </c:pt>
                <c:pt idx="26">
                  <c:v>6.25</c:v>
                </c:pt>
                <c:pt idx="27">
                  <c:v>16.487912072942226</c:v>
                </c:pt>
                <c:pt idx="28">
                  <c:v>20.798443081682613</c:v>
                </c:pt>
                <c:pt idx="29">
                  <c:v>40.766016559371565</c:v>
                </c:pt>
                <c:pt idx="30">
                  <c:v>0.25</c:v>
                </c:pt>
                <c:pt idx="31">
                  <c:v>72.470171777283852</c:v>
                </c:pt>
              </c:numCache>
            </c:numRef>
          </c:yVal>
          <c:smooth val="1"/>
        </c:ser>
        <c:ser>
          <c:idx val="0"/>
          <c:order val="1"/>
          <c:tx>
            <c:v>Średnia z 10 pomiarów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odległości'!$AB$38:$AB$69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odległości'!$AD$38:$AD$69</c:f>
              <c:numCache>
                <c:formatCode>0.00</c:formatCode>
                <c:ptCount val="32"/>
                <c:pt idx="0">
                  <c:v>3.7727144952503576E-3</c:v>
                </c:pt>
                <c:pt idx="1">
                  <c:v>1.6359053957570261E-3</c:v>
                </c:pt>
                <c:pt idx="2">
                  <c:v>3.8907378728494688E-2</c:v>
                </c:pt>
                <c:pt idx="3">
                  <c:v>6.5147344002470242E-2</c:v>
                </c:pt>
                <c:pt idx="4">
                  <c:v>0.44459773486255955</c:v>
                </c:pt>
                <c:pt idx="5">
                  <c:v>0.48253306873152157</c:v>
                </c:pt>
                <c:pt idx="6">
                  <c:v>0.83908699394882502</c:v>
                </c:pt>
                <c:pt idx="7">
                  <c:v>49.017438663119002</c:v>
                </c:pt>
                <c:pt idx="8">
                  <c:v>0.19917291741935911</c:v>
                </c:pt>
                <c:pt idx="9">
                  <c:v>9.8729023086899357</c:v>
                </c:pt>
                <c:pt idx="10">
                  <c:v>5.0556359727311664</c:v>
                </c:pt>
                <c:pt idx="11">
                  <c:v>6.3560286072277723</c:v>
                </c:pt>
                <c:pt idx="12">
                  <c:v>3.4511402875288684</c:v>
                </c:pt>
                <c:pt idx="13">
                  <c:v>3.4719756763867959</c:v>
                </c:pt>
                <c:pt idx="14">
                  <c:v>33.860817175192608</c:v>
                </c:pt>
                <c:pt idx="15">
                  <c:v>21.506673300622356</c:v>
                </c:pt>
                <c:pt idx="16">
                  <c:v>21.372729094970527</c:v>
                </c:pt>
                <c:pt idx="17">
                  <c:v>49</c:v>
                </c:pt>
                <c:pt idx="18">
                  <c:v>0.14473379813648551</c:v>
                </c:pt>
                <c:pt idx="19">
                  <c:v>0.14437487605455004</c:v>
                </c:pt>
                <c:pt idx="20">
                  <c:v>5.0285708580325235</c:v>
                </c:pt>
                <c:pt idx="21">
                  <c:v>24.00658022784895</c:v>
                </c:pt>
                <c:pt idx="22">
                  <c:v>20.25</c:v>
                </c:pt>
                <c:pt idx="23">
                  <c:v>4.558009189736774</c:v>
                </c:pt>
                <c:pt idx="24">
                  <c:v>11.427367525415892</c:v>
                </c:pt>
                <c:pt idx="25">
                  <c:v>31.540818855666522</c:v>
                </c:pt>
                <c:pt idx="26">
                  <c:v>0.40316081466723086</c:v>
                </c:pt>
                <c:pt idx="27">
                  <c:v>13.1046393501426</c:v>
                </c:pt>
                <c:pt idx="28">
                  <c:v>20.798443081682613</c:v>
                </c:pt>
                <c:pt idx="29">
                  <c:v>40.766016559371565</c:v>
                </c:pt>
                <c:pt idx="30">
                  <c:v>0.25</c:v>
                </c:pt>
                <c:pt idx="31">
                  <c:v>54.535670675184029</c:v>
                </c:pt>
              </c:numCache>
            </c:numRef>
          </c:yVal>
          <c:smooth val="1"/>
        </c:ser>
        <c:ser>
          <c:idx val="2"/>
          <c:order val="2"/>
          <c:tx>
            <c:v>Charakterystyka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odległości'!$AB$38:$AB$69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odległości'!$AF$73:$AF$103</c:f>
              <c:numCache>
                <c:formatCode>0.00</c:formatCode>
                <c:ptCount val="31"/>
                <c:pt idx="0">
                  <c:v>59.310344827586206</c:v>
                </c:pt>
                <c:pt idx="1">
                  <c:v>64.45</c:v>
                </c:pt>
                <c:pt idx="2">
                  <c:v>68</c:v>
                </c:pt>
                <c:pt idx="3">
                  <c:v>66.620689655172413</c:v>
                </c:pt>
                <c:pt idx="4">
                  <c:v>67.285714285714292</c:v>
                </c:pt>
                <c:pt idx="5">
                  <c:v>70</c:v>
                </c:pt>
                <c:pt idx="6">
                  <c:v>76</c:v>
                </c:pt>
                <c:pt idx="7">
                  <c:v>83.129032258064512</c:v>
                </c:pt>
                <c:pt idx="8">
                  <c:v>76.617647058823536</c:v>
                </c:pt>
                <c:pt idx="9">
                  <c:v>81.196078431372555</c:v>
                </c:pt>
                <c:pt idx="10">
                  <c:v>73.41935483870968</c:v>
                </c:pt>
                <c:pt idx="11">
                  <c:v>74</c:v>
                </c:pt>
                <c:pt idx="12">
                  <c:v>76.766666666666666</c:v>
                </c:pt>
                <c:pt idx="13">
                  <c:v>83.60526315789474</c:v>
                </c:pt>
                <c:pt idx="14">
                  <c:v>84.407407407407405</c:v>
                </c:pt>
                <c:pt idx="15">
                  <c:v>73.892857142857139</c:v>
                </c:pt>
                <c:pt idx="16">
                  <c:v>83.822916666666671</c:v>
                </c:pt>
                <c:pt idx="17">
                  <c:v>91.464646464646464</c:v>
                </c:pt>
                <c:pt idx="18">
                  <c:v>81.431818181818187</c:v>
                </c:pt>
                <c:pt idx="19">
                  <c:v>82.359375</c:v>
                </c:pt>
                <c:pt idx="20">
                  <c:v>80.696629213483149</c:v>
                </c:pt>
                <c:pt idx="21">
                  <c:v>78.464788732394368</c:v>
                </c:pt>
                <c:pt idx="22">
                  <c:v>87</c:v>
                </c:pt>
                <c:pt idx="23">
                  <c:v>84.660714285714292</c:v>
                </c:pt>
                <c:pt idx="24">
                  <c:v>81.5</c:v>
                </c:pt>
                <c:pt idx="25">
                  <c:v>79.828947368421055</c:v>
                </c:pt>
                <c:pt idx="26">
                  <c:v>84.109589041095887</c:v>
                </c:pt>
                <c:pt idx="27">
                  <c:v>82.128205128205124</c:v>
                </c:pt>
                <c:pt idx="28">
                  <c:v>82</c:v>
                </c:pt>
                <c:pt idx="29">
                  <c:v>81</c:v>
                </c:pt>
                <c:pt idx="30">
                  <c:v>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92656"/>
        <c:axId val="224893440"/>
      </c:scatterChart>
      <c:valAx>
        <c:axId val="2248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4893440"/>
        <c:crosses val="autoZero"/>
        <c:crossBetween val="midCat"/>
      </c:valAx>
      <c:valAx>
        <c:axId val="2248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489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'moc-4'!$N$1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7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</c:dPt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'moc-4'!$N$2:$N$1812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6">
                  <c:v>-70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9">
                  <c:v>-75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5">
                  <c:v>-74</c:v>
                </c:pt>
                <c:pt idx="497">
                  <c:v>-74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6">
                  <c:v>-75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4">
                  <c:v>-75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4">
                  <c:v>-86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5">
                  <c:v>-86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5">
                  <c:v>-95</c:v>
                </c:pt>
                <c:pt idx="808">
                  <c:v>-96</c:v>
                </c:pt>
                <c:pt idx="809">
                  <c:v>-89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81">
                  <c:v>-82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9">
                  <c:v>-87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1">
                  <c:v>-84</c:v>
                </c:pt>
                <c:pt idx="1262">
                  <c:v>-83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4">
                  <c:v>-82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6">
                  <c:v>-82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600">
                  <c:v>-82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20">
                  <c:v>-82</c:v>
                </c:pt>
                <c:pt idx="1621">
                  <c:v>-82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6">
                  <c:v>-81</c:v>
                </c:pt>
                <c:pt idx="1637">
                  <c:v>-81</c:v>
                </c:pt>
                <c:pt idx="1640">
                  <c:v>-81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70">
                  <c:v>-81</c:v>
                </c:pt>
                <c:pt idx="1671">
                  <c:v>-81</c:v>
                </c:pt>
                <c:pt idx="1673">
                  <c:v>-81</c:v>
                </c:pt>
                <c:pt idx="1674">
                  <c:v>-81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9">
                  <c:v>-81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62480"/>
        <c:axId val="282962872"/>
      </c:scatterChart>
      <c:valAx>
        <c:axId val="2829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2962872"/>
        <c:crosses val="autoZero"/>
        <c:crossBetween val="midCat"/>
      </c:valAx>
      <c:valAx>
        <c:axId val="282962872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296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1 -Porównanie  jeden pomiar vs</a:t>
            </a:r>
            <a:r>
              <a:rPr lang="pl-PL" baseline="0"/>
              <a:t> średnia z 10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Średnia z 10 pomiarów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0.23857757335263968</c:v>
                </c:pt>
                <c:pt idx="1">
                  <c:v>0.54044632734571862</c:v>
                </c:pt>
                <c:pt idx="2">
                  <c:v>0.94724953416546942</c:v>
                </c:pt>
                <c:pt idx="3">
                  <c:v>0.74476022253091068</c:v>
                </c:pt>
                <c:pt idx="4">
                  <c:v>0.83321837543123645</c:v>
                </c:pt>
                <c:pt idx="5">
                  <c:v>1.305353997541538</c:v>
                </c:pt>
                <c:pt idx="6">
                  <c:v>3.416016917938105</c:v>
                </c:pt>
                <c:pt idx="7">
                  <c:v>10.001245507987775</c:v>
                </c:pt>
                <c:pt idx="8">
                  <c:v>3.9462879310706924</c:v>
                </c:pt>
                <c:pt idx="9">
                  <c:v>7.1421174880468641</c:v>
                </c:pt>
                <c:pt idx="10">
                  <c:v>2.2515258567794989</c:v>
                </c:pt>
                <c:pt idx="11">
                  <c:v>2.478883460205028</c:v>
                </c:pt>
                <c:pt idx="12">
                  <c:v>3.6422755081743503</c:v>
                </c:pt>
                <c:pt idx="13">
                  <c:v>7.8633238248857324</c:v>
                </c:pt>
                <c:pt idx="14">
                  <c:v>12.319004826874833</c:v>
                </c:pt>
                <c:pt idx="15">
                  <c:v>2.3624712075694498</c:v>
                </c:pt>
                <c:pt idx="16">
                  <c:v>12.123064902742609</c:v>
                </c:pt>
                <c:pt idx="17">
                  <c:v>15</c:v>
                </c:pt>
                <c:pt idx="18">
                  <c:v>8.1195610454534322</c:v>
                </c:pt>
                <c:pt idx="19">
                  <c:v>9.3799669407389938</c:v>
                </c:pt>
                <c:pt idx="20">
                  <c:v>7.2575524848878796</c:v>
                </c:pt>
                <c:pt idx="21">
                  <c:v>5.1003489687683929</c:v>
                </c:pt>
                <c:pt idx="22">
                  <c:v>15</c:v>
                </c:pt>
                <c:pt idx="23">
                  <c:v>13.134949458356514</c:v>
                </c:pt>
                <c:pt idx="24">
                  <c:v>8.1195610454534322</c:v>
                </c:pt>
                <c:pt idx="25">
                  <c:v>6.3838786644458505</c:v>
                </c:pt>
                <c:pt idx="26">
                  <c:v>13.134949458356514</c:v>
                </c:pt>
                <c:pt idx="27">
                  <c:v>9.3799669407389938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7.6151729420937668</c:v>
                </c:pt>
              </c:numCache>
            </c:numRef>
          </c:yVal>
          <c:smooth val="0"/>
        </c:ser>
        <c:ser>
          <c:idx val="2"/>
          <c:order val="2"/>
          <c:tx>
            <c:v>Pojedynczy pomiar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0.22375710595867018</c:v>
                </c:pt>
                <c:pt idx="1">
                  <c:v>0.49881165691830665</c:v>
                </c:pt>
                <c:pt idx="2">
                  <c:v>0.94724953416546942</c:v>
                </c:pt>
                <c:pt idx="3">
                  <c:v>0.80692365833369262</c:v>
                </c:pt>
                <c:pt idx="4">
                  <c:v>0.80692365833369262</c:v>
                </c:pt>
                <c:pt idx="5">
                  <c:v>1.305353997541538</c:v>
                </c:pt>
                <c:pt idx="6">
                  <c:v>3.416016917938105</c:v>
                </c:pt>
                <c:pt idx="7">
                  <c:v>12.319004826874833</c:v>
                </c:pt>
                <c:pt idx="8">
                  <c:v>3.416016917938105</c:v>
                </c:pt>
                <c:pt idx="9">
                  <c:v>12.319004826874833</c:v>
                </c:pt>
                <c:pt idx="10">
                  <c:v>2.1116608012415319</c:v>
                </c:pt>
                <c:pt idx="11">
                  <c:v>2.478883460205028</c:v>
                </c:pt>
                <c:pt idx="12">
                  <c:v>2.909966982228033</c:v>
                </c:pt>
                <c:pt idx="13">
                  <c:v>15</c:v>
                </c:pt>
                <c:pt idx="14">
                  <c:v>8.9394689912596128</c:v>
                </c:pt>
                <c:pt idx="15">
                  <c:v>2.1116608012415319</c:v>
                </c:pt>
                <c:pt idx="16">
                  <c:v>12.319004826874833</c:v>
                </c:pt>
                <c:pt idx="17">
                  <c:v>15</c:v>
                </c:pt>
                <c:pt idx="18">
                  <c:v>8.9394689912596128</c:v>
                </c:pt>
                <c:pt idx="19">
                  <c:v>12.319004826874833</c:v>
                </c:pt>
                <c:pt idx="20">
                  <c:v>7.6151729420937668</c:v>
                </c:pt>
                <c:pt idx="21">
                  <c:v>5.5260634552569083</c:v>
                </c:pt>
                <c:pt idx="22">
                  <c:v>15</c:v>
                </c:pt>
                <c:pt idx="23">
                  <c:v>10.494063162237262</c:v>
                </c:pt>
                <c:pt idx="24">
                  <c:v>7.6151729420937668</c:v>
                </c:pt>
                <c:pt idx="25">
                  <c:v>6.4870585707827244</c:v>
                </c:pt>
                <c:pt idx="26">
                  <c:v>15</c:v>
                </c:pt>
                <c:pt idx="27">
                  <c:v>8.9394689912596128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6.4870585707827244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0224"/>
        <c:axId val="208595528"/>
      </c:scatterChart>
      <c:valAx>
        <c:axId val="3530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595528"/>
        <c:crosses val="autoZero"/>
        <c:crossBetween val="midCat"/>
      </c:valAx>
      <c:valAx>
        <c:axId val="20859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Oszacowana </a:t>
                </a:r>
                <a:r>
                  <a:rPr lang="pl-PL" baseline="0"/>
                  <a:t>odległość [m]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07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7634735533137367E-4"/>
                  <c:y val="-0.510836395450568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-6,237ln(x) - 68,338</a:t>
                    </a:r>
                    <a:br>
                      <a:rPr lang="en-US" baseline="0"/>
                    </a:br>
                    <a:r>
                      <a:rPr lang="en-US" baseline="0"/>
                      <a:t>R² = 0,7376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17904"/>
        <c:axId val="243418296"/>
      </c:scatterChart>
      <c:valAx>
        <c:axId val="24341790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418296"/>
        <c:crosses val="autoZero"/>
        <c:crossBetween val="midCat"/>
      </c:valAx>
      <c:valAx>
        <c:axId val="243418296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41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obliczone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1D'!$Q$130:$Q$140</c:f>
              <c:numCache>
                <c:formatCode>0.00</c:formatCode>
                <c:ptCount val="11"/>
                <c:pt idx="0">
                  <c:v>0.37238011126545534</c:v>
                </c:pt>
                <c:pt idx="1">
                  <c:v>0.65267699877076901</c:v>
                </c:pt>
                <c:pt idx="2">
                  <c:v>1.7080084589690525</c:v>
                </c:pt>
                <c:pt idx="3">
                  <c:v>8.7802722096170953</c:v>
                </c:pt>
                <c:pt idx="4">
                  <c:v>3.571058744023432</c:v>
                </c:pt>
                <c:pt idx="5">
                  <c:v>5</c:v>
                </c:pt>
                <c:pt idx="6">
                  <c:v>4.7395878583260149</c:v>
                </c:pt>
                <c:pt idx="7">
                  <c:v>1.1812356037847249</c:v>
                </c:pt>
                <c:pt idx="8">
                  <c:v>8.2643857292537728</c:v>
                </c:pt>
                <c:pt idx="9">
                  <c:v>9.3473230012292312</c:v>
                </c:pt>
                <c:pt idx="10">
                  <c:v>9.3176033591040408</c:v>
                </c:pt>
              </c:numCache>
            </c:numRef>
          </c:yVal>
          <c:smooth val="0"/>
        </c:ser>
        <c:ser>
          <c:idx val="1"/>
          <c:order val="1"/>
          <c:tx>
            <c:v>rzeczywiste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64048"/>
        <c:axId val="282964440"/>
      </c:scatterChart>
      <c:valAx>
        <c:axId val="2829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2964440"/>
        <c:crosses val="autoZero"/>
        <c:crossBetween val="midCat"/>
      </c:valAx>
      <c:valAx>
        <c:axId val="28296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296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1D'!$Q$112:$Q$121</c:f>
              <c:numCache>
                <c:formatCode>0.00</c:formatCode>
                <c:ptCount val="10"/>
                <c:pt idx="0">
                  <c:v>0.37238011126545534</c:v>
                </c:pt>
                <c:pt idx="1">
                  <c:v>3.932949208387865</c:v>
                </c:pt>
                <c:pt idx="2">
                  <c:v>1.7080084589690525</c:v>
                </c:pt>
                <c:pt idx="3">
                  <c:v>4.5</c:v>
                </c:pt>
                <c:pt idx="4">
                  <c:v>6.8316170139209182</c:v>
                </c:pt>
                <c:pt idx="5">
                  <c:v>4.517905821604872</c:v>
                </c:pt>
                <c:pt idx="6">
                  <c:v>1.5473676759856627</c:v>
                </c:pt>
                <c:pt idx="7">
                  <c:v>3.9316619124428662</c:v>
                </c:pt>
                <c:pt idx="8">
                  <c:v>5.0285586050139557</c:v>
                </c:pt>
                <c:pt idx="9">
                  <c:v>8.6276198887345448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65224"/>
        <c:axId val="282965616"/>
      </c:scatterChart>
      <c:valAx>
        <c:axId val="28296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2965616"/>
        <c:crosses val="autoZero"/>
        <c:crossBetween val="midCat"/>
      </c:valAx>
      <c:valAx>
        <c:axId val="2829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296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1D'!$Q$97:$Q$103</c:f>
              <c:numCache>
                <c:formatCode>0.00</c:formatCode>
                <c:ptCount val="7"/>
                <c:pt idx="0">
                  <c:v>3.1526523208825514</c:v>
                </c:pt>
                <c:pt idx="1">
                  <c:v>0.65267699877076901</c:v>
                </c:pt>
                <c:pt idx="2">
                  <c:v>6.7605582698974862</c:v>
                </c:pt>
                <c:pt idx="3">
                  <c:v>3.571058744023432</c:v>
                </c:pt>
                <c:pt idx="4">
                  <c:v>1.239441730102514</c:v>
                </c:pt>
                <c:pt idx="5">
                  <c:v>7.2789849136720974</c:v>
                </c:pt>
                <c:pt idx="6">
                  <c:v>4.8088554925192692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3016"/>
        <c:axId val="283753408"/>
      </c:scatterChart>
      <c:valAx>
        <c:axId val="28375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753408"/>
        <c:crosses val="autoZero"/>
        <c:crossBetween val="midCat"/>
      </c:valAx>
      <c:valAx>
        <c:axId val="2837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75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1D'!$Q$81:$Q$88</c:f>
              <c:numCache>
                <c:formatCode>0.00</c:formatCode>
                <c:ptCount val="8"/>
                <c:pt idx="0">
                  <c:v>0.37238011126545534</c:v>
                </c:pt>
                <c:pt idx="1">
                  <c:v>2.913235268668255</c:v>
                </c:pt>
                <c:pt idx="2">
                  <c:v>3.5</c:v>
                </c:pt>
                <c:pt idx="3">
                  <c:v>3.531383840199946</c:v>
                </c:pt>
                <c:pt idx="4">
                  <c:v>3.5</c:v>
                </c:pt>
                <c:pt idx="5">
                  <c:v>4.086764731331745</c:v>
                </c:pt>
                <c:pt idx="6">
                  <c:v>4.9045285663715568</c:v>
                </c:pt>
                <c:pt idx="7">
                  <c:v>6.6276198887345448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4192"/>
        <c:axId val="283754584"/>
      </c:scatterChart>
      <c:valAx>
        <c:axId val="2837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754584"/>
        <c:crosses val="autoZero"/>
        <c:crossBetween val="midCat"/>
      </c:valAx>
      <c:valAx>
        <c:axId val="28375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7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1D'!$Q$66:$Q$72</c:f>
              <c:numCache>
                <c:formatCode>0.00</c:formatCode>
                <c:ptCount val="7"/>
                <c:pt idx="0">
                  <c:v>2.1329383811629414</c:v>
                </c:pt>
                <c:pt idx="1">
                  <c:v>2.3087520809307414</c:v>
                </c:pt>
                <c:pt idx="2">
                  <c:v>0.65267699877076901</c:v>
                </c:pt>
                <c:pt idx="3">
                  <c:v>3</c:v>
                </c:pt>
                <c:pt idx="4">
                  <c:v>5.3473230012292312</c:v>
                </c:pt>
                <c:pt idx="5">
                  <c:v>3.7091537406741311</c:v>
                </c:pt>
                <c:pt idx="6">
                  <c:v>3.8670616188370586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55368"/>
        <c:axId val="283755760"/>
      </c:scatterChart>
      <c:valAx>
        <c:axId val="28375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755760"/>
        <c:crosses val="autoZero"/>
        <c:crossBetween val="midCat"/>
      </c:valAx>
      <c:valAx>
        <c:axId val="2837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75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'Symulacja 1D'!$Q$51:$Q$56</c:f>
              <c:numCache>
                <c:formatCode>0.00</c:formatCode>
                <c:ptCount val="6"/>
                <c:pt idx="0">
                  <c:v>0.37238011126545534</c:v>
                </c:pt>
                <c:pt idx="1">
                  <c:v>0.97484906238021773</c:v>
                </c:pt>
                <c:pt idx="2">
                  <c:v>0.65267699877076901</c:v>
                </c:pt>
                <c:pt idx="3">
                  <c:v>2.4723941882228253</c:v>
                </c:pt>
                <c:pt idx="4">
                  <c:v>4.3473230012292312</c:v>
                </c:pt>
                <c:pt idx="5">
                  <c:v>4.100763854269891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14568"/>
        <c:axId val="285814960"/>
      </c:scatterChart>
      <c:valAx>
        <c:axId val="28581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5814960"/>
        <c:crosses val="autoZero"/>
        <c:crossBetween val="midCat"/>
      </c:valAx>
      <c:valAx>
        <c:axId val="2858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581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288551</xdr:colOff>
      <xdr:row>30</xdr:row>
      <xdr:rowOff>60886</xdr:rowOff>
    </xdr:from>
    <xdr:to>
      <xdr:col>32</xdr:col>
      <xdr:colOff>389404</xdr:colOff>
      <xdr:row>52</xdr:row>
      <xdr:rowOff>65368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34924</xdr:colOff>
      <xdr:row>9</xdr:row>
      <xdr:rowOff>95375</xdr:rowOff>
    </xdr:from>
    <xdr:to>
      <xdr:col>18</xdr:col>
      <xdr:colOff>308524</xdr:colOff>
      <xdr:row>28</xdr:row>
      <xdr:rowOff>75875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435161</xdr:colOff>
      <xdr:row>29</xdr:row>
      <xdr:rowOff>92449</xdr:rowOff>
    </xdr:from>
    <xdr:to>
      <xdr:col>20</xdr:col>
      <xdr:colOff>534146</xdr:colOff>
      <xdr:row>56</xdr:row>
      <xdr:rowOff>85725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127</xdr:row>
      <xdr:rowOff>134471</xdr:rowOff>
    </xdr:from>
    <xdr:to>
      <xdr:col>29</xdr:col>
      <xdr:colOff>493059</xdr:colOff>
      <xdr:row>144</xdr:row>
      <xdr:rowOff>43702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110</xdr:row>
      <xdr:rowOff>0</xdr:rowOff>
    </xdr:from>
    <xdr:to>
      <xdr:col>29</xdr:col>
      <xdr:colOff>78442</xdr:colOff>
      <xdr:row>126</xdr:row>
      <xdr:rowOff>99731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515470</xdr:colOff>
      <xdr:row>93</xdr:row>
      <xdr:rowOff>134470</xdr:rowOff>
    </xdr:from>
    <xdr:to>
      <xdr:col>28</xdr:col>
      <xdr:colOff>593911</xdr:colOff>
      <xdr:row>110</xdr:row>
      <xdr:rowOff>43701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537882</xdr:colOff>
      <xdr:row>76</xdr:row>
      <xdr:rowOff>156883</xdr:rowOff>
    </xdr:from>
    <xdr:to>
      <xdr:col>29</xdr:col>
      <xdr:colOff>11206</xdr:colOff>
      <xdr:row>93</xdr:row>
      <xdr:rowOff>66114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381000</xdr:colOff>
      <xdr:row>61</xdr:row>
      <xdr:rowOff>22411</xdr:rowOff>
    </xdr:from>
    <xdr:to>
      <xdr:col>28</xdr:col>
      <xdr:colOff>459441</xdr:colOff>
      <xdr:row>77</xdr:row>
      <xdr:rowOff>122142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257735</xdr:colOff>
      <xdr:row>44</xdr:row>
      <xdr:rowOff>33618</xdr:rowOff>
    </xdr:from>
    <xdr:to>
      <xdr:col>28</xdr:col>
      <xdr:colOff>336176</xdr:colOff>
      <xdr:row>60</xdr:row>
      <xdr:rowOff>133349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201706</xdr:colOff>
      <xdr:row>27</xdr:row>
      <xdr:rowOff>22412</xdr:rowOff>
    </xdr:from>
    <xdr:to>
      <xdr:col>28</xdr:col>
      <xdr:colOff>280147</xdr:colOff>
      <xdr:row>43</xdr:row>
      <xdr:rowOff>122143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215968</xdr:colOff>
      <xdr:row>10</xdr:row>
      <xdr:rowOff>50936</xdr:rowOff>
    </xdr:from>
    <xdr:to>
      <xdr:col>28</xdr:col>
      <xdr:colOff>294409</xdr:colOff>
      <xdr:row>26</xdr:row>
      <xdr:rowOff>150667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148</xdr:row>
      <xdr:rowOff>0</xdr:rowOff>
    </xdr:from>
    <xdr:to>
      <xdr:col>29</xdr:col>
      <xdr:colOff>526677</xdr:colOff>
      <xdr:row>164</xdr:row>
      <xdr:rowOff>99731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409574</xdr:colOff>
      <xdr:row>10</xdr:row>
      <xdr:rowOff>152400</xdr:rowOff>
    </xdr:from>
    <xdr:to>
      <xdr:col>20</xdr:col>
      <xdr:colOff>504825</xdr:colOff>
      <xdr:row>31</xdr:row>
      <xdr:rowOff>180975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34</xdr:row>
      <xdr:rowOff>133350</xdr:rowOff>
    </xdr:from>
    <xdr:to>
      <xdr:col>24</xdr:col>
      <xdr:colOff>219075</xdr:colOff>
      <xdr:row>55</xdr:row>
      <xdr:rowOff>85725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352425</xdr:colOff>
      <xdr:row>59</xdr:row>
      <xdr:rowOff>0</xdr:rowOff>
    </xdr:from>
    <xdr:to>
      <xdr:col>24</xdr:col>
      <xdr:colOff>504825</xdr:colOff>
      <xdr:row>79</xdr:row>
      <xdr:rowOff>95250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86</xdr:row>
      <xdr:rowOff>0</xdr:rowOff>
    </xdr:from>
    <xdr:to>
      <xdr:col>25</xdr:col>
      <xdr:colOff>19050</xdr:colOff>
      <xdr:row>106</xdr:row>
      <xdr:rowOff>142875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25</xdr:col>
      <xdr:colOff>19050</xdr:colOff>
      <xdr:row>132</xdr:row>
      <xdr:rowOff>142875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552450</xdr:colOff>
      <xdr:row>133</xdr:row>
      <xdr:rowOff>161925</xdr:rowOff>
    </xdr:from>
    <xdr:to>
      <xdr:col>25</xdr:col>
      <xdr:colOff>571500</xdr:colOff>
      <xdr:row>154</xdr:row>
      <xdr:rowOff>114300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158</xdr:row>
      <xdr:rowOff>0</xdr:rowOff>
    </xdr:from>
    <xdr:to>
      <xdr:col>26</xdr:col>
      <xdr:colOff>19050</xdr:colOff>
      <xdr:row>178</xdr:row>
      <xdr:rowOff>142875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600075</xdr:colOff>
      <xdr:row>179</xdr:row>
      <xdr:rowOff>1</xdr:rowOff>
    </xdr:from>
    <xdr:to>
      <xdr:col>25</xdr:col>
      <xdr:colOff>552450</xdr:colOff>
      <xdr:row>197</xdr:row>
      <xdr:rowOff>57151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200</xdr:row>
      <xdr:rowOff>0</xdr:rowOff>
    </xdr:from>
    <xdr:to>
      <xdr:col>25</xdr:col>
      <xdr:colOff>561975</xdr:colOff>
      <xdr:row>218</xdr:row>
      <xdr:rowOff>57150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221</xdr:row>
      <xdr:rowOff>0</xdr:rowOff>
    </xdr:from>
    <xdr:to>
      <xdr:col>25</xdr:col>
      <xdr:colOff>561975</xdr:colOff>
      <xdr:row>239</xdr:row>
      <xdr:rowOff>57150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588869</xdr:colOff>
      <xdr:row>11</xdr:row>
      <xdr:rowOff>17930</xdr:rowOff>
    </xdr:from>
    <xdr:to>
      <xdr:col>22</xdr:col>
      <xdr:colOff>79002</xdr:colOff>
      <xdr:row>32</xdr:row>
      <xdr:rowOff>46505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126029</xdr:colOff>
      <xdr:row>97</xdr:row>
      <xdr:rowOff>184460</xdr:rowOff>
    </xdr:from>
    <xdr:to>
      <xdr:col>26</xdr:col>
      <xdr:colOff>212694</xdr:colOff>
      <xdr:row>124</xdr:row>
      <xdr:rowOff>155646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1109384</xdr:colOff>
      <xdr:row>106</xdr:row>
      <xdr:rowOff>186498</xdr:rowOff>
    </xdr:from>
    <xdr:to>
      <xdr:col>36</xdr:col>
      <xdr:colOff>402395</xdr:colOff>
      <xdr:row>131</xdr:row>
      <xdr:rowOff>108057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11206</xdr:colOff>
      <xdr:row>72</xdr:row>
      <xdr:rowOff>56030</xdr:rowOff>
    </xdr:from>
    <xdr:to>
      <xdr:col>26</xdr:col>
      <xdr:colOff>591671</xdr:colOff>
      <xdr:row>96</xdr:row>
      <xdr:rowOff>56030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349765</xdr:colOff>
      <xdr:row>39</xdr:row>
      <xdr:rowOff>167616</xdr:rowOff>
    </xdr:from>
    <xdr:to>
      <xdr:col>62</xdr:col>
      <xdr:colOff>350966</xdr:colOff>
      <xdr:row>64</xdr:row>
      <xdr:rowOff>89175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374815</xdr:colOff>
      <xdr:row>70</xdr:row>
      <xdr:rowOff>174420</xdr:rowOff>
    </xdr:from>
    <xdr:to>
      <xdr:col>48</xdr:col>
      <xdr:colOff>168508</xdr:colOff>
      <xdr:row>95</xdr:row>
      <xdr:rowOff>113297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36</xdr:row>
      <xdr:rowOff>145595</xdr:rowOff>
    </xdr:from>
    <xdr:to>
      <xdr:col>26</xdr:col>
      <xdr:colOff>408214</xdr:colOff>
      <xdr:row>61</xdr:row>
      <xdr:rowOff>13606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369795</xdr:colOff>
      <xdr:row>40</xdr:row>
      <xdr:rowOff>46862</xdr:rowOff>
    </xdr:from>
    <xdr:to>
      <xdr:col>47</xdr:col>
      <xdr:colOff>67413</xdr:colOff>
      <xdr:row>59</xdr:row>
      <xdr:rowOff>27362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367394</xdr:colOff>
      <xdr:row>65</xdr:row>
      <xdr:rowOff>122464</xdr:rowOff>
    </xdr:from>
    <xdr:to>
      <xdr:col>25</xdr:col>
      <xdr:colOff>517072</xdr:colOff>
      <xdr:row>89</xdr:row>
      <xdr:rowOff>122464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stat"/>
    </sheetNames>
    <sheetDataSet>
      <sheetData sheetId="0">
        <row r="1">
          <cell r="C1" t="str">
            <v>RSSI</v>
          </cell>
          <cell r="F1" t="str">
            <v>RSSI po odsianiu</v>
          </cell>
        </row>
        <row r="2">
          <cell r="C2">
            <v>-59.299145299145302</v>
          </cell>
          <cell r="E2">
            <v>0.3</v>
          </cell>
          <cell r="F2">
            <v>-59.310344827586206</v>
          </cell>
          <cell r="T2" t="str">
            <v xml:space="preserve">n </v>
          </cell>
          <cell r="U2" t="str">
            <v>n po odsianiu</v>
          </cell>
        </row>
        <row r="3">
          <cell r="C3">
            <v>-64.380952380952294</v>
          </cell>
          <cell r="E3">
            <v>0.5</v>
          </cell>
          <cell r="F3">
            <v>-64.45</v>
          </cell>
          <cell r="T3">
            <v>-58.544589322630181</v>
          </cell>
          <cell r="U3">
            <v>-58.64459265370359</v>
          </cell>
        </row>
        <row r="4">
          <cell r="C4">
            <v>-67.709677419354804</v>
          </cell>
          <cell r="E4">
            <v>0.75</v>
          </cell>
          <cell r="F4">
            <v>-68</v>
          </cell>
          <cell r="T4">
            <v>-61.990651568085873</v>
          </cell>
          <cell r="U4">
            <v>-62.028717869284748</v>
          </cell>
        </row>
        <row r="5">
          <cell r="C5">
            <v>-66.6666666666666</v>
          </cell>
          <cell r="E5">
            <v>1</v>
          </cell>
          <cell r="F5">
            <v>-66.620689655172413</v>
          </cell>
          <cell r="T5">
            <v>-64.725945053561546</v>
          </cell>
          <cell r="U5">
            <v>-64.714849168398587</v>
          </cell>
        </row>
        <row r="6">
          <cell r="C6">
            <v>-67.548387096774107</v>
          </cell>
          <cell r="E6">
            <v>1.5</v>
          </cell>
          <cell r="F6">
            <v>-67.285714285714292</v>
          </cell>
          <cell r="T6">
            <v>-66.6666666666666</v>
          </cell>
          <cell r="U6">
            <v>-66.620689655172413</v>
          </cell>
        </row>
        <row r="7">
          <cell r="C7">
            <v>-70.3888888888888</v>
          </cell>
          <cell r="E7">
            <v>2</v>
          </cell>
          <cell r="F7">
            <v>-70</v>
          </cell>
          <cell r="T7">
            <v>-69.401960152142266</v>
          </cell>
          <cell r="U7">
            <v>-69.306820954286252</v>
          </cell>
        </row>
        <row r="8">
          <cell r="C8">
            <v>-76.303030303030297</v>
          </cell>
          <cell r="E8">
            <v>2.5</v>
          </cell>
          <cell r="F8">
            <v>-76</v>
          </cell>
          <cell r="T8">
            <v>-71.34268176524732</v>
          </cell>
          <cell r="U8">
            <v>-71.212661441060078</v>
          </cell>
        </row>
        <row r="9">
          <cell r="C9">
            <v>-82.552631578947299</v>
          </cell>
          <cell r="E9">
            <v>3</v>
          </cell>
          <cell r="F9">
            <v>-83.129032258064512</v>
          </cell>
          <cell r="T9">
            <v>-72.848022397597958</v>
          </cell>
          <cell r="U9">
            <v>-72.690946169867416</v>
          </cell>
        </row>
        <row r="10">
          <cell r="C10">
            <v>-76.514285714285705</v>
          </cell>
          <cell r="E10">
            <v>3.5</v>
          </cell>
          <cell r="F10">
            <v>-76.617647058823536</v>
          </cell>
          <cell r="T10">
            <v>-74.077975250722986</v>
          </cell>
          <cell r="U10">
            <v>-73.898792740173917</v>
          </cell>
        </row>
        <row r="11">
          <cell r="C11">
            <v>-81.781818181818096</v>
          </cell>
          <cell r="E11">
            <v>4</v>
          </cell>
          <cell r="F11">
            <v>-81.196078431372555</v>
          </cell>
          <cell r="T11">
            <v>-75.117885570702143</v>
          </cell>
          <cell r="U11">
            <v>-74.920012464346129</v>
          </cell>
        </row>
        <row r="12">
          <cell r="C12">
            <v>-73.375</v>
          </cell>
          <cell r="E12">
            <v>4.5</v>
          </cell>
          <cell r="F12">
            <v>-73.41935483870968</v>
          </cell>
          <cell r="T12">
            <v>-76.018696863828055</v>
          </cell>
          <cell r="U12">
            <v>-75.804633226947743</v>
          </cell>
        </row>
        <row r="13">
          <cell r="C13">
            <v>-73.976744186046503</v>
          </cell>
          <cell r="E13">
            <v>5</v>
          </cell>
          <cell r="F13">
            <v>-74</v>
          </cell>
          <cell r="T13">
            <v>-76.813268736198651</v>
          </cell>
          <cell r="U13">
            <v>-76.584924039287756</v>
          </cell>
        </row>
        <row r="14">
          <cell r="C14">
            <v>-76.838709677419303</v>
          </cell>
          <cell r="E14">
            <v>5.5</v>
          </cell>
          <cell r="F14">
            <v>-76.766666666666666</v>
          </cell>
          <cell r="T14">
            <v>-77.524037496178693</v>
          </cell>
          <cell r="U14">
            <v>-77.282917955755067</v>
          </cell>
        </row>
        <row r="15">
          <cell r="C15">
            <v>-83.605263157894697</v>
          </cell>
          <cell r="E15">
            <v>6</v>
          </cell>
          <cell r="F15">
            <v>-83.60526315789474</v>
          </cell>
          <cell r="T15">
            <v>-78.167006049341438</v>
          </cell>
          <cell r="U15">
            <v>-77.914330257274912</v>
          </cell>
        </row>
        <row r="16">
          <cell r="C16">
            <v>-84.34375</v>
          </cell>
          <cell r="E16">
            <v>6.5</v>
          </cell>
          <cell r="F16">
            <v>-84.407407407407405</v>
          </cell>
          <cell r="T16">
            <v>-78.75399034930372</v>
          </cell>
          <cell r="U16">
            <v>-78.490764526061582</v>
          </cell>
        </row>
        <row r="17">
          <cell r="C17">
            <v>-74.6666666666666</v>
          </cell>
          <cell r="E17">
            <v>7</v>
          </cell>
          <cell r="F17">
            <v>-73.892857142857139</v>
          </cell>
          <cell r="T17">
            <v>-79.293963561501428</v>
          </cell>
          <cell r="U17">
            <v>-79.021032650366749</v>
          </cell>
        </row>
        <row r="18">
          <cell r="C18">
            <v>-85.753968253968196</v>
          </cell>
          <cell r="E18">
            <v>7.5</v>
          </cell>
          <cell r="F18">
            <v>-83.822916666666671</v>
          </cell>
          <cell r="T18">
            <v>-79.793900669282877</v>
          </cell>
          <cell r="U18">
            <v>-79.511984250233795</v>
          </cell>
        </row>
        <row r="19">
          <cell r="C19">
            <v>-91.203539823008796</v>
          </cell>
          <cell r="E19">
            <v>8</v>
          </cell>
          <cell r="F19">
            <v>-91.464646464646464</v>
          </cell>
          <cell r="T19">
            <v>-80.259330981654358</v>
          </cell>
          <cell r="U19">
            <v>-79.969049254868921</v>
          </cell>
        </row>
        <row r="20">
          <cell r="C20">
            <v>-82.1111111111111</v>
          </cell>
          <cell r="E20">
            <v>8.5</v>
          </cell>
          <cell r="F20">
            <v>-81.431818181818187</v>
          </cell>
          <cell r="T20">
            <v>-80.694711962408775</v>
          </cell>
          <cell r="U20">
            <v>-80.396605012835408</v>
          </cell>
        </row>
        <row r="21">
          <cell r="C21">
            <v>-82.230769230769198</v>
          </cell>
          <cell r="E21">
            <v>9</v>
          </cell>
          <cell r="F21">
            <v>-82.359375</v>
          </cell>
          <cell r="T21">
            <v>-81.103689528660141</v>
          </cell>
          <cell r="U21">
            <v>-80.798231912170536</v>
          </cell>
        </row>
        <row r="22">
          <cell r="C22">
            <v>-80.655913978494596</v>
          </cell>
          <cell r="E22">
            <v>9.5</v>
          </cell>
          <cell r="F22">
            <v>-80.696629213483149</v>
          </cell>
          <cell r="T22">
            <v>-81.489283834779386</v>
          </cell>
          <cell r="U22">
            <v>-81.176895825175421</v>
          </cell>
        </row>
        <row r="23">
          <cell r="C23">
            <v>-78.5</v>
          </cell>
          <cell r="E23">
            <v>10</v>
          </cell>
          <cell r="F23">
            <v>-78.464788732394368</v>
          </cell>
          <cell r="T23">
            <v>-81.854024758624561</v>
          </cell>
          <cell r="U23">
            <v>-81.535081159513624</v>
          </cell>
        </row>
        <row r="24">
          <cell r="C24">
            <v>-87.438202247191001</v>
          </cell>
          <cell r="E24">
            <v>10.5</v>
          </cell>
          <cell r="F24">
            <v>-87</v>
          </cell>
          <cell r="T24">
            <v>-82.200052594759413</v>
          </cell>
          <cell r="U24">
            <v>-81.874889741642733</v>
          </cell>
        </row>
        <row r="25">
          <cell r="C25">
            <v>-84.548387096774107</v>
          </cell>
          <cell r="E25">
            <v>11</v>
          </cell>
          <cell r="F25">
            <v>-84.660714285714292</v>
          </cell>
          <cell r="T25">
            <v>-82.529194154758542</v>
          </cell>
          <cell r="U25">
            <v>-82.198115549347634</v>
          </cell>
        </row>
        <row r="26">
          <cell r="C26">
            <v>-81.796875</v>
          </cell>
          <cell r="E26">
            <v>11.5</v>
          </cell>
          <cell r="F26">
            <v>-81.5</v>
          </cell>
          <cell r="T26">
            <v>-82.843021147922158</v>
          </cell>
          <cell r="U26">
            <v>-82.506302043162577</v>
          </cell>
        </row>
        <row r="27">
          <cell r="C27">
            <v>-79.765432098765402</v>
          </cell>
          <cell r="E27">
            <v>12</v>
          </cell>
          <cell r="F27">
            <v>-79.828947368421055</v>
          </cell>
          <cell r="T27">
            <v>-83.142895573973831</v>
          </cell>
          <cell r="U27">
            <v>-82.800786743213365</v>
          </cell>
        </row>
        <row r="28">
          <cell r="C28">
            <v>-84.052631578947299</v>
          </cell>
          <cell r="E28">
            <v>12.5</v>
          </cell>
          <cell r="F28">
            <v>-84.109589041095887</v>
          </cell>
          <cell r="T28">
            <v>-83.43000544788444</v>
          </cell>
          <cell r="U28">
            <v>-83.082736311949247</v>
          </cell>
        </row>
        <row r="29">
          <cell r="C29">
            <v>-82.219512195121894</v>
          </cell>
          <cell r="E29">
            <v>13</v>
          </cell>
          <cell r="F29">
            <v>-82.128205128205124</v>
          </cell>
          <cell r="T29">
            <v>-83.705393227110051</v>
          </cell>
          <cell r="U29">
            <v>-83.353174470450071</v>
          </cell>
        </row>
        <row r="30">
          <cell r="C30">
            <v>-81.847826086956502</v>
          </cell>
          <cell r="E30">
            <v>13.5</v>
          </cell>
          <cell r="F30">
            <v>-82</v>
          </cell>
          <cell r="T30">
            <v>-83.969978660082148</v>
          </cell>
          <cell r="U30">
            <v>-83.6130044362544</v>
          </cell>
        </row>
        <row r="31">
          <cell r="C31">
            <v>-81.014084507042199</v>
          </cell>
          <cell r="E31">
            <v>14</v>
          </cell>
          <cell r="F31">
            <v>-81</v>
          </cell>
          <cell r="T31">
            <v>-84.224577320255051</v>
          </cell>
          <cell r="U31">
            <v>-83.86302712428926</v>
          </cell>
        </row>
        <row r="32">
          <cell r="C32">
            <v>-89.202898550724598</v>
          </cell>
          <cell r="E32">
            <v>14.5</v>
          </cell>
          <cell r="F32">
            <v>-89.075757575757578</v>
          </cell>
          <cell r="T32">
            <v>-84.469915767863597</v>
          </cell>
          <cell r="U32">
            <v>-84.103956036121446</v>
          </cell>
        </row>
        <row r="33">
          <cell r="T33">
            <v>-84.706644049920612</v>
          </cell>
          <cell r="U33">
            <v>-84.336429535289028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Niestandardowy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C55"/>
      </a:accent1>
      <a:accent2>
        <a:srgbClr val="0563C1"/>
      </a:accent2>
      <a:accent3>
        <a:srgbClr val="954F72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2"/>
  <sheetViews>
    <sheetView topLeftCell="E13" zoomScale="90" zoomScaleNormal="90" workbookViewId="0">
      <selection activeCell="Y55" sqref="Y5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1452</v>
      </c>
      <c r="N1" t="s">
        <v>1453</v>
      </c>
      <c r="O1" t="s">
        <v>3</v>
      </c>
      <c r="P1" t="s">
        <v>1446</v>
      </c>
      <c r="Q1" t="s">
        <v>1447</v>
      </c>
      <c r="R1" t="s">
        <v>1448</v>
      </c>
      <c r="S1" t="s">
        <v>1449</v>
      </c>
      <c r="T1" t="s">
        <v>1450</v>
      </c>
    </row>
    <row r="2" spans="1:20" x14ac:dyDescent="0.25">
      <c r="A2" t="s">
        <v>7</v>
      </c>
      <c r="B2">
        <v>-4</v>
      </c>
      <c r="C2">
        <v>-60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-60</v>
      </c>
      <c r="N2">
        <v>-60</v>
      </c>
      <c r="O2">
        <v>0.3</v>
      </c>
      <c r="P2">
        <f t="shared" ref="P2:P9" si="0">COUNTIFS(L:L,O2,N:N,"")</f>
        <v>1</v>
      </c>
      <c r="Q2">
        <f>COUNTIFS(L:L,O2)</f>
        <v>117</v>
      </c>
      <c r="R2" s="1">
        <f>P2/Q2*100</f>
        <v>0.85470085470085477</v>
      </c>
      <c r="S2" s="1">
        <f t="shared" ref="S2:S33" si="1">AVERAGEIFS(M:M,L:L,O2)</f>
        <v>-59.299145299145302</v>
      </c>
      <c r="T2" s="1">
        <f t="shared" ref="T2:T33" si="2">AVERAGEIFS(N:N,$L:$L,$O2)</f>
        <v>-59.310344827586206</v>
      </c>
    </row>
    <row r="3" spans="1:20" x14ac:dyDescent="0.25">
      <c r="A3" t="s">
        <v>7</v>
      </c>
      <c r="B3">
        <v>-4</v>
      </c>
      <c r="C3">
        <v>-60</v>
      </c>
      <c r="D3">
        <v>0.3</v>
      </c>
      <c r="E3" t="s">
        <v>8</v>
      </c>
      <c r="F3" t="s">
        <v>9</v>
      </c>
      <c r="G3">
        <v>39</v>
      </c>
      <c r="L3">
        <v>0.3</v>
      </c>
      <c r="M3">
        <v>-60</v>
      </c>
      <c r="N3">
        <v>-60</v>
      </c>
      <c r="O3">
        <v>0.5</v>
      </c>
      <c r="P3">
        <f t="shared" si="0"/>
        <v>1</v>
      </c>
      <c r="Q3">
        <f t="shared" ref="Q3:Q33" si="3">COUNTIFS(L:L,O3)</f>
        <v>21</v>
      </c>
      <c r="R3" s="1">
        <f t="shared" ref="R3:R33" si="4">P3/Q3*100</f>
        <v>4.7619047619047619</v>
      </c>
      <c r="S3" s="1">
        <f t="shared" si="1"/>
        <v>-64.38095238095238</v>
      </c>
      <c r="T3" s="1">
        <f t="shared" si="2"/>
        <v>-64.45</v>
      </c>
    </row>
    <row r="4" spans="1:20" x14ac:dyDescent="0.25">
      <c r="A4" t="s">
        <v>7</v>
      </c>
      <c r="B4">
        <v>-4</v>
      </c>
      <c r="C4">
        <v>-60</v>
      </c>
      <c r="D4">
        <v>0.3</v>
      </c>
      <c r="E4" t="s">
        <v>10</v>
      </c>
      <c r="F4" t="s">
        <v>9</v>
      </c>
      <c r="G4">
        <v>39</v>
      </c>
      <c r="L4">
        <v>0.3</v>
      </c>
      <c r="M4">
        <v>-60</v>
      </c>
      <c r="N4">
        <v>-60</v>
      </c>
      <c r="O4">
        <v>0.75</v>
      </c>
      <c r="P4">
        <f t="shared" si="0"/>
        <v>6</v>
      </c>
      <c r="Q4">
        <f t="shared" si="3"/>
        <v>31</v>
      </c>
      <c r="R4" s="1">
        <f t="shared" si="4"/>
        <v>19.35483870967742</v>
      </c>
      <c r="S4" s="1">
        <f t="shared" si="1"/>
        <v>-67.709677419354833</v>
      </c>
      <c r="T4" s="1">
        <f t="shared" si="2"/>
        <v>-68</v>
      </c>
    </row>
    <row r="5" spans="1:20" x14ac:dyDescent="0.25">
      <c r="A5" t="s">
        <v>7</v>
      </c>
      <c r="B5">
        <v>-4</v>
      </c>
      <c r="C5">
        <v>-60</v>
      </c>
      <c r="D5">
        <v>0.3</v>
      </c>
      <c r="E5" t="s">
        <v>10</v>
      </c>
      <c r="F5" t="s">
        <v>9</v>
      </c>
      <c r="G5">
        <v>39</v>
      </c>
      <c r="L5">
        <v>0.3</v>
      </c>
      <c r="M5">
        <v>-60</v>
      </c>
      <c r="N5">
        <v>-60</v>
      </c>
      <c r="O5">
        <v>1</v>
      </c>
      <c r="P5">
        <f t="shared" si="0"/>
        <v>1</v>
      </c>
      <c r="Q5">
        <f t="shared" si="3"/>
        <v>30</v>
      </c>
      <c r="R5" s="1">
        <f t="shared" si="4"/>
        <v>3.3333333333333335</v>
      </c>
      <c r="S5" s="1">
        <f t="shared" si="1"/>
        <v>-66.666666666666671</v>
      </c>
      <c r="T5" s="1">
        <f t="shared" si="2"/>
        <v>-66.620689655172413</v>
      </c>
    </row>
    <row r="6" spans="1:20" x14ac:dyDescent="0.25">
      <c r="A6" t="s">
        <v>7</v>
      </c>
      <c r="B6">
        <v>-4</v>
      </c>
      <c r="C6">
        <v>-60</v>
      </c>
      <c r="D6">
        <v>0.3</v>
      </c>
      <c r="E6" t="s">
        <v>11</v>
      </c>
      <c r="F6" t="s">
        <v>9</v>
      </c>
      <c r="G6">
        <v>38</v>
      </c>
      <c r="L6">
        <v>0.3</v>
      </c>
      <c r="M6">
        <v>-60</v>
      </c>
      <c r="N6">
        <v>-60</v>
      </c>
      <c r="O6">
        <v>1.5</v>
      </c>
      <c r="P6">
        <f t="shared" si="0"/>
        <v>3</v>
      </c>
      <c r="Q6">
        <f t="shared" si="3"/>
        <v>31</v>
      </c>
      <c r="R6" s="1">
        <f t="shared" si="4"/>
        <v>9.67741935483871</v>
      </c>
      <c r="S6" s="1">
        <f t="shared" si="1"/>
        <v>-67.548387096774192</v>
      </c>
      <c r="T6" s="1">
        <f t="shared" si="2"/>
        <v>-67.285714285714292</v>
      </c>
    </row>
    <row r="7" spans="1:20" x14ac:dyDescent="0.25">
      <c r="A7" t="s">
        <v>7</v>
      </c>
      <c r="B7">
        <v>-4</v>
      </c>
      <c r="C7">
        <v>-60</v>
      </c>
      <c r="D7">
        <v>0.3</v>
      </c>
      <c r="E7" t="s">
        <v>11</v>
      </c>
      <c r="F7" t="s">
        <v>9</v>
      </c>
      <c r="G7">
        <v>38</v>
      </c>
      <c r="L7">
        <v>0.3</v>
      </c>
      <c r="M7">
        <v>-60</v>
      </c>
      <c r="N7">
        <v>-60</v>
      </c>
      <c r="O7">
        <v>2</v>
      </c>
      <c r="P7">
        <f t="shared" si="0"/>
        <v>6</v>
      </c>
      <c r="Q7">
        <f t="shared" si="3"/>
        <v>36</v>
      </c>
      <c r="R7" s="1">
        <f t="shared" si="4"/>
        <v>16.666666666666664</v>
      </c>
      <c r="S7" s="1">
        <f t="shared" si="1"/>
        <v>-70.388888888888886</v>
      </c>
      <c r="T7" s="1">
        <f t="shared" si="2"/>
        <v>-70</v>
      </c>
    </row>
    <row r="8" spans="1:20" x14ac:dyDescent="0.25">
      <c r="A8" t="s">
        <v>7</v>
      </c>
      <c r="B8">
        <v>-4</v>
      </c>
      <c r="C8">
        <v>-60</v>
      </c>
      <c r="D8">
        <v>0.3</v>
      </c>
      <c r="E8" t="s">
        <v>12</v>
      </c>
      <c r="F8" t="s">
        <v>9</v>
      </c>
      <c r="G8">
        <v>38</v>
      </c>
      <c r="L8">
        <v>0.3</v>
      </c>
      <c r="M8">
        <v>-60</v>
      </c>
      <c r="N8">
        <v>-60</v>
      </c>
      <c r="O8">
        <v>2.5</v>
      </c>
      <c r="P8">
        <f t="shared" si="0"/>
        <v>3</v>
      </c>
      <c r="Q8">
        <f t="shared" si="3"/>
        <v>33</v>
      </c>
      <c r="R8" s="1">
        <f t="shared" si="4"/>
        <v>9.0909090909090917</v>
      </c>
      <c r="S8" s="1">
        <f t="shared" si="1"/>
        <v>-76.303030303030297</v>
      </c>
      <c r="T8" s="1">
        <f t="shared" si="2"/>
        <v>-76</v>
      </c>
    </row>
    <row r="9" spans="1:20" x14ac:dyDescent="0.25">
      <c r="A9" t="s">
        <v>7</v>
      </c>
      <c r="B9">
        <v>-4</v>
      </c>
      <c r="C9">
        <v>-60</v>
      </c>
      <c r="D9">
        <v>0.3</v>
      </c>
      <c r="E9" t="s">
        <v>13</v>
      </c>
      <c r="F9" t="s">
        <v>9</v>
      </c>
      <c r="G9">
        <v>38</v>
      </c>
      <c r="L9">
        <v>0.3</v>
      </c>
      <c r="M9">
        <v>-60</v>
      </c>
      <c r="N9">
        <v>-60</v>
      </c>
      <c r="O9">
        <v>3</v>
      </c>
      <c r="P9">
        <f t="shared" si="0"/>
        <v>7</v>
      </c>
      <c r="Q9">
        <f t="shared" si="3"/>
        <v>38</v>
      </c>
      <c r="R9" s="1">
        <f t="shared" si="4"/>
        <v>18.421052631578945</v>
      </c>
      <c r="S9" s="1">
        <f t="shared" si="1"/>
        <v>-82.55263157894737</v>
      </c>
      <c r="T9" s="1">
        <f t="shared" si="2"/>
        <v>-83.129032258064512</v>
      </c>
    </row>
    <row r="10" spans="1:20" x14ac:dyDescent="0.25">
      <c r="A10" t="s">
        <v>7</v>
      </c>
      <c r="B10">
        <v>-4</v>
      </c>
      <c r="C10">
        <v>-60</v>
      </c>
      <c r="D10">
        <v>0.3</v>
      </c>
      <c r="E10" t="s">
        <v>13</v>
      </c>
      <c r="F10" t="s">
        <v>9</v>
      </c>
      <c r="G10">
        <v>38</v>
      </c>
      <c r="L10">
        <v>0.3</v>
      </c>
      <c r="M10">
        <v>-60</v>
      </c>
      <c r="N10">
        <v>-60</v>
      </c>
      <c r="O10">
        <v>3.5</v>
      </c>
      <c r="P10">
        <f t="shared" ref="P10:P33" si="5">COUNTIFS(L:L,O10,N:N,"")</f>
        <v>1</v>
      </c>
      <c r="Q10">
        <f t="shared" si="3"/>
        <v>35</v>
      </c>
      <c r="R10" s="1">
        <f t="shared" si="4"/>
        <v>2.8571428571428572</v>
      </c>
      <c r="S10" s="1">
        <f t="shared" si="1"/>
        <v>-76.51428571428572</v>
      </c>
      <c r="T10" s="1">
        <f t="shared" si="2"/>
        <v>-76.617647058823536</v>
      </c>
    </row>
    <row r="11" spans="1:20" x14ac:dyDescent="0.25">
      <c r="A11" t="s">
        <v>7</v>
      </c>
      <c r="B11">
        <v>-4</v>
      </c>
      <c r="C11">
        <v>-60</v>
      </c>
      <c r="D11">
        <v>0.3</v>
      </c>
      <c r="E11" t="s">
        <v>14</v>
      </c>
      <c r="F11" t="s">
        <v>9</v>
      </c>
      <c r="G11">
        <v>38</v>
      </c>
      <c r="L11">
        <v>0.3</v>
      </c>
      <c r="M11">
        <v>-60</v>
      </c>
      <c r="N11">
        <v>-60</v>
      </c>
      <c r="O11">
        <v>4</v>
      </c>
      <c r="P11">
        <f t="shared" si="5"/>
        <v>4</v>
      </c>
      <c r="Q11">
        <f t="shared" si="3"/>
        <v>55</v>
      </c>
      <c r="R11" s="1">
        <f t="shared" si="4"/>
        <v>7.2727272727272725</v>
      </c>
      <c r="S11" s="1">
        <f t="shared" si="1"/>
        <v>-81.781818181818181</v>
      </c>
      <c r="T11" s="1">
        <f t="shared" si="2"/>
        <v>-81.196078431372555</v>
      </c>
    </row>
    <row r="12" spans="1:20" x14ac:dyDescent="0.25">
      <c r="A12" t="s">
        <v>7</v>
      </c>
      <c r="B12">
        <v>-4</v>
      </c>
      <c r="C12">
        <v>-59</v>
      </c>
      <c r="D12">
        <v>0.3</v>
      </c>
      <c r="E12" t="s">
        <v>14</v>
      </c>
      <c r="F12" t="s">
        <v>9</v>
      </c>
      <c r="G12">
        <v>38</v>
      </c>
      <c r="L12">
        <v>0.3</v>
      </c>
      <c r="M12">
        <v>-59</v>
      </c>
      <c r="N12">
        <v>-59</v>
      </c>
      <c r="O12">
        <v>4.5</v>
      </c>
      <c r="P12">
        <f t="shared" si="5"/>
        <v>1</v>
      </c>
      <c r="Q12">
        <f t="shared" si="3"/>
        <v>32</v>
      </c>
      <c r="R12" s="1">
        <f t="shared" si="4"/>
        <v>3.125</v>
      </c>
      <c r="S12" s="1">
        <f t="shared" si="1"/>
        <v>-73.375</v>
      </c>
      <c r="T12" s="1">
        <f t="shared" si="2"/>
        <v>-73.41935483870968</v>
      </c>
    </row>
    <row r="13" spans="1:20" x14ac:dyDescent="0.25">
      <c r="A13" t="s">
        <v>7</v>
      </c>
      <c r="B13">
        <v>-4</v>
      </c>
      <c r="C13">
        <v>-60</v>
      </c>
      <c r="D13">
        <v>0.3</v>
      </c>
      <c r="E13" t="s">
        <v>15</v>
      </c>
      <c r="F13" t="s">
        <v>9</v>
      </c>
      <c r="G13">
        <v>38</v>
      </c>
      <c r="L13">
        <v>0.3</v>
      </c>
      <c r="M13">
        <v>-60</v>
      </c>
      <c r="N13">
        <v>-60</v>
      </c>
      <c r="O13">
        <v>5</v>
      </c>
      <c r="P13">
        <f t="shared" si="5"/>
        <v>10</v>
      </c>
      <c r="Q13">
        <f t="shared" si="3"/>
        <v>43</v>
      </c>
      <c r="R13" s="1">
        <f t="shared" si="4"/>
        <v>23.255813953488371</v>
      </c>
      <c r="S13" s="1">
        <f t="shared" si="1"/>
        <v>-73.976744186046517</v>
      </c>
      <c r="T13" s="1">
        <f t="shared" si="2"/>
        <v>-74</v>
      </c>
    </row>
    <row r="14" spans="1:20" x14ac:dyDescent="0.25">
      <c r="A14" t="s">
        <v>7</v>
      </c>
      <c r="B14">
        <v>-4</v>
      </c>
      <c r="C14">
        <v>-60</v>
      </c>
      <c r="D14">
        <v>0.3</v>
      </c>
      <c r="E14" t="s">
        <v>15</v>
      </c>
      <c r="F14" t="s">
        <v>9</v>
      </c>
      <c r="G14">
        <v>38</v>
      </c>
      <c r="L14">
        <v>0.3</v>
      </c>
      <c r="M14">
        <v>-60</v>
      </c>
      <c r="N14">
        <v>-60</v>
      </c>
      <c r="O14">
        <v>5.5</v>
      </c>
      <c r="P14">
        <f t="shared" si="5"/>
        <v>1</v>
      </c>
      <c r="Q14">
        <f t="shared" si="3"/>
        <v>31</v>
      </c>
      <c r="R14" s="1">
        <f t="shared" si="4"/>
        <v>3.225806451612903</v>
      </c>
      <c r="S14" s="1">
        <f t="shared" si="1"/>
        <v>-76.838709677419359</v>
      </c>
      <c r="T14" s="1">
        <f t="shared" si="2"/>
        <v>-76.766666666666666</v>
      </c>
    </row>
    <row r="15" spans="1:20" x14ac:dyDescent="0.25">
      <c r="A15" t="s">
        <v>7</v>
      </c>
      <c r="B15">
        <v>-4</v>
      </c>
      <c r="C15">
        <v>-60</v>
      </c>
      <c r="D15">
        <v>0.3</v>
      </c>
      <c r="E15" t="s">
        <v>16</v>
      </c>
      <c r="F15" t="s">
        <v>9</v>
      </c>
      <c r="G15">
        <v>38</v>
      </c>
      <c r="L15">
        <v>0.3</v>
      </c>
      <c r="M15">
        <v>-60</v>
      </c>
      <c r="N15">
        <v>-60</v>
      </c>
      <c r="O15">
        <v>6</v>
      </c>
      <c r="P15">
        <f t="shared" si="5"/>
        <v>0</v>
      </c>
      <c r="Q15">
        <f>COUNTIFS(L:L,O15)</f>
        <v>38</v>
      </c>
      <c r="R15" s="1">
        <f t="shared" si="4"/>
        <v>0</v>
      </c>
      <c r="S15" s="1">
        <f t="shared" si="1"/>
        <v>-83.60526315789474</v>
      </c>
      <c r="T15" s="1">
        <f t="shared" si="2"/>
        <v>-83.60526315789474</v>
      </c>
    </row>
    <row r="16" spans="1:20" x14ac:dyDescent="0.25">
      <c r="A16" t="s">
        <v>7</v>
      </c>
      <c r="B16">
        <v>-4</v>
      </c>
      <c r="C16">
        <v>-60</v>
      </c>
      <c r="D16">
        <v>0.3</v>
      </c>
      <c r="E16" t="s">
        <v>17</v>
      </c>
      <c r="F16" t="s">
        <v>9</v>
      </c>
      <c r="G16">
        <v>38</v>
      </c>
      <c r="L16">
        <v>0.3</v>
      </c>
      <c r="M16">
        <v>-60</v>
      </c>
      <c r="N16">
        <v>-60</v>
      </c>
      <c r="O16">
        <v>6.5</v>
      </c>
      <c r="P16">
        <f t="shared" si="5"/>
        <v>5</v>
      </c>
      <c r="Q16">
        <f t="shared" si="3"/>
        <v>32</v>
      </c>
      <c r="R16" s="1">
        <f t="shared" si="4"/>
        <v>15.625</v>
      </c>
      <c r="S16" s="1">
        <f t="shared" si="1"/>
        <v>-84.34375</v>
      </c>
      <c r="T16" s="1">
        <f t="shared" si="2"/>
        <v>-84.407407407407405</v>
      </c>
    </row>
    <row r="17" spans="1:20" x14ac:dyDescent="0.25">
      <c r="A17" t="s">
        <v>7</v>
      </c>
      <c r="B17">
        <v>-4</v>
      </c>
      <c r="C17">
        <v>-60</v>
      </c>
      <c r="D17">
        <v>0.3</v>
      </c>
      <c r="E17" t="s">
        <v>18</v>
      </c>
      <c r="F17" t="s">
        <v>9</v>
      </c>
      <c r="G17">
        <v>38</v>
      </c>
      <c r="L17">
        <v>0.3</v>
      </c>
      <c r="M17">
        <v>-60</v>
      </c>
      <c r="N17">
        <v>-60</v>
      </c>
      <c r="O17">
        <v>7</v>
      </c>
      <c r="P17">
        <f t="shared" si="5"/>
        <v>8</v>
      </c>
      <c r="Q17">
        <f t="shared" si="3"/>
        <v>36</v>
      </c>
      <c r="R17" s="1">
        <f t="shared" si="4"/>
        <v>22.222222222222221</v>
      </c>
      <c r="S17" s="1">
        <f t="shared" si="1"/>
        <v>-74.666666666666671</v>
      </c>
      <c r="T17" s="1">
        <f t="shared" si="2"/>
        <v>-73.892857142857139</v>
      </c>
    </row>
    <row r="18" spans="1:20" x14ac:dyDescent="0.25">
      <c r="A18" t="s">
        <v>7</v>
      </c>
      <c r="B18">
        <v>-4</v>
      </c>
      <c r="C18">
        <v>-59</v>
      </c>
      <c r="D18">
        <v>0.3</v>
      </c>
      <c r="E18" t="s">
        <v>19</v>
      </c>
      <c r="F18" t="s">
        <v>9</v>
      </c>
      <c r="G18">
        <v>38</v>
      </c>
      <c r="L18">
        <v>0.3</v>
      </c>
      <c r="M18">
        <v>-59</v>
      </c>
      <c r="N18">
        <v>-59</v>
      </c>
      <c r="O18">
        <v>7.5</v>
      </c>
      <c r="P18">
        <f t="shared" si="5"/>
        <v>30</v>
      </c>
      <c r="Q18">
        <f t="shared" si="3"/>
        <v>126</v>
      </c>
      <c r="R18" s="1">
        <f t="shared" si="4"/>
        <v>23.809523809523807</v>
      </c>
      <c r="S18" s="1">
        <f t="shared" si="1"/>
        <v>-85.753968253968253</v>
      </c>
      <c r="T18" s="1">
        <f t="shared" si="2"/>
        <v>-83.822916666666671</v>
      </c>
    </row>
    <row r="19" spans="1:20" x14ac:dyDescent="0.25">
      <c r="A19" t="s">
        <v>7</v>
      </c>
      <c r="B19">
        <v>-4</v>
      </c>
      <c r="C19">
        <v>-59</v>
      </c>
      <c r="D19">
        <v>0.3</v>
      </c>
      <c r="E19" t="s">
        <v>20</v>
      </c>
      <c r="F19" t="s">
        <v>9</v>
      </c>
      <c r="G19">
        <v>38</v>
      </c>
      <c r="L19">
        <v>0.3</v>
      </c>
      <c r="M19">
        <v>-59</v>
      </c>
      <c r="N19">
        <v>-59</v>
      </c>
      <c r="O19">
        <v>8</v>
      </c>
      <c r="P19">
        <f t="shared" si="5"/>
        <v>14</v>
      </c>
      <c r="Q19">
        <f t="shared" si="3"/>
        <v>113</v>
      </c>
      <c r="R19" s="1">
        <f t="shared" si="4"/>
        <v>12.389380530973451</v>
      </c>
      <c r="S19" s="1">
        <f t="shared" si="1"/>
        <v>-91.203539823008853</v>
      </c>
      <c r="T19" s="1">
        <f t="shared" si="2"/>
        <v>-91.464646464646464</v>
      </c>
    </row>
    <row r="20" spans="1:20" x14ac:dyDescent="0.25">
      <c r="A20" t="s">
        <v>7</v>
      </c>
      <c r="B20">
        <v>-4</v>
      </c>
      <c r="C20">
        <v>-60</v>
      </c>
      <c r="D20">
        <v>0.3</v>
      </c>
      <c r="E20" t="s">
        <v>21</v>
      </c>
      <c r="F20" t="s">
        <v>9</v>
      </c>
      <c r="G20">
        <v>38</v>
      </c>
      <c r="L20">
        <v>0.3</v>
      </c>
      <c r="M20">
        <v>-60</v>
      </c>
      <c r="N20">
        <v>-60</v>
      </c>
      <c r="O20">
        <v>8.5</v>
      </c>
      <c r="P20">
        <f t="shared" si="5"/>
        <v>19</v>
      </c>
      <c r="Q20">
        <f t="shared" si="3"/>
        <v>63</v>
      </c>
      <c r="R20" s="1">
        <f t="shared" si="4"/>
        <v>30.158730158730158</v>
      </c>
      <c r="S20" s="1">
        <f t="shared" si="1"/>
        <v>-82.111111111111114</v>
      </c>
      <c r="T20" s="1">
        <f t="shared" si="2"/>
        <v>-81.431818181818187</v>
      </c>
    </row>
    <row r="21" spans="1:20" x14ac:dyDescent="0.25">
      <c r="A21" t="s">
        <v>7</v>
      </c>
      <c r="B21">
        <v>-4</v>
      </c>
      <c r="C21">
        <v>-60</v>
      </c>
      <c r="D21">
        <v>0.3</v>
      </c>
      <c r="E21" t="s">
        <v>21</v>
      </c>
      <c r="F21" t="s">
        <v>9</v>
      </c>
      <c r="G21">
        <v>38</v>
      </c>
      <c r="L21">
        <v>0.3</v>
      </c>
      <c r="M21">
        <v>-60</v>
      </c>
      <c r="N21">
        <v>-60</v>
      </c>
      <c r="O21">
        <v>9</v>
      </c>
      <c r="P21">
        <f t="shared" si="5"/>
        <v>1</v>
      </c>
      <c r="Q21">
        <f t="shared" si="3"/>
        <v>65</v>
      </c>
      <c r="R21" s="1">
        <f t="shared" si="4"/>
        <v>1.5384615384615385</v>
      </c>
      <c r="S21" s="1">
        <f t="shared" si="1"/>
        <v>-82.230769230769226</v>
      </c>
      <c r="T21" s="1">
        <f t="shared" si="2"/>
        <v>-82.359375</v>
      </c>
    </row>
    <row r="22" spans="1:20" x14ac:dyDescent="0.25">
      <c r="A22" t="s">
        <v>7</v>
      </c>
      <c r="B22">
        <v>-4</v>
      </c>
      <c r="C22">
        <v>-60</v>
      </c>
      <c r="D22">
        <v>0.3</v>
      </c>
      <c r="E22" t="s">
        <v>22</v>
      </c>
      <c r="F22" t="s">
        <v>9</v>
      </c>
      <c r="G22">
        <v>38</v>
      </c>
      <c r="L22">
        <v>0.3</v>
      </c>
      <c r="M22">
        <v>-60</v>
      </c>
      <c r="N22">
        <v>-60</v>
      </c>
      <c r="O22">
        <v>9.5</v>
      </c>
      <c r="P22">
        <f t="shared" si="5"/>
        <v>4</v>
      </c>
      <c r="Q22">
        <f t="shared" si="3"/>
        <v>93</v>
      </c>
      <c r="R22" s="1">
        <f t="shared" si="4"/>
        <v>4.3010752688172049</v>
      </c>
      <c r="S22" s="1">
        <f t="shared" si="1"/>
        <v>-80.655913978494624</v>
      </c>
      <c r="T22" s="1">
        <f t="shared" si="2"/>
        <v>-80.696629213483149</v>
      </c>
    </row>
    <row r="23" spans="1:20" x14ac:dyDescent="0.25">
      <c r="A23" t="s">
        <v>7</v>
      </c>
      <c r="B23">
        <v>-4</v>
      </c>
      <c r="C23">
        <v>-59</v>
      </c>
      <c r="D23">
        <v>0.3</v>
      </c>
      <c r="E23" t="s">
        <v>23</v>
      </c>
      <c r="F23" t="s">
        <v>9</v>
      </c>
      <c r="G23">
        <v>37</v>
      </c>
      <c r="L23">
        <v>0.3</v>
      </c>
      <c r="M23">
        <v>-59</v>
      </c>
      <c r="N23">
        <v>-59</v>
      </c>
      <c r="O23">
        <v>10</v>
      </c>
      <c r="P23">
        <f t="shared" si="5"/>
        <v>1</v>
      </c>
      <c r="Q23">
        <f t="shared" si="3"/>
        <v>72</v>
      </c>
      <c r="R23" s="1">
        <f t="shared" si="4"/>
        <v>1.3888888888888888</v>
      </c>
      <c r="S23" s="1">
        <f t="shared" si="1"/>
        <v>-78.5</v>
      </c>
      <c r="T23" s="1">
        <f t="shared" si="2"/>
        <v>-78.464788732394368</v>
      </c>
    </row>
    <row r="24" spans="1:20" x14ac:dyDescent="0.25">
      <c r="A24" t="s">
        <v>7</v>
      </c>
      <c r="B24">
        <v>-4</v>
      </c>
      <c r="C24">
        <v>-59</v>
      </c>
      <c r="D24">
        <v>0.3</v>
      </c>
      <c r="E24" t="s">
        <v>24</v>
      </c>
      <c r="F24" t="s">
        <v>9</v>
      </c>
      <c r="G24">
        <v>37</v>
      </c>
      <c r="L24">
        <v>0.3</v>
      </c>
      <c r="M24">
        <v>-59</v>
      </c>
      <c r="N24">
        <v>-59</v>
      </c>
      <c r="O24">
        <v>10.5</v>
      </c>
      <c r="P24">
        <f t="shared" si="5"/>
        <v>14</v>
      </c>
      <c r="Q24">
        <f t="shared" si="3"/>
        <v>89</v>
      </c>
      <c r="R24" s="1">
        <f t="shared" si="4"/>
        <v>15.730337078651685</v>
      </c>
      <c r="S24" s="1">
        <f t="shared" si="1"/>
        <v>-87.438202247191015</v>
      </c>
      <c r="T24" s="1">
        <f t="shared" si="2"/>
        <v>-87</v>
      </c>
    </row>
    <row r="25" spans="1:20" x14ac:dyDescent="0.25">
      <c r="A25" t="s">
        <v>7</v>
      </c>
      <c r="B25">
        <v>-4</v>
      </c>
      <c r="C25">
        <v>-60</v>
      </c>
      <c r="D25">
        <v>0.3</v>
      </c>
      <c r="E25" t="s">
        <v>24</v>
      </c>
      <c r="F25" t="s">
        <v>9</v>
      </c>
      <c r="G25">
        <v>37</v>
      </c>
      <c r="L25">
        <v>0.3</v>
      </c>
      <c r="M25">
        <v>-60</v>
      </c>
      <c r="N25">
        <v>-60</v>
      </c>
      <c r="O25">
        <v>11</v>
      </c>
      <c r="P25">
        <f t="shared" si="5"/>
        <v>6</v>
      </c>
      <c r="Q25">
        <f t="shared" si="3"/>
        <v>62</v>
      </c>
      <c r="R25" s="1">
        <f t="shared" si="4"/>
        <v>9.67741935483871</v>
      </c>
      <c r="S25" s="1">
        <f t="shared" si="1"/>
        <v>-84.548387096774192</v>
      </c>
      <c r="T25" s="1">
        <f t="shared" si="2"/>
        <v>-84.660714285714292</v>
      </c>
    </row>
    <row r="26" spans="1:20" x14ac:dyDescent="0.25">
      <c r="A26" t="s">
        <v>7</v>
      </c>
      <c r="B26">
        <v>-4</v>
      </c>
      <c r="C26">
        <v>-59</v>
      </c>
      <c r="D26">
        <v>0.3</v>
      </c>
      <c r="E26" t="s">
        <v>25</v>
      </c>
      <c r="F26" t="s">
        <v>9</v>
      </c>
      <c r="G26">
        <v>37</v>
      </c>
      <c r="L26">
        <v>0.3</v>
      </c>
      <c r="M26">
        <v>-59</v>
      </c>
      <c r="N26">
        <v>-59</v>
      </c>
      <c r="O26">
        <v>11.5</v>
      </c>
      <c r="P26">
        <f t="shared" si="5"/>
        <v>6</v>
      </c>
      <c r="Q26">
        <f t="shared" si="3"/>
        <v>64</v>
      </c>
      <c r="R26" s="1">
        <f t="shared" si="4"/>
        <v>9.375</v>
      </c>
      <c r="S26" s="1">
        <f t="shared" si="1"/>
        <v>-81.796875</v>
      </c>
      <c r="T26" s="1">
        <f t="shared" si="2"/>
        <v>-81.5</v>
      </c>
    </row>
    <row r="27" spans="1:20" x14ac:dyDescent="0.25">
      <c r="A27" t="s">
        <v>7</v>
      </c>
      <c r="B27">
        <v>-4</v>
      </c>
      <c r="C27">
        <v>-59</v>
      </c>
      <c r="D27">
        <v>0.3</v>
      </c>
      <c r="E27" t="s">
        <v>26</v>
      </c>
      <c r="F27" t="s">
        <v>9</v>
      </c>
      <c r="G27">
        <v>37</v>
      </c>
      <c r="L27">
        <v>0.3</v>
      </c>
      <c r="M27">
        <v>-59</v>
      </c>
      <c r="N27">
        <v>-59</v>
      </c>
      <c r="O27">
        <v>12</v>
      </c>
      <c r="P27">
        <f t="shared" si="5"/>
        <v>5</v>
      </c>
      <c r="Q27">
        <f t="shared" si="3"/>
        <v>81</v>
      </c>
      <c r="R27" s="1">
        <f t="shared" si="4"/>
        <v>6.1728395061728394</v>
      </c>
      <c r="S27" s="1">
        <f t="shared" si="1"/>
        <v>-79.76543209876543</v>
      </c>
      <c r="T27" s="1">
        <f t="shared" si="2"/>
        <v>-79.828947368421055</v>
      </c>
    </row>
    <row r="28" spans="1:20" x14ac:dyDescent="0.25">
      <c r="A28" t="s">
        <v>7</v>
      </c>
      <c r="B28">
        <v>-4</v>
      </c>
      <c r="C28">
        <v>-59</v>
      </c>
      <c r="D28">
        <v>0.3</v>
      </c>
      <c r="E28" t="s">
        <v>27</v>
      </c>
      <c r="F28" t="s">
        <v>9</v>
      </c>
      <c r="G28">
        <v>37</v>
      </c>
      <c r="L28">
        <v>0.3</v>
      </c>
      <c r="M28">
        <v>-59</v>
      </c>
      <c r="N28">
        <v>-59</v>
      </c>
      <c r="O28">
        <v>12.5</v>
      </c>
      <c r="P28">
        <f t="shared" si="5"/>
        <v>3</v>
      </c>
      <c r="Q28">
        <f t="shared" si="3"/>
        <v>76</v>
      </c>
      <c r="R28" s="1">
        <f t="shared" si="4"/>
        <v>3.9473684210526314</v>
      </c>
      <c r="S28" s="1">
        <f t="shared" si="1"/>
        <v>-84.05263157894737</v>
      </c>
      <c r="T28" s="1">
        <f t="shared" si="2"/>
        <v>-84.109589041095887</v>
      </c>
    </row>
    <row r="29" spans="1:20" x14ac:dyDescent="0.25">
      <c r="A29" t="s">
        <v>7</v>
      </c>
      <c r="B29">
        <v>-4</v>
      </c>
      <c r="C29">
        <v>-59</v>
      </c>
      <c r="D29">
        <v>0.3</v>
      </c>
      <c r="E29" t="s">
        <v>27</v>
      </c>
      <c r="F29" t="s">
        <v>9</v>
      </c>
      <c r="G29">
        <v>37</v>
      </c>
      <c r="L29">
        <v>0.3</v>
      </c>
      <c r="M29">
        <v>-59</v>
      </c>
      <c r="N29">
        <v>-59</v>
      </c>
      <c r="O29">
        <v>13</v>
      </c>
      <c r="P29">
        <f t="shared" si="5"/>
        <v>2</v>
      </c>
      <c r="Q29">
        <f t="shared" si="3"/>
        <v>41</v>
      </c>
      <c r="R29" s="1">
        <f t="shared" si="4"/>
        <v>4.8780487804878048</v>
      </c>
      <c r="S29" s="1">
        <f t="shared" si="1"/>
        <v>-82.219512195121951</v>
      </c>
      <c r="T29" s="1">
        <f t="shared" si="2"/>
        <v>-82.128205128205124</v>
      </c>
    </row>
    <row r="30" spans="1:20" x14ac:dyDescent="0.25">
      <c r="A30" t="s">
        <v>7</v>
      </c>
      <c r="B30">
        <v>-4</v>
      </c>
      <c r="C30">
        <v>-59</v>
      </c>
      <c r="D30">
        <v>0.3</v>
      </c>
      <c r="E30" t="s">
        <v>28</v>
      </c>
      <c r="F30" t="s">
        <v>9</v>
      </c>
      <c r="G30">
        <v>37</v>
      </c>
      <c r="L30">
        <v>0.3</v>
      </c>
      <c r="M30">
        <v>-59</v>
      </c>
      <c r="N30">
        <v>-59</v>
      </c>
      <c r="O30">
        <v>13.5</v>
      </c>
      <c r="P30">
        <f t="shared" si="5"/>
        <v>14</v>
      </c>
      <c r="Q30">
        <f t="shared" si="3"/>
        <v>46</v>
      </c>
      <c r="R30" s="1">
        <f t="shared" si="4"/>
        <v>30.434782608695656</v>
      </c>
      <c r="S30" s="1">
        <f t="shared" si="1"/>
        <v>-81.847826086956516</v>
      </c>
      <c r="T30" s="1">
        <f t="shared" si="2"/>
        <v>-82</v>
      </c>
    </row>
    <row r="31" spans="1:20" x14ac:dyDescent="0.25">
      <c r="A31" t="s">
        <v>7</v>
      </c>
      <c r="B31">
        <v>-4</v>
      </c>
      <c r="C31">
        <v>-60</v>
      </c>
      <c r="D31">
        <v>0.3</v>
      </c>
      <c r="E31" t="s">
        <v>29</v>
      </c>
      <c r="F31" t="s">
        <v>9</v>
      </c>
      <c r="G31">
        <v>36</v>
      </c>
      <c r="L31">
        <v>0.3</v>
      </c>
      <c r="M31">
        <v>-60</v>
      </c>
      <c r="N31">
        <v>-60</v>
      </c>
      <c r="O31">
        <v>14</v>
      </c>
      <c r="P31">
        <f t="shared" si="5"/>
        <v>17</v>
      </c>
      <c r="Q31">
        <f t="shared" si="3"/>
        <v>71</v>
      </c>
      <c r="R31" s="1">
        <f t="shared" si="4"/>
        <v>23.943661971830984</v>
      </c>
      <c r="S31" s="1">
        <f t="shared" si="1"/>
        <v>-81.014084507042256</v>
      </c>
      <c r="T31" s="1">
        <f t="shared" si="2"/>
        <v>-81</v>
      </c>
    </row>
    <row r="32" spans="1:20" x14ac:dyDescent="0.25">
      <c r="A32" t="s">
        <v>7</v>
      </c>
      <c r="B32">
        <v>-4</v>
      </c>
      <c r="C32">
        <v>-59</v>
      </c>
      <c r="D32">
        <v>0.3</v>
      </c>
      <c r="E32" t="s">
        <v>30</v>
      </c>
      <c r="F32" t="s">
        <v>9</v>
      </c>
      <c r="G32">
        <v>36</v>
      </c>
      <c r="L32">
        <v>0.3</v>
      </c>
      <c r="M32">
        <v>-59</v>
      </c>
      <c r="N32">
        <v>-59</v>
      </c>
      <c r="O32">
        <v>14.5</v>
      </c>
      <c r="P32">
        <f t="shared" si="5"/>
        <v>3</v>
      </c>
      <c r="Q32">
        <f t="shared" si="3"/>
        <v>69</v>
      </c>
      <c r="R32" s="1">
        <f t="shared" si="4"/>
        <v>4.3478260869565215</v>
      </c>
      <c r="S32" s="1">
        <f t="shared" si="1"/>
        <v>-89.20289855072464</v>
      </c>
      <c r="T32" s="1">
        <f t="shared" si="2"/>
        <v>-89.075757575757578</v>
      </c>
    </row>
    <row r="33" spans="1:20" x14ac:dyDescent="0.25">
      <c r="A33" t="s">
        <v>7</v>
      </c>
      <c r="B33">
        <v>-4</v>
      </c>
      <c r="C33">
        <v>-60</v>
      </c>
      <c r="D33">
        <v>0.3</v>
      </c>
      <c r="E33" t="s">
        <v>31</v>
      </c>
      <c r="F33" t="s">
        <v>9</v>
      </c>
      <c r="G33">
        <v>36</v>
      </c>
      <c r="L33">
        <v>0.3</v>
      </c>
      <c r="M33">
        <v>-60</v>
      </c>
      <c r="N33">
        <v>-60</v>
      </c>
      <c r="O33">
        <v>15</v>
      </c>
      <c r="P33">
        <f t="shared" si="5"/>
        <v>2</v>
      </c>
      <c r="Q33">
        <f t="shared" si="3"/>
        <v>41</v>
      </c>
      <c r="R33" s="1">
        <f t="shared" si="4"/>
        <v>4.8780487804878048</v>
      </c>
      <c r="S33" s="1">
        <f t="shared" si="1"/>
        <v>-80.780487804878049</v>
      </c>
      <c r="T33" s="1">
        <f t="shared" si="2"/>
        <v>-80.666666666666671</v>
      </c>
    </row>
    <row r="34" spans="1:20" x14ac:dyDescent="0.25">
      <c r="A34" t="s">
        <v>7</v>
      </c>
      <c r="B34">
        <v>-4</v>
      </c>
      <c r="C34">
        <v>-59</v>
      </c>
      <c r="D34">
        <v>0.3</v>
      </c>
      <c r="E34" t="s">
        <v>31</v>
      </c>
      <c r="F34" t="s">
        <v>9</v>
      </c>
      <c r="G34">
        <v>36</v>
      </c>
      <c r="L34">
        <v>0.3</v>
      </c>
      <c r="M34">
        <v>-59</v>
      </c>
      <c r="N34">
        <v>-59</v>
      </c>
      <c r="O34" t="s">
        <v>1451</v>
      </c>
      <c r="P34">
        <f>SUM(P2:P33)</f>
        <v>199</v>
      </c>
    </row>
    <row r="35" spans="1:20" x14ac:dyDescent="0.25">
      <c r="A35" t="s">
        <v>7</v>
      </c>
      <c r="B35">
        <v>-4</v>
      </c>
      <c r="C35">
        <v>-59</v>
      </c>
      <c r="D35">
        <v>0.3</v>
      </c>
      <c r="E35" t="s">
        <v>32</v>
      </c>
      <c r="F35" t="s">
        <v>9</v>
      </c>
      <c r="G35">
        <v>36</v>
      </c>
      <c r="L35">
        <v>0.3</v>
      </c>
      <c r="M35">
        <v>-59</v>
      </c>
      <c r="N35">
        <v>-59</v>
      </c>
    </row>
    <row r="36" spans="1:20" x14ac:dyDescent="0.25">
      <c r="A36" t="s">
        <v>7</v>
      </c>
      <c r="B36">
        <v>-4</v>
      </c>
      <c r="C36">
        <v>-59</v>
      </c>
      <c r="D36">
        <v>0.3</v>
      </c>
      <c r="E36" t="s">
        <v>33</v>
      </c>
      <c r="F36" t="s">
        <v>9</v>
      </c>
      <c r="G36">
        <v>36</v>
      </c>
      <c r="L36">
        <v>0.3</v>
      </c>
      <c r="M36">
        <v>-59</v>
      </c>
      <c r="N36">
        <v>-59</v>
      </c>
    </row>
    <row r="37" spans="1:20" x14ac:dyDescent="0.25">
      <c r="A37" t="s">
        <v>7</v>
      </c>
      <c r="B37">
        <v>-4</v>
      </c>
      <c r="C37">
        <v>-59</v>
      </c>
      <c r="D37">
        <v>0.3</v>
      </c>
      <c r="E37" t="s">
        <v>34</v>
      </c>
      <c r="F37" t="s">
        <v>9</v>
      </c>
      <c r="G37">
        <v>36</v>
      </c>
      <c r="L37">
        <v>0.3</v>
      </c>
      <c r="M37">
        <v>-59</v>
      </c>
      <c r="N37">
        <v>-59</v>
      </c>
    </row>
    <row r="38" spans="1:20" x14ac:dyDescent="0.25">
      <c r="A38" t="s">
        <v>7</v>
      </c>
      <c r="B38">
        <v>-4</v>
      </c>
      <c r="C38">
        <v>-59</v>
      </c>
      <c r="D38">
        <v>0.3</v>
      </c>
      <c r="E38" t="s">
        <v>34</v>
      </c>
      <c r="F38" t="s">
        <v>9</v>
      </c>
      <c r="G38">
        <v>36</v>
      </c>
      <c r="L38">
        <v>0.3</v>
      </c>
      <c r="M38">
        <v>-59</v>
      </c>
      <c r="N38">
        <v>-59</v>
      </c>
    </row>
    <row r="39" spans="1:20" x14ac:dyDescent="0.25">
      <c r="A39" t="s">
        <v>7</v>
      </c>
      <c r="B39">
        <v>-4</v>
      </c>
      <c r="C39">
        <v>-59</v>
      </c>
      <c r="D39">
        <v>0.3</v>
      </c>
      <c r="E39" t="s">
        <v>35</v>
      </c>
      <c r="F39" t="s">
        <v>9</v>
      </c>
      <c r="G39">
        <v>36</v>
      </c>
      <c r="L39">
        <v>0.3</v>
      </c>
      <c r="M39">
        <v>-59</v>
      </c>
      <c r="N39">
        <v>-59</v>
      </c>
    </row>
    <row r="40" spans="1:20" x14ac:dyDescent="0.25">
      <c r="A40" t="s">
        <v>7</v>
      </c>
      <c r="B40">
        <v>-4</v>
      </c>
      <c r="C40">
        <v>-60</v>
      </c>
      <c r="D40">
        <v>0.3</v>
      </c>
      <c r="E40" t="s">
        <v>36</v>
      </c>
      <c r="F40" t="s">
        <v>9</v>
      </c>
      <c r="G40">
        <v>36</v>
      </c>
      <c r="L40">
        <v>0.3</v>
      </c>
      <c r="M40">
        <v>-60</v>
      </c>
      <c r="N40">
        <v>-60</v>
      </c>
    </row>
    <row r="41" spans="1:20" x14ac:dyDescent="0.25">
      <c r="A41" t="s">
        <v>7</v>
      </c>
      <c r="B41">
        <v>-4</v>
      </c>
      <c r="C41">
        <v>-59</v>
      </c>
      <c r="D41">
        <v>0.3</v>
      </c>
      <c r="E41" t="s">
        <v>37</v>
      </c>
      <c r="F41" t="s">
        <v>9</v>
      </c>
      <c r="G41">
        <v>36</v>
      </c>
      <c r="L41">
        <v>0.3</v>
      </c>
      <c r="M41">
        <v>-59</v>
      </c>
      <c r="N41">
        <v>-59</v>
      </c>
    </row>
    <row r="42" spans="1:20" x14ac:dyDescent="0.25">
      <c r="A42" t="s">
        <v>7</v>
      </c>
      <c r="B42">
        <v>-4</v>
      </c>
      <c r="C42">
        <v>-60</v>
      </c>
      <c r="D42">
        <v>0.3</v>
      </c>
      <c r="E42" t="s">
        <v>38</v>
      </c>
      <c r="F42" t="s">
        <v>9</v>
      </c>
      <c r="G42">
        <v>36</v>
      </c>
      <c r="L42">
        <v>0.3</v>
      </c>
      <c r="M42">
        <v>-60</v>
      </c>
      <c r="N42">
        <v>-60</v>
      </c>
    </row>
    <row r="43" spans="1:20" x14ac:dyDescent="0.25">
      <c r="A43" t="s">
        <v>7</v>
      </c>
      <c r="B43">
        <v>-4</v>
      </c>
      <c r="C43">
        <v>-60</v>
      </c>
      <c r="D43">
        <v>0.3</v>
      </c>
      <c r="E43" t="s">
        <v>39</v>
      </c>
      <c r="F43" t="s">
        <v>9</v>
      </c>
      <c r="G43">
        <v>36</v>
      </c>
      <c r="L43">
        <v>0.3</v>
      </c>
      <c r="M43">
        <v>-60</v>
      </c>
      <c r="N43">
        <v>-60</v>
      </c>
    </row>
    <row r="44" spans="1:20" x14ac:dyDescent="0.25">
      <c r="A44" t="s">
        <v>7</v>
      </c>
      <c r="B44">
        <v>-4</v>
      </c>
      <c r="C44">
        <v>-60</v>
      </c>
      <c r="D44">
        <v>0.3</v>
      </c>
      <c r="E44" t="s">
        <v>40</v>
      </c>
      <c r="F44" t="s">
        <v>9</v>
      </c>
      <c r="G44">
        <v>36</v>
      </c>
      <c r="L44">
        <v>0.3</v>
      </c>
      <c r="M44">
        <v>-60</v>
      </c>
      <c r="N44">
        <v>-60</v>
      </c>
    </row>
    <row r="45" spans="1:20" x14ac:dyDescent="0.25">
      <c r="A45" t="s">
        <v>7</v>
      </c>
      <c r="B45">
        <v>-4</v>
      </c>
      <c r="C45">
        <v>-59</v>
      </c>
      <c r="D45">
        <v>0.3</v>
      </c>
      <c r="E45" t="s">
        <v>41</v>
      </c>
      <c r="F45" t="s">
        <v>9</v>
      </c>
      <c r="G45">
        <v>36</v>
      </c>
      <c r="L45">
        <v>0.3</v>
      </c>
      <c r="M45">
        <v>-59</v>
      </c>
      <c r="N45">
        <v>-59</v>
      </c>
    </row>
    <row r="46" spans="1:20" x14ac:dyDescent="0.25">
      <c r="A46" t="s">
        <v>7</v>
      </c>
      <c r="B46">
        <v>-4</v>
      </c>
      <c r="C46">
        <v>-59</v>
      </c>
      <c r="D46">
        <v>0.3</v>
      </c>
      <c r="E46" t="s">
        <v>42</v>
      </c>
      <c r="F46" t="s">
        <v>9</v>
      </c>
      <c r="G46">
        <v>36</v>
      </c>
      <c r="L46">
        <v>0.3</v>
      </c>
      <c r="M46">
        <v>-59</v>
      </c>
      <c r="N46">
        <v>-59</v>
      </c>
    </row>
    <row r="47" spans="1:20" x14ac:dyDescent="0.25">
      <c r="A47" t="s">
        <v>7</v>
      </c>
      <c r="B47">
        <v>-4</v>
      </c>
      <c r="C47">
        <v>-60</v>
      </c>
      <c r="D47">
        <v>0.3</v>
      </c>
      <c r="E47" t="s">
        <v>43</v>
      </c>
      <c r="F47" t="s">
        <v>9</v>
      </c>
      <c r="G47">
        <v>36</v>
      </c>
      <c r="L47">
        <v>0.3</v>
      </c>
      <c r="M47">
        <v>-60</v>
      </c>
      <c r="N47">
        <v>-60</v>
      </c>
    </row>
    <row r="48" spans="1:20" x14ac:dyDescent="0.25">
      <c r="A48" t="s">
        <v>7</v>
      </c>
      <c r="B48">
        <v>-4</v>
      </c>
      <c r="C48">
        <v>-59</v>
      </c>
      <c r="D48">
        <v>0.3</v>
      </c>
      <c r="E48" t="s">
        <v>44</v>
      </c>
      <c r="F48" t="s">
        <v>9</v>
      </c>
      <c r="G48">
        <v>35</v>
      </c>
      <c r="L48">
        <v>0.3</v>
      </c>
      <c r="M48">
        <v>-59</v>
      </c>
      <c r="N48">
        <v>-59</v>
      </c>
    </row>
    <row r="49" spans="1:14" x14ac:dyDescent="0.25">
      <c r="A49" t="s">
        <v>7</v>
      </c>
      <c r="B49">
        <v>-4</v>
      </c>
      <c r="C49">
        <v>-60</v>
      </c>
      <c r="D49">
        <v>0.3</v>
      </c>
      <c r="E49" t="s">
        <v>45</v>
      </c>
      <c r="F49" t="s">
        <v>9</v>
      </c>
      <c r="G49">
        <v>35</v>
      </c>
      <c r="L49">
        <v>0.3</v>
      </c>
      <c r="M49">
        <v>-60</v>
      </c>
      <c r="N49">
        <v>-60</v>
      </c>
    </row>
    <row r="50" spans="1:14" x14ac:dyDescent="0.25">
      <c r="A50" t="s">
        <v>7</v>
      </c>
      <c r="B50">
        <v>-4</v>
      </c>
      <c r="C50">
        <v>-60</v>
      </c>
      <c r="D50">
        <v>0.3</v>
      </c>
      <c r="E50" t="s">
        <v>45</v>
      </c>
      <c r="F50" t="s">
        <v>9</v>
      </c>
      <c r="G50">
        <v>35</v>
      </c>
      <c r="L50">
        <v>0.3</v>
      </c>
      <c r="M50">
        <v>-60</v>
      </c>
      <c r="N50">
        <v>-60</v>
      </c>
    </row>
    <row r="51" spans="1:14" x14ac:dyDescent="0.25">
      <c r="A51" t="s">
        <v>7</v>
      </c>
      <c r="B51">
        <v>-4</v>
      </c>
      <c r="C51">
        <v>-59</v>
      </c>
      <c r="D51">
        <v>0.3</v>
      </c>
      <c r="E51" t="s">
        <v>46</v>
      </c>
      <c r="F51" t="s">
        <v>9</v>
      </c>
      <c r="G51">
        <v>35</v>
      </c>
      <c r="L51">
        <v>0.3</v>
      </c>
      <c r="M51">
        <v>-59</v>
      </c>
      <c r="N51">
        <v>-59</v>
      </c>
    </row>
    <row r="52" spans="1:14" x14ac:dyDescent="0.25">
      <c r="A52" t="s">
        <v>7</v>
      </c>
      <c r="B52">
        <v>-4</v>
      </c>
      <c r="C52">
        <v>-59</v>
      </c>
      <c r="D52">
        <v>0.3</v>
      </c>
      <c r="E52" t="s">
        <v>46</v>
      </c>
      <c r="F52" t="s">
        <v>9</v>
      </c>
      <c r="G52">
        <v>35</v>
      </c>
      <c r="L52">
        <v>0.3</v>
      </c>
      <c r="M52">
        <v>-59</v>
      </c>
      <c r="N52">
        <v>-59</v>
      </c>
    </row>
    <row r="53" spans="1:14" x14ac:dyDescent="0.25">
      <c r="A53" t="s">
        <v>7</v>
      </c>
      <c r="B53">
        <v>-4</v>
      </c>
      <c r="C53">
        <v>-59</v>
      </c>
      <c r="D53">
        <v>0.3</v>
      </c>
      <c r="E53" t="s">
        <v>47</v>
      </c>
      <c r="F53" t="s">
        <v>9</v>
      </c>
      <c r="G53">
        <v>35</v>
      </c>
      <c r="L53">
        <v>0.3</v>
      </c>
      <c r="M53">
        <v>-59</v>
      </c>
      <c r="N53">
        <v>-59</v>
      </c>
    </row>
    <row r="54" spans="1:14" x14ac:dyDescent="0.25">
      <c r="A54" t="s">
        <v>7</v>
      </c>
      <c r="B54">
        <v>-4</v>
      </c>
      <c r="C54">
        <v>-59</v>
      </c>
      <c r="D54">
        <v>0.3</v>
      </c>
      <c r="E54" t="s">
        <v>48</v>
      </c>
      <c r="F54" t="s">
        <v>9</v>
      </c>
      <c r="G54">
        <v>35</v>
      </c>
      <c r="L54">
        <v>0.3</v>
      </c>
      <c r="M54">
        <v>-59</v>
      </c>
      <c r="N54">
        <v>-59</v>
      </c>
    </row>
    <row r="55" spans="1:14" x14ac:dyDescent="0.25">
      <c r="A55" t="s">
        <v>7</v>
      </c>
      <c r="B55">
        <v>-4</v>
      </c>
      <c r="C55">
        <v>-59</v>
      </c>
      <c r="D55">
        <v>0.3</v>
      </c>
      <c r="E55" t="s">
        <v>49</v>
      </c>
      <c r="F55" t="s">
        <v>9</v>
      </c>
      <c r="G55">
        <v>35</v>
      </c>
      <c r="L55">
        <v>0.3</v>
      </c>
      <c r="M55">
        <v>-59</v>
      </c>
      <c r="N55">
        <v>-59</v>
      </c>
    </row>
    <row r="56" spans="1:14" x14ac:dyDescent="0.25">
      <c r="A56" t="s">
        <v>7</v>
      </c>
      <c r="B56">
        <v>-4</v>
      </c>
      <c r="C56">
        <v>-59</v>
      </c>
      <c r="D56">
        <v>0.3</v>
      </c>
      <c r="E56" t="s">
        <v>50</v>
      </c>
      <c r="F56" t="s">
        <v>9</v>
      </c>
      <c r="G56">
        <v>35</v>
      </c>
      <c r="L56">
        <v>0.3</v>
      </c>
      <c r="M56">
        <v>-59</v>
      </c>
      <c r="N56">
        <v>-59</v>
      </c>
    </row>
    <row r="57" spans="1:14" x14ac:dyDescent="0.25">
      <c r="A57" t="s">
        <v>7</v>
      </c>
      <c r="B57">
        <v>-4</v>
      </c>
      <c r="C57">
        <v>-59</v>
      </c>
      <c r="D57">
        <v>0.3</v>
      </c>
      <c r="E57" t="s">
        <v>50</v>
      </c>
      <c r="F57" t="s">
        <v>9</v>
      </c>
      <c r="G57">
        <v>35</v>
      </c>
      <c r="L57">
        <v>0.3</v>
      </c>
      <c r="M57">
        <v>-59</v>
      </c>
      <c r="N57">
        <v>-59</v>
      </c>
    </row>
    <row r="58" spans="1:14" x14ac:dyDescent="0.25">
      <c r="A58" t="s">
        <v>7</v>
      </c>
      <c r="B58">
        <v>-4</v>
      </c>
      <c r="C58">
        <v>-59</v>
      </c>
      <c r="D58">
        <v>0.3</v>
      </c>
      <c r="E58" t="s">
        <v>51</v>
      </c>
      <c r="F58" t="s">
        <v>9</v>
      </c>
      <c r="G58">
        <v>35</v>
      </c>
      <c r="L58">
        <v>0.3</v>
      </c>
      <c r="M58">
        <v>-59</v>
      </c>
      <c r="N58">
        <v>-59</v>
      </c>
    </row>
    <row r="59" spans="1:14" x14ac:dyDescent="0.25">
      <c r="A59" t="s">
        <v>7</v>
      </c>
      <c r="B59">
        <v>-4</v>
      </c>
      <c r="C59">
        <v>-59</v>
      </c>
      <c r="D59">
        <v>0.3</v>
      </c>
      <c r="E59" t="s">
        <v>52</v>
      </c>
      <c r="F59" t="s">
        <v>9</v>
      </c>
      <c r="G59">
        <v>35</v>
      </c>
      <c r="L59">
        <v>0.3</v>
      </c>
      <c r="M59">
        <v>-59</v>
      </c>
      <c r="N59">
        <v>-59</v>
      </c>
    </row>
    <row r="60" spans="1:14" x14ac:dyDescent="0.25">
      <c r="A60" t="s">
        <v>7</v>
      </c>
      <c r="B60">
        <v>-4</v>
      </c>
      <c r="C60">
        <v>-59</v>
      </c>
      <c r="D60">
        <v>0.3</v>
      </c>
      <c r="E60" t="s">
        <v>53</v>
      </c>
      <c r="F60" t="s">
        <v>9</v>
      </c>
      <c r="G60">
        <v>35</v>
      </c>
      <c r="L60">
        <v>0.3</v>
      </c>
      <c r="M60">
        <v>-59</v>
      </c>
      <c r="N60">
        <v>-59</v>
      </c>
    </row>
    <row r="61" spans="1:14" x14ac:dyDescent="0.25">
      <c r="A61" t="s">
        <v>7</v>
      </c>
      <c r="B61">
        <v>-4</v>
      </c>
      <c r="C61">
        <v>-59</v>
      </c>
      <c r="D61">
        <v>0.3</v>
      </c>
      <c r="E61" t="s">
        <v>54</v>
      </c>
      <c r="F61" t="s">
        <v>9</v>
      </c>
      <c r="G61">
        <v>34</v>
      </c>
      <c r="L61">
        <v>0.3</v>
      </c>
      <c r="M61">
        <v>-59</v>
      </c>
      <c r="N61">
        <v>-59</v>
      </c>
    </row>
    <row r="62" spans="1:14" x14ac:dyDescent="0.25">
      <c r="A62" t="s">
        <v>7</v>
      </c>
      <c r="B62">
        <v>-4</v>
      </c>
      <c r="C62">
        <v>-59</v>
      </c>
      <c r="D62">
        <v>0.3</v>
      </c>
      <c r="E62" t="s">
        <v>55</v>
      </c>
      <c r="F62" t="s">
        <v>9</v>
      </c>
      <c r="G62">
        <v>34</v>
      </c>
      <c r="L62">
        <v>0.3</v>
      </c>
      <c r="M62">
        <v>-59</v>
      </c>
      <c r="N62">
        <v>-59</v>
      </c>
    </row>
    <row r="63" spans="1:14" x14ac:dyDescent="0.25">
      <c r="A63" t="s">
        <v>7</v>
      </c>
      <c r="B63">
        <v>-4</v>
      </c>
      <c r="C63">
        <v>-59</v>
      </c>
      <c r="D63">
        <v>0.3</v>
      </c>
      <c r="E63" t="s">
        <v>55</v>
      </c>
      <c r="F63" t="s">
        <v>9</v>
      </c>
      <c r="G63">
        <v>34</v>
      </c>
      <c r="L63">
        <v>0.3</v>
      </c>
      <c r="M63">
        <v>-59</v>
      </c>
      <c r="N63">
        <v>-59</v>
      </c>
    </row>
    <row r="64" spans="1:14" x14ac:dyDescent="0.25">
      <c r="A64" t="s">
        <v>7</v>
      </c>
      <c r="B64">
        <v>-4</v>
      </c>
      <c r="C64">
        <v>-60</v>
      </c>
      <c r="D64">
        <v>0.3</v>
      </c>
      <c r="E64" t="s">
        <v>56</v>
      </c>
      <c r="F64" t="s">
        <v>9</v>
      </c>
      <c r="G64">
        <v>34</v>
      </c>
      <c r="L64">
        <v>0.3</v>
      </c>
      <c r="M64">
        <v>-60</v>
      </c>
      <c r="N64">
        <v>-60</v>
      </c>
    </row>
    <row r="65" spans="1:14" x14ac:dyDescent="0.25">
      <c r="A65" t="s">
        <v>7</v>
      </c>
      <c r="B65">
        <v>-4</v>
      </c>
      <c r="C65">
        <v>-59</v>
      </c>
      <c r="D65">
        <v>0.3</v>
      </c>
      <c r="E65" t="s">
        <v>57</v>
      </c>
      <c r="F65" t="s">
        <v>9</v>
      </c>
      <c r="G65">
        <v>34</v>
      </c>
      <c r="L65">
        <v>0.3</v>
      </c>
      <c r="M65">
        <v>-59</v>
      </c>
      <c r="N65">
        <v>-59</v>
      </c>
    </row>
    <row r="66" spans="1:14" x14ac:dyDescent="0.25">
      <c r="A66" t="s">
        <v>7</v>
      </c>
      <c r="B66">
        <v>-4</v>
      </c>
      <c r="C66">
        <v>-59</v>
      </c>
      <c r="D66">
        <v>0.3</v>
      </c>
      <c r="E66" t="s">
        <v>57</v>
      </c>
      <c r="F66" t="s">
        <v>9</v>
      </c>
      <c r="G66">
        <v>34</v>
      </c>
      <c r="L66">
        <v>0.3</v>
      </c>
      <c r="M66">
        <v>-59</v>
      </c>
      <c r="N66">
        <v>-59</v>
      </c>
    </row>
    <row r="67" spans="1:14" x14ac:dyDescent="0.25">
      <c r="A67" t="s">
        <v>7</v>
      </c>
      <c r="B67">
        <v>-4</v>
      </c>
      <c r="C67">
        <v>-59</v>
      </c>
      <c r="D67">
        <v>0.3</v>
      </c>
      <c r="E67" t="s">
        <v>58</v>
      </c>
      <c r="F67" t="s">
        <v>9</v>
      </c>
      <c r="G67">
        <v>34</v>
      </c>
      <c r="L67">
        <v>0.3</v>
      </c>
      <c r="M67">
        <v>-59</v>
      </c>
      <c r="N67">
        <v>-59</v>
      </c>
    </row>
    <row r="68" spans="1:14" x14ac:dyDescent="0.25">
      <c r="A68" t="s">
        <v>7</v>
      </c>
      <c r="B68">
        <v>-4</v>
      </c>
      <c r="C68">
        <v>-59</v>
      </c>
      <c r="D68">
        <v>0.3</v>
      </c>
      <c r="E68" t="s">
        <v>59</v>
      </c>
      <c r="F68" t="s">
        <v>9</v>
      </c>
      <c r="G68">
        <v>34</v>
      </c>
      <c r="L68">
        <v>0.3</v>
      </c>
      <c r="M68">
        <v>-59</v>
      </c>
      <c r="N68">
        <v>-59</v>
      </c>
    </row>
    <row r="69" spans="1:14" x14ac:dyDescent="0.25">
      <c r="A69" t="s">
        <v>7</v>
      </c>
      <c r="B69">
        <v>-4</v>
      </c>
      <c r="C69">
        <v>-59</v>
      </c>
      <c r="D69">
        <v>0.3</v>
      </c>
      <c r="E69" t="s">
        <v>60</v>
      </c>
      <c r="F69" t="s">
        <v>9</v>
      </c>
      <c r="G69">
        <v>34</v>
      </c>
      <c r="L69">
        <v>0.3</v>
      </c>
      <c r="M69">
        <v>-59</v>
      </c>
      <c r="N69">
        <v>-59</v>
      </c>
    </row>
    <row r="70" spans="1:14" x14ac:dyDescent="0.25">
      <c r="A70" t="s">
        <v>7</v>
      </c>
      <c r="B70">
        <v>-4</v>
      </c>
      <c r="C70">
        <v>-59</v>
      </c>
      <c r="D70">
        <v>0.3</v>
      </c>
      <c r="E70" t="s">
        <v>61</v>
      </c>
      <c r="F70" t="s">
        <v>9</v>
      </c>
      <c r="G70">
        <v>34</v>
      </c>
      <c r="L70">
        <v>0.3</v>
      </c>
      <c r="M70">
        <v>-59</v>
      </c>
      <c r="N70">
        <v>-59</v>
      </c>
    </row>
    <row r="71" spans="1:14" x14ac:dyDescent="0.25">
      <c r="A71" t="s">
        <v>7</v>
      </c>
      <c r="B71">
        <v>-4</v>
      </c>
      <c r="C71">
        <v>-59</v>
      </c>
      <c r="D71">
        <v>0.3</v>
      </c>
      <c r="E71" t="s">
        <v>62</v>
      </c>
      <c r="F71" t="s">
        <v>9</v>
      </c>
      <c r="G71">
        <v>34</v>
      </c>
      <c r="L71">
        <v>0.3</v>
      </c>
      <c r="M71">
        <v>-59</v>
      </c>
      <c r="N71">
        <v>-59</v>
      </c>
    </row>
    <row r="72" spans="1:14" x14ac:dyDescent="0.25">
      <c r="A72" t="s">
        <v>7</v>
      </c>
      <c r="B72">
        <v>-4</v>
      </c>
      <c r="C72">
        <v>-58</v>
      </c>
      <c r="D72">
        <v>0.3</v>
      </c>
      <c r="E72" t="s">
        <v>63</v>
      </c>
      <c r="F72" t="s">
        <v>9</v>
      </c>
      <c r="G72">
        <v>34</v>
      </c>
      <c r="L72">
        <v>0.3</v>
      </c>
      <c r="M72">
        <v>-58</v>
      </c>
    </row>
    <row r="73" spans="1:14" x14ac:dyDescent="0.25">
      <c r="A73" t="s">
        <v>7</v>
      </c>
      <c r="B73">
        <v>-4</v>
      </c>
      <c r="C73">
        <v>-59</v>
      </c>
      <c r="D73">
        <v>0.3</v>
      </c>
      <c r="E73" t="s">
        <v>64</v>
      </c>
      <c r="F73" t="s">
        <v>9</v>
      </c>
      <c r="G73">
        <v>34</v>
      </c>
      <c r="L73">
        <v>0.3</v>
      </c>
      <c r="M73">
        <v>-59</v>
      </c>
      <c r="N73">
        <v>-59</v>
      </c>
    </row>
    <row r="74" spans="1:14" x14ac:dyDescent="0.25">
      <c r="A74" t="s">
        <v>7</v>
      </c>
      <c r="B74">
        <v>-4</v>
      </c>
      <c r="C74">
        <v>-59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-59</v>
      </c>
      <c r="N74">
        <v>-59</v>
      </c>
    </row>
    <row r="75" spans="1:14" x14ac:dyDescent="0.25">
      <c r="A75" t="s">
        <v>7</v>
      </c>
      <c r="B75">
        <v>-4</v>
      </c>
      <c r="C75">
        <v>-59</v>
      </c>
      <c r="D75">
        <v>0.3</v>
      </c>
      <c r="E75" t="s">
        <v>66</v>
      </c>
      <c r="F75" t="s">
        <v>9</v>
      </c>
      <c r="G75">
        <v>34</v>
      </c>
      <c r="L75">
        <v>0.3</v>
      </c>
      <c r="M75">
        <v>-59</v>
      </c>
      <c r="N75">
        <v>-59</v>
      </c>
    </row>
    <row r="76" spans="1:14" x14ac:dyDescent="0.25">
      <c r="A76" t="s">
        <v>7</v>
      </c>
      <c r="B76">
        <v>-4</v>
      </c>
      <c r="C76">
        <v>-59</v>
      </c>
      <c r="D76">
        <v>0.3</v>
      </c>
      <c r="E76" t="s">
        <v>66</v>
      </c>
      <c r="F76" t="s">
        <v>9</v>
      </c>
      <c r="G76">
        <v>34</v>
      </c>
      <c r="L76">
        <v>0.3</v>
      </c>
      <c r="M76">
        <v>-59</v>
      </c>
      <c r="N76">
        <v>-59</v>
      </c>
    </row>
    <row r="77" spans="1:14" x14ac:dyDescent="0.25">
      <c r="A77" t="s">
        <v>7</v>
      </c>
      <c r="B77">
        <v>-4</v>
      </c>
      <c r="C77">
        <v>-59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-59</v>
      </c>
      <c r="N77">
        <v>-59</v>
      </c>
    </row>
    <row r="78" spans="1:14" x14ac:dyDescent="0.25">
      <c r="A78" t="s">
        <v>7</v>
      </c>
      <c r="B78">
        <v>-4</v>
      </c>
      <c r="C78">
        <v>-59</v>
      </c>
      <c r="D78">
        <v>0.3</v>
      </c>
      <c r="E78" t="s">
        <v>67</v>
      </c>
      <c r="F78" t="s">
        <v>9</v>
      </c>
      <c r="G78">
        <v>34</v>
      </c>
      <c r="L78">
        <v>0.3</v>
      </c>
      <c r="M78">
        <v>-59</v>
      </c>
      <c r="N78">
        <v>-59</v>
      </c>
    </row>
    <row r="79" spans="1:14" x14ac:dyDescent="0.25">
      <c r="A79" t="s">
        <v>7</v>
      </c>
      <c r="B79">
        <v>-4</v>
      </c>
      <c r="C79">
        <v>-59</v>
      </c>
      <c r="D79">
        <v>0.3</v>
      </c>
      <c r="E79" t="s">
        <v>68</v>
      </c>
      <c r="F79" t="s">
        <v>9</v>
      </c>
      <c r="G79">
        <v>34</v>
      </c>
      <c r="L79">
        <v>0.3</v>
      </c>
      <c r="M79">
        <v>-59</v>
      </c>
      <c r="N79">
        <v>-59</v>
      </c>
    </row>
    <row r="80" spans="1:14" x14ac:dyDescent="0.25">
      <c r="A80" t="s">
        <v>7</v>
      </c>
      <c r="B80">
        <v>-4</v>
      </c>
      <c r="C80">
        <v>-59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-59</v>
      </c>
      <c r="N80">
        <v>-59</v>
      </c>
    </row>
    <row r="81" spans="1:14" x14ac:dyDescent="0.25">
      <c r="A81" t="s">
        <v>7</v>
      </c>
      <c r="B81">
        <v>-4</v>
      </c>
      <c r="C81">
        <v>-60</v>
      </c>
      <c r="D81">
        <v>0.3</v>
      </c>
      <c r="E81" t="s">
        <v>69</v>
      </c>
      <c r="F81" t="s">
        <v>9</v>
      </c>
      <c r="G81">
        <v>34</v>
      </c>
      <c r="L81">
        <v>0.3</v>
      </c>
      <c r="M81">
        <v>-60</v>
      </c>
      <c r="N81">
        <v>-60</v>
      </c>
    </row>
    <row r="82" spans="1:14" x14ac:dyDescent="0.25">
      <c r="A82" t="s">
        <v>7</v>
      </c>
      <c r="B82">
        <v>-4</v>
      </c>
      <c r="C82">
        <v>-59</v>
      </c>
      <c r="D82">
        <v>0.3</v>
      </c>
      <c r="E82" t="s">
        <v>70</v>
      </c>
      <c r="F82" t="s">
        <v>9</v>
      </c>
      <c r="G82">
        <v>34</v>
      </c>
      <c r="L82">
        <v>0.3</v>
      </c>
      <c r="M82">
        <v>-59</v>
      </c>
      <c r="N82">
        <v>-59</v>
      </c>
    </row>
    <row r="83" spans="1:14" x14ac:dyDescent="0.25">
      <c r="A83" t="s">
        <v>7</v>
      </c>
      <c r="B83">
        <v>-4</v>
      </c>
      <c r="C83">
        <v>-59</v>
      </c>
      <c r="D83">
        <v>0.3</v>
      </c>
      <c r="E83" t="s">
        <v>71</v>
      </c>
      <c r="F83" t="s">
        <v>9</v>
      </c>
      <c r="G83">
        <v>34</v>
      </c>
      <c r="L83">
        <v>0.3</v>
      </c>
      <c r="M83">
        <v>-59</v>
      </c>
      <c r="N83">
        <v>-59</v>
      </c>
    </row>
    <row r="84" spans="1:14" x14ac:dyDescent="0.25">
      <c r="A84" t="s">
        <v>7</v>
      </c>
      <c r="B84">
        <v>-4</v>
      </c>
      <c r="C84">
        <v>-59</v>
      </c>
      <c r="D84">
        <v>0.3</v>
      </c>
      <c r="E84" t="s">
        <v>71</v>
      </c>
      <c r="F84" t="s">
        <v>9</v>
      </c>
      <c r="G84">
        <v>34</v>
      </c>
      <c r="L84">
        <v>0.3</v>
      </c>
      <c r="M84">
        <v>-59</v>
      </c>
      <c r="N84">
        <v>-59</v>
      </c>
    </row>
    <row r="85" spans="1:14" x14ac:dyDescent="0.25">
      <c r="A85" t="s">
        <v>7</v>
      </c>
      <c r="B85">
        <v>-4</v>
      </c>
      <c r="C85">
        <v>-59</v>
      </c>
      <c r="D85">
        <v>0.3</v>
      </c>
      <c r="E85" t="s">
        <v>72</v>
      </c>
      <c r="F85" t="s">
        <v>9</v>
      </c>
      <c r="G85">
        <v>34</v>
      </c>
      <c r="L85">
        <v>0.3</v>
      </c>
      <c r="M85">
        <v>-59</v>
      </c>
      <c r="N85">
        <v>-59</v>
      </c>
    </row>
    <row r="86" spans="1:14" x14ac:dyDescent="0.25">
      <c r="A86" t="s">
        <v>7</v>
      </c>
      <c r="B86">
        <v>-4</v>
      </c>
      <c r="C86">
        <v>-59</v>
      </c>
      <c r="D86">
        <v>0.3</v>
      </c>
      <c r="E86" t="s">
        <v>73</v>
      </c>
      <c r="F86" t="s">
        <v>9</v>
      </c>
      <c r="G86">
        <v>34</v>
      </c>
      <c r="L86">
        <v>0.3</v>
      </c>
      <c r="M86">
        <v>-59</v>
      </c>
      <c r="N86">
        <v>-59</v>
      </c>
    </row>
    <row r="87" spans="1:14" x14ac:dyDescent="0.25">
      <c r="A87" t="s">
        <v>7</v>
      </c>
      <c r="B87">
        <v>-4</v>
      </c>
      <c r="C87">
        <v>-59</v>
      </c>
      <c r="D87">
        <v>0.3</v>
      </c>
      <c r="E87" t="s">
        <v>74</v>
      </c>
      <c r="F87" t="s">
        <v>9</v>
      </c>
      <c r="G87">
        <v>34</v>
      </c>
      <c r="L87">
        <v>0.3</v>
      </c>
      <c r="M87">
        <v>-59</v>
      </c>
      <c r="N87">
        <v>-59</v>
      </c>
    </row>
    <row r="88" spans="1:14" x14ac:dyDescent="0.25">
      <c r="A88" t="s">
        <v>7</v>
      </c>
      <c r="B88">
        <v>-4</v>
      </c>
      <c r="C88">
        <v>-59</v>
      </c>
      <c r="D88">
        <v>0.3</v>
      </c>
      <c r="E88" t="s">
        <v>74</v>
      </c>
      <c r="F88" t="s">
        <v>9</v>
      </c>
      <c r="G88">
        <v>34</v>
      </c>
      <c r="L88">
        <v>0.3</v>
      </c>
      <c r="M88">
        <v>-59</v>
      </c>
      <c r="N88">
        <v>-59</v>
      </c>
    </row>
    <row r="89" spans="1:14" x14ac:dyDescent="0.25">
      <c r="A89" t="s">
        <v>7</v>
      </c>
      <c r="B89">
        <v>-4</v>
      </c>
      <c r="C89">
        <v>-60</v>
      </c>
      <c r="D89">
        <v>0.3</v>
      </c>
      <c r="E89" t="s">
        <v>75</v>
      </c>
      <c r="F89" t="s">
        <v>9</v>
      </c>
      <c r="G89">
        <v>34</v>
      </c>
      <c r="L89">
        <v>0.3</v>
      </c>
      <c r="M89">
        <v>-60</v>
      </c>
      <c r="N89">
        <v>-60</v>
      </c>
    </row>
    <row r="90" spans="1:14" x14ac:dyDescent="0.25">
      <c r="A90" t="s">
        <v>7</v>
      </c>
      <c r="B90">
        <v>-4</v>
      </c>
      <c r="C90">
        <v>-59</v>
      </c>
      <c r="D90">
        <v>0.3</v>
      </c>
      <c r="E90" t="s">
        <v>76</v>
      </c>
      <c r="F90" t="s">
        <v>9</v>
      </c>
      <c r="G90">
        <v>34</v>
      </c>
      <c r="L90">
        <v>0.3</v>
      </c>
      <c r="M90">
        <v>-59</v>
      </c>
      <c r="N90">
        <v>-59</v>
      </c>
    </row>
    <row r="91" spans="1:14" x14ac:dyDescent="0.25">
      <c r="A91" t="s">
        <v>7</v>
      </c>
      <c r="B91">
        <v>-4</v>
      </c>
      <c r="C91">
        <v>-59</v>
      </c>
      <c r="D91">
        <v>0.3</v>
      </c>
      <c r="E91" t="s">
        <v>77</v>
      </c>
      <c r="F91" t="s">
        <v>9</v>
      </c>
      <c r="G91">
        <v>34</v>
      </c>
      <c r="L91">
        <v>0.3</v>
      </c>
      <c r="M91">
        <v>-59</v>
      </c>
      <c r="N91">
        <v>-59</v>
      </c>
    </row>
    <row r="92" spans="1:14" x14ac:dyDescent="0.25">
      <c r="A92" t="s">
        <v>7</v>
      </c>
      <c r="B92">
        <v>-4</v>
      </c>
      <c r="C92">
        <v>-59</v>
      </c>
      <c r="D92">
        <v>0.3</v>
      </c>
      <c r="E92" t="s">
        <v>78</v>
      </c>
      <c r="F92" t="s">
        <v>9</v>
      </c>
      <c r="G92">
        <v>33</v>
      </c>
      <c r="L92">
        <v>0.3</v>
      </c>
      <c r="M92">
        <v>-59</v>
      </c>
      <c r="N92">
        <v>-59</v>
      </c>
    </row>
    <row r="93" spans="1:14" x14ac:dyDescent="0.25">
      <c r="A93" t="s">
        <v>7</v>
      </c>
      <c r="B93">
        <v>-4</v>
      </c>
      <c r="C93">
        <v>-60</v>
      </c>
      <c r="D93">
        <v>0.3</v>
      </c>
      <c r="E93" t="s">
        <v>79</v>
      </c>
      <c r="F93" t="s">
        <v>9</v>
      </c>
      <c r="G93">
        <v>33</v>
      </c>
      <c r="L93">
        <v>0.3</v>
      </c>
      <c r="M93">
        <v>-60</v>
      </c>
      <c r="N93">
        <v>-60</v>
      </c>
    </row>
    <row r="94" spans="1:14" x14ac:dyDescent="0.25">
      <c r="A94" t="s">
        <v>7</v>
      </c>
      <c r="B94">
        <v>-4</v>
      </c>
      <c r="C94">
        <v>-60</v>
      </c>
      <c r="D94">
        <v>0.3</v>
      </c>
      <c r="E94" t="s">
        <v>79</v>
      </c>
      <c r="F94" t="s">
        <v>9</v>
      </c>
      <c r="G94">
        <v>33</v>
      </c>
      <c r="L94">
        <v>0.3</v>
      </c>
      <c r="M94">
        <v>-60</v>
      </c>
      <c r="N94">
        <v>-60</v>
      </c>
    </row>
    <row r="95" spans="1:14" x14ac:dyDescent="0.25">
      <c r="A95" t="s">
        <v>7</v>
      </c>
      <c r="B95">
        <v>-4</v>
      </c>
      <c r="C95">
        <v>-59</v>
      </c>
      <c r="D95">
        <v>0.3</v>
      </c>
      <c r="E95" t="s">
        <v>79</v>
      </c>
      <c r="F95" t="s">
        <v>9</v>
      </c>
      <c r="G95">
        <v>33</v>
      </c>
      <c r="L95">
        <v>0.3</v>
      </c>
      <c r="M95">
        <v>-59</v>
      </c>
      <c r="N95">
        <v>-59</v>
      </c>
    </row>
    <row r="96" spans="1:14" x14ac:dyDescent="0.25">
      <c r="A96" t="s">
        <v>7</v>
      </c>
      <c r="B96">
        <v>-4</v>
      </c>
      <c r="C96">
        <v>-59</v>
      </c>
      <c r="D96">
        <v>0.3</v>
      </c>
      <c r="E96" t="s">
        <v>80</v>
      </c>
      <c r="F96" t="s">
        <v>9</v>
      </c>
      <c r="G96">
        <v>33</v>
      </c>
      <c r="L96">
        <v>0.3</v>
      </c>
      <c r="M96">
        <v>-59</v>
      </c>
      <c r="N96">
        <v>-59</v>
      </c>
    </row>
    <row r="97" spans="1:14" x14ac:dyDescent="0.25">
      <c r="A97" t="s">
        <v>7</v>
      </c>
      <c r="B97">
        <v>-4</v>
      </c>
      <c r="C97">
        <v>-60</v>
      </c>
      <c r="D97">
        <v>0.3</v>
      </c>
      <c r="E97" t="s">
        <v>81</v>
      </c>
      <c r="F97" t="s">
        <v>9</v>
      </c>
      <c r="G97">
        <v>33</v>
      </c>
      <c r="L97">
        <v>0.3</v>
      </c>
      <c r="M97">
        <v>-60</v>
      </c>
      <c r="N97">
        <v>-60</v>
      </c>
    </row>
    <row r="98" spans="1:14" x14ac:dyDescent="0.25">
      <c r="A98" t="s">
        <v>7</v>
      </c>
      <c r="B98">
        <v>-4</v>
      </c>
      <c r="C98">
        <v>-60</v>
      </c>
      <c r="D98">
        <v>0.3</v>
      </c>
      <c r="E98" t="s">
        <v>81</v>
      </c>
      <c r="F98" t="s">
        <v>9</v>
      </c>
      <c r="G98">
        <v>33</v>
      </c>
      <c r="L98">
        <v>0.3</v>
      </c>
      <c r="M98">
        <v>-60</v>
      </c>
      <c r="N98">
        <v>-60</v>
      </c>
    </row>
    <row r="99" spans="1:14" x14ac:dyDescent="0.25">
      <c r="A99" t="s">
        <v>7</v>
      </c>
      <c r="B99">
        <v>-4</v>
      </c>
      <c r="C99">
        <v>-59</v>
      </c>
      <c r="D99">
        <v>0.3</v>
      </c>
      <c r="E99" t="s">
        <v>82</v>
      </c>
      <c r="F99" t="s">
        <v>9</v>
      </c>
      <c r="G99">
        <v>33</v>
      </c>
      <c r="L99">
        <v>0.3</v>
      </c>
      <c r="M99">
        <v>-59</v>
      </c>
      <c r="N99">
        <v>-59</v>
      </c>
    </row>
    <row r="100" spans="1:14" x14ac:dyDescent="0.25">
      <c r="A100" t="s">
        <v>7</v>
      </c>
      <c r="B100">
        <v>-4</v>
      </c>
      <c r="C100">
        <v>-59</v>
      </c>
      <c r="D100">
        <v>0.3</v>
      </c>
      <c r="E100" t="s">
        <v>83</v>
      </c>
      <c r="F100" t="s">
        <v>9</v>
      </c>
      <c r="G100">
        <v>33</v>
      </c>
      <c r="L100">
        <v>0.3</v>
      </c>
      <c r="M100">
        <v>-59</v>
      </c>
      <c r="N100">
        <v>-59</v>
      </c>
    </row>
    <row r="101" spans="1:14" x14ac:dyDescent="0.25">
      <c r="A101" t="s">
        <v>7</v>
      </c>
      <c r="B101">
        <v>-4</v>
      </c>
      <c r="C101">
        <v>-59</v>
      </c>
      <c r="D101">
        <v>0.3</v>
      </c>
      <c r="E101" t="s">
        <v>84</v>
      </c>
      <c r="F101" t="s">
        <v>9</v>
      </c>
      <c r="G101">
        <v>33</v>
      </c>
      <c r="L101">
        <v>0.3</v>
      </c>
      <c r="M101">
        <v>-59</v>
      </c>
      <c r="N101">
        <v>-59</v>
      </c>
    </row>
    <row r="102" spans="1:14" x14ac:dyDescent="0.25">
      <c r="A102" t="s">
        <v>7</v>
      </c>
      <c r="B102">
        <v>-4</v>
      </c>
      <c r="C102">
        <v>-59</v>
      </c>
      <c r="D102">
        <v>0.3</v>
      </c>
      <c r="E102" t="s">
        <v>84</v>
      </c>
      <c r="F102" t="s">
        <v>9</v>
      </c>
      <c r="G102">
        <v>33</v>
      </c>
      <c r="L102">
        <v>0.3</v>
      </c>
      <c r="M102">
        <v>-59</v>
      </c>
      <c r="N102">
        <v>-59</v>
      </c>
    </row>
    <row r="103" spans="1:14" x14ac:dyDescent="0.25">
      <c r="A103" t="s">
        <v>7</v>
      </c>
      <c r="B103">
        <v>-4</v>
      </c>
      <c r="C103">
        <v>-59</v>
      </c>
      <c r="D103">
        <v>0.3</v>
      </c>
      <c r="E103" t="s">
        <v>85</v>
      </c>
      <c r="F103" t="s">
        <v>9</v>
      </c>
      <c r="G103">
        <v>33</v>
      </c>
      <c r="L103">
        <v>0.3</v>
      </c>
      <c r="M103">
        <v>-59</v>
      </c>
      <c r="N103">
        <v>-59</v>
      </c>
    </row>
    <row r="104" spans="1:14" x14ac:dyDescent="0.25">
      <c r="A104" t="s">
        <v>7</v>
      </c>
      <c r="B104">
        <v>-4</v>
      </c>
      <c r="C104">
        <v>-59</v>
      </c>
      <c r="D104">
        <v>0.3</v>
      </c>
      <c r="E104" t="s">
        <v>86</v>
      </c>
      <c r="F104" t="s">
        <v>9</v>
      </c>
      <c r="G104">
        <v>33</v>
      </c>
      <c r="L104">
        <v>0.3</v>
      </c>
      <c r="M104">
        <v>-59</v>
      </c>
      <c r="N104">
        <v>-59</v>
      </c>
    </row>
    <row r="105" spans="1:14" x14ac:dyDescent="0.25">
      <c r="A105" t="s">
        <v>7</v>
      </c>
      <c r="B105">
        <v>-4</v>
      </c>
      <c r="C105">
        <v>-59</v>
      </c>
      <c r="D105">
        <v>0.3</v>
      </c>
      <c r="E105" t="s">
        <v>87</v>
      </c>
      <c r="F105" t="s">
        <v>9</v>
      </c>
      <c r="G105">
        <v>33</v>
      </c>
      <c r="L105">
        <v>0.3</v>
      </c>
      <c r="M105">
        <v>-59</v>
      </c>
      <c r="N105">
        <v>-59</v>
      </c>
    </row>
    <row r="106" spans="1:14" x14ac:dyDescent="0.25">
      <c r="A106" t="s">
        <v>7</v>
      </c>
      <c r="B106">
        <v>-4</v>
      </c>
      <c r="C106">
        <v>-59</v>
      </c>
      <c r="D106">
        <v>0.3</v>
      </c>
      <c r="E106" t="s">
        <v>87</v>
      </c>
      <c r="F106" t="s">
        <v>9</v>
      </c>
      <c r="G106">
        <v>33</v>
      </c>
      <c r="L106">
        <v>0.3</v>
      </c>
      <c r="M106">
        <v>-59</v>
      </c>
      <c r="N106">
        <v>-59</v>
      </c>
    </row>
    <row r="107" spans="1:14" x14ac:dyDescent="0.25">
      <c r="A107" t="s">
        <v>7</v>
      </c>
      <c r="B107">
        <v>-4</v>
      </c>
      <c r="C107">
        <v>-59</v>
      </c>
      <c r="D107">
        <v>0.3</v>
      </c>
      <c r="E107" t="s">
        <v>88</v>
      </c>
      <c r="F107" t="s">
        <v>9</v>
      </c>
      <c r="G107">
        <v>33</v>
      </c>
      <c r="L107">
        <v>0.3</v>
      </c>
      <c r="M107">
        <v>-59</v>
      </c>
      <c r="N107">
        <v>-59</v>
      </c>
    </row>
    <row r="108" spans="1:14" x14ac:dyDescent="0.25">
      <c r="A108" t="s">
        <v>7</v>
      </c>
      <c r="B108">
        <v>-4</v>
      </c>
      <c r="C108">
        <v>-59</v>
      </c>
      <c r="D108">
        <v>0.3</v>
      </c>
      <c r="E108" t="s">
        <v>89</v>
      </c>
      <c r="F108" t="s">
        <v>9</v>
      </c>
      <c r="G108">
        <v>33</v>
      </c>
      <c r="L108">
        <v>0.3</v>
      </c>
      <c r="M108">
        <v>-59</v>
      </c>
      <c r="N108">
        <v>-59</v>
      </c>
    </row>
    <row r="109" spans="1:14" x14ac:dyDescent="0.25">
      <c r="A109" t="s">
        <v>7</v>
      </c>
      <c r="B109">
        <v>-4</v>
      </c>
      <c r="C109">
        <v>-59</v>
      </c>
      <c r="D109">
        <v>0.3</v>
      </c>
      <c r="E109" t="s">
        <v>89</v>
      </c>
      <c r="F109" t="s">
        <v>9</v>
      </c>
      <c r="G109">
        <v>33</v>
      </c>
      <c r="L109">
        <v>0.3</v>
      </c>
      <c r="M109">
        <v>-59</v>
      </c>
      <c r="N109">
        <v>-59</v>
      </c>
    </row>
    <row r="110" spans="1:14" x14ac:dyDescent="0.25">
      <c r="A110" t="s">
        <v>7</v>
      </c>
      <c r="B110">
        <v>-4</v>
      </c>
      <c r="C110">
        <v>-59</v>
      </c>
      <c r="D110">
        <v>0.3</v>
      </c>
      <c r="E110" t="s">
        <v>90</v>
      </c>
      <c r="F110" t="s">
        <v>9</v>
      </c>
      <c r="G110">
        <v>32</v>
      </c>
      <c r="L110">
        <v>0.3</v>
      </c>
      <c r="M110">
        <v>-59</v>
      </c>
      <c r="N110">
        <v>-59</v>
      </c>
    </row>
    <row r="111" spans="1:14" x14ac:dyDescent="0.25">
      <c r="A111" t="s">
        <v>7</v>
      </c>
      <c r="B111">
        <v>-4</v>
      </c>
      <c r="C111">
        <v>-59</v>
      </c>
      <c r="D111">
        <v>0.3</v>
      </c>
      <c r="E111" t="s">
        <v>91</v>
      </c>
      <c r="F111" t="s">
        <v>9</v>
      </c>
      <c r="G111">
        <v>32</v>
      </c>
      <c r="L111">
        <v>0.3</v>
      </c>
      <c r="M111">
        <v>-59</v>
      </c>
      <c r="N111">
        <v>-59</v>
      </c>
    </row>
    <row r="112" spans="1:14" x14ac:dyDescent="0.25">
      <c r="A112" t="s">
        <v>7</v>
      </c>
      <c r="B112">
        <v>-4</v>
      </c>
      <c r="C112">
        <v>-59</v>
      </c>
      <c r="D112">
        <v>0.3</v>
      </c>
      <c r="E112" t="s">
        <v>91</v>
      </c>
      <c r="F112" t="s">
        <v>9</v>
      </c>
      <c r="G112">
        <v>32</v>
      </c>
      <c r="L112">
        <v>0.3</v>
      </c>
      <c r="M112">
        <v>-59</v>
      </c>
      <c r="N112">
        <v>-59</v>
      </c>
    </row>
    <row r="113" spans="1:14" x14ac:dyDescent="0.25">
      <c r="A113" t="s">
        <v>7</v>
      </c>
      <c r="B113">
        <v>-4</v>
      </c>
      <c r="C113">
        <v>-59</v>
      </c>
      <c r="D113">
        <v>0.3</v>
      </c>
      <c r="E113" t="s">
        <v>92</v>
      </c>
      <c r="F113" t="s">
        <v>9</v>
      </c>
      <c r="G113">
        <v>32</v>
      </c>
      <c r="L113">
        <v>0.3</v>
      </c>
      <c r="M113">
        <v>-59</v>
      </c>
      <c r="N113">
        <v>-59</v>
      </c>
    </row>
    <row r="114" spans="1:14" x14ac:dyDescent="0.25">
      <c r="A114" t="s">
        <v>7</v>
      </c>
      <c r="B114">
        <v>-4</v>
      </c>
      <c r="C114">
        <v>-59</v>
      </c>
      <c r="D114">
        <v>0.3</v>
      </c>
      <c r="E114" t="s">
        <v>92</v>
      </c>
      <c r="F114" t="s">
        <v>9</v>
      </c>
      <c r="G114">
        <v>32</v>
      </c>
      <c r="L114">
        <v>0.3</v>
      </c>
      <c r="M114">
        <v>-59</v>
      </c>
      <c r="N114">
        <v>-59</v>
      </c>
    </row>
    <row r="115" spans="1:14" x14ac:dyDescent="0.25">
      <c r="A115" t="s">
        <v>7</v>
      </c>
      <c r="B115">
        <v>-4</v>
      </c>
      <c r="C115">
        <v>-59</v>
      </c>
      <c r="D115">
        <v>0.3</v>
      </c>
      <c r="E115" t="s">
        <v>93</v>
      </c>
      <c r="F115" t="s">
        <v>9</v>
      </c>
      <c r="G115">
        <v>32</v>
      </c>
      <c r="L115">
        <v>0.3</v>
      </c>
      <c r="M115">
        <v>-59</v>
      </c>
      <c r="N115">
        <v>-59</v>
      </c>
    </row>
    <row r="116" spans="1:14" x14ac:dyDescent="0.25">
      <c r="A116" t="s">
        <v>7</v>
      </c>
      <c r="B116">
        <v>-4</v>
      </c>
      <c r="C116">
        <v>-59</v>
      </c>
      <c r="D116">
        <v>0.3</v>
      </c>
      <c r="E116" t="s">
        <v>94</v>
      </c>
      <c r="F116" t="s">
        <v>9</v>
      </c>
      <c r="G116">
        <v>32</v>
      </c>
      <c r="L116">
        <v>0.3</v>
      </c>
      <c r="M116">
        <v>-59</v>
      </c>
      <c r="N116">
        <v>-59</v>
      </c>
    </row>
    <row r="117" spans="1:14" x14ac:dyDescent="0.25">
      <c r="A117" t="s">
        <v>7</v>
      </c>
      <c r="B117">
        <v>-4</v>
      </c>
      <c r="C117">
        <v>-59</v>
      </c>
      <c r="D117">
        <v>0.3</v>
      </c>
      <c r="E117" t="s">
        <v>95</v>
      </c>
      <c r="F117" t="s">
        <v>9</v>
      </c>
      <c r="G117">
        <v>32</v>
      </c>
      <c r="L117">
        <v>0.3</v>
      </c>
      <c r="M117">
        <v>-59</v>
      </c>
      <c r="N117">
        <v>-59</v>
      </c>
    </row>
    <row r="118" spans="1:14" x14ac:dyDescent="0.25">
      <c r="A118" t="s">
        <v>7</v>
      </c>
      <c r="B118">
        <v>-4</v>
      </c>
      <c r="C118">
        <v>-60</v>
      </c>
      <c r="D118">
        <v>0.3</v>
      </c>
      <c r="E118" t="s">
        <v>96</v>
      </c>
      <c r="F118" t="s">
        <v>9</v>
      </c>
      <c r="G118">
        <v>32</v>
      </c>
      <c r="L118">
        <v>0.3</v>
      </c>
      <c r="M118">
        <v>-60</v>
      </c>
      <c r="N118">
        <v>-60</v>
      </c>
    </row>
    <row r="119" spans="1:14" x14ac:dyDescent="0.25">
      <c r="A119" t="s">
        <v>7</v>
      </c>
      <c r="B119">
        <v>-4</v>
      </c>
      <c r="C119">
        <v>-65</v>
      </c>
      <c r="D119">
        <v>0.5</v>
      </c>
      <c r="E119" t="s">
        <v>97</v>
      </c>
      <c r="F119" t="s">
        <v>9</v>
      </c>
      <c r="G119">
        <v>32</v>
      </c>
      <c r="L119">
        <v>0.5</v>
      </c>
      <c r="M119">
        <v>-65</v>
      </c>
      <c r="N119">
        <v>-65</v>
      </c>
    </row>
    <row r="120" spans="1:14" x14ac:dyDescent="0.25">
      <c r="A120" t="s">
        <v>7</v>
      </c>
      <c r="B120">
        <v>-4</v>
      </c>
      <c r="C120">
        <v>-65</v>
      </c>
      <c r="D120">
        <v>0.5</v>
      </c>
      <c r="E120" t="s">
        <v>98</v>
      </c>
      <c r="F120" t="s">
        <v>9</v>
      </c>
      <c r="G120">
        <v>32</v>
      </c>
      <c r="L120">
        <v>0.5</v>
      </c>
      <c r="M120">
        <v>-65</v>
      </c>
      <c r="N120">
        <v>-65</v>
      </c>
    </row>
    <row r="121" spans="1:14" x14ac:dyDescent="0.25">
      <c r="A121" t="s">
        <v>7</v>
      </c>
      <c r="B121">
        <v>-4</v>
      </c>
      <c r="C121">
        <v>-65</v>
      </c>
      <c r="D121">
        <v>0.5</v>
      </c>
      <c r="E121" t="s">
        <v>99</v>
      </c>
      <c r="F121" t="s">
        <v>9</v>
      </c>
      <c r="G121">
        <v>32</v>
      </c>
      <c r="L121">
        <v>0.5</v>
      </c>
      <c r="M121">
        <v>-65</v>
      </c>
      <c r="N121">
        <v>-65</v>
      </c>
    </row>
    <row r="122" spans="1:14" x14ac:dyDescent="0.25">
      <c r="A122" t="s">
        <v>7</v>
      </c>
      <c r="B122">
        <v>-4</v>
      </c>
      <c r="C122">
        <v>-64</v>
      </c>
      <c r="D122">
        <v>0.5</v>
      </c>
      <c r="E122" t="s">
        <v>100</v>
      </c>
      <c r="F122" t="s">
        <v>9</v>
      </c>
      <c r="G122">
        <v>32</v>
      </c>
      <c r="L122">
        <v>0.5</v>
      </c>
      <c r="M122">
        <v>-64</v>
      </c>
      <c r="N122">
        <v>-64</v>
      </c>
    </row>
    <row r="123" spans="1:14" x14ac:dyDescent="0.25">
      <c r="A123" t="s">
        <v>7</v>
      </c>
      <c r="B123">
        <v>-4</v>
      </c>
      <c r="C123">
        <v>-65</v>
      </c>
      <c r="D123">
        <v>0.5</v>
      </c>
      <c r="E123" t="s">
        <v>101</v>
      </c>
      <c r="F123" t="s">
        <v>9</v>
      </c>
      <c r="G123">
        <v>32</v>
      </c>
      <c r="L123">
        <v>0.5</v>
      </c>
      <c r="M123">
        <v>-65</v>
      </c>
      <c r="N123">
        <v>-65</v>
      </c>
    </row>
    <row r="124" spans="1:14" x14ac:dyDescent="0.25">
      <c r="A124" t="s">
        <v>7</v>
      </c>
      <c r="B124">
        <v>-4</v>
      </c>
      <c r="C124">
        <v>-65</v>
      </c>
      <c r="D124">
        <v>0.5</v>
      </c>
      <c r="E124" t="s">
        <v>102</v>
      </c>
      <c r="F124" t="s">
        <v>9</v>
      </c>
      <c r="G124">
        <v>32</v>
      </c>
      <c r="L124">
        <v>0.5</v>
      </c>
      <c r="M124">
        <v>-65</v>
      </c>
      <c r="N124">
        <v>-65</v>
      </c>
    </row>
    <row r="125" spans="1:14" x14ac:dyDescent="0.25">
      <c r="A125" t="s">
        <v>7</v>
      </c>
      <c r="B125">
        <v>-4</v>
      </c>
      <c r="C125">
        <v>-65</v>
      </c>
      <c r="D125">
        <v>0.5</v>
      </c>
      <c r="E125" t="s">
        <v>103</v>
      </c>
      <c r="F125" t="s">
        <v>9</v>
      </c>
      <c r="G125">
        <v>32</v>
      </c>
      <c r="L125">
        <v>0.5</v>
      </c>
      <c r="M125">
        <v>-65</v>
      </c>
      <c r="N125">
        <v>-65</v>
      </c>
    </row>
    <row r="126" spans="1:14" x14ac:dyDescent="0.25">
      <c r="A126" t="s">
        <v>7</v>
      </c>
      <c r="B126">
        <v>-4</v>
      </c>
      <c r="C126">
        <v>-64</v>
      </c>
      <c r="D126">
        <v>0.5</v>
      </c>
      <c r="E126" t="s">
        <v>104</v>
      </c>
      <c r="F126" t="s">
        <v>9</v>
      </c>
      <c r="G126">
        <v>32</v>
      </c>
      <c r="L126">
        <v>0.5</v>
      </c>
      <c r="M126">
        <v>-64</v>
      </c>
      <c r="N126">
        <v>-64</v>
      </c>
    </row>
    <row r="127" spans="1:14" x14ac:dyDescent="0.25">
      <c r="A127" t="s">
        <v>7</v>
      </c>
      <c r="B127">
        <v>-4</v>
      </c>
      <c r="C127">
        <v>-64</v>
      </c>
      <c r="D127">
        <v>0.5</v>
      </c>
      <c r="E127" t="s">
        <v>104</v>
      </c>
      <c r="F127" t="s">
        <v>9</v>
      </c>
      <c r="G127">
        <v>32</v>
      </c>
      <c r="L127">
        <v>0.5</v>
      </c>
      <c r="M127">
        <v>-64</v>
      </c>
      <c r="N127">
        <v>-64</v>
      </c>
    </row>
    <row r="128" spans="1:14" x14ac:dyDescent="0.25">
      <c r="A128" t="s">
        <v>7</v>
      </c>
      <c r="B128">
        <v>-4</v>
      </c>
      <c r="C128">
        <v>-64</v>
      </c>
      <c r="D128">
        <v>0.5</v>
      </c>
      <c r="E128" t="s">
        <v>105</v>
      </c>
      <c r="F128" t="s">
        <v>9</v>
      </c>
      <c r="G128">
        <v>32</v>
      </c>
      <c r="L128">
        <v>0.5</v>
      </c>
      <c r="M128">
        <v>-64</v>
      </c>
      <c r="N128">
        <v>-64</v>
      </c>
    </row>
    <row r="129" spans="1:14" x14ac:dyDescent="0.25">
      <c r="A129" t="s">
        <v>7</v>
      </c>
      <c r="B129">
        <v>-4</v>
      </c>
      <c r="C129">
        <v>-63</v>
      </c>
      <c r="D129">
        <v>0.5</v>
      </c>
      <c r="E129" t="s">
        <v>106</v>
      </c>
      <c r="F129" t="s">
        <v>9</v>
      </c>
      <c r="G129">
        <v>32</v>
      </c>
      <c r="L129">
        <v>0.5</v>
      </c>
      <c r="M129">
        <v>-63</v>
      </c>
    </row>
    <row r="130" spans="1:14" x14ac:dyDescent="0.25">
      <c r="A130" t="s">
        <v>7</v>
      </c>
      <c r="B130">
        <v>-4</v>
      </c>
      <c r="C130">
        <v>-65</v>
      </c>
      <c r="D130">
        <v>0.5</v>
      </c>
      <c r="E130" t="s">
        <v>107</v>
      </c>
      <c r="F130" t="s">
        <v>9</v>
      </c>
      <c r="G130">
        <v>32</v>
      </c>
      <c r="L130">
        <v>0.5</v>
      </c>
      <c r="M130">
        <v>-65</v>
      </c>
      <c r="N130">
        <v>-65</v>
      </c>
    </row>
    <row r="131" spans="1:14" x14ac:dyDescent="0.25">
      <c r="A131" t="s">
        <v>7</v>
      </c>
      <c r="B131">
        <v>-4</v>
      </c>
      <c r="C131">
        <v>-64</v>
      </c>
      <c r="D131">
        <v>0.5</v>
      </c>
      <c r="E131" t="s">
        <v>108</v>
      </c>
      <c r="F131" t="s">
        <v>9</v>
      </c>
      <c r="G131">
        <v>32</v>
      </c>
      <c r="L131">
        <v>0.5</v>
      </c>
      <c r="M131">
        <v>-64</v>
      </c>
      <c r="N131">
        <v>-64</v>
      </c>
    </row>
    <row r="132" spans="1:14" x14ac:dyDescent="0.25">
      <c r="A132" t="s">
        <v>7</v>
      </c>
      <c r="B132">
        <v>-4</v>
      </c>
      <c r="C132">
        <v>-65</v>
      </c>
      <c r="D132">
        <v>0.5</v>
      </c>
      <c r="E132" t="s">
        <v>108</v>
      </c>
      <c r="F132" t="s">
        <v>9</v>
      </c>
      <c r="G132">
        <v>32</v>
      </c>
      <c r="L132">
        <v>0.5</v>
      </c>
      <c r="M132">
        <v>-65</v>
      </c>
      <c r="N132">
        <v>-65</v>
      </c>
    </row>
    <row r="133" spans="1:14" x14ac:dyDescent="0.25">
      <c r="A133" t="s">
        <v>7</v>
      </c>
      <c r="B133">
        <v>-4</v>
      </c>
      <c r="C133">
        <v>-64</v>
      </c>
      <c r="D133">
        <v>0.5</v>
      </c>
      <c r="E133" t="s">
        <v>109</v>
      </c>
      <c r="F133" t="s">
        <v>9</v>
      </c>
      <c r="G133">
        <v>32</v>
      </c>
      <c r="L133">
        <v>0.5</v>
      </c>
      <c r="M133">
        <v>-64</v>
      </c>
      <c r="N133">
        <v>-64</v>
      </c>
    </row>
    <row r="134" spans="1:14" x14ac:dyDescent="0.25">
      <c r="A134" t="s">
        <v>7</v>
      </c>
      <c r="B134">
        <v>-4</v>
      </c>
      <c r="C134">
        <v>-64</v>
      </c>
      <c r="D134">
        <v>0.5</v>
      </c>
      <c r="E134" t="s">
        <v>109</v>
      </c>
      <c r="F134" t="s">
        <v>9</v>
      </c>
      <c r="G134">
        <v>32</v>
      </c>
      <c r="L134">
        <v>0.5</v>
      </c>
      <c r="M134">
        <v>-64</v>
      </c>
      <c r="N134">
        <v>-64</v>
      </c>
    </row>
    <row r="135" spans="1:14" x14ac:dyDescent="0.25">
      <c r="A135" t="s">
        <v>7</v>
      </c>
      <c r="B135">
        <v>-4</v>
      </c>
      <c r="C135">
        <v>-65</v>
      </c>
      <c r="D135">
        <v>0.5</v>
      </c>
      <c r="E135" t="s">
        <v>110</v>
      </c>
      <c r="F135" t="s">
        <v>9</v>
      </c>
      <c r="G135">
        <v>32</v>
      </c>
      <c r="L135">
        <v>0.5</v>
      </c>
      <c r="M135">
        <v>-65</v>
      </c>
      <c r="N135">
        <v>-65</v>
      </c>
    </row>
    <row r="136" spans="1:14" x14ac:dyDescent="0.25">
      <c r="A136" t="s">
        <v>7</v>
      </c>
      <c r="B136">
        <v>-4</v>
      </c>
      <c r="C136">
        <v>-64</v>
      </c>
      <c r="D136">
        <v>0.5</v>
      </c>
      <c r="E136" t="s">
        <v>111</v>
      </c>
      <c r="F136" t="s">
        <v>9</v>
      </c>
      <c r="G136">
        <v>32</v>
      </c>
      <c r="L136">
        <v>0.5</v>
      </c>
      <c r="M136">
        <v>-64</v>
      </c>
      <c r="N136">
        <v>-64</v>
      </c>
    </row>
    <row r="137" spans="1:14" x14ac:dyDescent="0.25">
      <c r="A137" t="s">
        <v>7</v>
      </c>
      <c r="B137">
        <v>-4</v>
      </c>
      <c r="C137">
        <v>-64</v>
      </c>
      <c r="D137">
        <v>0.5</v>
      </c>
      <c r="E137" t="s">
        <v>112</v>
      </c>
      <c r="F137" t="s">
        <v>9</v>
      </c>
      <c r="G137">
        <v>32</v>
      </c>
      <c r="L137">
        <v>0.5</v>
      </c>
      <c r="M137">
        <v>-64</v>
      </c>
      <c r="N137">
        <v>-64</v>
      </c>
    </row>
    <row r="138" spans="1:14" x14ac:dyDescent="0.25">
      <c r="A138" t="s">
        <v>7</v>
      </c>
      <c r="B138">
        <v>-4</v>
      </c>
      <c r="C138">
        <v>-64</v>
      </c>
      <c r="D138">
        <v>0.5</v>
      </c>
      <c r="E138" t="s">
        <v>113</v>
      </c>
      <c r="F138" t="s">
        <v>9</v>
      </c>
      <c r="G138">
        <v>32</v>
      </c>
      <c r="L138">
        <v>0.5</v>
      </c>
      <c r="M138">
        <v>-64</v>
      </c>
      <c r="N138">
        <v>-64</v>
      </c>
    </row>
    <row r="139" spans="1:14" x14ac:dyDescent="0.25">
      <c r="A139" t="s">
        <v>7</v>
      </c>
      <c r="B139">
        <v>-4</v>
      </c>
      <c r="C139">
        <v>-64</v>
      </c>
      <c r="D139">
        <v>0.5</v>
      </c>
      <c r="E139" t="s">
        <v>114</v>
      </c>
      <c r="F139" t="s">
        <v>9</v>
      </c>
      <c r="G139">
        <v>32</v>
      </c>
      <c r="L139">
        <v>0.5</v>
      </c>
      <c r="M139">
        <v>-64</v>
      </c>
      <c r="N139">
        <v>-64</v>
      </c>
    </row>
    <row r="140" spans="1:14" x14ac:dyDescent="0.25">
      <c r="A140" t="s">
        <v>7</v>
      </c>
      <c r="B140">
        <v>-4</v>
      </c>
      <c r="C140">
        <v>-68</v>
      </c>
      <c r="D140">
        <v>0.75</v>
      </c>
      <c r="E140" t="s">
        <v>115</v>
      </c>
      <c r="F140" t="s">
        <v>9</v>
      </c>
      <c r="G140">
        <v>31</v>
      </c>
      <c r="L140">
        <v>0.75</v>
      </c>
      <c r="M140">
        <v>-68</v>
      </c>
      <c r="N140">
        <v>-68</v>
      </c>
    </row>
    <row r="141" spans="1:14" x14ac:dyDescent="0.25">
      <c r="A141" t="s">
        <v>7</v>
      </c>
      <c r="B141">
        <v>-4</v>
      </c>
      <c r="C141">
        <v>-68</v>
      </c>
      <c r="D141">
        <v>0.75</v>
      </c>
      <c r="E141" t="s">
        <v>116</v>
      </c>
      <c r="F141" t="s">
        <v>9</v>
      </c>
      <c r="G141">
        <v>31</v>
      </c>
      <c r="L141">
        <v>0.75</v>
      </c>
      <c r="M141">
        <v>-68</v>
      </c>
      <c r="N141">
        <v>-68</v>
      </c>
    </row>
    <row r="142" spans="1:14" x14ac:dyDescent="0.25">
      <c r="A142" t="s">
        <v>7</v>
      </c>
      <c r="B142">
        <v>-4</v>
      </c>
      <c r="C142">
        <v>-68</v>
      </c>
      <c r="D142">
        <v>0.75</v>
      </c>
      <c r="E142" t="s">
        <v>117</v>
      </c>
      <c r="F142" t="s">
        <v>9</v>
      </c>
      <c r="G142">
        <v>31</v>
      </c>
      <c r="L142">
        <v>0.75</v>
      </c>
      <c r="M142">
        <v>-68</v>
      </c>
      <c r="N142">
        <v>-68</v>
      </c>
    </row>
    <row r="143" spans="1:14" x14ac:dyDescent="0.25">
      <c r="A143" t="s">
        <v>7</v>
      </c>
      <c r="B143">
        <v>-4</v>
      </c>
      <c r="C143">
        <v>-68</v>
      </c>
      <c r="D143">
        <v>0.75</v>
      </c>
      <c r="E143" t="s">
        <v>118</v>
      </c>
      <c r="F143" t="s">
        <v>9</v>
      </c>
      <c r="G143">
        <v>31</v>
      </c>
      <c r="L143">
        <v>0.75</v>
      </c>
      <c r="M143">
        <v>-68</v>
      </c>
      <c r="N143">
        <v>-68</v>
      </c>
    </row>
    <row r="144" spans="1:14" x14ac:dyDescent="0.25">
      <c r="A144" t="s">
        <v>7</v>
      </c>
      <c r="B144">
        <v>-4</v>
      </c>
      <c r="C144">
        <v>-68</v>
      </c>
      <c r="D144">
        <v>0.75</v>
      </c>
      <c r="E144" t="s">
        <v>119</v>
      </c>
      <c r="F144" t="s">
        <v>9</v>
      </c>
      <c r="G144">
        <v>31</v>
      </c>
      <c r="L144">
        <v>0.75</v>
      </c>
      <c r="M144">
        <v>-68</v>
      </c>
      <c r="N144">
        <v>-68</v>
      </c>
    </row>
    <row r="145" spans="1:14" x14ac:dyDescent="0.25">
      <c r="A145" t="s">
        <v>7</v>
      </c>
      <c r="B145">
        <v>-4</v>
      </c>
      <c r="C145">
        <v>-68</v>
      </c>
      <c r="D145">
        <v>0.75</v>
      </c>
      <c r="E145" t="s">
        <v>120</v>
      </c>
      <c r="F145" t="s">
        <v>9</v>
      </c>
      <c r="G145">
        <v>31</v>
      </c>
      <c r="L145">
        <v>0.75</v>
      </c>
      <c r="M145">
        <v>-68</v>
      </c>
      <c r="N145">
        <v>-68</v>
      </c>
    </row>
    <row r="146" spans="1:14" x14ac:dyDescent="0.25">
      <c r="A146" t="s">
        <v>7</v>
      </c>
      <c r="B146">
        <v>-4</v>
      </c>
      <c r="C146">
        <v>-68</v>
      </c>
      <c r="D146">
        <v>0.75</v>
      </c>
      <c r="E146" t="s">
        <v>120</v>
      </c>
      <c r="F146" t="s">
        <v>9</v>
      </c>
      <c r="G146">
        <v>31</v>
      </c>
      <c r="L146">
        <v>0.75</v>
      </c>
      <c r="M146">
        <v>-68</v>
      </c>
      <c r="N146">
        <v>-68</v>
      </c>
    </row>
    <row r="147" spans="1:14" x14ac:dyDescent="0.25">
      <c r="A147" t="s">
        <v>7</v>
      </c>
      <c r="B147">
        <v>-4</v>
      </c>
      <c r="C147">
        <v>-68</v>
      </c>
      <c r="D147">
        <v>0.75</v>
      </c>
      <c r="E147" t="s">
        <v>121</v>
      </c>
      <c r="F147" t="s">
        <v>9</v>
      </c>
      <c r="G147">
        <v>31</v>
      </c>
      <c r="L147">
        <v>0.75</v>
      </c>
      <c r="M147">
        <v>-68</v>
      </c>
      <c r="N147">
        <v>-68</v>
      </c>
    </row>
    <row r="148" spans="1:14" x14ac:dyDescent="0.25">
      <c r="A148" t="s">
        <v>7</v>
      </c>
      <c r="B148">
        <v>-4</v>
      </c>
      <c r="C148">
        <v>-68</v>
      </c>
      <c r="D148">
        <v>0.75</v>
      </c>
      <c r="E148" t="s">
        <v>122</v>
      </c>
      <c r="F148" t="s">
        <v>9</v>
      </c>
      <c r="G148">
        <v>31</v>
      </c>
      <c r="L148">
        <v>0.75</v>
      </c>
      <c r="M148">
        <v>-68</v>
      </c>
      <c r="N148">
        <v>-68</v>
      </c>
    </row>
    <row r="149" spans="1:14" x14ac:dyDescent="0.25">
      <c r="A149" t="s">
        <v>7</v>
      </c>
      <c r="B149">
        <v>-4</v>
      </c>
      <c r="C149">
        <v>-68</v>
      </c>
      <c r="D149">
        <v>0.75</v>
      </c>
      <c r="E149" t="s">
        <v>122</v>
      </c>
      <c r="F149" t="s">
        <v>9</v>
      </c>
      <c r="G149">
        <v>31</v>
      </c>
      <c r="L149">
        <v>0.75</v>
      </c>
      <c r="M149">
        <v>-68</v>
      </c>
      <c r="N149">
        <v>-68</v>
      </c>
    </row>
    <row r="150" spans="1:14" x14ac:dyDescent="0.25">
      <c r="A150" t="s">
        <v>7</v>
      </c>
      <c r="B150">
        <v>-4</v>
      </c>
      <c r="C150">
        <v>-68</v>
      </c>
      <c r="D150">
        <v>0.75</v>
      </c>
      <c r="E150" t="s">
        <v>123</v>
      </c>
      <c r="F150" t="s">
        <v>9</v>
      </c>
      <c r="G150">
        <v>31</v>
      </c>
      <c r="L150">
        <v>0.75</v>
      </c>
      <c r="M150">
        <v>-68</v>
      </c>
      <c r="N150">
        <v>-68</v>
      </c>
    </row>
    <row r="151" spans="1:14" x14ac:dyDescent="0.25">
      <c r="A151" t="s">
        <v>7</v>
      </c>
      <c r="B151">
        <v>-4</v>
      </c>
      <c r="C151">
        <v>-68</v>
      </c>
      <c r="D151">
        <v>0.75</v>
      </c>
      <c r="E151" t="s">
        <v>124</v>
      </c>
      <c r="F151" t="s">
        <v>9</v>
      </c>
      <c r="G151">
        <v>31</v>
      </c>
      <c r="L151">
        <v>0.75</v>
      </c>
      <c r="M151">
        <v>-68</v>
      </c>
      <c r="N151">
        <v>-68</v>
      </c>
    </row>
    <row r="152" spans="1:14" x14ac:dyDescent="0.25">
      <c r="A152" t="s">
        <v>7</v>
      </c>
      <c r="B152">
        <v>-4</v>
      </c>
      <c r="C152">
        <v>-68</v>
      </c>
      <c r="D152">
        <v>0.75</v>
      </c>
      <c r="E152" t="s">
        <v>124</v>
      </c>
      <c r="F152" t="s">
        <v>9</v>
      </c>
      <c r="G152">
        <v>31</v>
      </c>
      <c r="L152">
        <v>0.75</v>
      </c>
      <c r="M152">
        <v>-68</v>
      </c>
      <c r="N152">
        <v>-68</v>
      </c>
    </row>
    <row r="153" spans="1:14" x14ac:dyDescent="0.25">
      <c r="A153" t="s">
        <v>7</v>
      </c>
      <c r="B153">
        <v>-4</v>
      </c>
      <c r="C153">
        <v>-68</v>
      </c>
      <c r="D153">
        <v>0.75</v>
      </c>
      <c r="E153" t="s">
        <v>125</v>
      </c>
      <c r="F153" t="s">
        <v>9</v>
      </c>
      <c r="G153">
        <v>31</v>
      </c>
      <c r="L153">
        <v>0.75</v>
      </c>
      <c r="M153">
        <v>-68</v>
      </c>
      <c r="N153">
        <v>-68</v>
      </c>
    </row>
    <row r="154" spans="1:14" x14ac:dyDescent="0.25">
      <c r="A154" t="s">
        <v>7</v>
      </c>
      <c r="B154">
        <v>-4</v>
      </c>
      <c r="C154">
        <v>-68</v>
      </c>
      <c r="D154">
        <v>0.75</v>
      </c>
      <c r="E154" t="s">
        <v>126</v>
      </c>
      <c r="F154" t="s">
        <v>9</v>
      </c>
      <c r="G154">
        <v>31</v>
      </c>
      <c r="L154">
        <v>0.75</v>
      </c>
      <c r="M154">
        <v>-68</v>
      </c>
      <c r="N154">
        <v>-68</v>
      </c>
    </row>
    <row r="155" spans="1:14" x14ac:dyDescent="0.25">
      <c r="A155" t="s">
        <v>7</v>
      </c>
      <c r="B155">
        <v>-4</v>
      </c>
      <c r="C155">
        <v>-68</v>
      </c>
      <c r="D155">
        <v>0.75</v>
      </c>
      <c r="E155" t="s">
        <v>127</v>
      </c>
      <c r="F155" t="s">
        <v>9</v>
      </c>
      <c r="G155">
        <v>30</v>
      </c>
      <c r="L155">
        <v>0.75</v>
      </c>
      <c r="M155">
        <v>-68</v>
      </c>
      <c r="N155">
        <v>-68</v>
      </c>
    </row>
    <row r="156" spans="1:14" x14ac:dyDescent="0.25">
      <c r="A156" t="s">
        <v>7</v>
      </c>
      <c r="B156">
        <v>-4</v>
      </c>
      <c r="C156">
        <v>-69</v>
      </c>
      <c r="D156">
        <v>0.75</v>
      </c>
      <c r="E156" t="s">
        <v>128</v>
      </c>
      <c r="F156" t="s">
        <v>9</v>
      </c>
      <c r="G156">
        <v>30</v>
      </c>
      <c r="L156">
        <v>0.75</v>
      </c>
      <c r="M156">
        <v>-69</v>
      </c>
    </row>
    <row r="157" spans="1:14" x14ac:dyDescent="0.25">
      <c r="A157" t="s">
        <v>7</v>
      </c>
      <c r="B157">
        <v>-4</v>
      </c>
      <c r="C157">
        <v>-68</v>
      </c>
      <c r="D157">
        <v>0.75</v>
      </c>
      <c r="E157" t="s">
        <v>129</v>
      </c>
      <c r="F157" t="s">
        <v>9</v>
      </c>
      <c r="G157">
        <v>30</v>
      </c>
      <c r="L157">
        <v>0.75</v>
      </c>
      <c r="M157">
        <v>-68</v>
      </c>
      <c r="N157">
        <v>-68</v>
      </c>
    </row>
    <row r="158" spans="1:14" x14ac:dyDescent="0.25">
      <c r="A158" t="s">
        <v>7</v>
      </c>
      <c r="B158">
        <v>-4</v>
      </c>
      <c r="C158">
        <v>-68</v>
      </c>
      <c r="D158">
        <v>0.75</v>
      </c>
      <c r="E158" t="s">
        <v>130</v>
      </c>
      <c r="F158" t="s">
        <v>9</v>
      </c>
      <c r="G158">
        <v>30</v>
      </c>
      <c r="L158">
        <v>0.75</v>
      </c>
      <c r="M158">
        <v>-68</v>
      </c>
      <c r="N158">
        <v>-68</v>
      </c>
    </row>
    <row r="159" spans="1:14" x14ac:dyDescent="0.25">
      <c r="A159" t="s">
        <v>7</v>
      </c>
      <c r="B159">
        <v>-4</v>
      </c>
      <c r="C159">
        <v>-68</v>
      </c>
      <c r="D159">
        <v>0.75</v>
      </c>
      <c r="E159" t="s">
        <v>131</v>
      </c>
      <c r="F159" t="s">
        <v>9</v>
      </c>
      <c r="G159">
        <v>30</v>
      </c>
      <c r="L159">
        <v>0.75</v>
      </c>
      <c r="M159">
        <v>-68</v>
      </c>
      <c r="N159">
        <v>-68</v>
      </c>
    </row>
    <row r="160" spans="1:14" x14ac:dyDescent="0.25">
      <c r="A160" t="s">
        <v>7</v>
      </c>
      <c r="B160">
        <v>-4</v>
      </c>
      <c r="C160">
        <v>-69</v>
      </c>
      <c r="D160">
        <v>0.75</v>
      </c>
      <c r="E160" t="s">
        <v>131</v>
      </c>
      <c r="F160" t="s">
        <v>9</v>
      </c>
      <c r="G160">
        <v>30</v>
      </c>
      <c r="L160">
        <v>0.75</v>
      </c>
      <c r="M160">
        <v>-69</v>
      </c>
    </row>
    <row r="161" spans="1:14" x14ac:dyDescent="0.25">
      <c r="A161" t="s">
        <v>7</v>
      </c>
      <c r="B161">
        <v>-4</v>
      </c>
      <c r="C161">
        <v>-68</v>
      </c>
      <c r="D161">
        <v>0.75</v>
      </c>
      <c r="E161" t="s">
        <v>132</v>
      </c>
      <c r="F161" t="s">
        <v>9</v>
      </c>
      <c r="G161">
        <v>30</v>
      </c>
      <c r="L161">
        <v>0.75</v>
      </c>
      <c r="M161">
        <v>-68</v>
      </c>
      <c r="N161">
        <v>-68</v>
      </c>
    </row>
    <row r="162" spans="1:14" x14ac:dyDescent="0.25">
      <c r="A162" t="s">
        <v>7</v>
      </c>
      <c r="B162">
        <v>-4</v>
      </c>
      <c r="C162">
        <v>-68</v>
      </c>
      <c r="D162">
        <v>0.75</v>
      </c>
      <c r="E162" t="s">
        <v>132</v>
      </c>
      <c r="F162" t="s">
        <v>9</v>
      </c>
      <c r="G162">
        <v>30</v>
      </c>
      <c r="L162">
        <v>0.75</v>
      </c>
      <c r="M162">
        <v>-68</v>
      </c>
      <c r="N162">
        <v>-68</v>
      </c>
    </row>
    <row r="163" spans="1:14" x14ac:dyDescent="0.25">
      <c r="A163" t="s">
        <v>7</v>
      </c>
      <c r="B163">
        <v>-4</v>
      </c>
      <c r="C163">
        <v>-68</v>
      </c>
      <c r="D163">
        <v>0.75</v>
      </c>
      <c r="E163" t="s">
        <v>133</v>
      </c>
      <c r="F163" t="s">
        <v>9</v>
      </c>
      <c r="G163">
        <v>30</v>
      </c>
      <c r="L163">
        <v>0.75</v>
      </c>
      <c r="M163">
        <v>-68</v>
      </c>
      <c r="N163">
        <v>-68</v>
      </c>
    </row>
    <row r="164" spans="1:14" x14ac:dyDescent="0.25">
      <c r="A164" t="s">
        <v>7</v>
      </c>
      <c r="B164">
        <v>-4</v>
      </c>
      <c r="C164">
        <v>-68</v>
      </c>
      <c r="D164">
        <v>0.75</v>
      </c>
      <c r="E164" t="s">
        <v>134</v>
      </c>
      <c r="F164" t="s">
        <v>9</v>
      </c>
      <c r="G164">
        <v>30</v>
      </c>
      <c r="L164">
        <v>0.75</v>
      </c>
      <c r="M164">
        <v>-68</v>
      </c>
      <c r="N164">
        <v>-68</v>
      </c>
    </row>
    <row r="165" spans="1:14" x14ac:dyDescent="0.25">
      <c r="A165" t="s">
        <v>7</v>
      </c>
      <c r="B165">
        <v>-4</v>
      </c>
      <c r="C165">
        <v>-68</v>
      </c>
      <c r="D165">
        <v>0.75</v>
      </c>
      <c r="E165" t="s">
        <v>135</v>
      </c>
      <c r="F165" t="s">
        <v>9</v>
      </c>
      <c r="G165">
        <v>30</v>
      </c>
      <c r="L165">
        <v>0.75</v>
      </c>
      <c r="M165">
        <v>-68</v>
      </c>
      <c r="N165">
        <v>-68</v>
      </c>
    </row>
    <row r="166" spans="1:14" x14ac:dyDescent="0.25">
      <c r="A166" t="s">
        <v>7</v>
      </c>
      <c r="B166">
        <v>-4</v>
      </c>
      <c r="C166">
        <v>-68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-68</v>
      </c>
      <c r="N166">
        <v>-68</v>
      </c>
    </row>
    <row r="167" spans="1:14" x14ac:dyDescent="0.25">
      <c r="A167" t="s">
        <v>7</v>
      </c>
      <c r="B167">
        <v>-4</v>
      </c>
      <c r="C167">
        <v>-67</v>
      </c>
      <c r="D167">
        <v>0.75</v>
      </c>
      <c r="E167" t="s">
        <v>137</v>
      </c>
      <c r="F167" t="s">
        <v>9</v>
      </c>
      <c r="G167">
        <v>29</v>
      </c>
      <c r="L167">
        <v>0.75</v>
      </c>
      <c r="M167">
        <v>-67</v>
      </c>
    </row>
    <row r="168" spans="1:14" x14ac:dyDescent="0.25">
      <c r="A168" t="s">
        <v>7</v>
      </c>
      <c r="B168">
        <v>-4</v>
      </c>
      <c r="C168">
        <v>-66</v>
      </c>
      <c r="D168">
        <v>0.75</v>
      </c>
      <c r="E168" t="s">
        <v>138</v>
      </c>
      <c r="F168" t="s">
        <v>9</v>
      </c>
      <c r="G168">
        <v>29</v>
      </c>
      <c r="L168">
        <v>0.75</v>
      </c>
      <c r="M168">
        <v>-66</v>
      </c>
    </row>
    <row r="169" spans="1:14" x14ac:dyDescent="0.25">
      <c r="A169" t="s">
        <v>7</v>
      </c>
      <c r="B169">
        <v>-4</v>
      </c>
      <c r="C169">
        <v>-66</v>
      </c>
      <c r="D169">
        <v>0.75</v>
      </c>
      <c r="E169" t="s">
        <v>139</v>
      </c>
      <c r="F169" t="s">
        <v>9</v>
      </c>
      <c r="G169">
        <v>29</v>
      </c>
      <c r="L169">
        <v>0.75</v>
      </c>
      <c r="M169">
        <v>-66</v>
      </c>
    </row>
    <row r="170" spans="1:14" x14ac:dyDescent="0.25">
      <c r="A170" t="s">
        <v>7</v>
      </c>
      <c r="B170">
        <v>-4</v>
      </c>
      <c r="C170">
        <v>-62</v>
      </c>
      <c r="D170">
        <v>0.75</v>
      </c>
      <c r="E170" t="s">
        <v>140</v>
      </c>
      <c r="F170" t="s">
        <v>9</v>
      </c>
      <c r="G170">
        <v>29</v>
      </c>
      <c r="L170">
        <v>0.75</v>
      </c>
      <c r="M170">
        <v>-62</v>
      </c>
    </row>
    <row r="171" spans="1:14" x14ac:dyDescent="0.25">
      <c r="A171" t="s">
        <v>7</v>
      </c>
      <c r="B171">
        <v>-4</v>
      </c>
      <c r="C171">
        <v>-66</v>
      </c>
      <c r="D171">
        <v>1</v>
      </c>
      <c r="E171" t="s">
        <v>141</v>
      </c>
      <c r="F171" t="s">
        <v>9</v>
      </c>
      <c r="G171">
        <v>28</v>
      </c>
      <c r="L171">
        <v>1</v>
      </c>
      <c r="M171">
        <v>-66</v>
      </c>
      <c r="N171">
        <v>-66</v>
      </c>
    </row>
    <row r="172" spans="1:14" x14ac:dyDescent="0.25">
      <c r="A172" t="s">
        <v>7</v>
      </c>
      <c r="B172">
        <v>-4</v>
      </c>
      <c r="C172">
        <v>-66</v>
      </c>
      <c r="D172">
        <v>1</v>
      </c>
      <c r="E172" t="s">
        <v>142</v>
      </c>
      <c r="F172" t="s">
        <v>9</v>
      </c>
      <c r="G172">
        <v>28</v>
      </c>
      <c r="L172">
        <v>1</v>
      </c>
      <c r="M172">
        <v>-66</v>
      </c>
      <c r="N172">
        <v>-66</v>
      </c>
    </row>
    <row r="173" spans="1:14" x14ac:dyDescent="0.25">
      <c r="A173" t="s">
        <v>7</v>
      </c>
      <c r="B173">
        <v>-4</v>
      </c>
      <c r="C173">
        <v>-66</v>
      </c>
      <c r="D173">
        <v>1</v>
      </c>
      <c r="E173" t="s">
        <v>143</v>
      </c>
      <c r="F173" t="s">
        <v>9</v>
      </c>
      <c r="G173">
        <v>28</v>
      </c>
      <c r="L173">
        <v>1</v>
      </c>
      <c r="M173">
        <v>-66</v>
      </c>
      <c r="N173">
        <v>-66</v>
      </c>
    </row>
    <row r="174" spans="1:14" x14ac:dyDescent="0.25">
      <c r="A174" t="s">
        <v>7</v>
      </c>
      <c r="B174">
        <v>-4</v>
      </c>
      <c r="C174">
        <v>-66</v>
      </c>
      <c r="D174">
        <v>1</v>
      </c>
      <c r="E174" t="s">
        <v>144</v>
      </c>
      <c r="F174" t="s">
        <v>9</v>
      </c>
      <c r="G174">
        <v>28</v>
      </c>
      <c r="L174">
        <v>1</v>
      </c>
      <c r="M174">
        <v>-66</v>
      </c>
      <c r="N174">
        <v>-66</v>
      </c>
    </row>
    <row r="175" spans="1:14" x14ac:dyDescent="0.25">
      <c r="A175" t="s">
        <v>7</v>
      </c>
      <c r="B175">
        <v>-4</v>
      </c>
      <c r="C175">
        <v>-67</v>
      </c>
      <c r="D175">
        <v>1</v>
      </c>
      <c r="E175" t="s">
        <v>145</v>
      </c>
      <c r="F175" t="s">
        <v>9</v>
      </c>
      <c r="G175">
        <v>28</v>
      </c>
      <c r="L175">
        <v>1</v>
      </c>
      <c r="M175">
        <v>-67</v>
      </c>
      <c r="N175">
        <v>-67</v>
      </c>
    </row>
    <row r="176" spans="1:14" x14ac:dyDescent="0.25">
      <c r="A176" t="s">
        <v>7</v>
      </c>
      <c r="B176">
        <v>-4</v>
      </c>
      <c r="C176">
        <v>-68</v>
      </c>
      <c r="D176">
        <v>1</v>
      </c>
      <c r="E176" t="s">
        <v>146</v>
      </c>
      <c r="F176" t="s">
        <v>9</v>
      </c>
      <c r="G176">
        <v>28</v>
      </c>
      <c r="L176">
        <v>1</v>
      </c>
      <c r="M176">
        <v>-68</v>
      </c>
    </row>
    <row r="177" spans="1:14" x14ac:dyDescent="0.25">
      <c r="A177" t="s">
        <v>7</v>
      </c>
      <c r="B177">
        <v>-4</v>
      </c>
      <c r="C177">
        <v>-67</v>
      </c>
      <c r="D177">
        <v>1</v>
      </c>
      <c r="E177" t="s">
        <v>147</v>
      </c>
      <c r="F177" t="s">
        <v>9</v>
      </c>
      <c r="G177">
        <v>27</v>
      </c>
      <c r="L177">
        <v>1</v>
      </c>
      <c r="M177">
        <v>-67</v>
      </c>
      <c r="N177">
        <v>-67</v>
      </c>
    </row>
    <row r="178" spans="1:14" x14ac:dyDescent="0.25">
      <c r="A178" t="s">
        <v>7</v>
      </c>
      <c r="B178">
        <v>-4</v>
      </c>
      <c r="C178">
        <v>-67</v>
      </c>
      <c r="D178">
        <v>1</v>
      </c>
      <c r="E178" t="s">
        <v>148</v>
      </c>
      <c r="F178" t="s">
        <v>9</v>
      </c>
      <c r="G178">
        <v>27</v>
      </c>
      <c r="L178">
        <v>1</v>
      </c>
      <c r="M178">
        <v>-67</v>
      </c>
      <c r="N178">
        <v>-67</v>
      </c>
    </row>
    <row r="179" spans="1:14" x14ac:dyDescent="0.25">
      <c r="A179" t="s">
        <v>7</v>
      </c>
      <c r="B179">
        <v>-4</v>
      </c>
      <c r="C179">
        <v>-66</v>
      </c>
      <c r="D179">
        <v>1</v>
      </c>
      <c r="E179" t="s">
        <v>149</v>
      </c>
      <c r="F179" t="s">
        <v>9</v>
      </c>
      <c r="G179">
        <v>27</v>
      </c>
      <c r="L179">
        <v>1</v>
      </c>
      <c r="M179">
        <v>-66</v>
      </c>
      <c r="N179">
        <v>-66</v>
      </c>
    </row>
    <row r="180" spans="1:14" x14ac:dyDescent="0.25">
      <c r="A180" t="s">
        <v>7</v>
      </c>
      <c r="B180">
        <v>-4</v>
      </c>
      <c r="C180">
        <v>-67</v>
      </c>
      <c r="D180">
        <v>1</v>
      </c>
      <c r="E180" t="s">
        <v>150</v>
      </c>
      <c r="F180" t="s">
        <v>9</v>
      </c>
      <c r="G180">
        <v>27</v>
      </c>
      <c r="L180">
        <v>1</v>
      </c>
      <c r="M180">
        <v>-67</v>
      </c>
      <c r="N180">
        <v>-67</v>
      </c>
    </row>
    <row r="181" spans="1:14" x14ac:dyDescent="0.25">
      <c r="A181" t="s">
        <v>7</v>
      </c>
      <c r="B181">
        <v>-4</v>
      </c>
      <c r="C181">
        <v>-66</v>
      </c>
      <c r="D181">
        <v>1</v>
      </c>
      <c r="E181" t="s">
        <v>151</v>
      </c>
      <c r="F181" t="s">
        <v>9</v>
      </c>
      <c r="G181">
        <v>27</v>
      </c>
      <c r="L181">
        <v>1</v>
      </c>
      <c r="M181">
        <v>-66</v>
      </c>
      <c r="N181">
        <v>-66</v>
      </c>
    </row>
    <row r="182" spans="1:14" x14ac:dyDescent="0.25">
      <c r="A182" t="s">
        <v>7</v>
      </c>
      <c r="B182">
        <v>-4</v>
      </c>
      <c r="C182">
        <v>-67</v>
      </c>
      <c r="D182">
        <v>1</v>
      </c>
      <c r="E182" t="s">
        <v>152</v>
      </c>
      <c r="F182" t="s">
        <v>9</v>
      </c>
      <c r="G182">
        <v>26</v>
      </c>
      <c r="L182">
        <v>1</v>
      </c>
      <c r="M182">
        <v>-67</v>
      </c>
      <c r="N182">
        <v>-67</v>
      </c>
    </row>
    <row r="183" spans="1:14" x14ac:dyDescent="0.25">
      <c r="A183" t="s">
        <v>7</v>
      </c>
      <c r="B183">
        <v>-4</v>
      </c>
      <c r="C183">
        <v>-67</v>
      </c>
      <c r="D183">
        <v>1</v>
      </c>
      <c r="E183" t="s">
        <v>153</v>
      </c>
      <c r="F183" t="s">
        <v>9</v>
      </c>
      <c r="G183">
        <v>26</v>
      </c>
      <c r="L183">
        <v>1</v>
      </c>
      <c r="M183">
        <v>-67</v>
      </c>
      <c r="N183">
        <v>-67</v>
      </c>
    </row>
    <row r="184" spans="1:14" x14ac:dyDescent="0.25">
      <c r="A184" t="s">
        <v>7</v>
      </c>
      <c r="B184">
        <v>-4</v>
      </c>
      <c r="C184">
        <v>-67</v>
      </c>
      <c r="D184">
        <v>1</v>
      </c>
      <c r="E184" t="s">
        <v>154</v>
      </c>
      <c r="F184" t="s">
        <v>9</v>
      </c>
      <c r="G184">
        <v>26</v>
      </c>
      <c r="L184">
        <v>1</v>
      </c>
      <c r="M184">
        <v>-67</v>
      </c>
      <c r="N184">
        <v>-67</v>
      </c>
    </row>
    <row r="185" spans="1:14" x14ac:dyDescent="0.25">
      <c r="A185" t="s">
        <v>7</v>
      </c>
      <c r="B185">
        <v>-4</v>
      </c>
      <c r="C185">
        <v>-67</v>
      </c>
      <c r="D185">
        <v>1</v>
      </c>
      <c r="E185" t="s">
        <v>155</v>
      </c>
      <c r="F185" t="s">
        <v>9</v>
      </c>
      <c r="G185">
        <v>26</v>
      </c>
      <c r="L185">
        <v>1</v>
      </c>
      <c r="M185">
        <v>-67</v>
      </c>
      <c r="N185">
        <v>-67</v>
      </c>
    </row>
    <row r="186" spans="1:14" x14ac:dyDescent="0.25">
      <c r="A186" t="s">
        <v>7</v>
      </c>
      <c r="B186">
        <v>-4</v>
      </c>
      <c r="C186">
        <v>-67</v>
      </c>
      <c r="D186">
        <v>1</v>
      </c>
      <c r="E186" t="s">
        <v>156</v>
      </c>
      <c r="F186" t="s">
        <v>9</v>
      </c>
      <c r="G186">
        <v>26</v>
      </c>
      <c r="L186">
        <v>1</v>
      </c>
      <c r="M186">
        <v>-67</v>
      </c>
      <c r="N186">
        <v>-67</v>
      </c>
    </row>
    <row r="187" spans="1:14" x14ac:dyDescent="0.25">
      <c r="A187" t="s">
        <v>7</v>
      </c>
      <c r="B187">
        <v>-4</v>
      </c>
      <c r="C187">
        <v>-67</v>
      </c>
      <c r="D187">
        <v>1</v>
      </c>
      <c r="E187" t="s">
        <v>157</v>
      </c>
      <c r="F187" t="s">
        <v>9</v>
      </c>
      <c r="G187">
        <v>26</v>
      </c>
      <c r="L187">
        <v>1</v>
      </c>
      <c r="M187">
        <v>-67</v>
      </c>
      <c r="N187">
        <v>-67</v>
      </c>
    </row>
    <row r="188" spans="1:14" x14ac:dyDescent="0.25">
      <c r="A188" t="s">
        <v>7</v>
      </c>
      <c r="B188">
        <v>-4</v>
      </c>
      <c r="C188">
        <v>-67</v>
      </c>
      <c r="D188">
        <v>1</v>
      </c>
      <c r="E188" t="s">
        <v>158</v>
      </c>
      <c r="F188" t="s">
        <v>9</v>
      </c>
      <c r="G188">
        <v>26</v>
      </c>
      <c r="L188">
        <v>1</v>
      </c>
      <c r="M188">
        <v>-67</v>
      </c>
      <c r="N188">
        <v>-67</v>
      </c>
    </row>
    <row r="189" spans="1:14" x14ac:dyDescent="0.25">
      <c r="A189" t="s">
        <v>7</v>
      </c>
      <c r="B189">
        <v>-4</v>
      </c>
      <c r="C189">
        <v>-67</v>
      </c>
      <c r="D189">
        <v>1</v>
      </c>
      <c r="E189" t="s">
        <v>159</v>
      </c>
      <c r="F189" t="s">
        <v>9</v>
      </c>
      <c r="G189">
        <v>26</v>
      </c>
      <c r="L189">
        <v>1</v>
      </c>
      <c r="M189">
        <v>-67</v>
      </c>
      <c r="N189">
        <v>-67</v>
      </c>
    </row>
    <row r="190" spans="1:14" x14ac:dyDescent="0.25">
      <c r="A190" t="s">
        <v>7</v>
      </c>
      <c r="B190">
        <v>-4</v>
      </c>
      <c r="C190">
        <v>-67</v>
      </c>
      <c r="D190">
        <v>1</v>
      </c>
      <c r="E190" t="s">
        <v>160</v>
      </c>
      <c r="F190" t="s">
        <v>9</v>
      </c>
      <c r="G190">
        <v>26</v>
      </c>
      <c r="L190">
        <v>1</v>
      </c>
      <c r="M190">
        <v>-67</v>
      </c>
      <c r="N190">
        <v>-67</v>
      </c>
    </row>
    <row r="191" spans="1:14" x14ac:dyDescent="0.25">
      <c r="A191" t="s">
        <v>7</v>
      </c>
      <c r="B191">
        <v>-4</v>
      </c>
      <c r="C191">
        <v>-67</v>
      </c>
      <c r="D191">
        <v>1</v>
      </c>
      <c r="E191" t="s">
        <v>161</v>
      </c>
      <c r="F191" t="s">
        <v>9</v>
      </c>
      <c r="G191">
        <v>25</v>
      </c>
      <c r="L191">
        <v>1</v>
      </c>
      <c r="M191">
        <v>-67</v>
      </c>
      <c r="N191">
        <v>-67</v>
      </c>
    </row>
    <row r="192" spans="1:14" x14ac:dyDescent="0.25">
      <c r="A192" t="s">
        <v>7</v>
      </c>
      <c r="B192">
        <v>-4</v>
      </c>
      <c r="C192">
        <v>-66</v>
      </c>
      <c r="D192">
        <v>1</v>
      </c>
      <c r="E192" t="s">
        <v>162</v>
      </c>
      <c r="F192" t="s">
        <v>9</v>
      </c>
      <c r="G192">
        <v>25</v>
      </c>
      <c r="L192">
        <v>1</v>
      </c>
      <c r="M192">
        <v>-66</v>
      </c>
      <c r="N192">
        <v>-66</v>
      </c>
    </row>
    <row r="193" spans="1:14" x14ac:dyDescent="0.25">
      <c r="A193" t="s">
        <v>7</v>
      </c>
      <c r="B193">
        <v>-4</v>
      </c>
      <c r="C193">
        <v>-67</v>
      </c>
      <c r="D193">
        <v>1</v>
      </c>
      <c r="E193" t="s">
        <v>163</v>
      </c>
      <c r="F193" t="s">
        <v>9</v>
      </c>
      <c r="G193">
        <v>25</v>
      </c>
      <c r="L193">
        <v>1</v>
      </c>
      <c r="M193">
        <v>-67</v>
      </c>
      <c r="N193">
        <v>-67</v>
      </c>
    </row>
    <row r="194" spans="1:14" x14ac:dyDescent="0.25">
      <c r="A194" t="s">
        <v>7</v>
      </c>
      <c r="B194">
        <v>-4</v>
      </c>
      <c r="C194">
        <v>-67</v>
      </c>
      <c r="D194">
        <v>1</v>
      </c>
      <c r="E194" t="s">
        <v>163</v>
      </c>
      <c r="F194" t="s">
        <v>9</v>
      </c>
      <c r="G194">
        <v>25</v>
      </c>
      <c r="L194">
        <v>1</v>
      </c>
      <c r="M194">
        <v>-67</v>
      </c>
      <c r="N194">
        <v>-67</v>
      </c>
    </row>
    <row r="195" spans="1:14" x14ac:dyDescent="0.25">
      <c r="A195" t="s">
        <v>7</v>
      </c>
      <c r="B195">
        <v>-4</v>
      </c>
      <c r="C195">
        <v>-67</v>
      </c>
      <c r="D195">
        <v>1</v>
      </c>
      <c r="E195" t="s">
        <v>164</v>
      </c>
      <c r="F195" t="s">
        <v>9</v>
      </c>
      <c r="G195">
        <v>25</v>
      </c>
      <c r="L195">
        <v>1</v>
      </c>
      <c r="M195">
        <v>-67</v>
      </c>
      <c r="N195">
        <v>-67</v>
      </c>
    </row>
    <row r="196" spans="1:14" x14ac:dyDescent="0.25">
      <c r="A196" t="s">
        <v>7</v>
      </c>
      <c r="B196">
        <v>-4</v>
      </c>
      <c r="C196">
        <v>-67</v>
      </c>
      <c r="D196">
        <v>1</v>
      </c>
      <c r="E196" t="s">
        <v>164</v>
      </c>
      <c r="F196" t="s">
        <v>9</v>
      </c>
      <c r="G196">
        <v>25</v>
      </c>
      <c r="L196">
        <v>1</v>
      </c>
      <c r="M196">
        <v>-67</v>
      </c>
      <c r="N196">
        <v>-67</v>
      </c>
    </row>
    <row r="197" spans="1:14" x14ac:dyDescent="0.25">
      <c r="A197" t="s">
        <v>7</v>
      </c>
      <c r="B197">
        <v>-4</v>
      </c>
      <c r="C197">
        <v>-66</v>
      </c>
      <c r="D197">
        <v>1</v>
      </c>
      <c r="E197" t="s">
        <v>165</v>
      </c>
      <c r="F197" t="s">
        <v>9</v>
      </c>
      <c r="G197">
        <v>25</v>
      </c>
      <c r="L197">
        <v>1</v>
      </c>
      <c r="M197">
        <v>-66</v>
      </c>
      <c r="N197">
        <v>-66</v>
      </c>
    </row>
    <row r="198" spans="1:14" x14ac:dyDescent="0.25">
      <c r="A198" t="s">
        <v>7</v>
      </c>
      <c r="B198">
        <v>-4</v>
      </c>
      <c r="C198">
        <v>-66</v>
      </c>
      <c r="D198">
        <v>1</v>
      </c>
      <c r="E198" t="s">
        <v>166</v>
      </c>
      <c r="F198" t="s">
        <v>9</v>
      </c>
      <c r="G198">
        <v>25</v>
      </c>
      <c r="L198">
        <v>1</v>
      </c>
      <c r="M198">
        <v>-66</v>
      </c>
      <c r="N198">
        <v>-66</v>
      </c>
    </row>
    <row r="199" spans="1:14" x14ac:dyDescent="0.25">
      <c r="A199" t="s">
        <v>7</v>
      </c>
      <c r="B199">
        <v>-4</v>
      </c>
      <c r="C199">
        <v>-66</v>
      </c>
      <c r="D199">
        <v>1</v>
      </c>
      <c r="E199" t="s">
        <v>167</v>
      </c>
      <c r="F199" t="s">
        <v>9</v>
      </c>
      <c r="G199">
        <v>25</v>
      </c>
      <c r="L199">
        <v>1</v>
      </c>
      <c r="M199">
        <v>-66</v>
      </c>
      <c r="N199">
        <v>-66</v>
      </c>
    </row>
    <row r="200" spans="1:14" x14ac:dyDescent="0.25">
      <c r="A200" t="s">
        <v>7</v>
      </c>
      <c r="B200">
        <v>-4</v>
      </c>
      <c r="C200">
        <v>-66</v>
      </c>
      <c r="D200">
        <v>1</v>
      </c>
      <c r="E200" t="s">
        <v>167</v>
      </c>
      <c r="F200" t="s">
        <v>9</v>
      </c>
      <c r="G200">
        <v>25</v>
      </c>
      <c r="L200">
        <v>1</v>
      </c>
      <c r="M200">
        <v>-66</v>
      </c>
      <c r="N200">
        <v>-66</v>
      </c>
    </row>
    <row r="201" spans="1:14" x14ac:dyDescent="0.25">
      <c r="A201" t="s">
        <v>7</v>
      </c>
      <c r="B201">
        <v>-4</v>
      </c>
      <c r="C201">
        <v>-68</v>
      </c>
      <c r="D201">
        <v>1.5</v>
      </c>
      <c r="E201" t="s">
        <v>168</v>
      </c>
      <c r="F201" t="s">
        <v>9</v>
      </c>
      <c r="G201">
        <v>25</v>
      </c>
      <c r="L201">
        <v>1.5</v>
      </c>
      <c r="M201">
        <v>-68</v>
      </c>
      <c r="N201">
        <v>-68</v>
      </c>
    </row>
    <row r="202" spans="1:14" x14ac:dyDescent="0.25">
      <c r="A202" t="s">
        <v>7</v>
      </c>
      <c r="B202">
        <v>-4</v>
      </c>
      <c r="C202">
        <v>-66</v>
      </c>
      <c r="D202">
        <v>1.5</v>
      </c>
      <c r="E202" t="s">
        <v>169</v>
      </c>
      <c r="F202" t="s">
        <v>9</v>
      </c>
      <c r="G202">
        <v>25</v>
      </c>
      <c r="L202">
        <v>1.5</v>
      </c>
      <c r="M202">
        <v>-66</v>
      </c>
    </row>
    <row r="203" spans="1:14" x14ac:dyDescent="0.25">
      <c r="A203" t="s">
        <v>7</v>
      </c>
      <c r="B203">
        <v>-4</v>
      </c>
      <c r="C203">
        <v>-67</v>
      </c>
      <c r="D203">
        <v>1.5</v>
      </c>
      <c r="E203" t="s">
        <v>170</v>
      </c>
      <c r="F203" t="s">
        <v>9</v>
      </c>
      <c r="G203">
        <v>25</v>
      </c>
      <c r="L203">
        <v>1.5</v>
      </c>
      <c r="M203">
        <v>-67</v>
      </c>
      <c r="N203">
        <v>-67</v>
      </c>
    </row>
    <row r="204" spans="1:14" x14ac:dyDescent="0.25">
      <c r="A204" t="s">
        <v>7</v>
      </c>
      <c r="B204">
        <v>-4</v>
      </c>
      <c r="C204">
        <v>-67</v>
      </c>
      <c r="D204">
        <v>1.5</v>
      </c>
      <c r="E204" t="s">
        <v>170</v>
      </c>
      <c r="F204" t="s">
        <v>9</v>
      </c>
      <c r="G204">
        <v>25</v>
      </c>
      <c r="L204">
        <v>1.5</v>
      </c>
      <c r="M204">
        <v>-67</v>
      </c>
      <c r="N204">
        <v>-67</v>
      </c>
    </row>
    <row r="205" spans="1:14" x14ac:dyDescent="0.25">
      <c r="A205" t="s">
        <v>7</v>
      </c>
      <c r="B205">
        <v>-4</v>
      </c>
      <c r="C205">
        <v>-67</v>
      </c>
      <c r="D205">
        <v>1.5</v>
      </c>
      <c r="E205" t="s">
        <v>171</v>
      </c>
      <c r="F205" t="s">
        <v>9</v>
      </c>
      <c r="G205">
        <v>25</v>
      </c>
      <c r="L205">
        <v>1.5</v>
      </c>
      <c r="M205">
        <v>-67</v>
      </c>
      <c r="N205">
        <v>-67</v>
      </c>
    </row>
    <row r="206" spans="1:14" x14ac:dyDescent="0.25">
      <c r="A206" t="s">
        <v>7</v>
      </c>
      <c r="B206">
        <v>-4</v>
      </c>
      <c r="C206">
        <v>-75</v>
      </c>
      <c r="D206">
        <v>1.5</v>
      </c>
      <c r="E206" t="s">
        <v>172</v>
      </c>
      <c r="F206" t="s">
        <v>9</v>
      </c>
      <c r="G206">
        <v>25</v>
      </c>
      <c r="L206">
        <v>1.5</v>
      </c>
      <c r="M206">
        <v>-75</v>
      </c>
    </row>
    <row r="207" spans="1:14" x14ac:dyDescent="0.25">
      <c r="A207" t="s">
        <v>7</v>
      </c>
      <c r="B207">
        <v>-4</v>
      </c>
      <c r="C207">
        <v>-67</v>
      </c>
      <c r="D207">
        <v>1.5</v>
      </c>
      <c r="E207" t="s">
        <v>173</v>
      </c>
      <c r="F207" t="s">
        <v>9</v>
      </c>
      <c r="G207">
        <v>25</v>
      </c>
      <c r="L207">
        <v>1.5</v>
      </c>
      <c r="M207">
        <v>-67</v>
      </c>
      <c r="N207">
        <v>-67</v>
      </c>
    </row>
    <row r="208" spans="1:14" x14ac:dyDescent="0.25">
      <c r="A208" t="s">
        <v>7</v>
      </c>
      <c r="B208">
        <v>-4</v>
      </c>
      <c r="C208">
        <v>-67</v>
      </c>
      <c r="D208">
        <v>1.5</v>
      </c>
      <c r="E208" t="s">
        <v>173</v>
      </c>
      <c r="F208" t="s">
        <v>9</v>
      </c>
      <c r="G208">
        <v>25</v>
      </c>
      <c r="L208">
        <v>1.5</v>
      </c>
      <c r="M208">
        <v>-67</v>
      </c>
      <c r="N208">
        <v>-67</v>
      </c>
    </row>
    <row r="209" spans="1:14" x14ac:dyDescent="0.25">
      <c r="A209" t="s">
        <v>7</v>
      </c>
      <c r="B209">
        <v>-4</v>
      </c>
      <c r="C209">
        <v>-67</v>
      </c>
      <c r="D209">
        <v>1.5</v>
      </c>
      <c r="E209" t="s">
        <v>174</v>
      </c>
      <c r="F209" t="s">
        <v>9</v>
      </c>
      <c r="G209">
        <v>24</v>
      </c>
      <c r="L209">
        <v>1.5</v>
      </c>
      <c r="M209">
        <v>-67</v>
      </c>
      <c r="N209">
        <v>-67</v>
      </c>
    </row>
    <row r="210" spans="1:14" x14ac:dyDescent="0.25">
      <c r="A210" t="s">
        <v>7</v>
      </c>
      <c r="B210">
        <v>-4</v>
      </c>
      <c r="C210">
        <v>-69</v>
      </c>
      <c r="D210">
        <v>1.5</v>
      </c>
      <c r="E210" t="s">
        <v>174</v>
      </c>
      <c r="F210" t="s">
        <v>9</v>
      </c>
      <c r="G210">
        <v>24</v>
      </c>
      <c r="L210">
        <v>1.5</v>
      </c>
      <c r="M210">
        <v>-69</v>
      </c>
    </row>
    <row r="211" spans="1:14" x14ac:dyDescent="0.25">
      <c r="A211" t="s">
        <v>7</v>
      </c>
      <c r="B211">
        <v>-4</v>
      </c>
      <c r="C211">
        <v>-68</v>
      </c>
      <c r="D211">
        <v>1.5</v>
      </c>
      <c r="E211" t="s">
        <v>175</v>
      </c>
      <c r="F211" t="s">
        <v>9</v>
      </c>
      <c r="G211">
        <v>24</v>
      </c>
      <c r="L211">
        <v>1.5</v>
      </c>
      <c r="M211">
        <v>-68</v>
      </c>
      <c r="N211">
        <v>-68</v>
      </c>
    </row>
    <row r="212" spans="1:14" x14ac:dyDescent="0.25">
      <c r="A212" t="s">
        <v>7</v>
      </c>
      <c r="B212">
        <v>-4</v>
      </c>
      <c r="C212">
        <v>-68</v>
      </c>
      <c r="D212">
        <v>1.5</v>
      </c>
      <c r="E212" t="s">
        <v>176</v>
      </c>
      <c r="F212" t="s">
        <v>9</v>
      </c>
      <c r="G212">
        <v>24</v>
      </c>
      <c r="L212">
        <v>1.5</v>
      </c>
      <c r="M212">
        <v>-68</v>
      </c>
      <c r="N212">
        <v>-68</v>
      </c>
    </row>
    <row r="213" spans="1:14" x14ac:dyDescent="0.25">
      <c r="A213" t="s">
        <v>7</v>
      </c>
      <c r="B213">
        <v>-4</v>
      </c>
      <c r="C213">
        <v>-68</v>
      </c>
      <c r="D213">
        <v>1.5</v>
      </c>
      <c r="E213" t="s">
        <v>177</v>
      </c>
      <c r="F213" t="s">
        <v>9</v>
      </c>
      <c r="G213">
        <v>24</v>
      </c>
      <c r="L213">
        <v>1.5</v>
      </c>
      <c r="M213">
        <v>-68</v>
      </c>
      <c r="N213">
        <v>-68</v>
      </c>
    </row>
    <row r="214" spans="1:14" x14ac:dyDescent="0.25">
      <c r="A214" t="s">
        <v>7</v>
      </c>
      <c r="B214">
        <v>-4</v>
      </c>
      <c r="C214">
        <v>-68</v>
      </c>
      <c r="D214">
        <v>1.5</v>
      </c>
      <c r="E214" t="s">
        <v>178</v>
      </c>
      <c r="F214" t="s">
        <v>9</v>
      </c>
      <c r="G214">
        <v>23</v>
      </c>
      <c r="L214">
        <v>1.5</v>
      </c>
      <c r="M214">
        <v>-68</v>
      </c>
      <c r="N214">
        <v>-68</v>
      </c>
    </row>
    <row r="215" spans="1:14" x14ac:dyDescent="0.25">
      <c r="A215" t="s">
        <v>7</v>
      </c>
      <c r="B215">
        <v>-4</v>
      </c>
      <c r="C215">
        <v>-68</v>
      </c>
      <c r="D215">
        <v>1.5</v>
      </c>
      <c r="E215" t="s">
        <v>179</v>
      </c>
      <c r="F215" t="s">
        <v>9</v>
      </c>
      <c r="G215">
        <v>23</v>
      </c>
      <c r="L215">
        <v>1.5</v>
      </c>
      <c r="M215">
        <v>-68</v>
      </c>
      <c r="N215">
        <v>-68</v>
      </c>
    </row>
    <row r="216" spans="1:14" x14ac:dyDescent="0.25">
      <c r="A216" t="s">
        <v>7</v>
      </c>
      <c r="B216">
        <v>-4</v>
      </c>
      <c r="C216">
        <v>-67</v>
      </c>
      <c r="D216">
        <v>1.5</v>
      </c>
      <c r="E216" t="s">
        <v>179</v>
      </c>
      <c r="F216" t="s">
        <v>9</v>
      </c>
      <c r="G216">
        <v>23</v>
      </c>
      <c r="L216">
        <v>1.5</v>
      </c>
      <c r="M216">
        <v>-67</v>
      </c>
      <c r="N216">
        <v>-67</v>
      </c>
    </row>
    <row r="217" spans="1:14" x14ac:dyDescent="0.25">
      <c r="A217" t="s">
        <v>7</v>
      </c>
      <c r="B217">
        <v>-4</v>
      </c>
      <c r="C217">
        <v>-67</v>
      </c>
      <c r="D217">
        <v>1.5</v>
      </c>
      <c r="E217" t="s">
        <v>180</v>
      </c>
      <c r="F217" t="s">
        <v>9</v>
      </c>
      <c r="G217">
        <v>23</v>
      </c>
      <c r="L217">
        <v>1.5</v>
      </c>
      <c r="M217">
        <v>-67</v>
      </c>
      <c r="N217">
        <v>-67</v>
      </c>
    </row>
    <row r="218" spans="1:14" x14ac:dyDescent="0.25">
      <c r="A218" t="s">
        <v>7</v>
      </c>
      <c r="B218">
        <v>-4</v>
      </c>
      <c r="C218">
        <v>-67</v>
      </c>
      <c r="D218">
        <v>1.5</v>
      </c>
      <c r="E218" t="s">
        <v>181</v>
      </c>
      <c r="F218" t="s">
        <v>9</v>
      </c>
      <c r="G218">
        <v>23</v>
      </c>
      <c r="L218">
        <v>1.5</v>
      </c>
      <c r="M218">
        <v>-67</v>
      </c>
      <c r="N218">
        <v>-67</v>
      </c>
    </row>
    <row r="219" spans="1:14" x14ac:dyDescent="0.25">
      <c r="A219" t="s">
        <v>7</v>
      </c>
      <c r="B219">
        <v>-4</v>
      </c>
      <c r="C219">
        <v>-68</v>
      </c>
      <c r="D219">
        <v>1.5</v>
      </c>
      <c r="E219" t="s">
        <v>182</v>
      </c>
      <c r="F219" t="s">
        <v>9</v>
      </c>
      <c r="G219">
        <v>23</v>
      </c>
      <c r="L219">
        <v>1.5</v>
      </c>
      <c r="M219">
        <v>-68</v>
      </c>
      <c r="N219">
        <v>-68</v>
      </c>
    </row>
    <row r="220" spans="1:14" x14ac:dyDescent="0.25">
      <c r="A220" t="s">
        <v>7</v>
      </c>
      <c r="B220">
        <v>-4</v>
      </c>
      <c r="C220">
        <v>-68</v>
      </c>
      <c r="D220">
        <v>1.5</v>
      </c>
      <c r="E220" t="s">
        <v>182</v>
      </c>
      <c r="F220" t="s">
        <v>9</v>
      </c>
      <c r="G220">
        <v>23</v>
      </c>
      <c r="L220">
        <v>1.5</v>
      </c>
      <c r="M220">
        <v>-68</v>
      </c>
      <c r="N220">
        <v>-68</v>
      </c>
    </row>
    <row r="221" spans="1:14" x14ac:dyDescent="0.25">
      <c r="A221" t="s">
        <v>7</v>
      </c>
      <c r="B221">
        <v>-4</v>
      </c>
      <c r="C221">
        <v>-67</v>
      </c>
      <c r="D221">
        <v>1.5</v>
      </c>
      <c r="E221" t="s">
        <v>183</v>
      </c>
      <c r="F221" t="s">
        <v>9</v>
      </c>
      <c r="G221">
        <v>23</v>
      </c>
      <c r="L221">
        <v>1.5</v>
      </c>
      <c r="M221">
        <v>-67</v>
      </c>
      <c r="N221">
        <v>-67</v>
      </c>
    </row>
    <row r="222" spans="1:14" x14ac:dyDescent="0.25">
      <c r="A222" t="s">
        <v>7</v>
      </c>
      <c r="B222">
        <v>-4</v>
      </c>
      <c r="C222">
        <v>-67</v>
      </c>
      <c r="D222">
        <v>1.5</v>
      </c>
      <c r="E222" t="s">
        <v>184</v>
      </c>
      <c r="F222" t="s">
        <v>9</v>
      </c>
      <c r="G222">
        <v>23</v>
      </c>
      <c r="L222">
        <v>1.5</v>
      </c>
      <c r="M222">
        <v>-67</v>
      </c>
      <c r="N222">
        <v>-67</v>
      </c>
    </row>
    <row r="223" spans="1:14" x14ac:dyDescent="0.25">
      <c r="A223" t="s">
        <v>7</v>
      </c>
      <c r="B223">
        <v>-4</v>
      </c>
      <c r="C223">
        <v>-67</v>
      </c>
      <c r="D223">
        <v>1.5</v>
      </c>
      <c r="E223" t="s">
        <v>185</v>
      </c>
      <c r="F223" t="s">
        <v>9</v>
      </c>
      <c r="G223">
        <v>22</v>
      </c>
      <c r="L223">
        <v>1.5</v>
      </c>
      <c r="M223">
        <v>-67</v>
      </c>
      <c r="N223">
        <v>-67</v>
      </c>
    </row>
    <row r="224" spans="1:14" x14ac:dyDescent="0.25">
      <c r="A224" t="s">
        <v>7</v>
      </c>
      <c r="B224">
        <v>-4</v>
      </c>
      <c r="C224">
        <v>-67</v>
      </c>
      <c r="D224">
        <v>1.5</v>
      </c>
      <c r="E224" t="s">
        <v>186</v>
      </c>
      <c r="F224" t="s">
        <v>9</v>
      </c>
      <c r="G224">
        <v>22</v>
      </c>
      <c r="L224">
        <v>1.5</v>
      </c>
      <c r="M224">
        <v>-67</v>
      </c>
      <c r="N224">
        <v>-67</v>
      </c>
    </row>
    <row r="225" spans="1:14" x14ac:dyDescent="0.25">
      <c r="A225" t="s">
        <v>7</v>
      </c>
      <c r="B225">
        <v>-4</v>
      </c>
      <c r="C225">
        <v>-67</v>
      </c>
      <c r="D225">
        <v>1.5</v>
      </c>
      <c r="E225" t="s">
        <v>186</v>
      </c>
      <c r="F225" t="s">
        <v>9</v>
      </c>
      <c r="G225">
        <v>22</v>
      </c>
      <c r="L225">
        <v>1.5</v>
      </c>
      <c r="M225">
        <v>-67</v>
      </c>
      <c r="N225">
        <v>-67</v>
      </c>
    </row>
    <row r="226" spans="1:14" x14ac:dyDescent="0.25">
      <c r="A226" t="s">
        <v>7</v>
      </c>
      <c r="B226">
        <v>-4</v>
      </c>
      <c r="C226">
        <v>-67</v>
      </c>
      <c r="D226">
        <v>1.5</v>
      </c>
      <c r="E226" t="s">
        <v>187</v>
      </c>
      <c r="F226" t="s">
        <v>9</v>
      </c>
      <c r="G226">
        <v>22</v>
      </c>
      <c r="L226">
        <v>1.5</v>
      </c>
      <c r="M226">
        <v>-67</v>
      </c>
      <c r="N226">
        <v>-67</v>
      </c>
    </row>
    <row r="227" spans="1:14" x14ac:dyDescent="0.25">
      <c r="A227" t="s">
        <v>7</v>
      </c>
      <c r="B227">
        <v>-4</v>
      </c>
      <c r="C227">
        <v>-67</v>
      </c>
      <c r="D227">
        <v>1.5</v>
      </c>
      <c r="E227" t="s">
        <v>187</v>
      </c>
      <c r="F227" t="s">
        <v>9</v>
      </c>
      <c r="G227">
        <v>22</v>
      </c>
      <c r="L227">
        <v>1.5</v>
      </c>
      <c r="M227">
        <v>-67</v>
      </c>
      <c r="N227">
        <v>-67</v>
      </c>
    </row>
    <row r="228" spans="1:14" x14ac:dyDescent="0.25">
      <c r="A228" t="s">
        <v>7</v>
      </c>
      <c r="B228">
        <v>-4</v>
      </c>
      <c r="C228">
        <v>-67</v>
      </c>
      <c r="D228">
        <v>1.5</v>
      </c>
      <c r="E228" t="s">
        <v>188</v>
      </c>
      <c r="F228" t="s">
        <v>9</v>
      </c>
      <c r="G228">
        <v>22</v>
      </c>
      <c r="L228">
        <v>1.5</v>
      </c>
      <c r="M228">
        <v>-67</v>
      </c>
      <c r="N228">
        <v>-67</v>
      </c>
    </row>
    <row r="229" spans="1:14" x14ac:dyDescent="0.25">
      <c r="A229" t="s">
        <v>7</v>
      </c>
      <c r="B229">
        <v>-4</v>
      </c>
      <c r="C229">
        <v>-67</v>
      </c>
      <c r="D229">
        <v>1.5</v>
      </c>
      <c r="E229" t="s">
        <v>189</v>
      </c>
      <c r="F229" t="s">
        <v>9</v>
      </c>
      <c r="G229">
        <v>22</v>
      </c>
      <c r="L229">
        <v>1.5</v>
      </c>
      <c r="M229">
        <v>-67</v>
      </c>
      <c r="N229">
        <v>-67</v>
      </c>
    </row>
    <row r="230" spans="1:14" x14ac:dyDescent="0.25">
      <c r="A230" t="s">
        <v>7</v>
      </c>
      <c r="B230">
        <v>-4</v>
      </c>
      <c r="C230">
        <v>-67</v>
      </c>
      <c r="D230">
        <v>1.5</v>
      </c>
      <c r="E230" t="s">
        <v>189</v>
      </c>
      <c r="F230" t="s">
        <v>9</v>
      </c>
      <c r="G230">
        <v>22</v>
      </c>
      <c r="L230">
        <v>1.5</v>
      </c>
      <c r="M230">
        <v>-67</v>
      </c>
      <c r="N230">
        <v>-67</v>
      </c>
    </row>
    <row r="231" spans="1:14" x14ac:dyDescent="0.25">
      <c r="A231" t="s">
        <v>7</v>
      </c>
      <c r="B231">
        <v>-4</v>
      </c>
      <c r="C231">
        <v>-67</v>
      </c>
      <c r="D231">
        <v>1.5</v>
      </c>
      <c r="E231" t="s">
        <v>190</v>
      </c>
      <c r="F231" t="s">
        <v>9</v>
      </c>
      <c r="G231">
        <v>22</v>
      </c>
      <c r="L231">
        <v>1.5</v>
      </c>
      <c r="M231">
        <v>-67</v>
      </c>
      <c r="N231">
        <v>-67</v>
      </c>
    </row>
    <row r="232" spans="1:14" x14ac:dyDescent="0.25">
      <c r="A232" t="s">
        <v>7</v>
      </c>
      <c r="B232">
        <v>-4</v>
      </c>
      <c r="C232">
        <v>-70</v>
      </c>
      <c r="D232">
        <v>2</v>
      </c>
      <c r="E232" t="s">
        <v>191</v>
      </c>
      <c r="F232" t="s">
        <v>9</v>
      </c>
      <c r="G232">
        <v>22</v>
      </c>
      <c r="L232">
        <v>2</v>
      </c>
      <c r="M232">
        <v>-70</v>
      </c>
      <c r="N232">
        <v>-70</v>
      </c>
    </row>
    <row r="233" spans="1:14" x14ac:dyDescent="0.25">
      <c r="A233" t="s">
        <v>7</v>
      </c>
      <c r="B233">
        <v>-4</v>
      </c>
      <c r="C233">
        <v>-70</v>
      </c>
      <c r="D233">
        <v>2</v>
      </c>
      <c r="E233" t="s">
        <v>191</v>
      </c>
      <c r="F233" t="s">
        <v>9</v>
      </c>
      <c r="G233">
        <v>22</v>
      </c>
      <c r="L233">
        <v>2</v>
      </c>
      <c r="M233">
        <v>-70</v>
      </c>
      <c r="N233">
        <v>-70</v>
      </c>
    </row>
    <row r="234" spans="1:14" x14ac:dyDescent="0.25">
      <c r="A234" t="s">
        <v>7</v>
      </c>
      <c r="B234">
        <v>-4</v>
      </c>
      <c r="C234">
        <v>-71</v>
      </c>
      <c r="D234">
        <v>2</v>
      </c>
      <c r="E234" t="s">
        <v>191</v>
      </c>
      <c r="F234" t="s">
        <v>9</v>
      </c>
      <c r="G234">
        <v>22</v>
      </c>
      <c r="L234">
        <v>2</v>
      </c>
      <c r="M234">
        <v>-71</v>
      </c>
    </row>
    <row r="235" spans="1:14" x14ac:dyDescent="0.25">
      <c r="A235" t="s">
        <v>7</v>
      </c>
      <c r="B235">
        <v>-4</v>
      </c>
      <c r="C235">
        <v>-71</v>
      </c>
      <c r="D235">
        <v>2</v>
      </c>
      <c r="E235" t="s">
        <v>192</v>
      </c>
      <c r="F235" t="s">
        <v>9</v>
      </c>
      <c r="G235">
        <v>22</v>
      </c>
      <c r="L235">
        <v>2</v>
      </c>
      <c r="M235">
        <v>-71</v>
      </c>
    </row>
    <row r="236" spans="1:14" x14ac:dyDescent="0.25">
      <c r="A236" t="s">
        <v>7</v>
      </c>
      <c r="B236">
        <v>-4</v>
      </c>
      <c r="C236">
        <v>-75</v>
      </c>
      <c r="D236">
        <v>2</v>
      </c>
      <c r="E236" t="s">
        <v>193</v>
      </c>
      <c r="F236" t="s">
        <v>9</v>
      </c>
      <c r="G236">
        <v>22</v>
      </c>
      <c r="L236">
        <v>2</v>
      </c>
      <c r="M236">
        <v>-75</v>
      </c>
    </row>
    <row r="237" spans="1:14" x14ac:dyDescent="0.25">
      <c r="A237" t="s">
        <v>7</v>
      </c>
      <c r="B237">
        <v>-4</v>
      </c>
      <c r="C237">
        <v>-73</v>
      </c>
      <c r="D237">
        <v>2</v>
      </c>
      <c r="E237" t="s">
        <v>194</v>
      </c>
      <c r="F237" t="s">
        <v>9</v>
      </c>
      <c r="G237">
        <v>22</v>
      </c>
      <c r="L237">
        <v>2</v>
      </c>
      <c r="M237">
        <v>-73</v>
      </c>
    </row>
    <row r="238" spans="1:14" x14ac:dyDescent="0.25">
      <c r="A238" t="s">
        <v>7</v>
      </c>
      <c r="B238">
        <v>-4</v>
      </c>
      <c r="C238">
        <v>-70</v>
      </c>
      <c r="D238">
        <v>2</v>
      </c>
      <c r="E238" t="s">
        <v>195</v>
      </c>
      <c r="F238" t="s">
        <v>9</v>
      </c>
      <c r="G238">
        <v>22</v>
      </c>
      <c r="L238">
        <v>2</v>
      </c>
      <c r="M238">
        <v>-70</v>
      </c>
      <c r="N238">
        <v>-70</v>
      </c>
    </row>
    <row r="239" spans="1:14" x14ac:dyDescent="0.25">
      <c r="A239" t="s">
        <v>7</v>
      </c>
      <c r="B239">
        <v>-4</v>
      </c>
      <c r="C239">
        <v>-72</v>
      </c>
      <c r="D239">
        <v>2</v>
      </c>
      <c r="E239" t="s">
        <v>196</v>
      </c>
      <c r="F239" t="s">
        <v>9</v>
      </c>
      <c r="G239">
        <v>22</v>
      </c>
      <c r="L239">
        <v>2</v>
      </c>
      <c r="M239">
        <v>-72</v>
      </c>
    </row>
    <row r="240" spans="1:14" x14ac:dyDescent="0.25">
      <c r="A240" t="s">
        <v>7</v>
      </c>
      <c r="B240">
        <v>-4</v>
      </c>
      <c r="C240">
        <v>-72</v>
      </c>
      <c r="D240">
        <v>2</v>
      </c>
      <c r="E240" t="s">
        <v>197</v>
      </c>
      <c r="F240" t="s">
        <v>9</v>
      </c>
      <c r="G240">
        <v>22</v>
      </c>
      <c r="L240">
        <v>2</v>
      </c>
      <c r="M240">
        <v>-72</v>
      </c>
    </row>
    <row r="241" spans="1:14" x14ac:dyDescent="0.25">
      <c r="A241" t="s">
        <v>7</v>
      </c>
      <c r="B241">
        <v>-4</v>
      </c>
      <c r="C241">
        <v>-70</v>
      </c>
      <c r="D241">
        <v>2</v>
      </c>
      <c r="E241" t="s">
        <v>198</v>
      </c>
      <c r="F241" t="s">
        <v>9</v>
      </c>
      <c r="G241">
        <v>21</v>
      </c>
      <c r="L241">
        <v>2</v>
      </c>
      <c r="M241">
        <v>-70</v>
      </c>
      <c r="N241">
        <v>-70</v>
      </c>
    </row>
    <row r="242" spans="1:14" x14ac:dyDescent="0.25">
      <c r="A242" t="s">
        <v>7</v>
      </c>
      <c r="B242">
        <v>-4</v>
      </c>
      <c r="C242">
        <v>-70</v>
      </c>
      <c r="D242">
        <v>2</v>
      </c>
      <c r="E242" t="s">
        <v>198</v>
      </c>
      <c r="F242" t="s">
        <v>9</v>
      </c>
      <c r="G242">
        <v>21</v>
      </c>
      <c r="L242">
        <v>2</v>
      </c>
      <c r="M242">
        <v>-70</v>
      </c>
      <c r="N242">
        <v>-70</v>
      </c>
    </row>
    <row r="243" spans="1:14" x14ac:dyDescent="0.25">
      <c r="A243" t="s">
        <v>7</v>
      </c>
      <c r="B243">
        <v>-4</v>
      </c>
      <c r="C243">
        <v>-70</v>
      </c>
      <c r="D243">
        <v>2</v>
      </c>
      <c r="E243" t="s">
        <v>199</v>
      </c>
      <c r="F243" t="s">
        <v>9</v>
      </c>
      <c r="G243">
        <v>21</v>
      </c>
      <c r="L243">
        <v>2</v>
      </c>
      <c r="M243">
        <v>-70</v>
      </c>
      <c r="N243">
        <v>-70</v>
      </c>
    </row>
    <row r="244" spans="1:14" x14ac:dyDescent="0.25">
      <c r="A244" t="s">
        <v>7</v>
      </c>
      <c r="B244">
        <v>-4</v>
      </c>
      <c r="C244">
        <v>-70</v>
      </c>
      <c r="D244">
        <v>2</v>
      </c>
      <c r="E244" t="s">
        <v>199</v>
      </c>
      <c r="F244" t="s">
        <v>9</v>
      </c>
      <c r="G244">
        <v>21</v>
      </c>
      <c r="L244">
        <v>2</v>
      </c>
      <c r="M244">
        <v>-70</v>
      </c>
      <c r="N244">
        <v>-70</v>
      </c>
    </row>
    <row r="245" spans="1:14" x14ac:dyDescent="0.25">
      <c r="A245" t="s">
        <v>7</v>
      </c>
      <c r="B245">
        <v>-4</v>
      </c>
      <c r="C245">
        <v>-70</v>
      </c>
      <c r="D245">
        <v>2</v>
      </c>
      <c r="E245" t="s">
        <v>200</v>
      </c>
      <c r="F245" t="s">
        <v>9</v>
      </c>
      <c r="G245">
        <v>21</v>
      </c>
      <c r="L245">
        <v>2</v>
      </c>
      <c r="M245">
        <v>-70</v>
      </c>
      <c r="N245">
        <v>-70</v>
      </c>
    </row>
    <row r="246" spans="1:14" x14ac:dyDescent="0.25">
      <c r="A246" t="s">
        <v>7</v>
      </c>
      <c r="B246">
        <v>-4</v>
      </c>
      <c r="C246">
        <v>-70</v>
      </c>
      <c r="D246">
        <v>2</v>
      </c>
      <c r="E246" t="s">
        <v>200</v>
      </c>
      <c r="F246" t="s">
        <v>9</v>
      </c>
      <c r="G246">
        <v>21</v>
      </c>
      <c r="L246">
        <v>2</v>
      </c>
      <c r="M246">
        <v>-70</v>
      </c>
      <c r="N246">
        <v>-70</v>
      </c>
    </row>
    <row r="247" spans="1:14" x14ac:dyDescent="0.25">
      <c r="A247" t="s">
        <v>7</v>
      </c>
      <c r="B247">
        <v>-4</v>
      </c>
      <c r="C247">
        <v>-70</v>
      </c>
      <c r="D247">
        <v>2</v>
      </c>
      <c r="E247" t="s">
        <v>200</v>
      </c>
      <c r="F247" t="s">
        <v>9</v>
      </c>
      <c r="G247">
        <v>21</v>
      </c>
      <c r="L247">
        <v>2</v>
      </c>
      <c r="M247">
        <v>-70</v>
      </c>
      <c r="N247">
        <v>-70</v>
      </c>
    </row>
    <row r="248" spans="1:14" x14ac:dyDescent="0.25">
      <c r="A248" t="s">
        <v>7</v>
      </c>
      <c r="B248">
        <v>-4</v>
      </c>
      <c r="C248">
        <v>-70</v>
      </c>
      <c r="D248">
        <v>2</v>
      </c>
      <c r="E248" t="s">
        <v>201</v>
      </c>
      <c r="F248" t="s">
        <v>9</v>
      </c>
      <c r="G248">
        <v>21</v>
      </c>
      <c r="L248">
        <v>2</v>
      </c>
      <c r="M248">
        <v>-70</v>
      </c>
      <c r="N248">
        <v>-70</v>
      </c>
    </row>
    <row r="249" spans="1:14" x14ac:dyDescent="0.25">
      <c r="A249" t="s">
        <v>7</v>
      </c>
      <c r="B249">
        <v>-4</v>
      </c>
      <c r="C249">
        <v>-70</v>
      </c>
      <c r="D249">
        <v>2</v>
      </c>
      <c r="E249" t="s">
        <v>202</v>
      </c>
      <c r="F249" t="s">
        <v>9</v>
      </c>
      <c r="G249">
        <v>21</v>
      </c>
      <c r="L249">
        <v>2</v>
      </c>
      <c r="M249">
        <v>-70</v>
      </c>
      <c r="N249">
        <v>-70</v>
      </c>
    </row>
    <row r="250" spans="1:14" x14ac:dyDescent="0.25">
      <c r="A250" t="s">
        <v>7</v>
      </c>
      <c r="B250">
        <v>-4</v>
      </c>
      <c r="C250">
        <v>-70</v>
      </c>
      <c r="D250">
        <v>2</v>
      </c>
      <c r="E250" t="s">
        <v>203</v>
      </c>
      <c r="F250" t="s">
        <v>9</v>
      </c>
      <c r="G250">
        <v>21</v>
      </c>
      <c r="L250">
        <v>2</v>
      </c>
      <c r="M250">
        <v>-70</v>
      </c>
      <c r="N250">
        <v>-70</v>
      </c>
    </row>
    <row r="251" spans="1:14" x14ac:dyDescent="0.25">
      <c r="A251" t="s">
        <v>7</v>
      </c>
      <c r="B251">
        <v>-4</v>
      </c>
      <c r="C251">
        <v>-70</v>
      </c>
      <c r="D251">
        <v>2</v>
      </c>
      <c r="E251" t="s">
        <v>204</v>
      </c>
      <c r="F251" t="s">
        <v>9</v>
      </c>
      <c r="G251">
        <v>21</v>
      </c>
      <c r="L251">
        <v>2</v>
      </c>
      <c r="M251">
        <v>-70</v>
      </c>
      <c r="N251">
        <v>-70</v>
      </c>
    </row>
    <row r="252" spans="1:14" x14ac:dyDescent="0.25">
      <c r="A252" t="s">
        <v>7</v>
      </c>
      <c r="B252">
        <v>-4</v>
      </c>
      <c r="C252">
        <v>-70</v>
      </c>
      <c r="D252">
        <v>2</v>
      </c>
      <c r="E252" t="s">
        <v>205</v>
      </c>
      <c r="F252" t="s">
        <v>9</v>
      </c>
      <c r="G252">
        <v>21</v>
      </c>
      <c r="L252">
        <v>2</v>
      </c>
      <c r="M252">
        <v>-70</v>
      </c>
      <c r="N252">
        <v>-70</v>
      </c>
    </row>
    <row r="253" spans="1:14" x14ac:dyDescent="0.25">
      <c r="A253" t="s">
        <v>7</v>
      </c>
      <c r="B253">
        <v>-4</v>
      </c>
      <c r="C253">
        <v>-70</v>
      </c>
      <c r="D253">
        <v>2</v>
      </c>
      <c r="E253" t="s">
        <v>206</v>
      </c>
      <c r="F253" t="s">
        <v>9</v>
      </c>
      <c r="G253">
        <v>21</v>
      </c>
      <c r="L253">
        <v>2</v>
      </c>
      <c r="M253">
        <v>-70</v>
      </c>
      <c r="N253">
        <v>-70</v>
      </c>
    </row>
    <row r="254" spans="1:14" x14ac:dyDescent="0.25">
      <c r="A254" t="s">
        <v>7</v>
      </c>
      <c r="B254">
        <v>-4</v>
      </c>
      <c r="C254">
        <v>-70</v>
      </c>
      <c r="D254">
        <v>2</v>
      </c>
      <c r="E254" t="s">
        <v>207</v>
      </c>
      <c r="F254" t="s">
        <v>9</v>
      </c>
      <c r="G254">
        <v>21</v>
      </c>
      <c r="L254">
        <v>2</v>
      </c>
      <c r="M254">
        <v>-70</v>
      </c>
      <c r="N254">
        <v>-70</v>
      </c>
    </row>
    <row r="255" spans="1:14" x14ac:dyDescent="0.25">
      <c r="A255" t="s">
        <v>7</v>
      </c>
      <c r="B255">
        <v>-4</v>
      </c>
      <c r="C255">
        <v>-70</v>
      </c>
      <c r="D255">
        <v>2</v>
      </c>
      <c r="E255" t="s">
        <v>208</v>
      </c>
      <c r="F255" t="s">
        <v>9</v>
      </c>
      <c r="G255">
        <v>21</v>
      </c>
      <c r="L255">
        <v>2</v>
      </c>
      <c r="M255">
        <v>-70</v>
      </c>
      <c r="N255">
        <v>-70</v>
      </c>
    </row>
    <row r="256" spans="1:14" x14ac:dyDescent="0.25">
      <c r="A256" t="s">
        <v>7</v>
      </c>
      <c r="B256">
        <v>-4</v>
      </c>
      <c r="C256">
        <v>-70</v>
      </c>
      <c r="D256">
        <v>2</v>
      </c>
      <c r="E256" t="s">
        <v>209</v>
      </c>
      <c r="F256" t="s">
        <v>9</v>
      </c>
      <c r="G256">
        <v>21</v>
      </c>
      <c r="L256">
        <v>2</v>
      </c>
      <c r="M256">
        <v>-70</v>
      </c>
      <c r="N256">
        <v>-70</v>
      </c>
    </row>
    <row r="257" spans="1:14" x14ac:dyDescent="0.25">
      <c r="A257" t="s">
        <v>7</v>
      </c>
      <c r="B257">
        <v>-4</v>
      </c>
      <c r="C257">
        <v>-70</v>
      </c>
      <c r="D257">
        <v>2</v>
      </c>
      <c r="E257" t="s">
        <v>210</v>
      </c>
      <c r="F257" t="s">
        <v>9</v>
      </c>
      <c r="G257">
        <v>21</v>
      </c>
      <c r="L257">
        <v>2</v>
      </c>
      <c r="M257">
        <v>-70</v>
      </c>
      <c r="N257">
        <v>-70</v>
      </c>
    </row>
    <row r="258" spans="1:14" x14ac:dyDescent="0.25">
      <c r="A258" t="s">
        <v>7</v>
      </c>
      <c r="B258">
        <v>-4</v>
      </c>
      <c r="C258">
        <v>-70</v>
      </c>
      <c r="D258">
        <v>2</v>
      </c>
      <c r="E258" t="s">
        <v>211</v>
      </c>
      <c r="F258" t="s">
        <v>9</v>
      </c>
      <c r="G258">
        <v>21</v>
      </c>
      <c r="L258">
        <v>2</v>
      </c>
      <c r="M258">
        <v>-70</v>
      </c>
      <c r="N258">
        <v>-70</v>
      </c>
    </row>
    <row r="259" spans="1:14" x14ac:dyDescent="0.25">
      <c r="A259" t="s">
        <v>7</v>
      </c>
      <c r="B259">
        <v>-4</v>
      </c>
      <c r="C259">
        <v>-70</v>
      </c>
      <c r="D259">
        <v>2</v>
      </c>
      <c r="E259" t="s">
        <v>212</v>
      </c>
      <c r="F259" t="s">
        <v>9</v>
      </c>
      <c r="G259">
        <v>20</v>
      </c>
      <c r="L259">
        <v>2</v>
      </c>
      <c r="M259">
        <v>-70</v>
      </c>
      <c r="N259">
        <v>-70</v>
      </c>
    </row>
    <row r="260" spans="1:14" x14ac:dyDescent="0.25">
      <c r="A260" t="s">
        <v>7</v>
      </c>
      <c r="B260">
        <v>-4</v>
      </c>
      <c r="C260">
        <v>-70</v>
      </c>
      <c r="D260">
        <v>2</v>
      </c>
      <c r="E260" t="s">
        <v>213</v>
      </c>
      <c r="F260" t="s">
        <v>9</v>
      </c>
      <c r="G260">
        <v>20</v>
      </c>
      <c r="L260">
        <v>2</v>
      </c>
      <c r="M260">
        <v>-70</v>
      </c>
      <c r="N260">
        <v>-70</v>
      </c>
    </row>
    <row r="261" spans="1:14" x14ac:dyDescent="0.25">
      <c r="A261" t="s">
        <v>7</v>
      </c>
      <c r="B261">
        <v>-4</v>
      </c>
      <c r="C261">
        <v>-70</v>
      </c>
      <c r="D261">
        <v>2</v>
      </c>
      <c r="E261" t="s">
        <v>213</v>
      </c>
      <c r="F261" t="s">
        <v>9</v>
      </c>
      <c r="G261">
        <v>20</v>
      </c>
      <c r="L261">
        <v>2</v>
      </c>
      <c r="M261">
        <v>-70</v>
      </c>
      <c r="N261">
        <v>-70</v>
      </c>
    </row>
    <row r="262" spans="1:14" x14ac:dyDescent="0.25">
      <c r="A262" t="s">
        <v>7</v>
      </c>
      <c r="B262">
        <v>-4</v>
      </c>
      <c r="C262">
        <v>-70</v>
      </c>
      <c r="D262">
        <v>2</v>
      </c>
      <c r="E262" t="s">
        <v>214</v>
      </c>
      <c r="F262" t="s">
        <v>9</v>
      </c>
      <c r="G262">
        <v>20</v>
      </c>
      <c r="L262">
        <v>2</v>
      </c>
      <c r="M262">
        <v>-70</v>
      </c>
      <c r="N262">
        <v>-70</v>
      </c>
    </row>
    <row r="263" spans="1:14" x14ac:dyDescent="0.25">
      <c r="A263" t="s">
        <v>7</v>
      </c>
      <c r="B263">
        <v>-4</v>
      </c>
      <c r="C263">
        <v>-70</v>
      </c>
      <c r="D263">
        <v>2</v>
      </c>
      <c r="E263" t="s">
        <v>214</v>
      </c>
      <c r="F263" t="s">
        <v>9</v>
      </c>
      <c r="G263">
        <v>20</v>
      </c>
      <c r="L263">
        <v>2</v>
      </c>
      <c r="M263">
        <v>-70</v>
      </c>
      <c r="N263">
        <v>-70</v>
      </c>
    </row>
    <row r="264" spans="1:14" x14ac:dyDescent="0.25">
      <c r="A264" t="s">
        <v>7</v>
      </c>
      <c r="B264">
        <v>-4</v>
      </c>
      <c r="C264">
        <v>-70</v>
      </c>
      <c r="D264">
        <v>2</v>
      </c>
      <c r="E264" t="s">
        <v>215</v>
      </c>
      <c r="F264" t="s">
        <v>9</v>
      </c>
      <c r="G264">
        <v>20</v>
      </c>
      <c r="L264">
        <v>2</v>
      </c>
      <c r="M264">
        <v>-70</v>
      </c>
      <c r="N264">
        <v>-70</v>
      </c>
    </row>
    <row r="265" spans="1:14" x14ac:dyDescent="0.25">
      <c r="A265" t="s">
        <v>7</v>
      </c>
      <c r="B265">
        <v>-4</v>
      </c>
      <c r="C265">
        <v>-70</v>
      </c>
      <c r="D265">
        <v>2</v>
      </c>
      <c r="E265" t="s">
        <v>216</v>
      </c>
      <c r="F265" t="s">
        <v>9</v>
      </c>
      <c r="G265">
        <v>20</v>
      </c>
      <c r="L265">
        <v>2</v>
      </c>
      <c r="M265">
        <v>-70</v>
      </c>
      <c r="N265">
        <v>-70</v>
      </c>
    </row>
    <row r="266" spans="1:14" x14ac:dyDescent="0.25">
      <c r="A266" t="s">
        <v>7</v>
      </c>
      <c r="B266">
        <v>-4</v>
      </c>
      <c r="C266">
        <v>-70</v>
      </c>
      <c r="D266">
        <v>2</v>
      </c>
      <c r="E266" t="s">
        <v>216</v>
      </c>
      <c r="F266" t="s">
        <v>9</v>
      </c>
      <c r="G266">
        <v>20</v>
      </c>
      <c r="L266">
        <v>2</v>
      </c>
      <c r="M266">
        <v>-70</v>
      </c>
      <c r="N266">
        <v>-70</v>
      </c>
    </row>
    <row r="267" spans="1:14" x14ac:dyDescent="0.25">
      <c r="A267" t="s">
        <v>7</v>
      </c>
      <c r="B267">
        <v>-4</v>
      </c>
      <c r="C267">
        <v>-70</v>
      </c>
      <c r="D267">
        <v>2</v>
      </c>
      <c r="E267" t="s">
        <v>217</v>
      </c>
      <c r="F267" t="s">
        <v>9</v>
      </c>
      <c r="G267">
        <v>20</v>
      </c>
      <c r="L267">
        <v>2</v>
      </c>
      <c r="M267">
        <v>-70</v>
      </c>
      <c r="N267">
        <v>-70</v>
      </c>
    </row>
    <row r="268" spans="1:14" x14ac:dyDescent="0.25">
      <c r="A268" t="s">
        <v>7</v>
      </c>
      <c r="B268">
        <v>-4</v>
      </c>
      <c r="C268">
        <v>-75</v>
      </c>
      <c r="D268">
        <v>2.5</v>
      </c>
      <c r="E268" t="s">
        <v>218</v>
      </c>
      <c r="F268" t="s">
        <v>9</v>
      </c>
      <c r="G268">
        <v>20</v>
      </c>
      <c r="L268">
        <v>2.5</v>
      </c>
      <c r="M268">
        <v>-75</v>
      </c>
      <c r="N268">
        <v>-75</v>
      </c>
    </row>
    <row r="269" spans="1:14" x14ac:dyDescent="0.25">
      <c r="A269" t="s">
        <v>7</v>
      </c>
      <c r="B269">
        <v>-4</v>
      </c>
      <c r="C269">
        <v>-75</v>
      </c>
      <c r="D269">
        <v>2.5</v>
      </c>
      <c r="E269" t="s">
        <v>218</v>
      </c>
      <c r="F269" t="s">
        <v>9</v>
      </c>
      <c r="G269">
        <v>20</v>
      </c>
      <c r="L269">
        <v>2.5</v>
      </c>
      <c r="M269">
        <v>-75</v>
      </c>
      <c r="N269">
        <v>-75</v>
      </c>
    </row>
    <row r="270" spans="1:14" x14ac:dyDescent="0.25">
      <c r="A270" t="s">
        <v>7</v>
      </c>
      <c r="B270">
        <v>-4</v>
      </c>
      <c r="C270">
        <v>-86</v>
      </c>
      <c r="D270">
        <v>2.5</v>
      </c>
      <c r="E270" t="s">
        <v>219</v>
      </c>
      <c r="F270" t="s">
        <v>9</v>
      </c>
      <c r="G270">
        <v>20</v>
      </c>
      <c r="L270">
        <v>2.5</v>
      </c>
      <c r="M270">
        <v>-86</v>
      </c>
    </row>
    <row r="271" spans="1:14" x14ac:dyDescent="0.25">
      <c r="A271" t="s">
        <v>7</v>
      </c>
      <c r="B271">
        <v>-4</v>
      </c>
      <c r="C271">
        <v>-75</v>
      </c>
      <c r="D271">
        <v>2.5</v>
      </c>
      <c r="E271" t="s">
        <v>220</v>
      </c>
      <c r="F271" t="s">
        <v>9</v>
      </c>
      <c r="G271">
        <v>20</v>
      </c>
      <c r="L271">
        <v>2.5</v>
      </c>
      <c r="M271">
        <v>-75</v>
      </c>
      <c r="N271">
        <v>-75</v>
      </c>
    </row>
    <row r="272" spans="1:14" x14ac:dyDescent="0.25">
      <c r="A272" t="s">
        <v>7</v>
      </c>
      <c r="B272">
        <v>-4</v>
      </c>
      <c r="C272">
        <v>-74</v>
      </c>
      <c r="D272">
        <v>2.5</v>
      </c>
      <c r="E272" t="s">
        <v>221</v>
      </c>
      <c r="F272" t="s">
        <v>9</v>
      </c>
      <c r="G272">
        <v>20</v>
      </c>
      <c r="L272">
        <v>2.5</v>
      </c>
      <c r="M272">
        <v>-74</v>
      </c>
    </row>
    <row r="273" spans="1:14" x14ac:dyDescent="0.25">
      <c r="A273" t="s">
        <v>7</v>
      </c>
      <c r="B273">
        <v>-4</v>
      </c>
      <c r="C273">
        <v>-76</v>
      </c>
      <c r="D273">
        <v>2.5</v>
      </c>
      <c r="E273" t="s">
        <v>221</v>
      </c>
      <c r="F273" t="s">
        <v>9</v>
      </c>
      <c r="G273">
        <v>20</v>
      </c>
      <c r="L273">
        <v>2.5</v>
      </c>
      <c r="M273">
        <v>-76</v>
      </c>
      <c r="N273">
        <v>-76</v>
      </c>
    </row>
    <row r="274" spans="1:14" x14ac:dyDescent="0.25">
      <c r="A274" t="s">
        <v>7</v>
      </c>
      <c r="B274">
        <v>-4</v>
      </c>
      <c r="C274">
        <v>-77</v>
      </c>
      <c r="D274">
        <v>2.5</v>
      </c>
      <c r="E274" t="s">
        <v>222</v>
      </c>
      <c r="F274" t="s">
        <v>9</v>
      </c>
      <c r="G274">
        <v>20</v>
      </c>
      <c r="L274">
        <v>2.5</v>
      </c>
      <c r="M274">
        <v>-77</v>
      </c>
      <c r="N274">
        <v>-77</v>
      </c>
    </row>
    <row r="275" spans="1:14" x14ac:dyDescent="0.25">
      <c r="A275" t="s">
        <v>7</v>
      </c>
      <c r="B275">
        <v>-4</v>
      </c>
      <c r="C275">
        <v>-76</v>
      </c>
      <c r="D275">
        <v>2.5</v>
      </c>
      <c r="E275" t="s">
        <v>223</v>
      </c>
      <c r="F275" t="s">
        <v>9</v>
      </c>
      <c r="G275">
        <v>20</v>
      </c>
      <c r="L275">
        <v>2.5</v>
      </c>
      <c r="M275">
        <v>-76</v>
      </c>
      <c r="N275">
        <v>-76</v>
      </c>
    </row>
    <row r="276" spans="1:14" x14ac:dyDescent="0.25">
      <c r="A276" t="s">
        <v>7</v>
      </c>
      <c r="B276">
        <v>-4</v>
      </c>
      <c r="C276">
        <v>-76</v>
      </c>
      <c r="D276">
        <v>2.5</v>
      </c>
      <c r="E276" t="s">
        <v>224</v>
      </c>
      <c r="F276" t="s">
        <v>9</v>
      </c>
      <c r="G276">
        <v>20</v>
      </c>
      <c r="L276">
        <v>2.5</v>
      </c>
      <c r="M276">
        <v>-76</v>
      </c>
      <c r="N276">
        <v>-76</v>
      </c>
    </row>
    <row r="277" spans="1:14" x14ac:dyDescent="0.25">
      <c r="A277" t="s">
        <v>7</v>
      </c>
      <c r="B277">
        <v>-4</v>
      </c>
      <c r="C277">
        <v>-76</v>
      </c>
      <c r="D277">
        <v>2.5</v>
      </c>
      <c r="E277" t="s">
        <v>225</v>
      </c>
      <c r="F277" t="s">
        <v>9</v>
      </c>
      <c r="G277">
        <v>19</v>
      </c>
      <c r="L277">
        <v>2.5</v>
      </c>
      <c r="M277">
        <v>-76</v>
      </c>
      <c r="N277">
        <v>-76</v>
      </c>
    </row>
    <row r="278" spans="1:14" x14ac:dyDescent="0.25">
      <c r="A278" t="s">
        <v>7</v>
      </c>
      <c r="B278">
        <v>-4</v>
      </c>
      <c r="C278">
        <v>-77</v>
      </c>
      <c r="D278">
        <v>2.5</v>
      </c>
      <c r="E278" t="s">
        <v>226</v>
      </c>
      <c r="F278" t="s">
        <v>9</v>
      </c>
      <c r="G278">
        <v>19</v>
      </c>
      <c r="L278">
        <v>2.5</v>
      </c>
      <c r="M278">
        <v>-77</v>
      </c>
      <c r="N278">
        <v>-77</v>
      </c>
    </row>
    <row r="279" spans="1:14" x14ac:dyDescent="0.25">
      <c r="A279" t="s">
        <v>7</v>
      </c>
      <c r="B279">
        <v>-4</v>
      </c>
      <c r="C279">
        <v>-78</v>
      </c>
      <c r="D279">
        <v>2.5</v>
      </c>
      <c r="E279" t="s">
        <v>227</v>
      </c>
      <c r="F279" t="s">
        <v>9</v>
      </c>
      <c r="G279">
        <v>19</v>
      </c>
      <c r="L279">
        <v>2.5</v>
      </c>
      <c r="M279">
        <v>-78</v>
      </c>
    </row>
    <row r="280" spans="1:14" x14ac:dyDescent="0.25">
      <c r="A280" t="s">
        <v>7</v>
      </c>
      <c r="B280">
        <v>-4</v>
      </c>
      <c r="C280">
        <v>-75</v>
      </c>
      <c r="D280">
        <v>2.5</v>
      </c>
      <c r="E280" t="s">
        <v>227</v>
      </c>
      <c r="F280" t="s">
        <v>9</v>
      </c>
      <c r="G280">
        <v>19</v>
      </c>
      <c r="L280">
        <v>2.5</v>
      </c>
      <c r="M280">
        <v>-75</v>
      </c>
      <c r="N280">
        <v>-75</v>
      </c>
    </row>
    <row r="281" spans="1:14" x14ac:dyDescent="0.25">
      <c r="A281" t="s">
        <v>7</v>
      </c>
      <c r="B281">
        <v>-4</v>
      </c>
      <c r="C281">
        <v>-75</v>
      </c>
      <c r="D281">
        <v>2.5</v>
      </c>
      <c r="E281" t="s">
        <v>228</v>
      </c>
      <c r="F281" t="s">
        <v>9</v>
      </c>
      <c r="G281">
        <v>19</v>
      </c>
      <c r="L281">
        <v>2.5</v>
      </c>
      <c r="M281">
        <v>-75</v>
      </c>
      <c r="N281">
        <v>-75</v>
      </c>
    </row>
    <row r="282" spans="1:14" x14ac:dyDescent="0.25">
      <c r="A282" t="s">
        <v>7</v>
      </c>
      <c r="B282">
        <v>-4</v>
      </c>
      <c r="C282">
        <v>-76</v>
      </c>
      <c r="D282">
        <v>2.5</v>
      </c>
      <c r="E282" t="s">
        <v>229</v>
      </c>
      <c r="F282" t="s">
        <v>9</v>
      </c>
      <c r="G282">
        <v>19</v>
      </c>
      <c r="L282">
        <v>2.5</v>
      </c>
      <c r="M282">
        <v>-76</v>
      </c>
      <c r="N282">
        <v>-76</v>
      </c>
    </row>
    <row r="283" spans="1:14" x14ac:dyDescent="0.25">
      <c r="A283" t="s">
        <v>7</v>
      </c>
      <c r="B283">
        <v>-4</v>
      </c>
      <c r="C283">
        <v>-76</v>
      </c>
      <c r="D283">
        <v>2.5</v>
      </c>
      <c r="E283" t="s">
        <v>230</v>
      </c>
      <c r="F283" t="s">
        <v>9</v>
      </c>
      <c r="G283">
        <v>19</v>
      </c>
      <c r="L283">
        <v>2.5</v>
      </c>
      <c r="M283">
        <v>-76</v>
      </c>
      <c r="N283">
        <v>-76</v>
      </c>
    </row>
    <row r="284" spans="1:14" x14ac:dyDescent="0.25">
      <c r="A284" t="s">
        <v>7</v>
      </c>
      <c r="B284">
        <v>-4</v>
      </c>
      <c r="C284">
        <v>-76</v>
      </c>
      <c r="D284">
        <v>2.5</v>
      </c>
      <c r="E284" t="s">
        <v>230</v>
      </c>
      <c r="F284" t="s">
        <v>9</v>
      </c>
      <c r="G284">
        <v>19</v>
      </c>
      <c r="L284">
        <v>2.5</v>
      </c>
      <c r="M284">
        <v>-76</v>
      </c>
      <c r="N284">
        <v>-76</v>
      </c>
    </row>
    <row r="285" spans="1:14" x14ac:dyDescent="0.25">
      <c r="A285" t="s">
        <v>7</v>
      </c>
      <c r="B285">
        <v>-4</v>
      </c>
      <c r="C285">
        <v>-76</v>
      </c>
      <c r="D285">
        <v>2.5</v>
      </c>
      <c r="E285" t="s">
        <v>231</v>
      </c>
      <c r="F285" t="s">
        <v>9</v>
      </c>
      <c r="G285">
        <v>19</v>
      </c>
      <c r="L285">
        <v>2.5</v>
      </c>
      <c r="M285">
        <v>-76</v>
      </c>
      <c r="N285">
        <v>-76</v>
      </c>
    </row>
    <row r="286" spans="1:14" x14ac:dyDescent="0.25">
      <c r="A286" t="s">
        <v>7</v>
      </c>
      <c r="B286">
        <v>-4</v>
      </c>
      <c r="C286">
        <v>-76</v>
      </c>
      <c r="D286">
        <v>2.5</v>
      </c>
      <c r="E286" t="s">
        <v>232</v>
      </c>
      <c r="F286" t="s">
        <v>9</v>
      </c>
      <c r="G286">
        <v>19</v>
      </c>
      <c r="L286">
        <v>2.5</v>
      </c>
      <c r="M286">
        <v>-76</v>
      </c>
      <c r="N286">
        <v>-76</v>
      </c>
    </row>
    <row r="287" spans="1:14" x14ac:dyDescent="0.25">
      <c r="A287" t="s">
        <v>7</v>
      </c>
      <c r="B287">
        <v>-4</v>
      </c>
      <c r="C287">
        <v>-76</v>
      </c>
      <c r="D287">
        <v>2.5</v>
      </c>
      <c r="E287" t="s">
        <v>232</v>
      </c>
      <c r="F287" t="s">
        <v>9</v>
      </c>
      <c r="G287">
        <v>19</v>
      </c>
      <c r="L287">
        <v>2.5</v>
      </c>
      <c r="M287">
        <v>-76</v>
      </c>
      <c r="N287">
        <v>-76</v>
      </c>
    </row>
    <row r="288" spans="1:14" x14ac:dyDescent="0.25">
      <c r="A288" t="s">
        <v>7</v>
      </c>
      <c r="B288">
        <v>-4</v>
      </c>
      <c r="C288">
        <v>-77</v>
      </c>
      <c r="D288">
        <v>2.5</v>
      </c>
      <c r="E288" t="s">
        <v>233</v>
      </c>
      <c r="F288" t="s">
        <v>9</v>
      </c>
      <c r="G288">
        <v>19</v>
      </c>
      <c r="L288">
        <v>2.5</v>
      </c>
      <c r="M288">
        <v>-77</v>
      </c>
      <c r="N288">
        <v>-77</v>
      </c>
    </row>
    <row r="289" spans="1:14" x14ac:dyDescent="0.25">
      <c r="A289" t="s">
        <v>7</v>
      </c>
      <c r="B289">
        <v>-4</v>
      </c>
      <c r="C289">
        <v>-77</v>
      </c>
      <c r="D289">
        <v>2.5</v>
      </c>
      <c r="E289" t="s">
        <v>233</v>
      </c>
      <c r="F289" t="s">
        <v>9</v>
      </c>
      <c r="G289">
        <v>19</v>
      </c>
      <c r="L289">
        <v>2.5</v>
      </c>
      <c r="M289">
        <v>-77</v>
      </c>
      <c r="N289">
        <v>-77</v>
      </c>
    </row>
    <row r="290" spans="1:14" x14ac:dyDescent="0.25">
      <c r="A290" t="s">
        <v>7</v>
      </c>
      <c r="B290">
        <v>-4</v>
      </c>
      <c r="C290">
        <v>-77</v>
      </c>
      <c r="D290">
        <v>2.5</v>
      </c>
      <c r="E290" t="s">
        <v>234</v>
      </c>
      <c r="F290" t="s">
        <v>9</v>
      </c>
      <c r="G290">
        <v>19</v>
      </c>
      <c r="L290">
        <v>2.5</v>
      </c>
      <c r="M290">
        <v>-77</v>
      </c>
      <c r="N290">
        <v>-77</v>
      </c>
    </row>
    <row r="291" spans="1:14" x14ac:dyDescent="0.25">
      <c r="A291" t="s">
        <v>7</v>
      </c>
      <c r="B291">
        <v>-4</v>
      </c>
      <c r="C291">
        <v>-76</v>
      </c>
      <c r="D291">
        <v>2.5</v>
      </c>
      <c r="E291" t="s">
        <v>235</v>
      </c>
      <c r="F291" t="s">
        <v>9</v>
      </c>
      <c r="G291">
        <v>19</v>
      </c>
      <c r="L291">
        <v>2.5</v>
      </c>
      <c r="M291">
        <v>-76</v>
      </c>
      <c r="N291">
        <v>-76</v>
      </c>
    </row>
    <row r="292" spans="1:14" x14ac:dyDescent="0.25">
      <c r="A292" t="s">
        <v>7</v>
      </c>
      <c r="B292">
        <v>-4</v>
      </c>
      <c r="C292">
        <v>-75</v>
      </c>
      <c r="D292">
        <v>2.5</v>
      </c>
      <c r="E292" t="s">
        <v>235</v>
      </c>
      <c r="F292" t="s">
        <v>9</v>
      </c>
      <c r="G292">
        <v>19</v>
      </c>
      <c r="L292">
        <v>2.5</v>
      </c>
      <c r="M292">
        <v>-75</v>
      </c>
      <c r="N292">
        <v>-75</v>
      </c>
    </row>
    <row r="293" spans="1:14" x14ac:dyDescent="0.25">
      <c r="A293" t="s">
        <v>7</v>
      </c>
      <c r="B293">
        <v>-4</v>
      </c>
      <c r="C293">
        <v>-76</v>
      </c>
      <c r="D293">
        <v>2.5</v>
      </c>
      <c r="E293" t="s">
        <v>236</v>
      </c>
      <c r="F293" t="s">
        <v>9</v>
      </c>
      <c r="G293">
        <v>19</v>
      </c>
      <c r="L293">
        <v>2.5</v>
      </c>
      <c r="M293">
        <v>-76</v>
      </c>
      <c r="N293">
        <v>-76</v>
      </c>
    </row>
    <row r="294" spans="1:14" x14ac:dyDescent="0.25">
      <c r="A294" t="s">
        <v>7</v>
      </c>
      <c r="B294">
        <v>-4</v>
      </c>
      <c r="C294">
        <v>-76</v>
      </c>
      <c r="D294">
        <v>2.5</v>
      </c>
      <c r="E294" t="s">
        <v>237</v>
      </c>
      <c r="F294" t="s">
        <v>9</v>
      </c>
      <c r="G294">
        <v>19</v>
      </c>
      <c r="L294">
        <v>2.5</v>
      </c>
      <c r="M294">
        <v>-76</v>
      </c>
      <c r="N294">
        <v>-76</v>
      </c>
    </row>
    <row r="295" spans="1:14" x14ac:dyDescent="0.25">
      <c r="A295" t="s">
        <v>7</v>
      </c>
      <c r="B295">
        <v>-4</v>
      </c>
      <c r="C295">
        <v>-76</v>
      </c>
      <c r="D295">
        <v>2.5</v>
      </c>
      <c r="E295" t="s">
        <v>238</v>
      </c>
      <c r="F295" t="s">
        <v>9</v>
      </c>
      <c r="G295">
        <v>19</v>
      </c>
      <c r="L295">
        <v>2.5</v>
      </c>
      <c r="M295">
        <v>-76</v>
      </c>
      <c r="N295">
        <v>-76</v>
      </c>
    </row>
    <row r="296" spans="1:14" x14ac:dyDescent="0.25">
      <c r="A296" t="s">
        <v>7</v>
      </c>
      <c r="B296">
        <v>-4</v>
      </c>
      <c r="C296">
        <v>-77</v>
      </c>
      <c r="D296">
        <v>2.5</v>
      </c>
      <c r="E296" t="s">
        <v>239</v>
      </c>
      <c r="F296" t="s">
        <v>9</v>
      </c>
      <c r="G296">
        <v>19</v>
      </c>
      <c r="L296">
        <v>2.5</v>
      </c>
      <c r="M296">
        <v>-77</v>
      </c>
      <c r="N296">
        <v>-77</v>
      </c>
    </row>
    <row r="297" spans="1:14" x14ac:dyDescent="0.25">
      <c r="A297" t="s">
        <v>7</v>
      </c>
      <c r="B297">
        <v>-4</v>
      </c>
      <c r="C297">
        <v>-76</v>
      </c>
      <c r="D297">
        <v>2.5</v>
      </c>
      <c r="E297" t="s">
        <v>240</v>
      </c>
      <c r="F297" t="s">
        <v>9</v>
      </c>
      <c r="G297">
        <v>19</v>
      </c>
      <c r="L297">
        <v>2.5</v>
      </c>
      <c r="M297">
        <v>-76</v>
      </c>
      <c r="N297">
        <v>-76</v>
      </c>
    </row>
    <row r="298" spans="1:14" x14ac:dyDescent="0.25">
      <c r="A298" t="s">
        <v>7</v>
      </c>
      <c r="B298">
        <v>-4</v>
      </c>
      <c r="C298">
        <v>-76</v>
      </c>
      <c r="D298">
        <v>2.5</v>
      </c>
      <c r="E298" t="s">
        <v>241</v>
      </c>
      <c r="F298" t="s">
        <v>9</v>
      </c>
      <c r="G298">
        <v>19</v>
      </c>
      <c r="L298">
        <v>2.5</v>
      </c>
      <c r="M298">
        <v>-76</v>
      </c>
      <c r="N298">
        <v>-76</v>
      </c>
    </row>
    <row r="299" spans="1:14" x14ac:dyDescent="0.25">
      <c r="A299" t="s">
        <v>7</v>
      </c>
      <c r="B299">
        <v>-4</v>
      </c>
      <c r="C299">
        <v>-76</v>
      </c>
      <c r="D299">
        <v>2.5</v>
      </c>
      <c r="E299" t="s">
        <v>242</v>
      </c>
      <c r="F299" t="s">
        <v>9</v>
      </c>
      <c r="G299">
        <v>19</v>
      </c>
      <c r="L299">
        <v>2.5</v>
      </c>
      <c r="M299">
        <v>-76</v>
      </c>
      <c r="N299">
        <v>-76</v>
      </c>
    </row>
    <row r="300" spans="1:14" x14ac:dyDescent="0.25">
      <c r="A300" t="s">
        <v>7</v>
      </c>
      <c r="B300">
        <v>-4</v>
      </c>
      <c r="C300">
        <v>-76</v>
      </c>
      <c r="D300">
        <v>2.5</v>
      </c>
      <c r="E300" t="s">
        <v>242</v>
      </c>
      <c r="F300" t="s">
        <v>9</v>
      </c>
      <c r="G300">
        <v>19</v>
      </c>
      <c r="L300">
        <v>2.5</v>
      </c>
      <c r="M300">
        <v>-76</v>
      </c>
      <c r="N300">
        <v>-76</v>
      </c>
    </row>
    <row r="301" spans="1:14" x14ac:dyDescent="0.25">
      <c r="A301" t="s">
        <v>7</v>
      </c>
      <c r="B301">
        <v>-4</v>
      </c>
      <c r="C301">
        <v>-85</v>
      </c>
      <c r="D301">
        <v>3</v>
      </c>
      <c r="E301" t="s">
        <v>243</v>
      </c>
      <c r="F301" t="s">
        <v>9</v>
      </c>
      <c r="G301">
        <v>18</v>
      </c>
      <c r="L301">
        <v>3</v>
      </c>
      <c r="M301">
        <v>-85</v>
      </c>
      <c r="N301">
        <v>-85</v>
      </c>
    </row>
    <row r="302" spans="1:14" x14ac:dyDescent="0.25">
      <c r="A302" t="s">
        <v>7</v>
      </c>
      <c r="B302">
        <v>-4</v>
      </c>
      <c r="C302">
        <v>-85</v>
      </c>
      <c r="D302">
        <v>3</v>
      </c>
      <c r="E302" t="s">
        <v>244</v>
      </c>
      <c r="F302" t="s">
        <v>9</v>
      </c>
      <c r="G302">
        <v>18</v>
      </c>
      <c r="L302">
        <v>3</v>
      </c>
      <c r="M302">
        <v>-85</v>
      </c>
      <c r="N302">
        <v>-85</v>
      </c>
    </row>
    <row r="303" spans="1:14" x14ac:dyDescent="0.25">
      <c r="A303" t="s">
        <v>7</v>
      </c>
      <c r="B303">
        <v>-4</v>
      </c>
      <c r="C303">
        <v>-84</v>
      </c>
      <c r="D303">
        <v>3</v>
      </c>
      <c r="E303" t="s">
        <v>244</v>
      </c>
      <c r="F303" t="s">
        <v>9</v>
      </c>
      <c r="G303">
        <v>18</v>
      </c>
      <c r="L303">
        <v>3</v>
      </c>
      <c r="M303">
        <v>-84</v>
      </c>
      <c r="N303">
        <v>-84</v>
      </c>
    </row>
    <row r="304" spans="1:14" x14ac:dyDescent="0.25">
      <c r="A304" t="s">
        <v>7</v>
      </c>
      <c r="B304">
        <v>-4</v>
      </c>
      <c r="C304">
        <v>-84</v>
      </c>
      <c r="D304">
        <v>3</v>
      </c>
      <c r="E304" t="s">
        <v>245</v>
      </c>
      <c r="F304" t="s">
        <v>9</v>
      </c>
      <c r="G304">
        <v>18</v>
      </c>
      <c r="L304">
        <v>3</v>
      </c>
      <c r="M304">
        <v>-84</v>
      </c>
      <c r="N304">
        <v>-84</v>
      </c>
    </row>
    <row r="305" spans="1:14" x14ac:dyDescent="0.25">
      <c r="A305" t="s">
        <v>7</v>
      </c>
      <c r="B305">
        <v>-4</v>
      </c>
      <c r="C305">
        <v>-83</v>
      </c>
      <c r="D305">
        <v>3</v>
      </c>
      <c r="E305" t="s">
        <v>246</v>
      </c>
      <c r="F305" t="s">
        <v>9</v>
      </c>
      <c r="G305">
        <v>18</v>
      </c>
      <c r="L305">
        <v>3</v>
      </c>
      <c r="M305">
        <v>-83</v>
      </c>
      <c r="N305">
        <v>-83</v>
      </c>
    </row>
    <row r="306" spans="1:14" x14ac:dyDescent="0.25">
      <c r="A306" t="s">
        <v>7</v>
      </c>
      <c r="B306">
        <v>-4</v>
      </c>
      <c r="C306">
        <v>-82</v>
      </c>
      <c r="D306">
        <v>3</v>
      </c>
      <c r="E306" t="s">
        <v>247</v>
      </c>
      <c r="F306" t="s">
        <v>9</v>
      </c>
      <c r="G306">
        <v>18</v>
      </c>
      <c r="L306">
        <v>3</v>
      </c>
      <c r="M306">
        <v>-82</v>
      </c>
      <c r="N306">
        <v>-82</v>
      </c>
    </row>
    <row r="307" spans="1:14" x14ac:dyDescent="0.25">
      <c r="A307" t="s">
        <v>7</v>
      </c>
      <c r="B307">
        <v>-4</v>
      </c>
      <c r="C307">
        <v>-82</v>
      </c>
      <c r="D307">
        <v>3</v>
      </c>
      <c r="E307" t="s">
        <v>247</v>
      </c>
      <c r="F307" t="s">
        <v>9</v>
      </c>
      <c r="G307">
        <v>18</v>
      </c>
      <c r="L307">
        <v>3</v>
      </c>
      <c r="M307">
        <v>-82</v>
      </c>
      <c r="N307">
        <v>-82</v>
      </c>
    </row>
    <row r="308" spans="1:14" x14ac:dyDescent="0.25">
      <c r="A308" t="s">
        <v>7</v>
      </c>
      <c r="B308">
        <v>-4</v>
      </c>
      <c r="C308">
        <v>-82</v>
      </c>
      <c r="D308">
        <v>3</v>
      </c>
      <c r="E308" t="s">
        <v>248</v>
      </c>
      <c r="F308" t="s">
        <v>9</v>
      </c>
      <c r="G308">
        <v>18</v>
      </c>
      <c r="L308">
        <v>3</v>
      </c>
      <c r="M308">
        <v>-82</v>
      </c>
      <c r="N308">
        <v>-82</v>
      </c>
    </row>
    <row r="309" spans="1:14" x14ac:dyDescent="0.25">
      <c r="A309" t="s">
        <v>7</v>
      </c>
      <c r="B309">
        <v>-4</v>
      </c>
      <c r="C309">
        <v>-84</v>
      </c>
      <c r="D309">
        <v>3</v>
      </c>
      <c r="E309" t="s">
        <v>249</v>
      </c>
      <c r="F309" t="s">
        <v>9</v>
      </c>
      <c r="G309">
        <v>18</v>
      </c>
      <c r="L309">
        <v>3</v>
      </c>
      <c r="M309">
        <v>-84</v>
      </c>
      <c r="N309">
        <v>-84</v>
      </c>
    </row>
    <row r="310" spans="1:14" x14ac:dyDescent="0.25">
      <c r="A310" t="s">
        <v>7</v>
      </c>
      <c r="B310">
        <v>-4</v>
      </c>
      <c r="C310">
        <v>-84</v>
      </c>
      <c r="D310">
        <v>3</v>
      </c>
      <c r="E310" t="s">
        <v>250</v>
      </c>
      <c r="F310" t="s">
        <v>9</v>
      </c>
      <c r="G310">
        <v>18</v>
      </c>
      <c r="L310">
        <v>3</v>
      </c>
      <c r="M310">
        <v>-84</v>
      </c>
      <c r="N310">
        <v>-84</v>
      </c>
    </row>
    <row r="311" spans="1:14" x14ac:dyDescent="0.25">
      <c r="A311" t="s">
        <v>7</v>
      </c>
      <c r="B311">
        <v>-4</v>
      </c>
      <c r="C311">
        <v>-83</v>
      </c>
      <c r="D311">
        <v>3</v>
      </c>
      <c r="E311" t="s">
        <v>251</v>
      </c>
      <c r="F311" t="s">
        <v>9</v>
      </c>
      <c r="G311">
        <v>18</v>
      </c>
      <c r="L311">
        <v>3</v>
      </c>
      <c r="M311">
        <v>-83</v>
      </c>
      <c r="N311">
        <v>-83</v>
      </c>
    </row>
    <row r="312" spans="1:14" x14ac:dyDescent="0.25">
      <c r="A312" t="s">
        <v>7</v>
      </c>
      <c r="B312">
        <v>-4</v>
      </c>
      <c r="C312">
        <v>-82</v>
      </c>
      <c r="D312">
        <v>3</v>
      </c>
      <c r="E312" t="s">
        <v>251</v>
      </c>
      <c r="F312" t="s">
        <v>9</v>
      </c>
      <c r="G312">
        <v>18</v>
      </c>
      <c r="L312">
        <v>3</v>
      </c>
      <c r="M312">
        <v>-82</v>
      </c>
      <c r="N312">
        <v>-82</v>
      </c>
    </row>
    <row r="313" spans="1:14" x14ac:dyDescent="0.25">
      <c r="A313" t="s">
        <v>7</v>
      </c>
      <c r="B313">
        <v>-4</v>
      </c>
      <c r="C313">
        <v>-70</v>
      </c>
      <c r="D313">
        <v>3</v>
      </c>
      <c r="E313" t="s">
        <v>252</v>
      </c>
      <c r="F313" t="s">
        <v>9</v>
      </c>
      <c r="G313">
        <v>18</v>
      </c>
      <c r="L313">
        <v>3</v>
      </c>
      <c r="M313">
        <v>-70</v>
      </c>
    </row>
    <row r="314" spans="1:14" x14ac:dyDescent="0.25">
      <c r="A314" t="s">
        <v>7</v>
      </c>
      <c r="B314">
        <v>-4</v>
      </c>
      <c r="C314">
        <v>-84</v>
      </c>
      <c r="D314">
        <v>3</v>
      </c>
      <c r="E314" t="s">
        <v>253</v>
      </c>
      <c r="F314" t="s">
        <v>9</v>
      </c>
      <c r="G314">
        <v>18</v>
      </c>
      <c r="L314">
        <v>3</v>
      </c>
      <c r="M314">
        <v>-84</v>
      </c>
      <c r="N314">
        <v>-84</v>
      </c>
    </row>
    <row r="315" spans="1:14" x14ac:dyDescent="0.25">
      <c r="A315" t="s">
        <v>7</v>
      </c>
      <c r="B315">
        <v>-4</v>
      </c>
      <c r="C315">
        <v>-84</v>
      </c>
      <c r="D315">
        <v>3</v>
      </c>
      <c r="E315" t="s">
        <v>254</v>
      </c>
      <c r="F315" t="s">
        <v>9</v>
      </c>
      <c r="G315">
        <v>18</v>
      </c>
      <c r="L315">
        <v>3</v>
      </c>
      <c r="M315">
        <v>-84</v>
      </c>
      <c r="N315">
        <v>-84</v>
      </c>
    </row>
    <row r="316" spans="1:14" x14ac:dyDescent="0.25">
      <c r="A316" t="s">
        <v>7</v>
      </c>
      <c r="B316">
        <v>-4</v>
      </c>
      <c r="C316">
        <v>-84</v>
      </c>
      <c r="D316">
        <v>3</v>
      </c>
      <c r="E316" t="s">
        <v>254</v>
      </c>
      <c r="F316" t="s">
        <v>9</v>
      </c>
      <c r="G316">
        <v>18</v>
      </c>
      <c r="L316">
        <v>3</v>
      </c>
      <c r="M316">
        <v>-84</v>
      </c>
      <c r="N316">
        <v>-84</v>
      </c>
    </row>
    <row r="317" spans="1:14" x14ac:dyDescent="0.25">
      <c r="A317" t="s">
        <v>7</v>
      </c>
      <c r="B317">
        <v>-4</v>
      </c>
      <c r="C317">
        <v>-82</v>
      </c>
      <c r="D317">
        <v>3</v>
      </c>
      <c r="E317" t="s">
        <v>255</v>
      </c>
      <c r="F317" t="s">
        <v>9</v>
      </c>
      <c r="G317">
        <v>18</v>
      </c>
      <c r="L317">
        <v>3</v>
      </c>
      <c r="M317">
        <v>-82</v>
      </c>
      <c r="N317">
        <v>-82</v>
      </c>
    </row>
    <row r="318" spans="1:14" x14ac:dyDescent="0.25">
      <c r="A318" t="s">
        <v>7</v>
      </c>
      <c r="B318">
        <v>-4</v>
      </c>
      <c r="C318">
        <v>-82</v>
      </c>
      <c r="D318">
        <v>3</v>
      </c>
      <c r="E318" t="s">
        <v>256</v>
      </c>
      <c r="F318" t="s">
        <v>9</v>
      </c>
      <c r="G318">
        <v>18</v>
      </c>
      <c r="L318">
        <v>3</v>
      </c>
      <c r="M318">
        <v>-82</v>
      </c>
      <c r="N318">
        <v>-82</v>
      </c>
    </row>
    <row r="319" spans="1:14" x14ac:dyDescent="0.25">
      <c r="A319" t="s">
        <v>7</v>
      </c>
      <c r="B319">
        <v>-4</v>
      </c>
      <c r="C319">
        <v>-84</v>
      </c>
      <c r="D319">
        <v>3</v>
      </c>
      <c r="E319" t="s">
        <v>256</v>
      </c>
      <c r="F319" t="s">
        <v>9</v>
      </c>
      <c r="G319">
        <v>18</v>
      </c>
      <c r="L319">
        <v>3</v>
      </c>
      <c r="M319">
        <v>-84</v>
      </c>
      <c r="N319">
        <v>-84</v>
      </c>
    </row>
    <row r="320" spans="1:14" x14ac:dyDescent="0.25">
      <c r="A320" t="s">
        <v>7</v>
      </c>
      <c r="B320">
        <v>-4</v>
      </c>
      <c r="C320">
        <v>-84</v>
      </c>
      <c r="D320">
        <v>3</v>
      </c>
      <c r="E320" t="s">
        <v>257</v>
      </c>
      <c r="F320" t="s">
        <v>9</v>
      </c>
      <c r="G320">
        <v>18</v>
      </c>
      <c r="L320">
        <v>3</v>
      </c>
      <c r="M320">
        <v>-84</v>
      </c>
      <c r="N320">
        <v>-84</v>
      </c>
    </row>
    <row r="321" spans="1:14" x14ac:dyDescent="0.25">
      <c r="A321" t="s">
        <v>7</v>
      </c>
      <c r="B321">
        <v>-4</v>
      </c>
      <c r="C321">
        <v>-84</v>
      </c>
      <c r="D321">
        <v>3</v>
      </c>
      <c r="E321" t="s">
        <v>258</v>
      </c>
      <c r="F321" t="s">
        <v>9</v>
      </c>
      <c r="G321">
        <v>18</v>
      </c>
      <c r="L321">
        <v>3</v>
      </c>
      <c r="M321">
        <v>-84</v>
      </c>
      <c r="N321">
        <v>-84</v>
      </c>
    </row>
    <row r="322" spans="1:14" x14ac:dyDescent="0.25">
      <c r="A322" t="s">
        <v>7</v>
      </c>
      <c r="B322">
        <v>-4</v>
      </c>
      <c r="C322">
        <v>-87</v>
      </c>
      <c r="D322">
        <v>3</v>
      </c>
      <c r="E322" t="s">
        <v>259</v>
      </c>
      <c r="F322" t="s">
        <v>9</v>
      </c>
      <c r="G322">
        <v>16</v>
      </c>
      <c r="L322">
        <v>3</v>
      </c>
      <c r="M322">
        <v>-87</v>
      </c>
    </row>
    <row r="323" spans="1:14" x14ac:dyDescent="0.25">
      <c r="A323" t="s">
        <v>7</v>
      </c>
      <c r="B323">
        <v>-4</v>
      </c>
      <c r="C323">
        <v>-86</v>
      </c>
      <c r="D323">
        <v>3</v>
      </c>
      <c r="E323" t="s">
        <v>260</v>
      </c>
      <c r="F323" t="s">
        <v>9</v>
      </c>
      <c r="G323">
        <v>16</v>
      </c>
      <c r="L323">
        <v>3</v>
      </c>
      <c r="M323">
        <v>-86</v>
      </c>
    </row>
    <row r="324" spans="1:14" x14ac:dyDescent="0.25">
      <c r="A324" t="s">
        <v>7</v>
      </c>
      <c r="B324">
        <v>-4</v>
      </c>
      <c r="C324">
        <v>-86</v>
      </c>
      <c r="D324">
        <v>3</v>
      </c>
      <c r="E324" t="s">
        <v>260</v>
      </c>
      <c r="F324" t="s">
        <v>9</v>
      </c>
      <c r="G324">
        <v>16</v>
      </c>
      <c r="L324">
        <v>3</v>
      </c>
      <c r="M324">
        <v>-86</v>
      </c>
    </row>
    <row r="325" spans="1:14" x14ac:dyDescent="0.25">
      <c r="A325" t="s">
        <v>7</v>
      </c>
      <c r="B325">
        <v>-4</v>
      </c>
      <c r="C325">
        <v>-74</v>
      </c>
      <c r="D325">
        <v>3</v>
      </c>
      <c r="E325" t="s">
        <v>261</v>
      </c>
      <c r="F325" t="s">
        <v>9</v>
      </c>
      <c r="G325">
        <v>16</v>
      </c>
      <c r="L325">
        <v>3</v>
      </c>
      <c r="M325">
        <v>-74</v>
      </c>
    </row>
    <row r="326" spans="1:14" x14ac:dyDescent="0.25">
      <c r="A326" t="s">
        <v>7</v>
      </c>
      <c r="B326">
        <v>-4</v>
      </c>
      <c r="C326">
        <v>-80</v>
      </c>
      <c r="D326">
        <v>3</v>
      </c>
      <c r="E326" t="s">
        <v>261</v>
      </c>
      <c r="F326" t="s">
        <v>9</v>
      </c>
      <c r="G326">
        <v>16</v>
      </c>
      <c r="L326">
        <v>3</v>
      </c>
      <c r="M326">
        <v>-80</v>
      </c>
    </row>
    <row r="327" spans="1:14" x14ac:dyDescent="0.25">
      <c r="A327" t="s">
        <v>7</v>
      </c>
      <c r="B327">
        <v>-4</v>
      </c>
      <c r="C327">
        <v>-77</v>
      </c>
      <c r="D327">
        <v>3</v>
      </c>
      <c r="E327" t="s">
        <v>262</v>
      </c>
      <c r="F327" t="s">
        <v>9</v>
      </c>
      <c r="G327">
        <v>16</v>
      </c>
      <c r="L327">
        <v>3</v>
      </c>
      <c r="M327">
        <v>-77</v>
      </c>
    </row>
    <row r="328" spans="1:14" x14ac:dyDescent="0.25">
      <c r="A328" t="s">
        <v>7</v>
      </c>
      <c r="B328">
        <v>-4</v>
      </c>
      <c r="C328">
        <v>-82</v>
      </c>
      <c r="D328">
        <v>3</v>
      </c>
      <c r="E328" t="s">
        <v>263</v>
      </c>
      <c r="F328" t="s">
        <v>9</v>
      </c>
      <c r="G328">
        <v>15</v>
      </c>
      <c r="L328">
        <v>3</v>
      </c>
      <c r="M328">
        <v>-82</v>
      </c>
      <c r="N328">
        <v>-82</v>
      </c>
    </row>
    <row r="329" spans="1:14" x14ac:dyDescent="0.25">
      <c r="A329" t="s">
        <v>7</v>
      </c>
      <c r="B329">
        <v>-4</v>
      </c>
      <c r="C329">
        <v>-82</v>
      </c>
      <c r="D329">
        <v>3</v>
      </c>
      <c r="E329" t="s">
        <v>264</v>
      </c>
      <c r="F329" t="s">
        <v>9</v>
      </c>
      <c r="G329">
        <v>15</v>
      </c>
      <c r="L329">
        <v>3</v>
      </c>
      <c r="M329">
        <v>-82</v>
      </c>
      <c r="N329">
        <v>-82</v>
      </c>
    </row>
    <row r="330" spans="1:14" x14ac:dyDescent="0.25">
      <c r="A330" t="s">
        <v>7</v>
      </c>
      <c r="B330">
        <v>-4</v>
      </c>
      <c r="C330">
        <v>-82</v>
      </c>
      <c r="D330">
        <v>3</v>
      </c>
      <c r="E330" t="s">
        <v>265</v>
      </c>
      <c r="F330" t="s">
        <v>9</v>
      </c>
      <c r="G330">
        <v>15</v>
      </c>
      <c r="L330">
        <v>3</v>
      </c>
      <c r="M330">
        <v>-82</v>
      </c>
      <c r="N330">
        <v>-82</v>
      </c>
    </row>
    <row r="331" spans="1:14" x14ac:dyDescent="0.25">
      <c r="A331" t="s">
        <v>7</v>
      </c>
      <c r="B331">
        <v>-4</v>
      </c>
      <c r="C331">
        <v>-83</v>
      </c>
      <c r="D331">
        <v>3</v>
      </c>
      <c r="E331" t="s">
        <v>266</v>
      </c>
      <c r="F331" t="s">
        <v>9</v>
      </c>
      <c r="G331">
        <v>15</v>
      </c>
      <c r="L331">
        <v>3</v>
      </c>
      <c r="M331">
        <v>-83</v>
      </c>
      <c r="N331">
        <v>-83</v>
      </c>
    </row>
    <row r="332" spans="1:14" x14ac:dyDescent="0.25">
      <c r="A332" t="s">
        <v>7</v>
      </c>
      <c r="B332">
        <v>-4</v>
      </c>
      <c r="C332">
        <v>-82</v>
      </c>
      <c r="D332">
        <v>3</v>
      </c>
      <c r="E332" t="s">
        <v>266</v>
      </c>
      <c r="F332" t="s">
        <v>9</v>
      </c>
      <c r="G332">
        <v>15</v>
      </c>
      <c r="L332">
        <v>3</v>
      </c>
      <c r="M332">
        <v>-82</v>
      </c>
      <c r="N332">
        <v>-82</v>
      </c>
    </row>
    <row r="333" spans="1:14" x14ac:dyDescent="0.25">
      <c r="A333" t="s">
        <v>7</v>
      </c>
      <c r="B333">
        <v>-4</v>
      </c>
      <c r="C333">
        <v>-82</v>
      </c>
      <c r="D333">
        <v>3</v>
      </c>
      <c r="E333" t="s">
        <v>267</v>
      </c>
      <c r="F333" t="s">
        <v>9</v>
      </c>
      <c r="G333">
        <v>15</v>
      </c>
      <c r="L333">
        <v>3</v>
      </c>
      <c r="M333">
        <v>-82</v>
      </c>
      <c r="N333">
        <v>-82</v>
      </c>
    </row>
    <row r="334" spans="1:14" x14ac:dyDescent="0.25">
      <c r="A334" t="s">
        <v>7</v>
      </c>
      <c r="B334">
        <v>-4</v>
      </c>
      <c r="C334">
        <v>-83</v>
      </c>
      <c r="D334">
        <v>3</v>
      </c>
      <c r="E334" t="s">
        <v>268</v>
      </c>
      <c r="F334" t="s">
        <v>9</v>
      </c>
      <c r="G334">
        <v>15</v>
      </c>
      <c r="L334">
        <v>3</v>
      </c>
      <c r="M334">
        <v>-83</v>
      </c>
      <c r="N334">
        <v>-83</v>
      </c>
    </row>
    <row r="335" spans="1:14" x14ac:dyDescent="0.25">
      <c r="A335" t="s">
        <v>7</v>
      </c>
      <c r="B335">
        <v>-4</v>
      </c>
      <c r="C335">
        <v>-83</v>
      </c>
      <c r="D335">
        <v>3</v>
      </c>
      <c r="E335" t="s">
        <v>268</v>
      </c>
      <c r="F335" t="s">
        <v>9</v>
      </c>
      <c r="G335">
        <v>15</v>
      </c>
      <c r="L335">
        <v>3</v>
      </c>
      <c r="M335">
        <v>-83</v>
      </c>
      <c r="N335">
        <v>-83</v>
      </c>
    </row>
    <row r="336" spans="1:14" x14ac:dyDescent="0.25">
      <c r="A336" t="s">
        <v>7</v>
      </c>
      <c r="B336">
        <v>-4</v>
      </c>
      <c r="C336">
        <v>-84</v>
      </c>
      <c r="D336">
        <v>3</v>
      </c>
      <c r="E336" t="s">
        <v>269</v>
      </c>
      <c r="F336" t="s">
        <v>9</v>
      </c>
      <c r="G336">
        <v>15</v>
      </c>
      <c r="L336">
        <v>3</v>
      </c>
      <c r="M336">
        <v>-84</v>
      </c>
      <c r="N336">
        <v>-84</v>
      </c>
    </row>
    <row r="337" spans="1:14" x14ac:dyDescent="0.25">
      <c r="A337" t="s">
        <v>7</v>
      </c>
      <c r="B337">
        <v>-4</v>
      </c>
      <c r="C337">
        <v>-83</v>
      </c>
      <c r="D337">
        <v>3</v>
      </c>
      <c r="E337" t="s">
        <v>269</v>
      </c>
      <c r="F337" t="s">
        <v>9</v>
      </c>
      <c r="G337">
        <v>15</v>
      </c>
      <c r="L337">
        <v>3</v>
      </c>
      <c r="M337">
        <v>-83</v>
      </c>
      <c r="N337">
        <v>-83</v>
      </c>
    </row>
    <row r="338" spans="1:14" x14ac:dyDescent="0.25">
      <c r="A338" t="s">
        <v>7</v>
      </c>
      <c r="B338">
        <v>-4</v>
      </c>
      <c r="C338">
        <v>-83</v>
      </c>
      <c r="D338">
        <v>3</v>
      </c>
      <c r="E338" t="s">
        <v>270</v>
      </c>
      <c r="F338" t="s">
        <v>9</v>
      </c>
      <c r="G338">
        <v>15</v>
      </c>
      <c r="L338">
        <v>3</v>
      </c>
      <c r="M338">
        <v>-83</v>
      </c>
      <c r="N338">
        <v>-83</v>
      </c>
    </row>
    <row r="339" spans="1:14" x14ac:dyDescent="0.25">
      <c r="A339" t="s">
        <v>7</v>
      </c>
      <c r="B339">
        <v>-4</v>
      </c>
      <c r="C339">
        <v>-76</v>
      </c>
      <c r="D339">
        <v>3.5</v>
      </c>
      <c r="E339" t="s">
        <v>271</v>
      </c>
      <c r="F339" t="s">
        <v>9</v>
      </c>
      <c r="G339">
        <v>15</v>
      </c>
      <c r="L339">
        <v>3.5</v>
      </c>
      <c r="M339">
        <v>-76</v>
      </c>
      <c r="N339">
        <v>-76</v>
      </c>
    </row>
    <row r="340" spans="1:14" x14ac:dyDescent="0.25">
      <c r="A340" t="s">
        <v>7</v>
      </c>
      <c r="B340">
        <v>-4</v>
      </c>
      <c r="C340">
        <v>-76</v>
      </c>
      <c r="D340">
        <v>3.5</v>
      </c>
      <c r="E340" t="s">
        <v>272</v>
      </c>
      <c r="F340" t="s">
        <v>9</v>
      </c>
      <c r="G340">
        <v>15</v>
      </c>
      <c r="L340">
        <v>3.5</v>
      </c>
      <c r="M340">
        <v>-76</v>
      </c>
      <c r="N340">
        <v>-76</v>
      </c>
    </row>
    <row r="341" spans="1:14" x14ac:dyDescent="0.25">
      <c r="A341" t="s">
        <v>7</v>
      </c>
      <c r="B341">
        <v>-4</v>
      </c>
      <c r="C341">
        <v>-76</v>
      </c>
      <c r="D341">
        <v>3.5</v>
      </c>
      <c r="E341" t="s">
        <v>273</v>
      </c>
      <c r="F341" t="s">
        <v>9</v>
      </c>
      <c r="G341">
        <v>14</v>
      </c>
      <c r="L341">
        <v>3.5</v>
      </c>
      <c r="M341">
        <v>-76</v>
      </c>
      <c r="N341">
        <v>-76</v>
      </c>
    </row>
    <row r="342" spans="1:14" x14ac:dyDescent="0.25">
      <c r="A342" t="s">
        <v>7</v>
      </c>
      <c r="B342">
        <v>-4</v>
      </c>
      <c r="C342">
        <v>-73</v>
      </c>
      <c r="D342">
        <v>3.5</v>
      </c>
      <c r="E342" t="s">
        <v>274</v>
      </c>
      <c r="F342" t="s">
        <v>9</v>
      </c>
      <c r="G342">
        <v>14</v>
      </c>
      <c r="L342">
        <v>3.5</v>
      </c>
      <c r="M342">
        <v>-73</v>
      </c>
    </row>
    <row r="343" spans="1:14" x14ac:dyDescent="0.25">
      <c r="A343" t="s">
        <v>7</v>
      </c>
      <c r="B343">
        <v>-4</v>
      </c>
      <c r="C343">
        <v>-75</v>
      </c>
      <c r="D343">
        <v>3.5</v>
      </c>
      <c r="E343" t="s">
        <v>275</v>
      </c>
      <c r="F343" t="s">
        <v>9</v>
      </c>
      <c r="G343">
        <v>14</v>
      </c>
      <c r="L343">
        <v>3.5</v>
      </c>
      <c r="M343">
        <v>-75</v>
      </c>
      <c r="N343">
        <v>-75</v>
      </c>
    </row>
    <row r="344" spans="1:14" x14ac:dyDescent="0.25">
      <c r="A344" t="s">
        <v>7</v>
      </c>
      <c r="B344">
        <v>-4</v>
      </c>
      <c r="C344">
        <v>-75</v>
      </c>
      <c r="D344">
        <v>3.5</v>
      </c>
      <c r="E344" t="s">
        <v>276</v>
      </c>
      <c r="F344" t="s">
        <v>9</v>
      </c>
      <c r="G344">
        <v>14</v>
      </c>
      <c r="L344">
        <v>3.5</v>
      </c>
      <c r="M344">
        <v>-75</v>
      </c>
      <c r="N344">
        <v>-75</v>
      </c>
    </row>
    <row r="345" spans="1:14" x14ac:dyDescent="0.25">
      <c r="A345" t="s">
        <v>7</v>
      </c>
      <c r="B345">
        <v>-4</v>
      </c>
      <c r="C345">
        <v>-76</v>
      </c>
      <c r="D345">
        <v>3.5</v>
      </c>
      <c r="E345" t="s">
        <v>277</v>
      </c>
      <c r="F345" t="s">
        <v>9</v>
      </c>
      <c r="G345">
        <v>14</v>
      </c>
      <c r="L345">
        <v>3.5</v>
      </c>
      <c r="M345">
        <v>-76</v>
      </c>
      <c r="N345">
        <v>-76</v>
      </c>
    </row>
    <row r="346" spans="1:14" x14ac:dyDescent="0.25">
      <c r="A346" t="s">
        <v>7</v>
      </c>
      <c r="B346">
        <v>-4</v>
      </c>
      <c r="C346">
        <v>-76</v>
      </c>
      <c r="D346">
        <v>3.5</v>
      </c>
      <c r="E346" t="s">
        <v>278</v>
      </c>
      <c r="F346" t="s">
        <v>9</v>
      </c>
      <c r="G346">
        <v>14</v>
      </c>
      <c r="L346">
        <v>3.5</v>
      </c>
      <c r="M346">
        <v>-76</v>
      </c>
      <c r="N346">
        <v>-76</v>
      </c>
    </row>
    <row r="347" spans="1:14" x14ac:dyDescent="0.25">
      <c r="A347" t="s">
        <v>7</v>
      </c>
      <c r="B347">
        <v>-4</v>
      </c>
      <c r="C347">
        <v>-76</v>
      </c>
      <c r="D347">
        <v>3.5</v>
      </c>
      <c r="E347" t="s">
        <v>279</v>
      </c>
      <c r="F347" t="s">
        <v>9</v>
      </c>
      <c r="G347">
        <v>14</v>
      </c>
      <c r="L347">
        <v>3.5</v>
      </c>
      <c r="M347">
        <v>-76</v>
      </c>
      <c r="N347">
        <v>-76</v>
      </c>
    </row>
    <row r="348" spans="1:14" x14ac:dyDescent="0.25">
      <c r="A348" t="s">
        <v>7</v>
      </c>
      <c r="B348">
        <v>-4</v>
      </c>
      <c r="C348">
        <v>-76</v>
      </c>
      <c r="D348">
        <v>3.5</v>
      </c>
      <c r="E348" t="s">
        <v>279</v>
      </c>
      <c r="F348" t="s">
        <v>9</v>
      </c>
      <c r="G348">
        <v>14</v>
      </c>
      <c r="L348">
        <v>3.5</v>
      </c>
      <c r="M348">
        <v>-76</v>
      </c>
      <c r="N348">
        <v>-76</v>
      </c>
    </row>
    <row r="349" spans="1:14" x14ac:dyDescent="0.25">
      <c r="A349" t="s">
        <v>7</v>
      </c>
      <c r="B349">
        <v>-4</v>
      </c>
      <c r="C349">
        <v>-78</v>
      </c>
      <c r="D349">
        <v>3.5</v>
      </c>
      <c r="E349" t="s">
        <v>280</v>
      </c>
      <c r="F349" t="s">
        <v>9</v>
      </c>
      <c r="G349">
        <v>14</v>
      </c>
      <c r="L349">
        <v>3.5</v>
      </c>
      <c r="M349">
        <v>-78</v>
      </c>
      <c r="N349">
        <v>-78</v>
      </c>
    </row>
    <row r="350" spans="1:14" x14ac:dyDescent="0.25">
      <c r="A350" t="s">
        <v>7</v>
      </c>
      <c r="B350">
        <v>-4</v>
      </c>
      <c r="C350">
        <v>-78</v>
      </c>
      <c r="D350">
        <v>3.5</v>
      </c>
      <c r="E350" t="s">
        <v>281</v>
      </c>
      <c r="F350" t="s">
        <v>9</v>
      </c>
      <c r="G350">
        <v>14</v>
      </c>
      <c r="L350">
        <v>3.5</v>
      </c>
      <c r="M350">
        <v>-78</v>
      </c>
      <c r="N350">
        <v>-78</v>
      </c>
    </row>
    <row r="351" spans="1:14" x14ac:dyDescent="0.25">
      <c r="A351" t="s">
        <v>7</v>
      </c>
      <c r="B351">
        <v>-4</v>
      </c>
      <c r="C351">
        <v>-78</v>
      </c>
      <c r="D351">
        <v>3.5</v>
      </c>
      <c r="E351" t="s">
        <v>282</v>
      </c>
      <c r="F351" t="s">
        <v>9</v>
      </c>
      <c r="G351">
        <v>14</v>
      </c>
      <c r="L351">
        <v>3.5</v>
      </c>
      <c r="M351">
        <v>-78</v>
      </c>
      <c r="N351">
        <v>-78</v>
      </c>
    </row>
    <row r="352" spans="1:14" x14ac:dyDescent="0.25">
      <c r="A352" t="s">
        <v>7</v>
      </c>
      <c r="B352">
        <v>-4</v>
      </c>
      <c r="C352">
        <v>-77</v>
      </c>
      <c r="D352">
        <v>3.5</v>
      </c>
      <c r="E352" t="s">
        <v>283</v>
      </c>
      <c r="F352" t="s">
        <v>9</v>
      </c>
      <c r="G352">
        <v>14</v>
      </c>
      <c r="L352">
        <v>3.5</v>
      </c>
      <c r="M352">
        <v>-77</v>
      </c>
      <c r="N352">
        <v>-77</v>
      </c>
    </row>
    <row r="353" spans="1:14" x14ac:dyDescent="0.25">
      <c r="A353" t="s">
        <v>7</v>
      </c>
      <c r="B353">
        <v>-4</v>
      </c>
      <c r="C353">
        <v>-77</v>
      </c>
      <c r="D353">
        <v>3.5</v>
      </c>
      <c r="E353" t="s">
        <v>284</v>
      </c>
      <c r="F353" t="s">
        <v>9</v>
      </c>
      <c r="G353">
        <v>14</v>
      </c>
      <c r="L353">
        <v>3.5</v>
      </c>
      <c r="M353">
        <v>-77</v>
      </c>
      <c r="N353">
        <v>-77</v>
      </c>
    </row>
    <row r="354" spans="1:14" x14ac:dyDescent="0.25">
      <c r="A354" t="s">
        <v>7</v>
      </c>
      <c r="B354">
        <v>-4</v>
      </c>
      <c r="C354">
        <v>-76</v>
      </c>
      <c r="D354">
        <v>3.5</v>
      </c>
      <c r="E354" t="s">
        <v>285</v>
      </c>
      <c r="F354" t="s">
        <v>9</v>
      </c>
      <c r="G354">
        <v>14</v>
      </c>
      <c r="L354">
        <v>3.5</v>
      </c>
      <c r="M354">
        <v>-76</v>
      </c>
      <c r="N354">
        <v>-76</v>
      </c>
    </row>
    <row r="355" spans="1:14" x14ac:dyDescent="0.25">
      <c r="A355" t="s">
        <v>7</v>
      </c>
      <c r="B355">
        <v>-4</v>
      </c>
      <c r="C355">
        <v>-76</v>
      </c>
      <c r="D355">
        <v>3.5</v>
      </c>
      <c r="E355" t="s">
        <v>286</v>
      </c>
      <c r="F355" t="s">
        <v>9</v>
      </c>
      <c r="G355">
        <v>14</v>
      </c>
      <c r="L355">
        <v>3.5</v>
      </c>
      <c r="M355">
        <v>-76</v>
      </c>
      <c r="N355">
        <v>-76</v>
      </c>
    </row>
    <row r="356" spans="1:14" x14ac:dyDescent="0.25">
      <c r="A356" t="s">
        <v>7</v>
      </c>
      <c r="B356">
        <v>-4</v>
      </c>
      <c r="C356">
        <v>-77</v>
      </c>
      <c r="D356">
        <v>3.5</v>
      </c>
      <c r="E356" t="s">
        <v>287</v>
      </c>
      <c r="F356" t="s">
        <v>9</v>
      </c>
      <c r="G356">
        <v>14</v>
      </c>
      <c r="L356">
        <v>3.5</v>
      </c>
      <c r="M356">
        <v>-77</v>
      </c>
      <c r="N356">
        <v>-77</v>
      </c>
    </row>
    <row r="357" spans="1:14" x14ac:dyDescent="0.25">
      <c r="A357" t="s">
        <v>7</v>
      </c>
      <c r="B357">
        <v>-4</v>
      </c>
      <c r="C357">
        <v>-76</v>
      </c>
      <c r="D357">
        <v>3.5</v>
      </c>
      <c r="E357" t="s">
        <v>287</v>
      </c>
      <c r="F357" t="s">
        <v>9</v>
      </c>
      <c r="G357">
        <v>14</v>
      </c>
      <c r="L357">
        <v>3.5</v>
      </c>
      <c r="M357">
        <v>-76</v>
      </c>
      <c r="N357">
        <v>-76</v>
      </c>
    </row>
    <row r="358" spans="1:14" x14ac:dyDescent="0.25">
      <c r="A358" t="s">
        <v>7</v>
      </c>
      <c r="B358">
        <v>-4</v>
      </c>
      <c r="C358">
        <v>-76</v>
      </c>
      <c r="D358">
        <v>3.5</v>
      </c>
      <c r="E358" t="s">
        <v>288</v>
      </c>
      <c r="F358" t="s">
        <v>9</v>
      </c>
      <c r="G358">
        <v>14</v>
      </c>
      <c r="L358">
        <v>3.5</v>
      </c>
      <c r="M358">
        <v>-76</v>
      </c>
      <c r="N358">
        <v>-76</v>
      </c>
    </row>
    <row r="359" spans="1:14" x14ac:dyDescent="0.25">
      <c r="A359" t="s">
        <v>7</v>
      </c>
      <c r="B359">
        <v>-4</v>
      </c>
      <c r="C359">
        <v>-77</v>
      </c>
      <c r="D359">
        <v>3.5</v>
      </c>
      <c r="E359" t="s">
        <v>289</v>
      </c>
      <c r="F359" t="s">
        <v>9</v>
      </c>
      <c r="G359">
        <v>14</v>
      </c>
      <c r="L359">
        <v>3.5</v>
      </c>
      <c r="M359">
        <v>-77</v>
      </c>
      <c r="N359">
        <v>-77</v>
      </c>
    </row>
    <row r="360" spans="1:14" x14ac:dyDescent="0.25">
      <c r="A360" t="s">
        <v>7</v>
      </c>
      <c r="B360">
        <v>-4</v>
      </c>
      <c r="C360">
        <v>-77</v>
      </c>
      <c r="D360">
        <v>3.5</v>
      </c>
      <c r="E360" t="s">
        <v>289</v>
      </c>
      <c r="F360" t="s">
        <v>9</v>
      </c>
      <c r="G360">
        <v>14</v>
      </c>
      <c r="L360">
        <v>3.5</v>
      </c>
      <c r="M360">
        <v>-77</v>
      </c>
      <c r="N360">
        <v>-77</v>
      </c>
    </row>
    <row r="361" spans="1:14" x14ac:dyDescent="0.25">
      <c r="A361" t="s">
        <v>7</v>
      </c>
      <c r="B361">
        <v>-4</v>
      </c>
      <c r="C361">
        <v>-76</v>
      </c>
      <c r="D361">
        <v>3.5</v>
      </c>
      <c r="E361" t="s">
        <v>290</v>
      </c>
      <c r="F361" t="s">
        <v>9</v>
      </c>
      <c r="G361">
        <v>14</v>
      </c>
      <c r="L361">
        <v>3.5</v>
      </c>
      <c r="M361">
        <v>-76</v>
      </c>
      <c r="N361">
        <v>-76</v>
      </c>
    </row>
    <row r="362" spans="1:14" x14ac:dyDescent="0.25">
      <c r="A362" t="s">
        <v>7</v>
      </c>
      <c r="B362">
        <v>-4</v>
      </c>
      <c r="C362">
        <v>-76</v>
      </c>
      <c r="D362">
        <v>3.5</v>
      </c>
      <c r="E362" t="s">
        <v>291</v>
      </c>
      <c r="F362" t="s">
        <v>9</v>
      </c>
      <c r="G362">
        <v>14</v>
      </c>
      <c r="L362">
        <v>3.5</v>
      </c>
      <c r="M362">
        <v>-76</v>
      </c>
      <c r="N362">
        <v>-76</v>
      </c>
    </row>
    <row r="363" spans="1:14" x14ac:dyDescent="0.25">
      <c r="A363" t="s">
        <v>7</v>
      </c>
      <c r="B363">
        <v>-4</v>
      </c>
      <c r="C363">
        <v>-76</v>
      </c>
      <c r="D363">
        <v>3.5</v>
      </c>
      <c r="E363" t="s">
        <v>292</v>
      </c>
      <c r="F363" t="s">
        <v>9</v>
      </c>
      <c r="G363">
        <v>14</v>
      </c>
      <c r="L363">
        <v>3.5</v>
      </c>
      <c r="M363">
        <v>-76</v>
      </c>
      <c r="N363">
        <v>-76</v>
      </c>
    </row>
    <row r="364" spans="1:14" x14ac:dyDescent="0.25">
      <c r="A364" t="s">
        <v>7</v>
      </c>
      <c r="B364">
        <v>-4</v>
      </c>
      <c r="C364">
        <v>-76</v>
      </c>
      <c r="D364">
        <v>3.5</v>
      </c>
      <c r="E364" t="s">
        <v>293</v>
      </c>
      <c r="F364" t="s">
        <v>9</v>
      </c>
      <c r="G364">
        <v>14</v>
      </c>
      <c r="L364">
        <v>3.5</v>
      </c>
      <c r="M364">
        <v>-76</v>
      </c>
      <c r="N364">
        <v>-76</v>
      </c>
    </row>
    <row r="365" spans="1:14" x14ac:dyDescent="0.25">
      <c r="A365" t="s">
        <v>7</v>
      </c>
      <c r="B365">
        <v>-4</v>
      </c>
      <c r="C365">
        <v>-77</v>
      </c>
      <c r="D365">
        <v>3.5</v>
      </c>
      <c r="E365" t="s">
        <v>294</v>
      </c>
      <c r="F365" t="s">
        <v>9</v>
      </c>
      <c r="G365">
        <v>14</v>
      </c>
      <c r="L365">
        <v>3.5</v>
      </c>
      <c r="M365">
        <v>-77</v>
      </c>
      <c r="N365">
        <v>-77</v>
      </c>
    </row>
    <row r="366" spans="1:14" x14ac:dyDescent="0.25">
      <c r="A366" t="s">
        <v>7</v>
      </c>
      <c r="B366">
        <v>-4</v>
      </c>
      <c r="C366">
        <v>-76</v>
      </c>
      <c r="D366">
        <v>3.5</v>
      </c>
      <c r="E366" t="s">
        <v>295</v>
      </c>
      <c r="F366" t="s">
        <v>9</v>
      </c>
      <c r="G366">
        <v>14</v>
      </c>
      <c r="L366">
        <v>3.5</v>
      </c>
      <c r="M366">
        <v>-76</v>
      </c>
      <c r="N366">
        <v>-76</v>
      </c>
    </row>
    <row r="367" spans="1:14" x14ac:dyDescent="0.25">
      <c r="A367" t="s">
        <v>7</v>
      </c>
      <c r="B367">
        <v>-4</v>
      </c>
      <c r="C367">
        <v>-78</v>
      </c>
      <c r="D367">
        <v>3.5</v>
      </c>
      <c r="E367" t="s">
        <v>296</v>
      </c>
      <c r="F367" t="s">
        <v>9</v>
      </c>
      <c r="G367">
        <v>14</v>
      </c>
      <c r="L367">
        <v>3.5</v>
      </c>
      <c r="M367">
        <v>-78</v>
      </c>
      <c r="N367">
        <v>-78</v>
      </c>
    </row>
    <row r="368" spans="1:14" x14ac:dyDescent="0.25">
      <c r="A368" t="s">
        <v>7</v>
      </c>
      <c r="B368">
        <v>-4</v>
      </c>
      <c r="C368">
        <v>-78</v>
      </c>
      <c r="D368">
        <v>3.5</v>
      </c>
      <c r="E368" t="s">
        <v>297</v>
      </c>
      <c r="F368" t="s">
        <v>9</v>
      </c>
      <c r="G368">
        <v>14</v>
      </c>
      <c r="L368">
        <v>3.5</v>
      </c>
      <c r="M368">
        <v>-78</v>
      </c>
      <c r="N368">
        <v>-78</v>
      </c>
    </row>
    <row r="369" spans="1:14" x14ac:dyDescent="0.25">
      <c r="A369" t="s">
        <v>7</v>
      </c>
      <c r="B369">
        <v>-4</v>
      </c>
      <c r="C369">
        <v>-78</v>
      </c>
      <c r="D369">
        <v>3.5</v>
      </c>
      <c r="E369" t="s">
        <v>297</v>
      </c>
      <c r="F369" t="s">
        <v>9</v>
      </c>
      <c r="G369">
        <v>14</v>
      </c>
      <c r="L369">
        <v>3.5</v>
      </c>
      <c r="M369">
        <v>-78</v>
      </c>
      <c r="N369">
        <v>-78</v>
      </c>
    </row>
    <row r="370" spans="1:14" x14ac:dyDescent="0.25">
      <c r="A370" t="s">
        <v>7</v>
      </c>
      <c r="B370">
        <v>-4</v>
      </c>
      <c r="C370">
        <v>-77</v>
      </c>
      <c r="D370">
        <v>3.5</v>
      </c>
      <c r="E370" t="s">
        <v>298</v>
      </c>
      <c r="F370" t="s">
        <v>9</v>
      </c>
      <c r="G370">
        <v>13</v>
      </c>
      <c r="L370">
        <v>3.5</v>
      </c>
      <c r="M370">
        <v>-77</v>
      </c>
      <c r="N370">
        <v>-77</v>
      </c>
    </row>
    <row r="371" spans="1:14" x14ac:dyDescent="0.25">
      <c r="A371" t="s">
        <v>7</v>
      </c>
      <c r="B371">
        <v>-4</v>
      </c>
      <c r="C371">
        <v>-78</v>
      </c>
      <c r="D371">
        <v>3.5</v>
      </c>
      <c r="E371" t="s">
        <v>299</v>
      </c>
      <c r="F371" t="s">
        <v>9</v>
      </c>
      <c r="G371">
        <v>13</v>
      </c>
      <c r="L371">
        <v>3.5</v>
      </c>
      <c r="M371">
        <v>-78</v>
      </c>
      <c r="N371">
        <v>-78</v>
      </c>
    </row>
    <row r="372" spans="1:14" x14ac:dyDescent="0.25">
      <c r="A372" t="s">
        <v>7</v>
      </c>
      <c r="B372">
        <v>-4</v>
      </c>
      <c r="C372">
        <v>-77</v>
      </c>
      <c r="D372">
        <v>3.5</v>
      </c>
      <c r="E372" t="s">
        <v>300</v>
      </c>
      <c r="F372" t="s">
        <v>9</v>
      </c>
      <c r="G372">
        <v>13</v>
      </c>
      <c r="L372">
        <v>3.5</v>
      </c>
      <c r="M372">
        <v>-77</v>
      </c>
      <c r="N372">
        <v>-77</v>
      </c>
    </row>
    <row r="373" spans="1:14" x14ac:dyDescent="0.25">
      <c r="A373" t="s">
        <v>7</v>
      </c>
      <c r="B373">
        <v>-4</v>
      </c>
      <c r="C373">
        <v>-77</v>
      </c>
      <c r="D373">
        <v>3.5</v>
      </c>
      <c r="E373" t="s">
        <v>301</v>
      </c>
      <c r="F373" t="s">
        <v>9</v>
      </c>
      <c r="G373">
        <v>13</v>
      </c>
      <c r="L373">
        <v>3.5</v>
      </c>
      <c r="M373">
        <v>-77</v>
      </c>
      <c r="N373">
        <v>-77</v>
      </c>
    </row>
    <row r="374" spans="1:14" x14ac:dyDescent="0.25">
      <c r="A374" t="s">
        <v>7</v>
      </c>
      <c r="B374">
        <v>-4</v>
      </c>
      <c r="C374">
        <v>-95</v>
      </c>
      <c r="D374">
        <v>4</v>
      </c>
      <c r="E374" t="s">
        <v>302</v>
      </c>
      <c r="F374" t="s">
        <v>9</v>
      </c>
      <c r="G374">
        <v>13</v>
      </c>
      <c r="L374">
        <v>4</v>
      </c>
      <c r="M374">
        <v>-95</v>
      </c>
    </row>
    <row r="375" spans="1:14" x14ac:dyDescent="0.25">
      <c r="A375" t="s">
        <v>7</v>
      </c>
      <c r="B375">
        <v>-4</v>
      </c>
      <c r="C375">
        <v>-95</v>
      </c>
      <c r="D375">
        <v>4</v>
      </c>
      <c r="E375" t="s">
        <v>302</v>
      </c>
      <c r="F375" t="s">
        <v>9</v>
      </c>
      <c r="G375">
        <v>13</v>
      </c>
      <c r="L375">
        <v>4</v>
      </c>
      <c r="M375">
        <v>-95</v>
      </c>
    </row>
    <row r="376" spans="1:14" x14ac:dyDescent="0.25">
      <c r="A376" t="s">
        <v>7</v>
      </c>
      <c r="B376">
        <v>-4</v>
      </c>
      <c r="C376">
        <v>-92</v>
      </c>
      <c r="D376">
        <v>4</v>
      </c>
      <c r="E376" t="s">
        <v>303</v>
      </c>
      <c r="F376" t="s">
        <v>9</v>
      </c>
      <c r="G376">
        <v>13</v>
      </c>
      <c r="L376">
        <v>4</v>
      </c>
      <c r="M376">
        <v>-92</v>
      </c>
    </row>
    <row r="377" spans="1:14" x14ac:dyDescent="0.25">
      <c r="A377" t="s">
        <v>7</v>
      </c>
      <c r="B377">
        <v>-4</v>
      </c>
      <c r="C377">
        <v>-78</v>
      </c>
      <c r="D377">
        <v>4</v>
      </c>
      <c r="E377" t="s">
        <v>304</v>
      </c>
      <c r="F377" t="s">
        <v>9</v>
      </c>
      <c r="G377">
        <v>12</v>
      </c>
      <c r="L377">
        <v>4</v>
      </c>
      <c r="M377">
        <v>-78</v>
      </c>
      <c r="N377">
        <v>-78</v>
      </c>
    </row>
    <row r="378" spans="1:14" x14ac:dyDescent="0.25">
      <c r="A378" t="s">
        <v>7</v>
      </c>
      <c r="B378">
        <v>-4</v>
      </c>
      <c r="C378">
        <v>-78</v>
      </c>
      <c r="D378">
        <v>4</v>
      </c>
      <c r="E378" t="s">
        <v>304</v>
      </c>
      <c r="F378" t="s">
        <v>9</v>
      </c>
      <c r="G378">
        <v>12</v>
      </c>
      <c r="L378">
        <v>4</v>
      </c>
      <c r="M378">
        <v>-78</v>
      </c>
      <c r="N378">
        <v>-78</v>
      </c>
    </row>
    <row r="379" spans="1:14" x14ac:dyDescent="0.25">
      <c r="A379" t="s">
        <v>7</v>
      </c>
      <c r="B379">
        <v>-4</v>
      </c>
      <c r="C379">
        <v>-78</v>
      </c>
      <c r="D379">
        <v>4</v>
      </c>
      <c r="E379" t="s">
        <v>304</v>
      </c>
      <c r="F379" t="s">
        <v>9</v>
      </c>
      <c r="G379">
        <v>12</v>
      </c>
      <c r="L379">
        <v>4</v>
      </c>
      <c r="M379">
        <v>-78</v>
      </c>
      <c r="N379">
        <v>-78</v>
      </c>
    </row>
    <row r="380" spans="1:14" x14ac:dyDescent="0.25">
      <c r="A380" t="s">
        <v>7</v>
      </c>
      <c r="B380">
        <v>-4</v>
      </c>
      <c r="C380">
        <v>-78</v>
      </c>
      <c r="D380">
        <v>4</v>
      </c>
      <c r="E380" t="s">
        <v>305</v>
      </c>
      <c r="F380" t="s">
        <v>9</v>
      </c>
      <c r="G380">
        <v>12</v>
      </c>
      <c r="L380">
        <v>4</v>
      </c>
      <c r="M380">
        <v>-78</v>
      </c>
      <c r="N380">
        <v>-78</v>
      </c>
    </row>
    <row r="381" spans="1:14" x14ac:dyDescent="0.25">
      <c r="A381" t="s">
        <v>7</v>
      </c>
      <c r="B381">
        <v>-4</v>
      </c>
      <c r="C381">
        <v>-78</v>
      </c>
      <c r="D381">
        <v>4</v>
      </c>
      <c r="E381" t="s">
        <v>305</v>
      </c>
      <c r="F381" t="s">
        <v>9</v>
      </c>
      <c r="G381">
        <v>12</v>
      </c>
      <c r="L381">
        <v>4</v>
      </c>
      <c r="M381">
        <v>-78</v>
      </c>
      <c r="N381">
        <v>-78</v>
      </c>
    </row>
    <row r="382" spans="1:14" x14ac:dyDescent="0.25">
      <c r="A382" t="s">
        <v>7</v>
      </c>
      <c r="B382">
        <v>-4</v>
      </c>
      <c r="C382">
        <v>-78</v>
      </c>
      <c r="D382">
        <v>4</v>
      </c>
      <c r="E382" t="s">
        <v>305</v>
      </c>
      <c r="F382" t="s">
        <v>9</v>
      </c>
      <c r="G382">
        <v>12</v>
      </c>
      <c r="L382">
        <v>4</v>
      </c>
      <c r="M382">
        <v>-78</v>
      </c>
      <c r="N382">
        <v>-78</v>
      </c>
    </row>
    <row r="383" spans="1:14" x14ac:dyDescent="0.25">
      <c r="A383" t="s">
        <v>7</v>
      </c>
      <c r="B383">
        <v>-4</v>
      </c>
      <c r="C383">
        <v>-78</v>
      </c>
      <c r="D383">
        <v>4</v>
      </c>
      <c r="E383" t="s">
        <v>305</v>
      </c>
      <c r="F383" t="s">
        <v>9</v>
      </c>
      <c r="G383">
        <v>12</v>
      </c>
      <c r="L383">
        <v>4</v>
      </c>
      <c r="M383">
        <v>-78</v>
      </c>
      <c r="N383">
        <v>-78</v>
      </c>
    </row>
    <row r="384" spans="1:14" x14ac:dyDescent="0.25">
      <c r="A384" t="s">
        <v>7</v>
      </c>
      <c r="B384">
        <v>-4</v>
      </c>
      <c r="C384">
        <v>-78</v>
      </c>
      <c r="D384">
        <v>4</v>
      </c>
      <c r="E384" t="s">
        <v>305</v>
      </c>
      <c r="F384" t="s">
        <v>9</v>
      </c>
      <c r="G384">
        <v>12</v>
      </c>
      <c r="L384">
        <v>4</v>
      </c>
      <c r="M384">
        <v>-78</v>
      </c>
      <c r="N384">
        <v>-78</v>
      </c>
    </row>
    <row r="385" spans="1:14" x14ac:dyDescent="0.25">
      <c r="A385" t="s">
        <v>7</v>
      </c>
      <c r="B385">
        <v>-4</v>
      </c>
      <c r="C385">
        <v>-78</v>
      </c>
      <c r="D385">
        <v>4</v>
      </c>
      <c r="E385" t="s">
        <v>305</v>
      </c>
      <c r="F385" t="s">
        <v>9</v>
      </c>
      <c r="G385">
        <v>12</v>
      </c>
      <c r="L385">
        <v>4</v>
      </c>
      <c r="M385">
        <v>-78</v>
      </c>
      <c r="N385">
        <v>-78</v>
      </c>
    </row>
    <row r="386" spans="1:14" x14ac:dyDescent="0.25">
      <c r="A386" t="s">
        <v>7</v>
      </c>
      <c r="B386">
        <v>-4</v>
      </c>
      <c r="C386">
        <v>-78</v>
      </c>
      <c r="D386">
        <v>4</v>
      </c>
      <c r="E386" t="s">
        <v>306</v>
      </c>
      <c r="F386" t="s">
        <v>9</v>
      </c>
      <c r="G386">
        <v>12</v>
      </c>
      <c r="L386">
        <v>4</v>
      </c>
      <c r="M386">
        <v>-78</v>
      </c>
      <c r="N386">
        <v>-78</v>
      </c>
    </row>
    <row r="387" spans="1:14" x14ac:dyDescent="0.25">
      <c r="A387" t="s">
        <v>7</v>
      </c>
      <c r="B387">
        <v>-4</v>
      </c>
      <c r="C387">
        <v>-78</v>
      </c>
      <c r="D387">
        <v>4</v>
      </c>
      <c r="E387" t="s">
        <v>306</v>
      </c>
      <c r="F387" t="s">
        <v>9</v>
      </c>
      <c r="G387">
        <v>12</v>
      </c>
      <c r="L387">
        <v>4</v>
      </c>
      <c r="M387">
        <v>-78</v>
      </c>
      <c r="N387">
        <v>-78</v>
      </c>
    </row>
    <row r="388" spans="1:14" x14ac:dyDescent="0.25">
      <c r="A388" t="s">
        <v>7</v>
      </c>
      <c r="B388">
        <v>-4</v>
      </c>
      <c r="C388">
        <v>-78</v>
      </c>
      <c r="D388">
        <v>4</v>
      </c>
      <c r="E388" t="s">
        <v>306</v>
      </c>
      <c r="F388" t="s">
        <v>9</v>
      </c>
      <c r="G388">
        <v>12</v>
      </c>
      <c r="L388">
        <v>4</v>
      </c>
      <c r="M388">
        <v>-78</v>
      </c>
      <c r="N388">
        <v>-78</v>
      </c>
    </row>
    <row r="389" spans="1:14" x14ac:dyDescent="0.25">
      <c r="A389" t="s">
        <v>7</v>
      </c>
      <c r="B389">
        <v>-4</v>
      </c>
      <c r="C389">
        <v>-78</v>
      </c>
      <c r="D389">
        <v>4</v>
      </c>
      <c r="E389" t="s">
        <v>306</v>
      </c>
      <c r="F389" t="s">
        <v>9</v>
      </c>
      <c r="G389">
        <v>12</v>
      </c>
      <c r="L389">
        <v>4</v>
      </c>
      <c r="M389">
        <v>-78</v>
      </c>
      <c r="N389">
        <v>-78</v>
      </c>
    </row>
    <row r="390" spans="1:14" x14ac:dyDescent="0.25">
      <c r="A390" t="s">
        <v>7</v>
      </c>
      <c r="B390">
        <v>-4</v>
      </c>
      <c r="C390">
        <v>-78</v>
      </c>
      <c r="D390">
        <v>4</v>
      </c>
      <c r="E390" t="s">
        <v>306</v>
      </c>
      <c r="F390" t="s">
        <v>9</v>
      </c>
      <c r="G390">
        <v>12</v>
      </c>
      <c r="L390">
        <v>4</v>
      </c>
      <c r="M390">
        <v>-78</v>
      </c>
      <c r="N390">
        <v>-78</v>
      </c>
    </row>
    <row r="391" spans="1:14" x14ac:dyDescent="0.25">
      <c r="A391" t="s">
        <v>7</v>
      </c>
      <c r="B391">
        <v>-4</v>
      </c>
      <c r="C391">
        <v>-78</v>
      </c>
      <c r="D391">
        <v>4</v>
      </c>
      <c r="E391" t="s">
        <v>306</v>
      </c>
      <c r="F391" t="s">
        <v>9</v>
      </c>
      <c r="G391">
        <v>12</v>
      </c>
      <c r="L391">
        <v>4</v>
      </c>
      <c r="M391">
        <v>-78</v>
      </c>
      <c r="N391">
        <v>-78</v>
      </c>
    </row>
    <row r="392" spans="1:14" x14ac:dyDescent="0.25">
      <c r="A392" t="s">
        <v>7</v>
      </c>
      <c r="B392">
        <v>-4</v>
      </c>
      <c r="C392">
        <v>-78</v>
      </c>
      <c r="D392">
        <v>4</v>
      </c>
      <c r="E392" t="s">
        <v>306</v>
      </c>
      <c r="F392" t="s">
        <v>9</v>
      </c>
      <c r="G392">
        <v>12</v>
      </c>
      <c r="L392">
        <v>4</v>
      </c>
      <c r="M392">
        <v>-78</v>
      </c>
      <c r="N392">
        <v>-78</v>
      </c>
    </row>
    <row r="393" spans="1:14" x14ac:dyDescent="0.25">
      <c r="A393" t="s">
        <v>7</v>
      </c>
      <c r="B393">
        <v>-4</v>
      </c>
      <c r="C393">
        <v>-78</v>
      </c>
      <c r="D393">
        <v>4</v>
      </c>
      <c r="E393" t="s">
        <v>307</v>
      </c>
      <c r="F393" t="s">
        <v>9</v>
      </c>
      <c r="G393">
        <v>12</v>
      </c>
      <c r="L393">
        <v>4</v>
      </c>
      <c r="M393">
        <v>-78</v>
      </c>
      <c r="N393">
        <v>-78</v>
      </c>
    </row>
    <row r="394" spans="1:14" x14ac:dyDescent="0.25">
      <c r="A394" t="s">
        <v>7</v>
      </c>
      <c r="B394">
        <v>-4</v>
      </c>
      <c r="C394">
        <v>-78</v>
      </c>
      <c r="D394">
        <v>4</v>
      </c>
      <c r="E394" t="s">
        <v>307</v>
      </c>
      <c r="F394" t="s">
        <v>9</v>
      </c>
      <c r="G394">
        <v>12</v>
      </c>
      <c r="L394">
        <v>4</v>
      </c>
      <c r="M394">
        <v>-78</v>
      </c>
      <c r="N394">
        <v>-78</v>
      </c>
    </row>
    <row r="395" spans="1:14" x14ac:dyDescent="0.25">
      <c r="A395" t="s">
        <v>7</v>
      </c>
      <c r="B395">
        <v>-4</v>
      </c>
      <c r="C395">
        <v>-78</v>
      </c>
      <c r="D395">
        <v>4</v>
      </c>
      <c r="E395" t="s">
        <v>307</v>
      </c>
      <c r="F395" t="s">
        <v>9</v>
      </c>
      <c r="G395">
        <v>12</v>
      </c>
      <c r="L395">
        <v>4</v>
      </c>
      <c r="M395">
        <v>-78</v>
      </c>
      <c r="N395">
        <v>-78</v>
      </c>
    </row>
    <row r="396" spans="1:14" x14ac:dyDescent="0.25">
      <c r="A396" t="s">
        <v>7</v>
      </c>
      <c r="B396">
        <v>-4</v>
      </c>
      <c r="C396">
        <v>-80</v>
      </c>
      <c r="D396">
        <v>4</v>
      </c>
      <c r="E396" t="s">
        <v>308</v>
      </c>
      <c r="F396" t="s">
        <v>9</v>
      </c>
      <c r="G396">
        <v>12</v>
      </c>
      <c r="L396">
        <v>4</v>
      </c>
      <c r="M396">
        <v>-80</v>
      </c>
      <c r="N396">
        <v>-80</v>
      </c>
    </row>
    <row r="397" spans="1:14" x14ac:dyDescent="0.25">
      <c r="A397" t="s">
        <v>7</v>
      </c>
      <c r="B397">
        <v>-4</v>
      </c>
      <c r="C397">
        <v>-79</v>
      </c>
      <c r="D397">
        <v>4</v>
      </c>
      <c r="E397" t="s">
        <v>309</v>
      </c>
      <c r="F397" t="s">
        <v>9</v>
      </c>
      <c r="G397">
        <v>12</v>
      </c>
      <c r="L397">
        <v>4</v>
      </c>
      <c r="M397">
        <v>-79</v>
      </c>
      <c r="N397">
        <v>-79</v>
      </c>
    </row>
    <row r="398" spans="1:14" x14ac:dyDescent="0.25">
      <c r="A398" t="s">
        <v>7</v>
      </c>
      <c r="B398">
        <v>-4</v>
      </c>
      <c r="C398">
        <v>-78</v>
      </c>
      <c r="D398">
        <v>4</v>
      </c>
      <c r="E398" t="s">
        <v>309</v>
      </c>
      <c r="F398" t="s">
        <v>9</v>
      </c>
      <c r="G398">
        <v>12</v>
      </c>
      <c r="L398">
        <v>4</v>
      </c>
      <c r="M398">
        <v>-78</v>
      </c>
      <c r="N398">
        <v>-78</v>
      </c>
    </row>
    <row r="399" spans="1:14" x14ac:dyDescent="0.25">
      <c r="A399" t="s">
        <v>7</v>
      </c>
      <c r="B399">
        <v>-4</v>
      </c>
      <c r="C399">
        <v>-82</v>
      </c>
      <c r="D399">
        <v>4</v>
      </c>
      <c r="E399" t="s">
        <v>310</v>
      </c>
      <c r="F399" t="s">
        <v>9</v>
      </c>
      <c r="G399">
        <v>12</v>
      </c>
      <c r="L399">
        <v>4</v>
      </c>
      <c r="M399">
        <v>-82</v>
      </c>
      <c r="N399">
        <v>-82</v>
      </c>
    </row>
    <row r="400" spans="1:14" x14ac:dyDescent="0.25">
      <c r="A400" t="s">
        <v>7</v>
      </c>
      <c r="B400">
        <v>-4</v>
      </c>
      <c r="C400">
        <v>-84</v>
      </c>
      <c r="D400">
        <v>4</v>
      </c>
      <c r="E400" t="s">
        <v>311</v>
      </c>
      <c r="F400" t="s">
        <v>9</v>
      </c>
      <c r="G400">
        <v>12</v>
      </c>
      <c r="L400">
        <v>4</v>
      </c>
      <c r="M400">
        <v>-84</v>
      </c>
      <c r="N400">
        <v>-84</v>
      </c>
    </row>
    <row r="401" spans="1:14" x14ac:dyDescent="0.25">
      <c r="A401" t="s">
        <v>7</v>
      </c>
      <c r="B401">
        <v>-4</v>
      </c>
      <c r="C401">
        <v>-81</v>
      </c>
      <c r="D401">
        <v>4</v>
      </c>
      <c r="E401" t="s">
        <v>312</v>
      </c>
      <c r="F401" t="s">
        <v>9</v>
      </c>
      <c r="G401">
        <v>12</v>
      </c>
      <c r="L401">
        <v>4</v>
      </c>
      <c r="M401">
        <v>-81</v>
      </c>
      <c r="N401">
        <v>-81</v>
      </c>
    </row>
    <row r="402" spans="1:14" x14ac:dyDescent="0.25">
      <c r="A402" t="s">
        <v>7</v>
      </c>
      <c r="B402">
        <v>-4</v>
      </c>
      <c r="C402">
        <v>-81</v>
      </c>
      <c r="D402">
        <v>4</v>
      </c>
      <c r="E402" t="s">
        <v>313</v>
      </c>
      <c r="F402" t="s">
        <v>9</v>
      </c>
      <c r="G402">
        <v>12</v>
      </c>
      <c r="L402">
        <v>4</v>
      </c>
      <c r="M402">
        <v>-81</v>
      </c>
      <c r="N402">
        <v>-81</v>
      </c>
    </row>
    <row r="403" spans="1:14" x14ac:dyDescent="0.25">
      <c r="A403" t="s">
        <v>7</v>
      </c>
      <c r="B403">
        <v>-4</v>
      </c>
      <c r="C403">
        <v>-82</v>
      </c>
      <c r="D403">
        <v>4</v>
      </c>
      <c r="E403" t="s">
        <v>314</v>
      </c>
      <c r="F403" t="s">
        <v>9</v>
      </c>
      <c r="G403">
        <v>12</v>
      </c>
      <c r="L403">
        <v>4</v>
      </c>
      <c r="M403">
        <v>-82</v>
      </c>
      <c r="N403">
        <v>-82</v>
      </c>
    </row>
    <row r="404" spans="1:14" x14ac:dyDescent="0.25">
      <c r="A404" t="s">
        <v>7</v>
      </c>
      <c r="B404">
        <v>-4</v>
      </c>
      <c r="C404">
        <v>-84</v>
      </c>
      <c r="D404">
        <v>4</v>
      </c>
      <c r="E404" t="s">
        <v>315</v>
      </c>
      <c r="F404" t="s">
        <v>9</v>
      </c>
      <c r="G404">
        <v>11</v>
      </c>
      <c r="L404">
        <v>4</v>
      </c>
      <c r="M404">
        <v>-84</v>
      </c>
      <c r="N404">
        <v>-84</v>
      </c>
    </row>
    <row r="405" spans="1:14" x14ac:dyDescent="0.25">
      <c r="A405" t="s">
        <v>7</v>
      </c>
      <c r="B405">
        <v>-4</v>
      </c>
      <c r="C405">
        <v>-83</v>
      </c>
      <c r="D405">
        <v>4</v>
      </c>
      <c r="E405" t="s">
        <v>316</v>
      </c>
      <c r="F405" t="s">
        <v>9</v>
      </c>
      <c r="G405">
        <v>11</v>
      </c>
      <c r="L405">
        <v>4</v>
      </c>
      <c r="M405">
        <v>-83</v>
      </c>
      <c r="N405">
        <v>-83</v>
      </c>
    </row>
    <row r="406" spans="1:14" x14ac:dyDescent="0.25">
      <c r="A406" t="s">
        <v>7</v>
      </c>
      <c r="B406">
        <v>-4</v>
      </c>
      <c r="C406">
        <v>-83</v>
      </c>
      <c r="D406">
        <v>4</v>
      </c>
      <c r="E406" t="s">
        <v>317</v>
      </c>
      <c r="F406" t="s">
        <v>9</v>
      </c>
      <c r="G406">
        <v>11</v>
      </c>
      <c r="L406">
        <v>4</v>
      </c>
      <c r="M406">
        <v>-83</v>
      </c>
      <c r="N406">
        <v>-83</v>
      </c>
    </row>
    <row r="407" spans="1:14" x14ac:dyDescent="0.25">
      <c r="A407" t="s">
        <v>7</v>
      </c>
      <c r="B407">
        <v>-4</v>
      </c>
      <c r="C407">
        <v>-84</v>
      </c>
      <c r="D407">
        <v>4</v>
      </c>
      <c r="E407" t="s">
        <v>318</v>
      </c>
      <c r="F407" t="s">
        <v>9</v>
      </c>
      <c r="G407">
        <v>11</v>
      </c>
      <c r="L407">
        <v>4</v>
      </c>
      <c r="M407">
        <v>-84</v>
      </c>
      <c r="N407">
        <v>-84</v>
      </c>
    </row>
    <row r="408" spans="1:14" x14ac:dyDescent="0.25">
      <c r="A408" t="s">
        <v>7</v>
      </c>
      <c r="B408">
        <v>-4</v>
      </c>
      <c r="C408">
        <v>-85</v>
      </c>
      <c r="D408">
        <v>4</v>
      </c>
      <c r="E408" t="s">
        <v>319</v>
      </c>
      <c r="F408" t="s">
        <v>9</v>
      </c>
      <c r="G408">
        <v>11</v>
      </c>
      <c r="L408">
        <v>4</v>
      </c>
      <c r="M408">
        <v>-85</v>
      </c>
      <c r="N408">
        <v>-85</v>
      </c>
    </row>
    <row r="409" spans="1:14" x14ac:dyDescent="0.25">
      <c r="A409" t="s">
        <v>7</v>
      </c>
      <c r="B409">
        <v>-4</v>
      </c>
      <c r="C409">
        <v>-84</v>
      </c>
      <c r="D409">
        <v>4</v>
      </c>
      <c r="E409" t="s">
        <v>320</v>
      </c>
      <c r="F409" t="s">
        <v>9</v>
      </c>
      <c r="G409">
        <v>11</v>
      </c>
      <c r="L409">
        <v>4</v>
      </c>
      <c r="M409">
        <v>-84</v>
      </c>
      <c r="N409">
        <v>-84</v>
      </c>
    </row>
    <row r="410" spans="1:14" x14ac:dyDescent="0.25">
      <c r="A410" t="s">
        <v>7</v>
      </c>
      <c r="B410">
        <v>-4</v>
      </c>
      <c r="C410">
        <v>-75</v>
      </c>
      <c r="D410">
        <v>4</v>
      </c>
      <c r="E410" t="s">
        <v>321</v>
      </c>
      <c r="F410" t="s">
        <v>9</v>
      </c>
      <c r="G410">
        <v>11</v>
      </c>
      <c r="L410">
        <v>4</v>
      </c>
      <c r="M410">
        <v>-75</v>
      </c>
    </row>
    <row r="411" spans="1:14" x14ac:dyDescent="0.25">
      <c r="A411" t="s">
        <v>7</v>
      </c>
      <c r="B411">
        <v>-4</v>
      </c>
      <c r="C411">
        <v>-86</v>
      </c>
      <c r="D411">
        <v>4</v>
      </c>
      <c r="E411" t="s">
        <v>322</v>
      </c>
      <c r="F411" t="s">
        <v>9</v>
      </c>
      <c r="G411">
        <v>11</v>
      </c>
      <c r="L411">
        <v>4</v>
      </c>
      <c r="M411">
        <v>-86</v>
      </c>
      <c r="N411">
        <v>-86</v>
      </c>
    </row>
    <row r="412" spans="1:14" x14ac:dyDescent="0.25">
      <c r="A412" t="s">
        <v>7</v>
      </c>
      <c r="B412">
        <v>-4</v>
      </c>
      <c r="C412">
        <v>-82</v>
      </c>
      <c r="D412">
        <v>4</v>
      </c>
      <c r="E412" t="s">
        <v>323</v>
      </c>
      <c r="F412" t="s">
        <v>9</v>
      </c>
      <c r="G412">
        <v>10</v>
      </c>
      <c r="L412">
        <v>4</v>
      </c>
      <c r="M412">
        <v>-82</v>
      </c>
      <c r="N412">
        <v>-82</v>
      </c>
    </row>
    <row r="413" spans="1:14" x14ac:dyDescent="0.25">
      <c r="A413" t="s">
        <v>7</v>
      </c>
      <c r="B413">
        <v>-4</v>
      </c>
      <c r="C413">
        <v>-82</v>
      </c>
      <c r="D413">
        <v>4</v>
      </c>
      <c r="E413" t="s">
        <v>324</v>
      </c>
      <c r="F413" t="s">
        <v>9</v>
      </c>
      <c r="G413">
        <v>10</v>
      </c>
      <c r="L413">
        <v>4</v>
      </c>
      <c r="M413">
        <v>-82</v>
      </c>
      <c r="N413">
        <v>-82</v>
      </c>
    </row>
    <row r="414" spans="1:14" x14ac:dyDescent="0.25">
      <c r="A414" t="s">
        <v>7</v>
      </c>
      <c r="B414">
        <v>-4</v>
      </c>
      <c r="C414">
        <v>-83</v>
      </c>
      <c r="D414">
        <v>4</v>
      </c>
      <c r="E414" t="s">
        <v>325</v>
      </c>
      <c r="F414" t="s">
        <v>9</v>
      </c>
      <c r="G414">
        <v>10</v>
      </c>
      <c r="L414">
        <v>4</v>
      </c>
      <c r="M414">
        <v>-83</v>
      </c>
      <c r="N414">
        <v>-83</v>
      </c>
    </row>
    <row r="415" spans="1:14" x14ac:dyDescent="0.25">
      <c r="A415" t="s">
        <v>7</v>
      </c>
      <c r="B415">
        <v>-4</v>
      </c>
      <c r="C415">
        <v>-84</v>
      </c>
      <c r="D415">
        <v>4</v>
      </c>
      <c r="E415" t="s">
        <v>326</v>
      </c>
      <c r="F415" t="s">
        <v>9</v>
      </c>
      <c r="G415">
        <v>10</v>
      </c>
      <c r="L415">
        <v>4</v>
      </c>
      <c r="M415">
        <v>-84</v>
      </c>
      <c r="N415">
        <v>-84</v>
      </c>
    </row>
    <row r="416" spans="1:14" x14ac:dyDescent="0.25">
      <c r="A416" t="s">
        <v>7</v>
      </c>
      <c r="B416">
        <v>-4</v>
      </c>
      <c r="C416">
        <v>-84</v>
      </c>
      <c r="D416">
        <v>4</v>
      </c>
      <c r="E416" t="s">
        <v>326</v>
      </c>
      <c r="F416" t="s">
        <v>9</v>
      </c>
      <c r="G416">
        <v>10</v>
      </c>
      <c r="L416">
        <v>4</v>
      </c>
      <c r="M416">
        <v>-84</v>
      </c>
      <c r="N416">
        <v>-84</v>
      </c>
    </row>
    <row r="417" spans="1:14" x14ac:dyDescent="0.25">
      <c r="A417" t="s">
        <v>7</v>
      </c>
      <c r="B417">
        <v>-4</v>
      </c>
      <c r="C417">
        <v>-84</v>
      </c>
      <c r="D417">
        <v>4</v>
      </c>
      <c r="E417" t="s">
        <v>326</v>
      </c>
      <c r="F417" t="s">
        <v>9</v>
      </c>
      <c r="G417">
        <v>10</v>
      </c>
      <c r="L417">
        <v>4</v>
      </c>
      <c r="M417">
        <v>-84</v>
      </c>
      <c r="N417">
        <v>-84</v>
      </c>
    </row>
    <row r="418" spans="1:14" x14ac:dyDescent="0.25">
      <c r="A418" t="s">
        <v>7</v>
      </c>
      <c r="B418">
        <v>-4</v>
      </c>
      <c r="C418">
        <v>-84</v>
      </c>
      <c r="D418">
        <v>4</v>
      </c>
      <c r="E418" t="s">
        <v>326</v>
      </c>
      <c r="F418" t="s">
        <v>9</v>
      </c>
      <c r="G418">
        <v>10</v>
      </c>
      <c r="L418">
        <v>4</v>
      </c>
      <c r="M418">
        <v>-84</v>
      </c>
      <c r="N418">
        <v>-84</v>
      </c>
    </row>
    <row r="419" spans="1:14" x14ac:dyDescent="0.25">
      <c r="A419" t="s">
        <v>7</v>
      </c>
      <c r="B419">
        <v>-4</v>
      </c>
      <c r="C419">
        <v>-84</v>
      </c>
      <c r="D419">
        <v>4</v>
      </c>
      <c r="E419" t="s">
        <v>327</v>
      </c>
      <c r="F419" t="s">
        <v>9</v>
      </c>
      <c r="G419">
        <v>10</v>
      </c>
      <c r="L419">
        <v>4</v>
      </c>
      <c r="M419">
        <v>-84</v>
      </c>
      <c r="N419">
        <v>-84</v>
      </c>
    </row>
    <row r="420" spans="1:14" x14ac:dyDescent="0.25">
      <c r="A420" t="s">
        <v>7</v>
      </c>
      <c r="B420">
        <v>-4</v>
      </c>
      <c r="C420">
        <v>-84</v>
      </c>
      <c r="D420">
        <v>4</v>
      </c>
      <c r="E420" t="s">
        <v>327</v>
      </c>
      <c r="F420" t="s">
        <v>9</v>
      </c>
      <c r="G420">
        <v>10</v>
      </c>
      <c r="L420">
        <v>4</v>
      </c>
      <c r="M420">
        <v>-84</v>
      </c>
      <c r="N420">
        <v>-84</v>
      </c>
    </row>
    <row r="421" spans="1:14" x14ac:dyDescent="0.25">
      <c r="A421" t="s">
        <v>7</v>
      </c>
      <c r="B421">
        <v>-4</v>
      </c>
      <c r="C421">
        <v>-84</v>
      </c>
      <c r="D421">
        <v>4</v>
      </c>
      <c r="E421" t="s">
        <v>327</v>
      </c>
      <c r="F421" t="s">
        <v>9</v>
      </c>
      <c r="G421">
        <v>10</v>
      </c>
      <c r="L421">
        <v>4</v>
      </c>
      <c r="M421">
        <v>-84</v>
      </c>
      <c r="N421">
        <v>-84</v>
      </c>
    </row>
    <row r="422" spans="1:14" x14ac:dyDescent="0.25">
      <c r="A422" t="s">
        <v>7</v>
      </c>
      <c r="B422">
        <v>-4</v>
      </c>
      <c r="C422">
        <v>-84</v>
      </c>
      <c r="D422">
        <v>4</v>
      </c>
      <c r="E422" t="s">
        <v>327</v>
      </c>
      <c r="F422" t="s">
        <v>9</v>
      </c>
      <c r="G422">
        <v>10</v>
      </c>
      <c r="L422">
        <v>4</v>
      </c>
      <c r="M422">
        <v>-84</v>
      </c>
      <c r="N422">
        <v>-84</v>
      </c>
    </row>
    <row r="423" spans="1:14" x14ac:dyDescent="0.25">
      <c r="A423" t="s">
        <v>7</v>
      </c>
      <c r="B423">
        <v>-4</v>
      </c>
      <c r="C423">
        <v>-84</v>
      </c>
      <c r="D423">
        <v>4</v>
      </c>
      <c r="E423" t="s">
        <v>327</v>
      </c>
      <c r="F423" t="s">
        <v>9</v>
      </c>
      <c r="G423">
        <v>10</v>
      </c>
      <c r="L423">
        <v>4</v>
      </c>
      <c r="M423">
        <v>-84</v>
      </c>
      <c r="N423">
        <v>-84</v>
      </c>
    </row>
    <row r="424" spans="1:14" x14ac:dyDescent="0.25">
      <c r="A424" t="s">
        <v>7</v>
      </c>
      <c r="B424">
        <v>-4</v>
      </c>
      <c r="C424">
        <v>-84</v>
      </c>
      <c r="D424">
        <v>4</v>
      </c>
      <c r="E424" t="s">
        <v>327</v>
      </c>
      <c r="F424" t="s">
        <v>9</v>
      </c>
      <c r="G424">
        <v>10</v>
      </c>
      <c r="L424">
        <v>4</v>
      </c>
      <c r="M424">
        <v>-84</v>
      </c>
      <c r="N424">
        <v>-84</v>
      </c>
    </row>
    <row r="425" spans="1:14" x14ac:dyDescent="0.25">
      <c r="A425" t="s">
        <v>7</v>
      </c>
      <c r="B425">
        <v>-4</v>
      </c>
      <c r="C425">
        <v>-84</v>
      </c>
      <c r="D425">
        <v>4</v>
      </c>
      <c r="E425" t="s">
        <v>328</v>
      </c>
      <c r="F425" t="s">
        <v>9</v>
      </c>
      <c r="G425">
        <v>10</v>
      </c>
      <c r="L425">
        <v>4</v>
      </c>
      <c r="M425">
        <v>-84</v>
      </c>
      <c r="N425">
        <v>-84</v>
      </c>
    </row>
    <row r="426" spans="1:14" x14ac:dyDescent="0.25">
      <c r="A426" t="s">
        <v>7</v>
      </c>
      <c r="B426">
        <v>-4</v>
      </c>
      <c r="C426">
        <v>-84</v>
      </c>
      <c r="D426">
        <v>4</v>
      </c>
      <c r="E426" t="s">
        <v>328</v>
      </c>
      <c r="F426" t="s">
        <v>9</v>
      </c>
      <c r="G426">
        <v>10</v>
      </c>
      <c r="L426">
        <v>4</v>
      </c>
      <c r="M426">
        <v>-84</v>
      </c>
      <c r="N426">
        <v>-84</v>
      </c>
    </row>
    <row r="427" spans="1:14" x14ac:dyDescent="0.25">
      <c r="A427" t="s">
        <v>7</v>
      </c>
      <c r="B427">
        <v>-4</v>
      </c>
      <c r="C427">
        <v>-84</v>
      </c>
      <c r="D427">
        <v>4</v>
      </c>
      <c r="E427" t="s">
        <v>328</v>
      </c>
      <c r="F427" t="s">
        <v>9</v>
      </c>
      <c r="G427">
        <v>10</v>
      </c>
      <c r="L427">
        <v>4</v>
      </c>
      <c r="M427">
        <v>-84</v>
      </c>
      <c r="N427">
        <v>-84</v>
      </c>
    </row>
    <row r="428" spans="1:14" x14ac:dyDescent="0.25">
      <c r="A428" t="s">
        <v>7</v>
      </c>
      <c r="B428">
        <v>-4</v>
      </c>
      <c r="C428">
        <v>-84</v>
      </c>
      <c r="D428">
        <v>4</v>
      </c>
      <c r="E428" t="s">
        <v>329</v>
      </c>
      <c r="F428" t="s">
        <v>9</v>
      </c>
      <c r="G428">
        <v>10</v>
      </c>
      <c r="L428">
        <v>4</v>
      </c>
      <c r="M428">
        <v>-84</v>
      </c>
      <c r="N428">
        <v>-84</v>
      </c>
    </row>
    <row r="429" spans="1:14" x14ac:dyDescent="0.25">
      <c r="A429" t="s">
        <v>7</v>
      </c>
      <c r="B429">
        <v>-4</v>
      </c>
      <c r="C429">
        <v>-73</v>
      </c>
      <c r="D429">
        <v>4.5</v>
      </c>
      <c r="E429" t="s">
        <v>330</v>
      </c>
      <c r="F429" t="s">
        <v>9</v>
      </c>
      <c r="G429">
        <v>45</v>
      </c>
      <c r="L429">
        <v>4.5</v>
      </c>
      <c r="M429">
        <v>-73</v>
      </c>
      <c r="N429">
        <v>-73</v>
      </c>
    </row>
    <row r="430" spans="1:14" x14ac:dyDescent="0.25">
      <c r="A430" t="s">
        <v>7</v>
      </c>
      <c r="B430">
        <v>-4</v>
      </c>
      <c r="C430">
        <v>-74</v>
      </c>
      <c r="D430">
        <v>4.5</v>
      </c>
      <c r="E430" t="s">
        <v>331</v>
      </c>
      <c r="F430" t="s">
        <v>9</v>
      </c>
      <c r="G430">
        <v>45</v>
      </c>
      <c r="L430">
        <v>4.5</v>
      </c>
      <c r="M430">
        <v>-74</v>
      </c>
      <c r="N430">
        <v>-74</v>
      </c>
    </row>
    <row r="431" spans="1:14" x14ac:dyDescent="0.25">
      <c r="A431" t="s">
        <v>7</v>
      </c>
      <c r="B431">
        <v>-4</v>
      </c>
      <c r="C431">
        <v>-73</v>
      </c>
      <c r="D431">
        <v>4.5</v>
      </c>
      <c r="E431" t="s">
        <v>331</v>
      </c>
      <c r="F431" t="s">
        <v>9</v>
      </c>
      <c r="G431">
        <v>45</v>
      </c>
      <c r="L431">
        <v>4.5</v>
      </c>
      <c r="M431">
        <v>-73</v>
      </c>
      <c r="N431">
        <v>-73</v>
      </c>
    </row>
    <row r="432" spans="1:14" x14ac:dyDescent="0.25">
      <c r="A432" t="s">
        <v>7</v>
      </c>
      <c r="B432">
        <v>-4</v>
      </c>
      <c r="C432">
        <v>-73</v>
      </c>
      <c r="D432">
        <v>4.5</v>
      </c>
      <c r="E432" t="s">
        <v>332</v>
      </c>
      <c r="F432" t="s">
        <v>9</v>
      </c>
      <c r="G432">
        <v>45</v>
      </c>
      <c r="L432">
        <v>4.5</v>
      </c>
      <c r="M432">
        <v>-73</v>
      </c>
      <c r="N432">
        <v>-73</v>
      </c>
    </row>
    <row r="433" spans="1:14" x14ac:dyDescent="0.25">
      <c r="A433" t="s">
        <v>7</v>
      </c>
      <c r="B433">
        <v>-4</v>
      </c>
      <c r="C433">
        <v>-73</v>
      </c>
      <c r="D433">
        <v>4.5</v>
      </c>
      <c r="E433" t="s">
        <v>333</v>
      </c>
      <c r="F433" t="s">
        <v>9</v>
      </c>
      <c r="G433">
        <v>45</v>
      </c>
      <c r="L433">
        <v>4.5</v>
      </c>
      <c r="M433">
        <v>-73</v>
      </c>
      <c r="N433">
        <v>-73</v>
      </c>
    </row>
    <row r="434" spans="1:14" x14ac:dyDescent="0.25">
      <c r="A434" t="s">
        <v>7</v>
      </c>
      <c r="B434">
        <v>-4</v>
      </c>
      <c r="C434">
        <v>-73</v>
      </c>
      <c r="D434">
        <v>4.5</v>
      </c>
      <c r="E434" t="s">
        <v>334</v>
      </c>
      <c r="F434" t="s">
        <v>9</v>
      </c>
      <c r="G434">
        <v>44</v>
      </c>
      <c r="L434">
        <v>4.5</v>
      </c>
      <c r="M434">
        <v>-73</v>
      </c>
      <c r="N434">
        <v>-73</v>
      </c>
    </row>
    <row r="435" spans="1:14" x14ac:dyDescent="0.25">
      <c r="A435" t="s">
        <v>7</v>
      </c>
      <c r="B435">
        <v>-4</v>
      </c>
      <c r="C435">
        <v>-74</v>
      </c>
      <c r="D435">
        <v>4.5</v>
      </c>
      <c r="E435" t="s">
        <v>335</v>
      </c>
      <c r="F435" t="s">
        <v>9</v>
      </c>
      <c r="G435">
        <v>44</v>
      </c>
      <c r="L435">
        <v>4.5</v>
      </c>
      <c r="M435">
        <v>-74</v>
      </c>
      <c r="N435">
        <v>-74</v>
      </c>
    </row>
    <row r="436" spans="1:14" x14ac:dyDescent="0.25">
      <c r="A436" t="s">
        <v>7</v>
      </c>
      <c r="B436">
        <v>-4</v>
      </c>
      <c r="C436">
        <v>-73</v>
      </c>
      <c r="D436">
        <v>4.5</v>
      </c>
      <c r="E436" t="s">
        <v>336</v>
      </c>
      <c r="F436" t="s">
        <v>9</v>
      </c>
      <c r="G436">
        <v>44</v>
      </c>
      <c r="L436">
        <v>4.5</v>
      </c>
      <c r="M436">
        <v>-73</v>
      </c>
      <c r="N436">
        <v>-73</v>
      </c>
    </row>
    <row r="437" spans="1:14" x14ac:dyDescent="0.25">
      <c r="A437" t="s">
        <v>7</v>
      </c>
      <c r="B437">
        <v>-4</v>
      </c>
      <c r="C437">
        <v>-72</v>
      </c>
      <c r="D437">
        <v>4.5</v>
      </c>
      <c r="E437" t="s">
        <v>337</v>
      </c>
      <c r="F437" t="s">
        <v>9</v>
      </c>
      <c r="G437">
        <v>44</v>
      </c>
      <c r="L437">
        <v>4.5</v>
      </c>
      <c r="M437">
        <v>-72</v>
      </c>
    </row>
    <row r="438" spans="1:14" x14ac:dyDescent="0.25">
      <c r="A438" t="s">
        <v>7</v>
      </c>
      <c r="B438">
        <v>-4</v>
      </c>
      <c r="C438">
        <v>-73</v>
      </c>
      <c r="D438">
        <v>4.5</v>
      </c>
      <c r="E438" t="s">
        <v>338</v>
      </c>
      <c r="F438" t="s">
        <v>9</v>
      </c>
      <c r="G438">
        <v>44</v>
      </c>
      <c r="L438">
        <v>4.5</v>
      </c>
      <c r="M438">
        <v>-73</v>
      </c>
      <c r="N438">
        <v>-73</v>
      </c>
    </row>
    <row r="439" spans="1:14" x14ac:dyDescent="0.25">
      <c r="A439" t="s">
        <v>7</v>
      </c>
      <c r="B439">
        <v>-4</v>
      </c>
      <c r="C439">
        <v>-73</v>
      </c>
      <c r="D439">
        <v>4.5</v>
      </c>
      <c r="E439" t="s">
        <v>339</v>
      </c>
      <c r="F439" t="s">
        <v>9</v>
      </c>
      <c r="G439">
        <v>44</v>
      </c>
      <c r="L439">
        <v>4.5</v>
      </c>
      <c r="M439">
        <v>-73</v>
      </c>
      <c r="N439">
        <v>-73</v>
      </c>
    </row>
    <row r="440" spans="1:14" x14ac:dyDescent="0.25">
      <c r="A440" t="s">
        <v>7</v>
      </c>
      <c r="B440">
        <v>-4</v>
      </c>
      <c r="C440">
        <v>-74</v>
      </c>
      <c r="D440">
        <v>4.5</v>
      </c>
      <c r="E440" t="s">
        <v>340</v>
      </c>
      <c r="F440" t="s">
        <v>9</v>
      </c>
      <c r="G440">
        <v>44</v>
      </c>
      <c r="L440">
        <v>4.5</v>
      </c>
      <c r="M440">
        <v>-74</v>
      </c>
      <c r="N440">
        <v>-74</v>
      </c>
    </row>
    <row r="441" spans="1:14" x14ac:dyDescent="0.25">
      <c r="A441" t="s">
        <v>7</v>
      </c>
      <c r="B441">
        <v>-4</v>
      </c>
      <c r="C441">
        <v>-74</v>
      </c>
      <c r="D441">
        <v>4.5</v>
      </c>
      <c r="E441" t="s">
        <v>340</v>
      </c>
      <c r="F441" t="s">
        <v>9</v>
      </c>
      <c r="G441">
        <v>44</v>
      </c>
      <c r="L441">
        <v>4.5</v>
      </c>
      <c r="M441">
        <v>-74</v>
      </c>
      <c r="N441">
        <v>-74</v>
      </c>
    </row>
    <row r="442" spans="1:14" x14ac:dyDescent="0.25">
      <c r="A442" t="s">
        <v>7</v>
      </c>
      <c r="B442">
        <v>-4</v>
      </c>
      <c r="C442">
        <v>-74</v>
      </c>
      <c r="D442">
        <v>4.5</v>
      </c>
      <c r="E442" t="s">
        <v>341</v>
      </c>
      <c r="F442" t="s">
        <v>9</v>
      </c>
      <c r="G442">
        <v>44</v>
      </c>
      <c r="L442">
        <v>4.5</v>
      </c>
      <c r="M442">
        <v>-74</v>
      </c>
      <c r="N442">
        <v>-74</v>
      </c>
    </row>
    <row r="443" spans="1:14" x14ac:dyDescent="0.25">
      <c r="A443" t="s">
        <v>7</v>
      </c>
      <c r="B443">
        <v>-4</v>
      </c>
      <c r="C443">
        <v>-73</v>
      </c>
      <c r="D443">
        <v>4.5</v>
      </c>
      <c r="E443" t="s">
        <v>342</v>
      </c>
      <c r="F443" t="s">
        <v>9</v>
      </c>
      <c r="G443">
        <v>44</v>
      </c>
      <c r="L443">
        <v>4.5</v>
      </c>
      <c r="M443">
        <v>-73</v>
      </c>
      <c r="N443">
        <v>-73</v>
      </c>
    </row>
    <row r="444" spans="1:14" x14ac:dyDescent="0.25">
      <c r="A444" t="s">
        <v>7</v>
      </c>
      <c r="B444">
        <v>-4</v>
      </c>
      <c r="C444">
        <v>-73</v>
      </c>
      <c r="D444">
        <v>4.5</v>
      </c>
      <c r="E444" t="s">
        <v>343</v>
      </c>
      <c r="F444" t="s">
        <v>9</v>
      </c>
      <c r="G444">
        <v>44</v>
      </c>
      <c r="L444">
        <v>4.5</v>
      </c>
      <c r="M444">
        <v>-73</v>
      </c>
      <c r="N444">
        <v>-73</v>
      </c>
    </row>
    <row r="445" spans="1:14" x14ac:dyDescent="0.25">
      <c r="A445" t="s">
        <v>7</v>
      </c>
      <c r="B445">
        <v>-4</v>
      </c>
      <c r="C445">
        <v>-73</v>
      </c>
      <c r="D445">
        <v>4.5</v>
      </c>
      <c r="E445" t="s">
        <v>344</v>
      </c>
      <c r="F445" t="s">
        <v>9</v>
      </c>
      <c r="G445">
        <v>44</v>
      </c>
      <c r="L445">
        <v>4.5</v>
      </c>
      <c r="M445">
        <v>-73</v>
      </c>
      <c r="N445">
        <v>-73</v>
      </c>
    </row>
    <row r="446" spans="1:14" x14ac:dyDescent="0.25">
      <c r="A446" t="s">
        <v>7</v>
      </c>
      <c r="B446">
        <v>-4</v>
      </c>
      <c r="C446">
        <v>-73</v>
      </c>
      <c r="D446">
        <v>4.5</v>
      </c>
      <c r="E446" t="s">
        <v>345</v>
      </c>
      <c r="F446" t="s">
        <v>9</v>
      </c>
      <c r="G446">
        <v>44</v>
      </c>
      <c r="L446">
        <v>4.5</v>
      </c>
      <c r="M446">
        <v>-73</v>
      </c>
      <c r="N446">
        <v>-73</v>
      </c>
    </row>
    <row r="447" spans="1:14" x14ac:dyDescent="0.25">
      <c r="A447" t="s">
        <v>7</v>
      </c>
      <c r="B447">
        <v>-4</v>
      </c>
      <c r="C447">
        <v>-73</v>
      </c>
      <c r="D447">
        <v>4.5</v>
      </c>
      <c r="E447" t="s">
        <v>346</v>
      </c>
      <c r="F447" t="s">
        <v>9</v>
      </c>
      <c r="G447">
        <v>44</v>
      </c>
      <c r="L447">
        <v>4.5</v>
      </c>
      <c r="M447">
        <v>-73</v>
      </c>
      <c r="N447">
        <v>-73</v>
      </c>
    </row>
    <row r="448" spans="1:14" x14ac:dyDescent="0.25">
      <c r="A448" t="s">
        <v>7</v>
      </c>
      <c r="B448">
        <v>-4</v>
      </c>
      <c r="C448">
        <v>-74</v>
      </c>
      <c r="D448">
        <v>4.5</v>
      </c>
      <c r="E448" t="s">
        <v>347</v>
      </c>
      <c r="F448" t="s">
        <v>9</v>
      </c>
      <c r="G448">
        <v>43</v>
      </c>
      <c r="L448">
        <v>4.5</v>
      </c>
      <c r="M448">
        <v>-74</v>
      </c>
      <c r="N448">
        <v>-74</v>
      </c>
    </row>
    <row r="449" spans="1:14" x14ac:dyDescent="0.25">
      <c r="A449" t="s">
        <v>7</v>
      </c>
      <c r="B449">
        <v>-4</v>
      </c>
      <c r="C449">
        <v>-74</v>
      </c>
      <c r="D449">
        <v>4.5</v>
      </c>
      <c r="E449" t="s">
        <v>348</v>
      </c>
      <c r="F449" t="s">
        <v>9</v>
      </c>
      <c r="G449">
        <v>43</v>
      </c>
      <c r="L449">
        <v>4.5</v>
      </c>
      <c r="M449">
        <v>-74</v>
      </c>
      <c r="N449">
        <v>-74</v>
      </c>
    </row>
    <row r="450" spans="1:14" x14ac:dyDescent="0.25">
      <c r="A450" t="s">
        <v>7</v>
      </c>
      <c r="B450">
        <v>-4</v>
      </c>
      <c r="C450">
        <v>-73</v>
      </c>
      <c r="D450">
        <v>4.5</v>
      </c>
      <c r="E450" t="s">
        <v>349</v>
      </c>
      <c r="F450" t="s">
        <v>9</v>
      </c>
      <c r="G450">
        <v>43</v>
      </c>
      <c r="L450">
        <v>4.5</v>
      </c>
      <c r="M450">
        <v>-73</v>
      </c>
      <c r="N450">
        <v>-73</v>
      </c>
    </row>
    <row r="451" spans="1:14" x14ac:dyDescent="0.25">
      <c r="A451" t="s">
        <v>7</v>
      </c>
      <c r="B451">
        <v>-4</v>
      </c>
      <c r="C451">
        <v>-74</v>
      </c>
      <c r="D451">
        <v>4.5</v>
      </c>
      <c r="E451" t="s">
        <v>350</v>
      </c>
      <c r="F451" t="s">
        <v>9</v>
      </c>
      <c r="G451">
        <v>43</v>
      </c>
      <c r="L451">
        <v>4.5</v>
      </c>
      <c r="M451">
        <v>-74</v>
      </c>
      <c r="N451">
        <v>-74</v>
      </c>
    </row>
    <row r="452" spans="1:14" x14ac:dyDescent="0.25">
      <c r="A452" t="s">
        <v>7</v>
      </c>
      <c r="B452">
        <v>-4</v>
      </c>
      <c r="C452">
        <v>-74</v>
      </c>
      <c r="D452">
        <v>4.5</v>
      </c>
      <c r="E452" t="s">
        <v>351</v>
      </c>
      <c r="F452" t="s">
        <v>9</v>
      </c>
      <c r="G452">
        <v>43</v>
      </c>
      <c r="L452">
        <v>4.5</v>
      </c>
      <c r="M452">
        <v>-74</v>
      </c>
      <c r="N452">
        <v>-74</v>
      </c>
    </row>
    <row r="453" spans="1:14" x14ac:dyDescent="0.25">
      <c r="A453" t="s">
        <v>7</v>
      </c>
      <c r="B453">
        <v>-4</v>
      </c>
      <c r="C453">
        <v>-74</v>
      </c>
      <c r="D453">
        <v>4.5</v>
      </c>
      <c r="E453" t="s">
        <v>351</v>
      </c>
      <c r="F453" t="s">
        <v>9</v>
      </c>
      <c r="G453">
        <v>43</v>
      </c>
      <c r="L453">
        <v>4.5</v>
      </c>
      <c r="M453">
        <v>-74</v>
      </c>
      <c r="N453">
        <v>-74</v>
      </c>
    </row>
    <row r="454" spans="1:14" x14ac:dyDescent="0.25">
      <c r="A454" t="s">
        <v>7</v>
      </c>
      <c r="B454">
        <v>-4</v>
      </c>
      <c r="C454">
        <v>-73</v>
      </c>
      <c r="D454">
        <v>4.5</v>
      </c>
      <c r="E454" t="s">
        <v>352</v>
      </c>
      <c r="F454" t="s">
        <v>9</v>
      </c>
      <c r="G454">
        <v>43</v>
      </c>
      <c r="L454">
        <v>4.5</v>
      </c>
      <c r="M454">
        <v>-73</v>
      </c>
      <c r="N454">
        <v>-73</v>
      </c>
    </row>
    <row r="455" spans="1:14" x14ac:dyDescent="0.25">
      <c r="A455" t="s">
        <v>7</v>
      </c>
      <c r="B455">
        <v>-4</v>
      </c>
      <c r="C455">
        <v>-73</v>
      </c>
      <c r="D455">
        <v>4.5</v>
      </c>
      <c r="E455" t="s">
        <v>353</v>
      </c>
      <c r="F455" t="s">
        <v>9</v>
      </c>
      <c r="G455">
        <v>43</v>
      </c>
      <c r="L455">
        <v>4.5</v>
      </c>
      <c r="M455">
        <v>-73</v>
      </c>
      <c r="N455">
        <v>-73</v>
      </c>
    </row>
    <row r="456" spans="1:14" x14ac:dyDescent="0.25">
      <c r="A456" t="s">
        <v>7</v>
      </c>
      <c r="B456">
        <v>-4</v>
      </c>
      <c r="C456">
        <v>-74</v>
      </c>
      <c r="D456">
        <v>4.5</v>
      </c>
      <c r="E456" t="s">
        <v>354</v>
      </c>
      <c r="F456" t="s">
        <v>9</v>
      </c>
      <c r="G456">
        <v>43</v>
      </c>
      <c r="L456">
        <v>4.5</v>
      </c>
      <c r="M456">
        <v>-74</v>
      </c>
      <c r="N456">
        <v>-74</v>
      </c>
    </row>
    <row r="457" spans="1:14" x14ac:dyDescent="0.25">
      <c r="A457" t="s">
        <v>7</v>
      </c>
      <c r="B457">
        <v>-4</v>
      </c>
      <c r="C457">
        <v>-74</v>
      </c>
      <c r="D457">
        <v>4.5</v>
      </c>
      <c r="E457" t="s">
        <v>355</v>
      </c>
      <c r="F457" t="s">
        <v>9</v>
      </c>
      <c r="G457">
        <v>43</v>
      </c>
      <c r="L457">
        <v>4.5</v>
      </c>
      <c r="M457">
        <v>-74</v>
      </c>
      <c r="N457">
        <v>-74</v>
      </c>
    </row>
    <row r="458" spans="1:14" x14ac:dyDescent="0.25">
      <c r="A458" t="s">
        <v>7</v>
      </c>
      <c r="B458">
        <v>-4</v>
      </c>
      <c r="C458">
        <v>-73</v>
      </c>
      <c r="D458">
        <v>4.5</v>
      </c>
      <c r="E458" t="s">
        <v>355</v>
      </c>
      <c r="F458" t="s">
        <v>9</v>
      </c>
      <c r="G458">
        <v>43</v>
      </c>
      <c r="L458">
        <v>4.5</v>
      </c>
      <c r="M458">
        <v>-73</v>
      </c>
      <c r="N458">
        <v>-73</v>
      </c>
    </row>
    <row r="459" spans="1:14" x14ac:dyDescent="0.25">
      <c r="A459" t="s">
        <v>7</v>
      </c>
      <c r="B459">
        <v>-4</v>
      </c>
      <c r="C459">
        <v>-73</v>
      </c>
      <c r="D459">
        <v>4.5</v>
      </c>
      <c r="E459" t="s">
        <v>356</v>
      </c>
      <c r="F459" t="s">
        <v>9</v>
      </c>
      <c r="G459">
        <v>43</v>
      </c>
      <c r="L459">
        <v>4.5</v>
      </c>
      <c r="M459">
        <v>-73</v>
      </c>
      <c r="N459">
        <v>-73</v>
      </c>
    </row>
    <row r="460" spans="1:14" x14ac:dyDescent="0.25">
      <c r="A460" t="s">
        <v>7</v>
      </c>
      <c r="B460">
        <v>-4</v>
      </c>
      <c r="C460">
        <v>-74</v>
      </c>
      <c r="D460">
        <v>4.5</v>
      </c>
      <c r="E460" t="s">
        <v>357</v>
      </c>
      <c r="F460" t="s">
        <v>9</v>
      </c>
      <c r="G460">
        <v>43</v>
      </c>
      <c r="L460">
        <v>4.5</v>
      </c>
      <c r="M460">
        <v>-74</v>
      </c>
      <c r="N460">
        <v>-74</v>
      </c>
    </row>
    <row r="461" spans="1:14" x14ac:dyDescent="0.25">
      <c r="A461" t="s">
        <v>7</v>
      </c>
      <c r="B461">
        <v>-4</v>
      </c>
      <c r="C461">
        <v>-70</v>
      </c>
      <c r="D461">
        <v>5</v>
      </c>
      <c r="E461" t="s">
        <v>358</v>
      </c>
      <c r="F461" t="s">
        <v>9</v>
      </c>
      <c r="G461">
        <v>42</v>
      </c>
      <c r="L461">
        <v>5</v>
      </c>
      <c r="M461">
        <v>-70</v>
      </c>
    </row>
    <row r="462" spans="1:14" x14ac:dyDescent="0.25">
      <c r="A462" t="s">
        <v>7</v>
      </c>
      <c r="B462">
        <v>-4</v>
      </c>
      <c r="C462">
        <v>-74</v>
      </c>
      <c r="D462">
        <v>5</v>
      </c>
      <c r="E462" t="s">
        <v>359</v>
      </c>
      <c r="F462" t="s">
        <v>9</v>
      </c>
      <c r="G462">
        <v>42</v>
      </c>
      <c r="L462">
        <v>5</v>
      </c>
      <c r="M462">
        <v>-74</v>
      </c>
      <c r="N462">
        <v>-74</v>
      </c>
    </row>
    <row r="463" spans="1:14" x14ac:dyDescent="0.25">
      <c r="A463" t="s">
        <v>7</v>
      </c>
      <c r="B463">
        <v>-4</v>
      </c>
      <c r="C463">
        <v>-74</v>
      </c>
      <c r="D463">
        <v>5</v>
      </c>
      <c r="E463" t="s">
        <v>359</v>
      </c>
      <c r="F463" t="s">
        <v>9</v>
      </c>
      <c r="G463">
        <v>42</v>
      </c>
      <c r="L463">
        <v>5</v>
      </c>
      <c r="M463">
        <v>-74</v>
      </c>
      <c r="N463">
        <v>-74</v>
      </c>
    </row>
    <row r="464" spans="1:14" x14ac:dyDescent="0.25">
      <c r="A464" t="s">
        <v>7</v>
      </c>
      <c r="B464">
        <v>-4</v>
      </c>
      <c r="C464">
        <v>-74</v>
      </c>
      <c r="D464">
        <v>5</v>
      </c>
      <c r="E464" t="s">
        <v>360</v>
      </c>
      <c r="F464" t="s">
        <v>9</v>
      </c>
      <c r="G464">
        <v>42</v>
      </c>
      <c r="L464">
        <v>5</v>
      </c>
      <c r="M464">
        <v>-74</v>
      </c>
      <c r="N464">
        <v>-74</v>
      </c>
    </row>
    <row r="465" spans="1:14" x14ac:dyDescent="0.25">
      <c r="A465" t="s">
        <v>7</v>
      </c>
      <c r="B465">
        <v>-4</v>
      </c>
      <c r="C465">
        <v>-74</v>
      </c>
      <c r="D465">
        <v>5</v>
      </c>
      <c r="E465" t="s">
        <v>361</v>
      </c>
      <c r="F465" t="s">
        <v>9</v>
      </c>
      <c r="G465">
        <v>42</v>
      </c>
      <c r="L465">
        <v>5</v>
      </c>
      <c r="M465">
        <v>-74</v>
      </c>
      <c r="N465">
        <v>-74</v>
      </c>
    </row>
    <row r="466" spans="1:14" x14ac:dyDescent="0.25">
      <c r="A466" t="s">
        <v>7</v>
      </c>
      <c r="B466">
        <v>-4</v>
      </c>
      <c r="C466">
        <v>-74</v>
      </c>
      <c r="D466">
        <v>5</v>
      </c>
      <c r="E466" t="s">
        <v>362</v>
      </c>
      <c r="F466" t="s">
        <v>9</v>
      </c>
      <c r="G466">
        <v>42</v>
      </c>
      <c r="L466">
        <v>5</v>
      </c>
      <c r="M466">
        <v>-74</v>
      </c>
      <c r="N466">
        <v>-74</v>
      </c>
    </row>
    <row r="467" spans="1:14" x14ac:dyDescent="0.25">
      <c r="A467" t="s">
        <v>7</v>
      </c>
      <c r="B467">
        <v>-4</v>
      </c>
      <c r="C467">
        <v>-74</v>
      </c>
      <c r="D467">
        <v>5</v>
      </c>
      <c r="E467" t="s">
        <v>363</v>
      </c>
      <c r="F467" t="s">
        <v>9</v>
      </c>
      <c r="G467">
        <v>42</v>
      </c>
      <c r="L467">
        <v>5</v>
      </c>
      <c r="M467">
        <v>-74</v>
      </c>
      <c r="N467">
        <v>-74</v>
      </c>
    </row>
    <row r="468" spans="1:14" x14ac:dyDescent="0.25">
      <c r="A468" t="s">
        <v>7</v>
      </c>
      <c r="B468">
        <v>-4</v>
      </c>
      <c r="C468">
        <v>-74</v>
      </c>
      <c r="D468">
        <v>5</v>
      </c>
      <c r="E468" t="s">
        <v>364</v>
      </c>
      <c r="F468" t="s">
        <v>9</v>
      </c>
      <c r="G468">
        <v>42</v>
      </c>
      <c r="L468">
        <v>5</v>
      </c>
      <c r="M468">
        <v>-74</v>
      </c>
      <c r="N468">
        <v>-74</v>
      </c>
    </row>
    <row r="469" spans="1:14" x14ac:dyDescent="0.25">
      <c r="A469" t="s">
        <v>7</v>
      </c>
      <c r="B469">
        <v>-4</v>
      </c>
      <c r="C469">
        <v>-74</v>
      </c>
      <c r="D469">
        <v>5</v>
      </c>
      <c r="E469" t="s">
        <v>364</v>
      </c>
      <c r="F469" t="s">
        <v>9</v>
      </c>
      <c r="G469">
        <v>42</v>
      </c>
      <c r="L469">
        <v>5</v>
      </c>
      <c r="M469">
        <v>-74</v>
      </c>
      <c r="N469">
        <v>-74</v>
      </c>
    </row>
    <row r="470" spans="1:14" x14ac:dyDescent="0.25">
      <c r="A470" t="s">
        <v>7</v>
      </c>
      <c r="B470">
        <v>-4</v>
      </c>
      <c r="C470">
        <v>-73</v>
      </c>
      <c r="D470">
        <v>5</v>
      </c>
      <c r="E470" t="s">
        <v>365</v>
      </c>
      <c r="F470" t="s">
        <v>9</v>
      </c>
      <c r="G470">
        <v>42</v>
      </c>
      <c r="L470">
        <v>5</v>
      </c>
      <c r="M470">
        <v>-73</v>
      </c>
    </row>
    <row r="471" spans="1:14" x14ac:dyDescent="0.25">
      <c r="A471" t="s">
        <v>7</v>
      </c>
      <c r="B471">
        <v>-4</v>
      </c>
      <c r="C471">
        <v>-73</v>
      </c>
      <c r="D471">
        <v>5</v>
      </c>
      <c r="E471" t="s">
        <v>365</v>
      </c>
      <c r="F471" t="s">
        <v>9</v>
      </c>
      <c r="G471">
        <v>42</v>
      </c>
      <c r="L471">
        <v>5</v>
      </c>
      <c r="M471">
        <v>-73</v>
      </c>
    </row>
    <row r="472" spans="1:14" x14ac:dyDescent="0.25">
      <c r="A472" t="s">
        <v>7</v>
      </c>
      <c r="B472">
        <v>-4</v>
      </c>
      <c r="C472">
        <v>-73</v>
      </c>
      <c r="D472">
        <v>5</v>
      </c>
      <c r="E472" t="s">
        <v>366</v>
      </c>
      <c r="F472" t="s">
        <v>9</v>
      </c>
      <c r="G472">
        <v>42</v>
      </c>
      <c r="L472">
        <v>5</v>
      </c>
      <c r="M472">
        <v>-73</v>
      </c>
    </row>
    <row r="473" spans="1:14" x14ac:dyDescent="0.25">
      <c r="A473" t="s">
        <v>7</v>
      </c>
      <c r="B473">
        <v>-4</v>
      </c>
      <c r="C473">
        <v>-74</v>
      </c>
      <c r="D473">
        <v>5</v>
      </c>
      <c r="E473" t="s">
        <v>366</v>
      </c>
      <c r="F473" t="s">
        <v>9</v>
      </c>
      <c r="G473">
        <v>42</v>
      </c>
      <c r="L473">
        <v>5</v>
      </c>
      <c r="M473">
        <v>-74</v>
      </c>
      <c r="N473">
        <v>-74</v>
      </c>
    </row>
    <row r="474" spans="1:14" x14ac:dyDescent="0.25">
      <c r="A474" t="s">
        <v>7</v>
      </c>
      <c r="B474">
        <v>-4</v>
      </c>
      <c r="C474">
        <v>-74</v>
      </c>
      <c r="D474">
        <v>5</v>
      </c>
      <c r="E474" t="s">
        <v>367</v>
      </c>
      <c r="F474" t="s">
        <v>9</v>
      </c>
      <c r="G474">
        <v>42</v>
      </c>
      <c r="L474">
        <v>5</v>
      </c>
      <c r="M474">
        <v>-74</v>
      </c>
      <c r="N474">
        <v>-74</v>
      </c>
    </row>
    <row r="475" spans="1:14" x14ac:dyDescent="0.25">
      <c r="A475" t="s">
        <v>7</v>
      </c>
      <c r="B475">
        <v>-4</v>
      </c>
      <c r="C475">
        <v>-74</v>
      </c>
      <c r="D475">
        <v>5</v>
      </c>
      <c r="E475" t="s">
        <v>367</v>
      </c>
      <c r="F475" t="s">
        <v>9</v>
      </c>
      <c r="G475">
        <v>42</v>
      </c>
      <c r="L475">
        <v>5</v>
      </c>
      <c r="M475">
        <v>-74</v>
      </c>
      <c r="N475">
        <v>-74</v>
      </c>
    </row>
    <row r="476" spans="1:14" x14ac:dyDescent="0.25">
      <c r="A476" t="s">
        <v>7</v>
      </c>
      <c r="B476">
        <v>-4</v>
      </c>
      <c r="C476">
        <v>-74</v>
      </c>
      <c r="D476">
        <v>5</v>
      </c>
      <c r="E476" t="s">
        <v>368</v>
      </c>
      <c r="F476" t="s">
        <v>9</v>
      </c>
      <c r="G476">
        <v>42</v>
      </c>
      <c r="L476">
        <v>5</v>
      </c>
      <c r="M476">
        <v>-74</v>
      </c>
      <c r="N476">
        <v>-74</v>
      </c>
    </row>
    <row r="477" spans="1:14" x14ac:dyDescent="0.25">
      <c r="A477" t="s">
        <v>7</v>
      </c>
      <c r="B477">
        <v>-4</v>
      </c>
      <c r="C477">
        <v>-74</v>
      </c>
      <c r="D477">
        <v>5</v>
      </c>
      <c r="E477" t="s">
        <v>369</v>
      </c>
      <c r="F477" t="s">
        <v>9</v>
      </c>
      <c r="G477">
        <v>42</v>
      </c>
      <c r="L477">
        <v>5</v>
      </c>
      <c r="M477">
        <v>-74</v>
      </c>
      <c r="N477">
        <v>-74</v>
      </c>
    </row>
    <row r="478" spans="1:14" x14ac:dyDescent="0.25">
      <c r="A478" t="s">
        <v>7</v>
      </c>
      <c r="B478">
        <v>-4</v>
      </c>
      <c r="C478">
        <v>-74</v>
      </c>
      <c r="D478">
        <v>5</v>
      </c>
      <c r="E478" t="s">
        <v>370</v>
      </c>
      <c r="F478" t="s">
        <v>9</v>
      </c>
      <c r="G478">
        <v>41</v>
      </c>
      <c r="L478">
        <v>5</v>
      </c>
      <c r="M478">
        <v>-74</v>
      </c>
      <c r="N478">
        <v>-74</v>
      </c>
    </row>
    <row r="479" spans="1:14" x14ac:dyDescent="0.25">
      <c r="A479" t="s">
        <v>7</v>
      </c>
      <c r="B479">
        <v>-4</v>
      </c>
      <c r="C479">
        <v>-74</v>
      </c>
      <c r="D479">
        <v>5</v>
      </c>
      <c r="E479" t="s">
        <v>370</v>
      </c>
      <c r="F479" t="s">
        <v>9</v>
      </c>
      <c r="G479">
        <v>41</v>
      </c>
      <c r="L479">
        <v>5</v>
      </c>
      <c r="M479">
        <v>-74</v>
      </c>
      <c r="N479">
        <v>-74</v>
      </c>
    </row>
    <row r="480" spans="1:14" x14ac:dyDescent="0.25">
      <c r="A480" t="s">
        <v>7</v>
      </c>
      <c r="B480">
        <v>-4</v>
      </c>
      <c r="C480">
        <v>-74</v>
      </c>
      <c r="D480">
        <v>5</v>
      </c>
      <c r="E480" t="s">
        <v>370</v>
      </c>
      <c r="F480" t="s">
        <v>9</v>
      </c>
      <c r="G480">
        <v>41</v>
      </c>
      <c r="L480">
        <v>5</v>
      </c>
      <c r="M480">
        <v>-74</v>
      </c>
      <c r="N480">
        <v>-74</v>
      </c>
    </row>
    <row r="481" spans="1:14" x14ac:dyDescent="0.25">
      <c r="A481" t="s">
        <v>7</v>
      </c>
      <c r="B481">
        <v>-4</v>
      </c>
      <c r="C481">
        <v>-74</v>
      </c>
      <c r="D481">
        <v>5</v>
      </c>
      <c r="E481" t="s">
        <v>371</v>
      </c>
      <c r="F481" t="s">
        <v>9</v>
      </c>
      <c r="G481">
        <v>41</v>
      </c>
      <c r="L481">
        <v>5</v>
      </c>
      <c r="M481">
        <v>-74</v>
      </c>
      <c r="N481">
        <v>-74</v>
      </c>
    </row>
    <row r="482" spans="1:14" x14ac:dyDescent="0.25">
      <c r="A482" t="s">
        <v>7</v>
      </c>
      <c r="B482">
        <v>-4</v>
      </c>
      <c r="C482">
        <v>-74</v>
      </c>
      <c r="D482">
        <v>5</v>
      </c>
      <c r="E482" t="s">
        <v>371</v>
      </c>
      <c r="F482" t="s">
        <v>9</v>
      </c>
      <c r="G482">
        <v>41</v>
      </c>
      <c r="L482">
        <v>5</v>
      </c>
      <c r="M482">
        <v>-74</v>
      </c>
      <c r="N482">
        <v>-74</v>
      </c>
    </row>
    <row r="483" spans="1:14" x14ac:dyDescent="0.25">
      <c r="A483" t="s">
        <v>7</v>
      </c>
      <c r="B483">
        <v>-4</v>
      </c>
      <c r="C483">
        <v>-74</v>
      </c>
      <c r="D483">
        <v>5</v>
      </c>
      <c r="E483" t="s">
        <v>371</v>
      </c>
      <c r="F483" t="s">
        <v>9</v>
      </c>
      <c r="G483">
        <v>41</v>
      </c>
      <c r="L483">
        <v>5</v>
      </c>
      <c r="M483">
        <v>-74</v>
      </c>
      <c r="N483">
        <v>-74</v>
      </c>
    </row>
    <row r="484" spans="1:14" x14ac:dyDescent="0.25">
      <c r="A484" t="s">
        <v>7</v>
      </c>
      <c r="B484">
        <v>-4</v>
      </c>
      <c r="C484">
        <v>-74</v>
      </c>
      <c r="D484">
        <v>5</v>
      </c>
      <c r="E484" t="s">
        <v>371</v>
      </c>
      <c r="F484" t="s">
        <v>9</v>
      </c>
      <c r="G484">
        <v>41</v>
      </c>
      <c r="L484">
        <v>5</v>
      </c>
      <c r="M484">
        <v>-74</v>
      </c>
      <c r="N484">
        <v>-74</v>
      </c>
    </row>
    <row r="485" spans="1:14" x14ac:dyDescent="0.25">
      <c r="A485" t="s">
        <v>7</v>
      </c>
      <c r="B485">
        <v>-4</v>
      </c>
      <c r="C485">
        <v>-74</v>
      </c>
      <c r="D485">
        <v>5</v>
      </c>
      <c r="E485" t="s">
        <v>372</v>
      </c>
      <c r="F485" t="s">
        <v>9</v>
      </c>
      <c r="G485">
        <v>41</v>
      </c>
      <c r="L485">
        <v>5</v>
      </c>
      <c r="M485">
        <v>-74</v>
      </c>
      <c r="N485">
        <v>-74</v>
      </c>
    </row>
    <row r="486" spans="1:14" x14ac:dyDescent="0.25">
      <c r="A486" t="s">
        <v>7</v>
      </c>
      <c r="B486">
        <v>-4</v>
      </c>
      <c r="C486">
        <v>-74</v>
      </c>
      <c r="D486">
        <v>5</v>
      </c>
      <c r="E486" t="s">
        <v>372</v>
      </c>
      <c r="F486" t="s">
        <v>9</v>
      </c>
      <c r="G486">
        <v>41</v>
      </c>
      <c r="L486">
        <v>5</v>
      </c>
      <c r="M486">
        <v>-74</v>
      </c>
      <c r="N486">
        <v>-74</v>
      </c>
    </row>
    <row r="487" spans="1:14" x14ac:dyDescent="0.25">
      <c r="A487" t="s">
        <v>7</v>
      </c>
      <c r="B487">
        <v>-4</v>
      </c>
      <c r="C487">
        <v>-74</v>
      </c>
      <c r="D487">
        <v>5</v>
      </c>
      <c r="E487" t="s">
        <v>372</v>
      </c>
      <c r="F487" t="s">
        <v>9</v>
      </c>
      <c r="G487">
        <v>41</v>
      </c>
      <c r="L487">
        <v>5</v>
      </c>
      <c r="M487">
        <v>-74</v>
      </c>
      <c r="N487">
        <v>-74</v>
      </c>
    </row>
    <row r="488" spans="1:14" x14ac:dyDescent="0.25">
      <c r="A488" t="s">
        <v>7</v>
      </c>
      <c r="B488">
        <v>-4</v>
      </c>
      <c r="C488">
        <v>-74</v>
      </c>
      <c r="D488">
        <v>5</v>
      </c>
      <c r="E488" t="s">
        <v>372</v>
      </c>
      <c r="F488" t="s">
        <v>9</v>
      </c>
      <c r="G488">
        <v>41</v>
      </c>
      <c r="L488">
        <v>5</v>
      </c>
      <c r="M488">
        <v>-74</v>
      </c>
      <c r="N488">
        <v>-74</v>
      </c>
    </row>
    <row r="489" spans="1:14" x14ac:dyDescent="0.25">
      <c r="A489" t="s">
        <v>7</v>
      </c>
      <c r="B489">
        <v>-4</v>
      </c>
      <c r="C489">
        <v>-74</v>
      </c>
      <c r="D489">
        <v>5</v>
      </c>
      <c r="E489" t="s">
        <v>373</v>
      </c>
      <c r="F489" t="s">
        <v>9</v>
      </c>
      <c r="G489">
        <v>41</v>
      </c>
      <c r="L489">
        <v>5</v>
      </c>
      <c r="M489">
        <v>-74</v>
      </c>
      <c r="N489">
        <v>-74</v>
      </c>
    </row>
    <row r="490" spans="1:14" x14ac:dyDescent="0.25">
      <c r="A490" t="s">
        <v>7</v>
      </c>
      <c r="B490">
        <v>-4</v>
      </c>
      <c r="C490">
        <v>-74</v>
      </c>
      <c r="D490">
        <v>5</v>
      </c>
      <c r="E490" t="s">
        <v>374</v>
      </c>
      <c r="F490" t="s">
        <v>9</v>
      </c>
      <c r="G490">
        <v>41</v>
      </c>
      <c r="L490">
        <v>5</v>
      </c>
      <c r="M490">
        <v>-74</v>
      </c>
      <c r="N490">
        <v>-74</v>
      </c>
    </row>
    <row r="491" spans="1:14" x14ac:dyDescent="0.25">
      <c r="A491" t="s">
        <v>7</v>
      </c>
      <c r="B491">
        <v>-4</v>
      </c>
      <c r="C491">
        <v>-74</v>
      </c>
      <c r="D491">
        <v>5</v>
      </c>
      <c r="E491" t="s">
        <v>374</v>
      </c>
      <c r="F491" t="s">
        <v>9</v>
      </c>
      <c r="G491">
        <v>41</v>
      </c>
      <c r="L491">
        <v>5</v>
      </c>
      <c r="M491">
        <v>-74</v>
      </c>
      <c r="N491">
        <v>-74</v>
      </c>
    </row>
    <row r="492" spans="1:14" x14ac:dyDescent="0.25">
      <c r="A492" t="s">
        <v>7</v>
      </c>
      <c r="B492">
        <v>-4</v>
      </c>
      <c r="C492">
        <v>-74</v>
      </c>
      <c r="D492">
        <v>5</v>
      </c>
      <c r="E492" t="s">
        <v>375</v>
      </c>
      <c r="F492" t="s">
        <v>9</v>
      </c>
      <c r="G492">
        <v>41</v>
      </c>
      <c r="L492">
        <v>5</v>
      </c>
      <c r="M492">
        <v>-74</v>
      </c>
      <c r="N492">
        <v>-74</v>
      </c>
    </row>
    <row r="493" spans="1:14" x14ac:dyDescent="0.25">
      <c r="A493" t="s">
        <v>7</v>
      </c>
      <c r="B493">
        <v>-4</v>
      </c>
      <c r="C493">
        <v>-74</v>
      </c>
      <c r="D493">
        <v>5</v>
      </c>
      <c r="E493" t="s">
        <v>376</v>
      </c>
      <c r="F493" t="s">
        <v>9</v>
      </c>
      <c r="G493">
        <v>41</v>
      </c>
      <c r="L493">
        <v>5</v>
      </c>
      <c r="M493">
        <v>-74</v>
      </c>
      <c r="N493">
        <v>-74</v>
      </c>
    </row>
    <row r="494" spans="1:14" x14ac:dyDescent="0.25">
      <c r="A494" t="s">
        <v>7</v>
      </c>
      <c r="B494">
        <v>-4</v>
      </c>
      <c r="C494">
        <v>-74</v>
      </c>
      <c r="D494">
        <v>5</v>
      </c>
      <c r="E494" t="s">
        <v>376</v>
      </c>
      <c r="F494" t="s">
        <v>9</v>
      </c>
      <c r="G494">
        <v>41</v>
      </c>
      <c r="L494">
        <v>5</v>
      </c>
      <c r="M494">
        <v>-74</v>
      </c>
      <c r="N494">
        <v>-74</v>
      </c>
    </row>
    <row r="495" spans="1:14" x14ac:dyDescent="0.25">
      <c r="A495" t="s">
        <v>7</v>
      </c>
      <c r="B495">
        <v>-4</v>
      </c>
      <c r="C495">
        <v>-74</v>
      </c>
      <c r="D495">
        <v>5</v>
      </c>
      <c r="E495" t="s">
        <v>377</v>
      </c>
      <c r="F495" t="s">
        <v>9</v>
      </c>
      <c r="G495">
        <v>41</v>
      </c>
      <c r="L495">
        <v>5</v>
      </c>
      <c r="M495">
        <v>-74</v>
      </c>
      <c r="N495">
        <v>-74</v>
      </c>
    </row>
    <row r="496" spans="1:14" x14ac:dyDescent="0.25">
      <c r="A496" t="s">
        <v>7</v>
      </c>
      <c r="B496">
        <v>-4</v>
      </c>
      <c r="C496">
        <v>-75</v>
      </c>
      <c r="D496">
        <v>5</v>
      </c>
      <c r="E496" t="s">
        <v>378</v>
      </c>
      <c r="F496" t="s">
        <v>9</v>
      </c>
      <c r="G496">
        <v>41</v>
      </c>
      <c r="L496">
        <v>5</v>
      </c>
      <c r="M496">
        <v>-75</v>
      </c>
    </row>
    <row r="497" spans="1:14" x14ac:dyDescent="0.25">
      <c r="A497" t="s">
        <v>7</v>
      </c>
      <c r="B497">
        <v>-4</v>
      </c>
      <c r="C497">
        <v>-74</v>
      </c>
      <c r="D497">
        <v>5</v>
      </c>
      <c r="E497" t="s">
        <v>379</v>
      </c>
      <c r="F497" t="s">
        <v>9</v>
      </c>
      <c r="G497">
        <v>41</v>
      </c>
      <c r="L497">
        <v>5</v>
      </c>
      <c r="M497">
        <v>-74</v>
      </c>
      <c r="N497">
        <v>-74</v>
      </c>
    </row>
    <row r="498" spans="1:14" x14ac:dyDescent="0.25">
      <c r="A498" t="s">
        <v>7</v>
      </c>
      <c r="B498">
        <v>-4</v>
      </c>
      <c r="C498">
        <v>-75</v>
      </c>
      <c r="D498">
        <v>5</v>
      </c>
      <c r="E498" t="s">
        <v>380</v>
      </c>
      <c r="F498" t="s">
        <v>9</v>
      </c>
      <c r="G498">
        <v>41</v>
      </c>
      <c r="L498">
        <v>5</v>
      </c>
      <c r="M498">
        <v>-75</v>
      </c>
    </row>
    <row r="499" spans="1:14" x14ac:dyDescent="0.25">
      <c r="A499" t="s">
        <v>7</v>
      </c>
      <c r="B499">
        <v>-4</v>
      </c>
      <c r="C499">
        <v>-74</v>
      </c>
      <c r="D499">
        <v>5</v>
      </c>
      <c r="E499" t="s">
        <v>381</v>
      </c>
      <c r="F499" t="s">
        <v>9</v>
      </c>
      <c r="G499">
        <v>41</v>
      </c>
      <c r="L499">
        <v>5</v>
      </c>
      <c r="M499">
        <v>-74</v>
      </c>
      <c r="N499">
        <v>-74</v>
      </c>
    </row>
    <row r="500" spans="1:14" x14ac:dyDescent="0.25">
      <c r="A500" t="s">
        <v>7</v>
      </c>
      <c r="B500">
        <v>-4</v>
      </c>
      <c r="C500">
        <v>-75</v>
      </c>
      <c r="D500">
        <v>5</v>
      </c>
      <c r="E500" t="s">
        <v>382</v>
      </c>
      <c r="F500" t="s">
        <v>9</v>
      </c>
      <c r="G500">
        <v>41</v>
      </c>
      <c r="L500">
        <v>5</v>
      </c>
      <c r="M500">
        <v>-75</v>
      </c>
    </row>
    <row r="501" spans="1:14" x14ac:dyDescent="0.25">
      <c r="A501" t="s">
        <v>7</v>
      </c>
      <c r="B501">
        <v>-4</v>
      </c>
      <c r="C501">
        <v>-75</v>
      </c>
      <c r="D501">
        <v>5</v>
      </c>
      <c r="E501" t="s">
        <v>382</v>
      </c>
      <c r="F501" t="s">
        <v>9</v>
      </c>
      <c r="G501">
        <v>41</v>
      </c>
      <c r="L501">
        <v>5</v>
      </c>
      <c r="M501">
        <v>-75</v>
      </c>
    </row>
    <row r="502" spans="1:14" x14ac:dyDescent="0.25">
      <c r="A502" t="s">
        <v>7</v>
      </c>
      <c r="B502">
        <v>-4</v>
      </c>
      <c r="C502">
        <v>-75</v>
      </c>
      <c r="D502">
        <v>5</v>
      </c>
      <c r="E502" t="s">
        <v>382</v>
      </c>
      <c r="F502" t="s">
        <v>9</v>
      </c>
      <c r="G502">
        <v>41</v>
      </c>
      <c r="L502">
        <v>5</v>
      </c>
      <c r="M502">
        <v>-75</v>
      </c>
    </row>
    <row r="503" spans="1:14" x14ac:dyDescent="0.25">
      <c r="A503" t="s">
        <v>7</v>
      </c>
      <c r="B503">
        <v>-4</v>
      </c>
      <c r="C503">
        <v>-75</v>
      </c>
      <c r="D503">
        <v>5</v>
      </c>
      <c r="E503" t="s">
        <v>383</v>
      </c>
      <c r="F503" t="s">
        <v>9</v>
      </c>
      <c r="G503">
        <v>41</v>
      </c>
      <c r="L503">
        <v>5</v>
      </c>
      <c r="M503">
        <v>-75</v>
      </c>
    </row>
    <row r="504" spans="1:14" x14ac:dyDescent="0.25">
      <c r="A504" t="s">
        <v>7</v>
      </c>
      <c r="B504">
        <v>-4</v>
      </c>
      <c r="C504">
        <v>-76</v>
      </c>
      <c r="D504">
        <v>5.5</v>
      </c>
      <c r="E504" t="s">
        <v>384</v>
      </c>
      <c r="F504" t="s">
        <v>9</v>
      </c>
      <c r="G504">
        <v>41</v>
      </c>
      <c r="L504">
        <v>5.5</v>
      </c>
      <c r="M504">
        <v>-76</v>
      </c>
      <c r="N504">
        <v>-76</v>
      </c>
    </row>
    <row r="505" spans="1:14" x14ac:dyDescent="0.25">
      <c r="A505" t="s">
        <v>7</v>
      </c>
      <c r="B505">
        <v>-4</v>
      </c>
      <c r="C505">
        <v>-76</v>
      </c>
      <c r="D505">
        <v>5.5</v>
      </c>
      <c r="E505" t="s">
        <v>384</v>
      </c>
      <c r="F505" t="s">
        <v>9</v>
      </c>
      <c r="G505">
        <v>41</v>
      </c>
      <c r="L505">
        <v>5.5</v>
      </c>
      <c r="M505">
        <v>-76</v>
      </c>
      <c r="N505">
        <v>-76</v>
      </c>
    </row>
    <row r="506" spans="1:14" x14ac:dyDescent="0.25">
      <c r="A506" t="s">
        <v>7</v>
      </c>
      <c r="B506">
        <v>-4</v>
      </c>
      <c r="C506">
        <v>-75</v>
      </c>
      <c r="D506">
        <v>5.5</v>
      </c>
      <c r="E506" t="s">
        <v>385</v>
      </c>
      <c r="F506" t="s">
        <v>9</v>
      </c>
      <c r="G506">
        <v>41</v>
      </c>
      <c r="L506">
        <v>5.5</v>
      </c>
      <c r="M506">
        <v>-75</v>
      </c>
      <c r="N506">
        <v>-75</v>
      </c>
    </row>
    <row r="507" spans="1:14" x14ac:dyDescent="0.25">
      <c r="A507" t="s">
        <v>7</v>
      </c>
      <c r="B507">
        <v>-4</v>
      </c>
      <c r="C507">
        <v>-75</v>
      </c>
      <c r="D507">
        <v>5.5</v>
      </c>
      <c r="E507" t="s">
        <v>386</v>
      </c>
      <c r="F507" t="s">
        <v>9</v>
      </c>
      <c r="G507">
        <v>41</v>
      </c>
      <c r="L507">
        <v>5.5</v>
      </c>
      <c r="M507">
        <v>-75</v>
      </c>
      <c r="N507">
        <v>-75</v>
      </c>
    </row>
    <row r="508" spans="1:14" x14ac:dyDescent="0.25">
      <c r="A508" t="s">
        <v>7</v>
      </c>
      <c r="B508">
        <v>-4</v>
      </c>
      <c r="C508">
        <v>-75</v>
      </c>
      <c r="D508">
        <v>5.5</v>
      </c>
      <c r="E508" t="s">
        <v>387</v>
      </c>
      <c r="F508" t="s">
        <v>9</v>
      </c>
      <c r="G508">
        <v>41</v>
      </c>
      <c r="L508">
        <v>5.5</v>
      </c>
      <c r="M508">
        <v>-75</v>
      </c>
      <c r="N508">
        <v>-75</v>
      </c>
    </row>
    <row r="509" spans="1:14" x14ac:dyDescent="0.25">
      <c r="A509" t="s">
        <v>7</v>
      </c>
      <c r="B509">
        <v>-4</v>
      </c>
      <c r="C509">
        <v>-75</v>
      </c>
      <c r="D509">
        <v>5.5</v>
      </c>
      <c r="E509" t="s">
        <v>387</v>
      </c>
      <c r="F509" t="s">
        <v>9</v>
      </c>
      <c r="G509">
        <v>41</v>
      </c>
      <c r="L509">
        <v>5.5</v>
      </c>
      <c r="M509">
        <v>-75</v>
      </c>
      <c r="N509">
        <v>-75</v>
      </c>
    </row>
    <row r="510" spans="1:14" x14ac:dyDescent="0.25">
      <c r="A510" t="s">
        <v>7</v>
      </c>
      <c r="B510">
        <v>-4</v>
      </c>
      <c r="C510">
        <v>-77</v>
      </c>
      <c r="D510">
        <v>5.5</v>
      </c>
      <c r="E510" t="s">
        <v>388</v>
      </c>
      <c r="F510" t="s">
        <v>9</v>
      </c>
      <c r="G510">
        <v>41</v>
      </c>
      <c r="L510">
        <v>5.5</v>
      </c>
      <c r="M510">
        <v>-77</v>
      </c>
      <c r="N510">
        <v>-77</v>
      </c>
    </row>
    <row r="511" spans="1:14" x14ac:dyDescent="0.25">
      <c r="A511" t="s">
        <v>7</v>
      </c>
      <c r="B511">
        <v>-4</v>
      </c>
      <c r="C511">
        <v>-77</v>
      </c>
      <c r="D511">
        <v>5.5</v>
      </c>
      <c r="E511" t="s">
        <v>388</v>
      </c>
      <c r="F511" t="s">
        <v>9</v>
      </c>
      <c r="G511">
        <v>41</v>
      </c>
      <c r="L511">
        <v>5.5</v>
      </c>
      <c r="M511">
        <v>-77</v>
      </c>
      <c r="N511">
        <v>-77</v>
      </c>
    </row>
    <row r="512" spans="1:14" x14ac:dyDescent="0.25">
      <c r="A512" t="s">
        <v>7</v>
      </c>
      <c r="B512">
        <v>-4</v>
      </c>
      <c r="C512">
        <v>-76</v>
      </c>
      <c r="D512">
        <v>5.5</v>
      </c>
      <c r="E512" t="s">
        <v>388</v>
      </c>
      <c r="F512" t="s">
        <v>9</v>
      </c>
      <c r="G512">
        <v>41</v>
      </c>
      <c r="L512">
        <v>5.5</v>
      </c>
      <c r="M512">
        <v>-76</v>
      </c>
      <c r="N512">
        <v>-76</v>
      </c>
    </row>
    <row r="513" spans="1:14" x14ac:dyDescent="0.25">
      <c r="A513" t="s">
        <v>7</v>
      </c>
      <c r="B513">
        <v>-4</v>
      </c>
      <c r="C513">
        <v>-76</v>
      </c>
      <c r="D513">
        <v>5.5</v>
      </c>
      <c r="E513" t="s">
        <v>389</v>
      </c>
      <c r="F513" t="s">
        <v>9</v>
      </c>
      <c r="G513">
        <v>41</v>
      </c>
      <c r="L513">
        <v>5.5</v>
      </c>
      <c r="M513">
        <v>-76</v>
      </c>
      <c r="N513">
        <v>-76</v>
      </c>
    </row>
    <row r="514" spans="1:14" x14ac:dyDescent="0.25">
      <c r="A514" t="s">
        <v>7</v>
      </c>
      <c r="B514">
        <v>-4</v>
      </c>
      <c r="C514">
        <v>-76</v>
      </c>
      <c r="D514">
        <v>5.5</v>
      </c>
      <c r="E514" t="s">
        <v>390</v>
      </c>
      <c r="F514" t="s">
        <v>9</v>
      </c>
      <c r="G514">
        <v>41</v>
      </c>
      <c r="L514">
        <v>5.5</v>
      </c>
      <c r="M514">
        <v>-76</v>
      </c>
      <c r="N514">
        <v>-76</v>
      </c>
    </row>
    <row r="515" spans="1:14" x14ac:dyDescent="0.25">
      <c r="A515" t="s">
        <v>7</v>
      </c>
      <c r="B515">
        <v>-4</v>
      </c>
      <c r="C515">
        <v>-76</v>
      </c>
      <c r="D515">
        <v>5.5</v>
      </c>
      <c r="E515" t="s">
        <v>391</v>
      </c>
      <c r="F515" t="s">
        <v>9</v>
      </c>
      <c r="G515">
        <v>40</v>
      </c>
      <c r="L515">
        <v>5.5</v>
      </c>
      <c r="M515">
        <v>-76</v>
      </c>
      <c r="N515">
        <v>-76</v>
      </c>
    </row>
    <row r="516" spans="1:14" x14ac:dyDescent="0.25">
      <c r="A516" t="s">
        <v>7</v>
      </c>
      <c r="B516">
        <v>-4</v>
      </c>
      <c r="C516">
        <v>-77</v>
      </c>
      <c r="D516">
        <v>5.5</v>
      </c>
      <c r="E516" t="s">
        <v>391</v>
      </c>
      <c r="F516" t="s">
        <v>9</v>
      </c>
      <c r="G516">
        <v>40</v>
      </c>
      <c r="L516">
        <v>5.5</v>
      </c>
      <c r="M516">
        <v>-77</v>
      </c>
      <c r="N516">
        <v>-77</v>
      </c>
    </row>
    <row r="517" spans="1:14" x14ac:dyDescent="0.25">
      <c r="A517" t="s">
        <v>7</v>
      </c>
      <c r="B517">
        <v>-4</v>
      </c>
      <c r="C517">
        <v>-76</v>
      </c>
      <c r="D517">
        <v>5.5</v>
      </c>
      <c r="E517" t="s">
        <v>392</v>
      </c>
      <c r="F517" t="s">
        <v>9</v>
      </c>
      <c r="G517">
        <v>40</v>
      </c>
      <c r="L517">
        <v>5.5</v>
      </c>
      <c r="M517">
        <v>-76</v>
      </c>
      <c r="N517">
        <v>-76</v>
      </c>
    </row>
    <row r="518" spans="1:14" x14ac:dyDescent="0.25">
      <c r="A518" t="s">
        <v>7</v>
      </c>
      <c r="B518">
        <v>-4</v>
      </c>
      <c r="C518">
        <v>-76</v>
      </c>
      <c r="D518">
        <v>5.5</v>
      </c>
      <c r="E518" t="s">
        <v>393</v>
      </c>
      <c r="F518" t="s">
        <v>9</v>
      </c>
      <c r="G518">
        <v>40</v>
      </c>
      <c r="L518">
        <v>5.5</v>
      </c>
      <c r="M518">
        <v>-76</v>
      </c>
      <c r="N518">
        <v>-76</v>
      </c>
    </row>
    <row r="519" spans="1:14" x14ac:dyDescent="0.25">
      <c r="A519" t="s">
        <v>7</v>
      </c>
      <c r="B519">
        <v>-4</v>
      </c>
      <c r="C519">
        <v>-77</v>
      </c>
      <c r="D519">
        <v>5.5</v>
      </c>
      <c r="E519" t="s">
        <v>394</v>
      </c>
      <c r="F519" t="s">
        <v>9</v>
      </c>
      <c r="G519">
        <v>40</v>
      </c>
      <c r="L519">
        <v>5.5</v>
      </c>
      <c r="M519">
        <v>-77</v>
      </c>
      <c r="N519">
        <v>-77</v>
      </c>
    </row>
    <row r="520" spans="1:14" x14ac:dyDescent="0.25">
      <c r="A520" t="s">
        <v>7</v>
      </c>
      <c r="B520">
        <v>-4</v>
      </c>
      <c r="C520">
        <v>-77</v>
      </c>
      <c r="D520">
        <v>5.5</v>
      </c>
      <c r="E520" t="s">
        <v>395</v>
      </c>
      <c r="F520" t="s">
        <v>9</v>
      </c>
      <c r="G520">
        <v>40</v>
      </c>
      <c r="L520">
        <v>5.5</v>
      </c>
      <c r="M520">
        <v>-77</v>
      </c>
      <c r="N520">
        <v>-77</v>
      </c>
    </row>
    <row r="521" spans="1:14" x14ac:dyDescent="0.25">
      <c r="A521" t="s">
        <v>7</v>
      </c>
      <c r="B521">
        <v>-4</v>
      </c>
      <c r="C521">
        <v>-77</v>
      </c>
      <c r="D521">
        <v>5.5</v>
      </c>
      <c r="E521" t="s">
        <v>396</v>
      </c>
      <c r="F521" t="s">
        <v>9</v>
      </c>
      <c r="G521">
        <v>40</v>
      </c>
      <c r="L521">
        <v>5.5</v>
      </c>
      <c r="M521">
        <v>-77</v>
      </c>
      <c r="N521">
        <v>-77</v>
      </c>
    </row>
    <row r="522" spans="1:14" x14ac:dyDescent="0.25">
      <c r="A522" t="s">
        <v>7</v>
      </c>
      <c r="B522">
        <v>-4</v>
      </c>
      <c r="C522">
        <v>-77</v>
      </c>
      <c r="D522">
        <v>5.5</v>
      </c>
      <c r="E522" t="s">
        <v>397</v>
      </c>
      <c r="F522" t="s">
        <v>9</v>
      </c>
      <c r="G522">
        <v>40</v>
      </c>
      <c r="L522">
        <v>5.5</v>
      </c>
      <c r="M522">
        <v>-77</v>
      </c>
      <c r="N522">
        <v>-77</v>
      </c>
    </row>
    <row r="523" spans="1:14" x14ac:dyDescent="0.25">
      <c r="A523" t="s">
        <v>7</v>
      </c>
      <c r="B523">
        <v>-4</v>
      </c>
      <c r="C523">
        <v>-77</v>
      </c>
      <c r="D523">
        <v>5.5</v>
      </c>
      <c r="E523" t="s">
        <v>397</v>
      </c>
      <c r="F523" t="s">
        <v>9</v>
      </c>
      <c r="G523">
        <v>40</v>
      </c>
      <c r="L523">
        <v>5.5</v>
      </c>
      <c r="M523">
        <v>-77</v>
      </c>
      <c r="N523">
        <v>-77</v>
      </c>
    </row>
    <row r="524" spans="1:14" x14ac:dyDescent="0.25">
      <c r="A524" t="s">
        <v>7</v>
      </c>
      <c r="B524">
        <v>-4</v>
      </c>
      <c r="C524">
        <v>-78</v>
      </c>
      <c r="D524">
        <v>5.5</v>
      </c>
      <c r="E524" t="s">
        <v>398</v>
      </c>
      <c r="F524" t="s">
        <v>9</v>
      </c>
      <c r="G524">
        <v>40</v>
      </c>
      <c r="L524">
        <v>5.5</v>
      </c>
      <c r="M524">
        <v>-78</v>
      </c>
      <c r="N524">
        <v>-78</v>
      </c>
    </row>
    <row r="525" spans="1:14" x14ac:dyDescent="0.25">
      <c r="A525" t="s">
        <v>7</v>
      </c>
      <c r="B525">
        <v>-4</v>
      </c>
      <c r="C525">
        <v>-77</v>
      </c>
      <c r="D525">
        <v>5.5</v>
      </c>
      <c r="E525" t="s">
        <v>399</v>
      </c>
      <c r="F525" t="s">
        <v>9</v>
      </c>
      <c r="G525">
        <v>40</v>
      </c>
      <c r="L525">
        <v>5.5</v>
      </c>
      <c r="M525">
        <v>-77</v>
      </c>
      <c r="N525">
        <v>-77</v>
      </c>
    </row>
    <row r="526" spans="1:14" x14ac:dyDescent="0.25">
      <c r="A526" t="s">
        <v>7</v>
      </c>
      <c r="B526">
        <v>-4</v>
      </c>
      <c r="C526">
        <v>-79</v>
      </c>
      <c r="D526">
        <v>5.5</v>
      </c>
      <c r="E526" t="s">
        <v>400</v>
      </c>
      <c r="F526" t="s">
        <v>9</v>
      </c>
      <c r="G526">
        <v>40</v>
      </c>
      <c r="L526">
        <v>5.5</v>
      </c>
      <c r="M526">
        <v>-79</v>
      </c>
    </row>
    <row r="527" spans="1:14" x14ac:dyDescent="0.25">
      <c r="A527" t="s">
        <v>7</v>
      </c>
      <c r="B527">
        <v>-4</v>
      </c>
      <c r="C527">
        <v>-78</v>
      </c>
      <c r="D527">
        <v>5.5</v>
      </c>
      <c r="E527" t="s">
        <v>401</v>
      </c>
      <c r="F527" t="s">
        <v>9</v>
      </c>
      <c r="G527">
        <v>40</v>
      </c>
      <c r="L527">
        <v>5.5</v>
      </c>
      <c r="M527">
        <v>-78</v>
      </c>
      <c r="N527">
        <v>-78</v>
      </c>
    </row>
    <row r="528" spans="1:14" x14ac:dyDescent="0.25">
      <c r="A528" t="s">
        <v>7</v>
      </c>
      <c r="B528">
        <v>-4</v>
      </c>
      <c r="C528">
        <v>-78</v>
      </c>
      <c r="D528">
        <v>5.5</v>
      </c>
      <c r="E528" t="s">
        <v>401</v>
      </c>
      <c r="F528" t="s">
        <v>9</v>
      </c>
      <c r="G528">
        <v>40</v>
      </c>
      <c r="L528">
        <v>5.5</v>
      </c>
      <c r="M528">
        <v>-78</v>
      </c>
      <c r="N528">
        <v>-78</v>
      </c>
    </row>
    <row r="529" spans="1:14" x14ac:dyDescent="0.25">
      <c r="A529" t="s">
        <v>7</v>
      </c>
      <c r="B529">
        <v>-4</v>
      </c>
      <c r="C529">
        <v>-78</v>
      </c>
      <c r="D529">
        <v>5.5</v>
      </c>
      <c r="E529" t="s">
        <v>401</v>
      </c>
      <c r="F529" t="s">
        <v>9</v>
      </c>
      <c r="G529">
        <v>40</v>
      </c>
      <c r="L529">
        <v>5.5</v>
      </c>
      <c r="M529">
        <v>-78</v>
      </c>
      <c r="N529">
        <v>-78</v>
      </c>
    </row>
    <row r="530" spans="1:14" x14ac:dyDescent="0.25">
      <c r="A530" t="s">
        <v>7</v>
      </c>
      <c r="B530">
        <v>-4</v>
      </c>
      <c r="C530">
        <v>-78</v>
      </c>
      <c r="D530">
        <v>5.5</v>
      </c>
      <c r="E530" t="s">
        <v>402</v>
      </c>
      <c r="F530" t="s">
        <v>9</v>
      </c>
      <c r="G530">
        <v>40</v>
      </c>
      <c r="L530">
        <v>5.5</v>
      </c>
      <c r="M530">
        <v>-78</v>
      </c>
      <c r="N530">
        <v>-78</v>
      </c>
    </row>
    <row r="531" spans="1:14" x14ac:dyDescent="0.25">
      <c r="A531" t="s">
        <v>7</v>
      </c>
      <c r="B531">
        <v>-4</v>
      </c>
      <c r="C531">
        <v>-78</v>
      </c>
      <c r="D531">
        <v>5.5</v>
      </c>
      <c r="E531" t="s">
        <v>402</v>
      </c>
      <c r="F531" t="s">
        <v>9</v>
      </c>
      <c r="G531">
        <v>40</v>
      </c>
      <c r="L531">
        <v>5.5</v>
      </c>
      <c r="M531">
        <v>-78</v>
      </c>
      <c r="N531">
        <v>-78</v>
      </c>
    </row>
    <row r="532" spans="1:14" x14ac:dyDescent="0.25">
      <c r="A532" t="s">
        <v>7</v>
      </c>
      <c r="B532">
        <v>-4</v>
      </c>
      <c r="C532">
        <v>-78</v>
      </c>
      <c r="D532">
        <v>5.5</v>
      </c>
      <c r="E532" t="s">
        <v>402</v>
      </c>
      <c r="F532" t="s">
        <v>9</v>
      </c>
      <c r="G532">
        <v>40</v>
      </c>
      <c r="L532">
        <v>5.5</v>
      </c>
      <c r="M532">
        <v>-78</v>
      </c>
      <c r="N532">
        <v>-78</v>
      </c>
    </row>
    <row r="533" spans="1:14" x14ac:dyDescent="0.25">
      <c r="A533" t="s">
        <v>7</v>
      </c>
      <c r="B533">
        <v>-4</v>
      </c>
      <c r="C533">
        <v>-78</v>
      </c>
      <c r="D533">
        <v>5.5</v>
      </c>
      <c r="E533" t="s">
        <v>403</v>
      </c>
      <c r="F533" t="s">
        <v>9</v>
      </c>
      <c r="G533">
        <v>40</v>
      </c>
      <c r="L533">
        <v>5.5</v>
      </c>
      <c r="M533">
        <v>-78</v>
      </c>
      <c r="N533">
        <v>-78</v>
      </c>
    </row>
    <row r="534" spans="1:14" x14ac:dyDescent="0.25">
      <c r="A534" t="s">
        <v>7</v>
      </c>
      <c r="B534">
        <v>-4</v>
      </c>
      <c r="C534">
        <v>-78</v>
      </c>
      <c r="D534">
        <v>5.5</v>
      </c>
      <c r="E534" t="s">
        <v>404</v>
      </c>
      <c r="F534" t="s">
        <v>9</v>
      </c>
      <c r="G534">
        <v>40</v>
      </c>
      <c r="L534">
        <v>5.5</v>
      </c>
      <c r="M534">
        <v>-78</v>
      </c>
      <c r="N534">
        <v>-78</v>
      </c>
    </row>
    <row r="535" spans="1:14" x14ac:dyDescent="0.25">
      <c r="A535" t="s">
        <v>7</v>
      </c>
      <c r="B535">
        <v>-4</v>
      </c>
      <c r="C535">
        <v>-89</v>
      </c>
      <c r="D535">
        <v>6</v>
      </c>
      <c r="E535" t="s">
        <v>405</v>
      </c>
      <c r="F535" t="s">
        <v>9</v>
      </c>
      <c r="G535">
        <v>39</v>
      </c>
      <c r="L535">
        <v>6</v>
      </c>
      <c r="M535">
        <v>-89</v>
      </c>
      <c r="N535">
        <v>-89</v>
      </c>
    </row>
    <row r="536" spans="1:14" x14ac:dyDescent="0.25">
      <c r="A536" t="s">
        <v>7</v>
      </c>
      <c r="B536">
        <v>-4</v>
      </c>
      <c r="C536">
        <v>-89</v>
      </c>
      <c r="D536">
        <v>6</v>
      </c>
      <c r="E536" t="s">
        <v>405</v>
      </c>
      <c r="F536" t="s">
        <v>9</v>
      </c>
      <c r="G536">
        <v>39</v>
      </c>
      <c r="L536">
        <v>6</v>
      </c>
      <c r="M536">
        <v>-89</v>
      </c>
      <c r="N536">
        <v>-89</v>
      </c>
    </row>
    <row r="537" spans="1:14" x14ac:dyDescent="0.25">
      <c r="A537" t="s">
        <v>7</v>
      </c>
      <c r="B537">
        <v>-4</v>
      </c>
      <c r="C537">
        <v>-89</v>
      </c>
      <c r="D537">
        <v>6</v>
      </c>
      <c r="E537" t="s">
        <v>406</v>
      </c>
      <c r="F537" t="s">
        <v>9</v>
      </c>
      <c r="G537">
        <v>39</v>
      </c>
      <c r="L537">
        <v>6</v>
      </c>
      <c r="M537">
        <v>-89</v>
      </c>
      <c r="N537">
        <v>-89</v>
      </c>
    </row>
    <row r="538" spans="1:14" x14ac:dyDescent="0.25">
      <c r="A538" t="s">
        <v>7</v>
      </c>
      <c r="B538">
        <v>-4</v>
      </c>
      <c r="C538">
        <v>-91</v>
      </c>
      <c r="D538">
        <v>6</v>
      </c>
      <c r="E538" t="s">
        <v>406</v>
      </c>
      <c r="F538" t="s">
        <v>9</v>
      </c>
      <c r="G538">
        <v>39</v>
      </c>
      <c r="L538">
        <v>6</v>
      </c>
      <c r="M538">
        <v>-91</v>
      </c>
      <c r="N538">
        <v>-91</v>
      </c>
    </row>
    <row r="539" spans="1:14" x14ac:dyDescent="0.25">
      <c r="A539" t="s">
        <v>7</v>
      </c>
      <c r="B539">
        <v>-4</v>
      </c>
      <c r="C539">
        <v>-91</v>
      </c>
      <c r="D539">
        <v>6</v>
      </c>
      <c r="E539" t="s">
        <v>406</v>
      </c>
      <c r="F539" t="s">
        <v>9</v>
      </c>
      <c r="G539">
        <v>39</v>
      </c>
      <c r="L539">
        <v>6</v>
      </c>
      <c r="M539">
        <v>-91</v>
      </c>
      <c r="N539">
        <v>-91</v>
      </c>
    </row>
    <row r="540" spans="1:14" x14ac:dyDescent="0.25">
      <c r="A540" t="s">
        <v>7</v>
      </c>
      <c r="B540">
        <v>-4</v>
      </c>
      <c r="C540">
        <v>-91</v>
      </c>
      <c r="D540">
        <v>6</v>
      </c>
      <c r="E540" t="s">
        <v>406</v>
      </c>
      <c r="F540" t="s">
        <v>9</v>
      </c>
      <c r="G540">
        <v>39</v>
      </c>
      <c r="L540">
        <v>6</v>
      </c>
      <c r="M540">
        <v>-91</v>
      </c>
      <c r="N540">
        <v>-91</v>
      </c>
    </row>
    <row r="541" spans="1:14" x14ac:dyDescent="0.25">
      <c r="A541" t="s">
        <v>7</v>
      </c>
      <c r="B541">
        <v>-4</v>
      </c>
      <c r="C541">
        <v>-91</v>
      </c>
      <c r="D541">
        <v>6</v>
      </c>
      <c r="E541" t="s">
        <v>406</v>
      </c>
      <c r="F541" t="s">
        <v>9</v>
      </c>
      <c r="G541">
        <v>39</v>
      </c>
      <c r="L541">
        <v>6</v>
      </c>
      <c r="M541">
        <v>-91</v>
      </c>
      <c r="N541">
        <v>-91</v>
      </c>
    </row>
    <row r="542" spans="1:14" x14ac:dyDescent="0.25">
      <c r="A542" t="s">
        <v>7</v>
      </c>
      <c r="B542">
        <v>-4</v>
      </c>
      <c r="C542">
        <v>-91</v>
      </c>
      <c r="D542">
        <v>6</v>
      </c>
      <c r="E542" t="s">
        <v>406</v>
      </c>
      <c r="F542" t="s">
        <v>9</v>
      </c>
      <c r="G542">
        <v>39</v>
      </c>
      <c r="L542">
        <v>6</v>
      </c>
      <c r="M542">
        <v>-91</v>
      </c>
      <c r="N542">
        <v>-91</v>
      </c>
    </row>
    <row r="543" spans="1:14" x14ac:dyDescent="0.25">
      <c r="A543" t="s">
        <v>7</v>
      </c>
      <c r="B543">
        <v>-4</v>
      </c>
      <c r="C543">
        <v>-88</v>
      </c>
      <c r="D543">
        <v>6</v>
      </c>
      <c r="E543" t="s">
        <v>407</v>
      </c>
      <c r="F543" t="s">
        <v>9</v>
      </c>
      <c r="G543">
        <v>39</v>
      </c>
      <c r="L543">
        <v>6</v>
      </c>
      <c r="M543">
        <v>-88</v>
      </c>
      <c r="N543">
        <v>-88</v>
      </c>
    </row>
    <row r="544" spans="1:14" x14ac:dyDescent="0.25">
      <c r="A544" t="s">
        <v>7</v>
      </c>
      <c r="B544">
        <v>-4</v>
      </c>
      <c r="C544">
        <v>-88</v>
      </c>
      <c r="D544">
        <v>6</v>
      </c>
      <c r="E544" t="s">
        <v>408</v>
      </c>
      <c r="F544" t="s">
        <v>9</v>
      </c>
      <c r="G544">
        <v>39</v>
      </c>
      <c r="L544">
        <v>6</v>
      </c>
      <c r="M544">
        <v>-88</v>
      </c>
      <c r="N544">
        <v>-88</v>
      </c>
    </row>
    <row r="545" spans="1:14" x14ac:dyDescent="0.25">
      <c r="A545" t="s">
        <v>7</v>
      </c>
      <c r="B545">
        <v>-4</v>
      </c>
      <c r="C545">
        <v>-88</v>
      </c>
      <c r="D545">
        <v>6</v>
      </c>
      <c r="E545" t="s">
        <v>408</v>
      </c>
      <c r="F545" t="s">
        <v>9</v>
      </c>
      <c r="G545">
        <v>39</v>
      </c>
      <c r="L545">
        <v>6</v>
      </c>
      <c r="M545">
        <v>-88</v>
      </c>
      <c r="N545">
        <v>-88</v>
      </c>
    </row>
    <row r="546" spans="1:14" x14ac:dyDescent="0.25">
      <c r="A546" t="s">
        <v>7</v>
      </c>
      <c r="B546">
        <v>-4</v>
      </c>
      <c r="C546">
        <v>-90</v>
      </c>
      <c r="D546">
        <v>6</v>
      </c>
      <c r="E546" t="s">
        <v>409</v>
      </c>
      <c r="F546" t="s">
        <v>9</v>
      </c>
      <c r="G546">
        <v>39</v>
      </c>
      <c r="L546">
        <v>6</v>
      </c>
      <c r="M546">
        <v>-90</v>
      </c>
      <c r="N546">
        <v>-90</v>
      </c>
    </row>
    <row r="547" spans="1:14" x14ac:dyDescent="0.25">
      <c r="A547" t="s">
        <v>7</v>
      </c>
      <c r="B547">
        <v>-4</v>
      </c>
      <c r="C547">
        <v>-73</v>
      </c>
      <c r="D547">
        <v>6</v>
      </c>
      <c r="E547" t="s">
        <v>410</v>
      </c>
      <c r="F547" t="s">
        <v>9</v>
      </c>
      <c r="G547">
        <v>39</v>
      </c>
      <c r="L547">
        <v>6</v>
      </c>
      <c r="M547">
        <v>-73</v>
      </c>
      <c r="N547">
        <v>-73</v>
      </c>
    </row>
    <row r="548" spans="1:14" x14ac:dyDescent="0.25">
      <c r="A548" t="s">
        <v>7</v>
      </c>
      <c r="B548">
        <v>-4</v>
      </c>
      <c r="C548">
        <v>-73</v>
      </c>
      <c r="D548">
        <v>6</v>
      </c>
      <c r="E548" t="s">
        <v>410</v>
      </c>
      <c r="F548" t="s">
        <v>9</v>
      </c>
      <c r="G548">
        <v>39</v>
      </c>
      <c r="L548">
        <v>6</v>
      </c>
      <c r="M548">
        <v>-73</v>
      </c>
      <c r="N548">
        <v>-73</v>
      </c>
    </row>
    <row r="549" spans="1:14" x14ac:dyDescent="0.25">
      <c r="A549" t="s">
        <v>7</v>
      </c>
      <c r="B549">
        <v>-4</v>
      </c>
      <c r="C549">
        <v>-73</v>
      </c>
      <c r="D549">
        <v>6</v>
      </c>
      <c r="E549" t="s">
        <v>410</v>
      </c>
      <c r="F549" t="s">
        <v>9</v>
      </c>
      <c r="G549">
        <v>39</v>
      </c>
      <c r="L549">
        <v>6</v>
      </c>
      <c r="M549">
        <v>-73</v>
      </c>
      <c r="N549">
        <v>-73</v>
      </c>
    </row>
    <row r="550" spans="1:14" x14ac:dyDescent="0.25">
      <c r="A550" t="s">
        <v>7</v>
      </c>
      <c r="B550">
        <v>-4</v>
      </c>
      <c r="C550">
        <v>-73</v>
      </c>
      <c r="D550">
        <v>6</v>
      </c>
      <c r="E550" t="s">
        <v>411</v>
      </c>
      <c r="F550" t="s">
        <v>9</v>
      </c>
      <c r="G550">
        <v>39</v>
      </c>
      <c r="L550">
        <v>6</v>
      </c>
      <c r="M550">
        <v>-73</v>
      </c>
      <c r="N550">
        <v>-73</v>
      </c>
    </row>
    <row r="551" spans="1:14" x14ac:dyDescent="0.25">
      <c r="A551" t="s">
        <v>7</v>
      </c>
      <c r="B551">
        <v>-4</v>
      </c>
      <c r="C551">
        <v>-87</v>
      </c>
      <c r="D551">
        <v>6</v>
      </c>
      <c r="E551" t="s">
        <v>412</v>
      </c>
      <c r="F551" t="s">
        <v>9</v>
      </c>
      <c r="G551">
        <v>38</v>
      </c>
      <c r="L551">
        <v>6</v>
      </c>
      <c r="M551">
        <v>-87</v>
      </c>
      <c r="N551">
        <v>-87</v>
      </c>
    </row>
    <row r="552" spans="1:14" x14ac:dyDescent="0.25">
      <c r="A552" t="s">
        <v>7</v>
      </c>
      <c r="B552">
        <v>-4</v>
      </c>
      <c r="C552">
        <v>-86</v>
      </c>
      <c r="D552">
        <v>6</v>
      </c>
      <c r="E552" t="s">
        <v>413</v>
      </c>
      <c r="F552" t="s">
        <v>9</v>
      </c>
      <c r="G552">
        <v>38</v>
      </c>
      <c r="L552">
        <v>6</v>
      </c>
      <c r="M552">
        <v>-86</v>
      </c>
      <c r="N552">
        <v>-86</v>
      </c>
    </row>
    <row r="553" spans="1:14" x14ac:dyDescent="0.25">
      <c r="A553" t="s">
        <v>7</v>
      </c>
      <c r="B553">
        <v>-4</v>
      </c>
      <c r="C553">
        <v>-88</v>
      </c>
      <c r="D553">
        <v>6</v>
      </c>
      <c r="E553" t="s">
        <v>413</v>
      </c>
      <c r="F553" t="s">
        <v>9</v>
      </c>
      <c r="G553">
        <v>38</v>
      </c>
      <c r="L553">
        <v>6</v>
      </c>
      <c r="M553">
        <v>-88</v>
      </c>
      <c r="N553">
        <v>-88</v>
      </c>
    </row>
    <row r="554" spans="1:14" x14ac:dyDescent="0.25">
      <c r="A554" t="s">
        <v>7</v>
      </c>
      <c r="B554">
        <v>-4</v>
      </c>
      <c r="C554">
        <v>-92</v>
      </c>
      <c r="D554">
        <v>6</v>
      </c>
      <c r="E554" t="s">
        <v>414</v>
      </c>
      <c r="F554" t="s">
        <v>9</v>
      </c>
      <c r="G554">
        <v>38</v>
      </c>
      <c r="L554">
        <v>6</v>
      </c>
      <c r="M554">
        <v>-92</v>
      </c>
      <c r="N554">
        <v>-92</v>
      </c>
    </row>
    <row r="555" spans="1:14" x14ac:dyDescent="0.25">
      <c r="A555" t="s">
        <v>7</v>
      </c>
      <c r="B555">
        <v>-4</v>
      </c>
      <c r="C555">
        <v>-76</v>
      </c>
      <c r="D555">
        <v>6</v>
      </c>
      <c r="E555" t="s">
        <v>415</v>
      </c>
      <c r="F555" t="s">
        <v>9</v>
      </c>
      <c r="G555">
        <v>37</v>
      </c>
      <c r="L555">
        <v>6</v>
      </c>
      <c r="M555">
        <v>-76</v>
      </c>
      <c r="N555">
        <v>-76</v>
      </c>
    </row>
    <row r="556" spans="1:14" x14ac:dyDescent="0.25">
      <c r="A556" t="s">
        <v>7</v>
      </c>
      <c r="B556">
        <v>-4</v>
      </c>
      <c r="C556">
        <v>-94</v>
      </c>
      <c r="D556">
        <v>6</v>
      </c>
      <c r="E556" t="s">
        <v>416</v>
      </c>
      <c r="F556" t="s">
        <v>9</v>
      </c>
      <c r="G556">
        <v>37</v>
      </c>
      <c r="L556">
        <v>6</v>
      </c>
      <c r="M556">
        <v>-94</v>
      </c>
      <c r="N556">
        <v>-94</v>
      </c>
    </row>
    <row r="557" spans="1:14" x14ac:dyDescent="0.25">
      <c r="A557" t="s">
        <v>7</v>
      </c>
      <c r="B557">
        <v>-4</v>
      </c>
      <c r="C557">
        <v>-91</v>
      </c>
      <c r="D557">
        <v>6</v>
      </c>
      <c r="E557" t="s">
        <v>417</v>
      </c>
      <c r="F557" t="s">
        <v>9</v>
      </c>
      <c r="G557">
        <v>37</v>
      </c>
      <c r="L557">
        <v>6</v>
      </c>
      <c r="M557">
        <v>-91</v>
      </c>
      <c r="N557">
        <v>-91</v>
      </c>
    </row>
    <row r="558" spans="1:14" x14ac:dyDescent="0.25">
      <c r="A558" t="s">
        <v>7</v>
      </c>
      <c r="B558">
        <v>-4</v>
      </c>
      <c r="C558">
        <v>-94</v>
      </c>
      <c r="D558">
        <v>6</v>
      </c>
      <c r="E558" t="s">
        <v>418</v>
      </c>
      <c r="F558" t="s">
        <v>9</v>
      </c>
      <c r="G558">
        <v>35</v>
      </c>
      <c r="L558">
        <v>6</v>
      </c>
      <c r="M558">
        <v>-94</v>
      </c>
      <c r="N558">
        <v>-94</v>
      </c>
    </row>
    <row r="559" spans="1:14" x14ac:dyDescent="0.25">
      <c r="A559" t="s">
        <v>7</v>
      </c>
      <c r="B559">
        <v>-4</v>
      </c>
      <c r="C559">
        <v>-90</v>
      </c>
      <c r="D559">
        <v>6</v>
      </c>
      <c r="E559" t="s">
        <v>418</v>
      </c>
      <c r="F559" t="s">
        <v>9</v>
      </c>
      <c r="G559">
        <v>35</v>
      </c>
      <c r="L559">
        <v>6</v>
      </c>
      <c r="M559">
        <v>-90</v>
      </c>
      <c r="N559">
        <v>-90</v>
      </c>
    </row>
    <row r="560" spans="1:14" x14ac:dyDescent="0.25">
      <c r="A560" t="s">
        <v>7</v>
      </c>
      <c r="B560">
        <v>-4</v>
      </c>
      <c r="C560">
        <v>-86</v>
      </c>
      <c r="D560">
        <v>6</v>
      </c>
      <c r="E560" t="s">
        <v>419</v>
      </c>
      <c r="F560" t="s">
        <v>9</v>
      </c>
      <c r="G560">
        <v>35</v>
      </c>
      <c r="L560">
        <v>6</v>
      </c>
      <c r="M560">
        <v>-86</v>
      </c>
      <c r="N560">
        <v>-86</v>
      </c>
    </row>
    <row r="561" spans="1:14" x14ac:dyDescent="0.25">
      <c r="A561" t="s">
        <v>7</v>
      </c>
      <c r="B561">
        <v>-4</v>
      </c>
      <c r="C561">
        <v>-76</v>
      </c>
      <c r="D561">
        <v>6</v>
      </c>
      <c r="E561" t="s">
        <v>420</v>
      </c>
      <c r="F561" t="s">
        <v>9</v>
      </c>
      <c r="G561">
        <v>34</v>
      </c>
      <c r="L561">
        <v>6</v>
      </c>
      <c r="M561">
        <v>-76</v>
      </c>
      <c r="N561">
        <v>-76</v>
      </c>
    </row>
    <row r="562" spans="1:14" x14ac:dyDescent="0.25">
      <c r="A562" t="s">
        <v>7</v>
      </c>
      <c r="B562">
        <v>-4</v>
      </c>
      <c r="C562">
        <v>-77</v>
      </c>
      <c r="D562">
        <v>6</v>
      </c>
      <c r="E562" t="s">
        <v>421</v>
      </c>
      <c r="F562" t="s">
        <v>9</v>
      </c>
      <c r="G562">
        <v>27</v>
      </c>
      <c r="L562">
        <v>6</v>
      </c>
      <c r="M562">
        <v>-77</v>
      </c>
      <c r="N562">
        <v>-77</v>
      </c>
    </row>
    <row r="563" spans="1:14" x14ac:dyDescent="0.25">
      <c r="A563" t="s">
        <v>7</v>
      </c>
      <c r="B563">
        <v>-4</v>
      </c>
      <c r="C563">
        <v>-78</v>
      </c>
      <c r="D563">
        <v>6</v>
      </c>
      <c r="E563" t="s">
        <v>422</v>
      </c>
      <c r="F563" t="s">
        <v>9</v>
      </c>
      <c r="G563">
        <v>27</v>
      </c>
      <c r="L563">
        <v>6</v>
      </c>
      <c r="M563">
        <v>-78</v>
      </c>
      <c r="N563">
        <v>-78</v>
      </c>
    </row>
    <row r="564" spans="1:14" x14ac:dyDescent="0.25">
      <c r="A564" t="s">
        <v>7</v>
      </c>
      <c r="B564">
        <v>-4</v>
      </c>
      <c r="C564">
        <v>-79</v>
      </c>
      <c r="D564">
        <v>6</v>
      </c>
      <c r="E564" t="s">
        <v>423</v>
      </c>
      <c r="F564" t="s">
        <v>9</v>
      </c>
      <c r="G564">
        <v>27</v>
      </c>
      <c r="L564">
        <v>6</v>
      </c>
      <c r="M564">
        <v>-79</v>
      </c>
      <c r="N564">
        <v>-79</v>
      </c>
    </row>
    <row r="565" spans="1:14" x14ac:dyDescent="0.25">
      <c r="A565" t="s">
        <v>7</v>
      </c>
      <c r="B565">
        <v>-4</v>
      </c>
      <c r="C565">
        <v>-76</v>
      </c>
      <c r="D565">
        <v>6</v>
      </c>
      <c r="E565" t="s">
        <v>424</v>
      </c>
      <c r="F565" t="s">
        <v>9</v>
      </c>
      <c r="G565">
        <v>26</v>
      </c>
      <c r="L565">
        <v>6</v>
      </c>
      <c r="M565">
        <v>-76</v>
      </c>
      <c r="N565">
        <v>-76</v>
      </c>
    </row>
    <row r="566" spans="1:14" x14ac:dyDescent="0.25">
      <c r="A566" t="s">
        <v>7</v>
      </c>
      <c r="B566">
        <v>-4</v>
      </c>
      <c r="C566">
        <v>-75</v>
      </c>
      <c r="D566">
        <v>6</v>
      </c>
      <c r="E566" t="s">
        <v>425</v>
      </c>
      <c r="F566" t="s">
        <v>9</v>
      </c>
      <c r="G566">
        <v>25</v>
      </c>
      <c r="L566">
        <v>6</v>
      </c>
      <c r="M566">
        <v>-75</v>
      </c>
      <c r="N566">
        <v>-75</v>
      </c>
    </row>
    <row r="567" spans="1:14" x14ac:dyDescent="0.25">
      <c r="A567" t="s">
        <v>7</v>
      </c>
      <c r="B567">
        <v>-4</v>
      </c>
      <c r="C567">
        <v>-77</v>
      </c>
      <c r="D567">
        <v>6</v>
      </c>
      <c r="E567" t="s">
        <v>426</v>
      </c>
      <c r="F567" t="s">
        <v>9</v>
      </c>
      <c r="G567">
        <v>25</v>
      </c>
      <c r="L567">
        <v>6</v>
      </c>
      <c r="M567">
        <v>-77</v>
      </c>
      <c r="N567">
        <v>-77</v>
      </c>
    </row>
    <row r="568" spans="1:14" x14ac:dyDescent="0.25">
      <c r="A568" t="s">
        <v>7</v>
      </c>
      <c r="B568">
        <v>-4</v>
      </c>
      <c r="C568">
        <v>-76</v>
      </c>
      <c r="D568">
        <v>6</v>
      </c>
      <c r="E568" t="s">
        <v>427</v>
      </c>
      <c r="F568" t="s">
        <v>9</v>
      </c>
      <c r="G568">
        <v>25</v>
      </c>
      <c r="L568">
        <v>6</v>
      </c>
      <c r="M568">
        <v>-76</v>
      </c>
      <c r="N568">
        <v>-76</v>
      </c>
    </row>
    <row r="569" spans="1:14" x14ac:dyDescent="0.25">
      <c r="A569" t="s">
        <v>7</v>
      </c>
      <c r="B569">
        <v>-4</v>
      </c>
      <c r="C569">
        <v>-77</v>
      </c>
      <c r="D569">
        <v>6</v>
      </c>
      <c r="E569" t="s">
        <v>428</v>
      </c>
      <c r="F569" t="s">
        <v>9</v>
      </c>
      <c r="G569">
        <v>25</v>
      </c>
      <c r="L569">
        <v>6</v>
      </c>
      <c r="M569">
        <v>-77</v>
      </c>
      <c r="N569">
        <v>-77</v>
      </c>
    </row>
    <row r="570" spans="1:14" x14ac:dyDescent="0.25">
      <c r="A570" t="s">
        <v>7</v>
      </c>
      <c r="B570">
        <v>-4</v>
      </c>
      <c r="C570">
        <v>-79</v>
      </c>
      <c r="D570">
        <v>6</v>
      </c>
      <c r="E570" t="s">
        <v>429</v>
      </c>
      <c r="F570" t="s">
        <v>9</v>
      </c>
      <c r="G570">
        <v>25</v>
      </c>
      <c r="L570">
        <v>6</v>
      </c>
      <c r="M570">
        <v>-79</v>
      </c>
      <c r="N570">
        <v>-79</v>
      </c>
    </row>
    <row r="571" spans="1:14" x14ac:dyDescent="0.25">
      <c r="A571" t="s">
        <v>7</v>
      </c>
      <c r="B571">
        <v>-4</v>
      </c>
      <c r="C571">
        <v>-77</v>
      </c>
      <c r="D571">
        <v>6</v>
      </c>
      <c r="E571" t="s">
        <v>430</v>
      </c>
      <c r="F571" t="s">
        <v>9</v>
      </c>
      <c r="G571">
        <v>25</v>
      </c>
      <c r="L571">
        <v>6</v>
      </c>
      <c r="M571">
        <v>-77</v>
      </c>
      <c r="N571">
        <v>-77</v>
      </c>
    </row>
    <row r="572" spans="1:14" x14ac:dyDescent="0.25">
      <c r="A572" t="s">
        <v>7</v>
      </c>
      <c r="B572">
        <v>-4</v>
      </c>
      <c r="C572">
        <v>-78</v>
      </c>
      <c r="D572">
        <v>6</v>
      </c>
      <c r="E572" t="s">
        <v>431</v>
      </c>
      <c r="F572" t="s">
        <v>9</v>
      </c>
      <c r="G572">
        <v>25</v>
      </c>
      <c r="L572">
        <v>6</v>
      </c>
      <c r="M572">
        <v>-78</v>
      </c>
      <c r="N572">
        <v>-78</v>
      </c>
    </row>
    <row r="573" spans="1:14" x14ac:dyDescent="0.25">
      <c r="A573" t="s">
        <v>7</v>
      </c>
      <c r="B573">
        <v>-4</v>
      </c>
      <c r="C573">
        <v>-86</v>
      </c>
      <c r="D573">
        <v>6.5</v>
      </c>
      <c r="E573" t="s">
        <v>432</v>
      </c>
      <c r="F573" t="s">
        <v>9</v>
      </c>
      <c r="G573">
        <v>24</v>
      </c>
      <c r="L573">
        <v>6.5</v>
      </c>
      <c r="M573">
        <v>-86</v>
      </c>
      <c r="N573">
        <v>-86</v>
      </c>
    </row>
    <row r="574" spans="1:14" x14ac:dyDescent="0.25">
      <c r="A574" t="s">
        <v>7</v>
      </c>
      <c r="B574">
        <v>-4</v>
      </c>
      <c r="C574">
        <v>-84</v>
      </c>
      <c r="D574">
        <v>6.5</v>
      </c>
      <c r="E574" t="s">
        <v>433</v>
      </c>
      <c r="F574" t="s">
        <v>9</v>
      </c>
      <c r="G574">
        <v>24</v>
      </c>
      <c r="L574">
        <v>6.5</v>
      </c>
      <c r="M574">
        <v>-84</v>
      </c>
      <c r="N574">
        <v>-84</v>
      </c>
    </row>
    <row r="575" spans="1:14" x14ac:dyDescent="0.25">
      <c r="A575" t="s">
        <v>7</v>
      </c>
      <c r="B575">
        <v>-4</v>
      </c>
      <c r="C575">
        <v>-84</v>
      </c>
      <c r="D575">
        <v>6.5</v>
      </c>
      <c r="E575" t="s">
        <v>433</v>
      </c>
      <c r="F575" t="s">
        <v>9</v>
      </c>
      <c r="G575">
        <v>24</v>
      </c>
      <c r="L575">
        <v>6.5</v>
      </c>
      <c r="M575">
        <v>-84</v>
      </c>
      <c r="N575">
        <v>-84</v>
      </c>
    </row>
    <row r="576" spans="1:14" x14ac:dyDescent="0.25">
      <c r="A576" t="s">
        <v>7</v>
      </c>
      <c r="B576">
        <v>-4</v>
      </c>
      <c r="C576">
        <v>-84</v>
      </c>
      <c r="D576">
        <v>6.5</v>
      </c>
      <c r="E576" t="s">
        <v>433</v>
      </c>
      <c r="F576" t="s">
        <v>9</v>
      </c>
      <c r="G576">
        <v>24</v>
      </c>
      <c r="L576">
        <v>6.5</v>
      </c>
      <c r="M576">
        <v>-84</v>
      </c>
      <c r="N576">
        <v>-84</v>
      </c>
    </row>
    <row r="577" spans="1:14" x14ac:dyDescent="0.25">
      <c r="A577" t="s">
        <v>7</v>
      </c>
      <c r="B577">
        <v>-4</v>
      </c>
      <c r="C577">
        <v>-84</v>
      </c>
      <c r="D577">
        <v>6.5</v>
      </c>
      <c r="E577" t="s">
        <v>433</v>
      </c>
      <c r="F577" t="s">
        <v>9</v>
      </c>
      <c r="G577">
        <v>24</v>
      </c>
      <c r="L577">
        <v>6.5</v>
      </c>
      <c r="M577">
        <v>-84</v>
      </c>
      <c r="N577">
        <v>-84</v>
      </c>
    </row>
    <row r="578" spans="1:14" x14ac:dyDescent="0.25">
      <c r="A578" t="s">
        <v>7</v>
      </c>
      <c r="B578">
        <v>-4</v>
      </c>
      <c r="C578">
        <v>-84</v>
      </c>
      <c r="D578">
        <v>6.5</v>
      </c>
      <c r="E578" t="s">
        <v>434</v>
      </c>
      <c r="F578" t="s">
        <v>9</v>
      </c>
      <c r="G578">
        <v>24</v>
      </c>
      <c r="L578">
        <v>6.5</v>
      </c>
      <c r="M578">
        <v>-84</v>
      </c>
      <c r="N578">
        <v>-84</v>
      </c>
    </row>
    <row r="579" spans="1:14" x14ac:dyDescent="0.25">
      <c r="A579" t="s">
        <v>7</v>
      </c>
      <c r="B579">
        <v>-4</v>
      </c>
      <c r="C579">
        <v>-82</v>
      </c>
      <c r="D579">
        <v>6.5</v>
      </c>
      <c r="E579" t="s">
        <v>434</v>
      </c>
      <c r="F579" t="s">
        <v>9</v>
      </c>
      <c r="G579">
        <v>24</v>
      </c>
      <c r="L579">
        <v>6.5</v>
      </c>
      <c r="M579">
        <v>-82</v>
      </c>
      <c r="N579">
        <v>-82</v>
      </c>
    </row>
    <row r="580" spans="1:14" x14ac:dyDescent="0.25">
      <c r="A580" t="s">
        <v>7</v>
      </c>
      <c r="B580">
        <v>-4</v>
      </c>
      <c r="C580">
        <v>-82</v>
      </c>
      <c r="D580">
        <v>6.5</v>
      </c>
      <c r="E580" t="s">
        <v>434</v>
      </c>
      <c r="F580" t="s">
        <v>9</v>
      </c>
      <c r="G580">
        <v>24</v>
      </c>
      <c r="L580">
        <v>6.5</v>
      </c>
      <c r="M580">
        <v>-82</v>
      </c>
      <c r="N580">
        <v>-82</v>
      </c>
    </row>
    <row r="581" spans="1:14" x14ac:dyDescent="0.25">
      <c r="A581" t="s">
        <v>7</v>
      </c>
      <c r="B581">
        <v>-4</v>
      </c>
      <c r="C581">
        <v>-86</v>
      </c>
      <c r="D581">
        <v>6.5</v>
      </c>
      <c r="E581" t="s">
        <v>435</v>
      </c>
      <c r="F581" t="s">
        <v>9</v>
      </c>
      <c r="G581">
        <v>24</v>
      </c>
      <c r="L581">
        <v>6.5</v>
      </c>
      <c r="M581">
        <v>-86</v>
      </c>
      <c r="N581">
        <v>-86</v>
      </c>
    </row>
    <row r="582" spans="1:14" x14ac:dyDescent="0.25">
      <c r="A582" t="s">
        <v>7</v>
      </c>
      <c r="B582">
        <v>-4</v>
      </c>
      <c r="C582">
        <v>-87</v>
      </c>
      <c r="D582">
        <v>6.5</v>
      </c>
      <c r="E582" t="s">
        <v>436</v>
      </c>
      <c r="F582" t="s">
        <v>9</v>
      </c>
      <c r="G582">
        <v>24</v>
      </c>
      <c r="L582">
        <v>6.5</v>
      </c>
      <c r="M582">
        <v>-87</v>
      </c>
      <c r="N582">
        <v>-87</v>
      </c>
    </row>
    <row r="583" spans="1:14" x14ac:dyDescent="0.25">
      <c r="A583" t="s">
        <v>7</v>
      </c>
      <c r="B583">
        <v>-4</v>
      </c>
      <c r="C583">
        <v>-82</v>
      </c>
      <c r="D583">
        <v>6.5</v>
      </c>
      <c r="E583" t="s">
        <v>437</v>
      </c>
      <c r="F583" t="s">
        <v>9</v>
      </c>
      <c r="G583">
        <v>24</v>
      </c>
      <c r="L583">
        <v>6.5</v>
      </c>
      <c r="M583">
        <v>-82</v>
      </c>
      <c r="N583">
        <v>-82</v>
      </c>
    </row>
    <row r="584" spans="1:14" x14ac:dyDescent="0.25">
      <c r="A584" t="s">
        <v>7</v>
      </c>
      <c r="B584">
        <v>-4</v>
      </c>
      <c r="C584">
        <v>-81</v>
      </c>
      <c r="D584">
        <v>6.5</v>
      </c>
      <c r="E584" t="s">
        <v>438</v>
      </c>
      <c r="F584" t="s">
        <v>9</v>
      </c>
      <c r="G584">
        <v>24</v>
      </c>
      <c r="L584">
        <v>6.5</v>
      </c>
      <c r="M584">
        <v>-81</v>
      </c>
    </row>
    <row r="585" spans="1:14" x14ac:dyDescent="0.25">
      <c r="A585" t="s">
        <v>7</v>
      </c>
      <c r="B585">
        <v>-4</v>
      </c>
      <c r="C585">
        <v>-81</v>
      </c>
      <c r="D585">
        <v>6.5</v>
      </c>
      <c r="E585" t="s">
        <v>439</v>
      </c>
      <c r="F585" t="s">
        <v>9</v>
      </c>
      <c r="G585">
        <v>23</v>
      </c>
      <c r="L585">
        <v>6.5</v>
      </c>
      <c r="M585">
        <v>-81</v>
      </c>
    </row>
    <row r="586" spans="1:14" x14ac:dyDescent="0.25">
      <c r="A586" t="s">
        <v>7</v>
      </c>
      <c r="B586">
        <v>-4</v>
      </c>
      <c r="C586">
        <v>-90</v>
      </c>
      <c r="D586">
        <v>6.5</v>
      </c>
      <c r="E586" t="s">
        <v>440</v>
      </c>
      <c r="F586" t="s">
        <v>9</v>
      </c>
      <c r="G586">
        <v>23</v>
      </c>
      <c r="L586">
        <v>6.5</v>
      </c>
      <c r="M586">
        <v>-90</v>
      </c>
    </row>
    <row r="587" spans="1:14" x14ac:dyDescent="0.25">
      <c r="A587" t="s">
        <v>7</v>
      </c>
      <c r="B587">
        <v>-4</v>
      </c>
      <c r="C587">
        <v>-84</v>
      </c>
      <c r="D587">
        <v>6.5</v>
      </c>
      <c r="E587" t="s">
        <v>441</v>
      </c>
      <c r="F587" t="s">
        <v>9</v>
      </c>
      <c r="G587">
        <v>23</v>
      </c>
      <c r="L587">
        <v>6.5</v>
      </c>
      <c r="M587">
        <v>-84</v>
      </c>
      <c r="N587">
        <v>-84</v>
      </c>
    </row>
    <row r="588" spans="1:14" x14ac:dyDescent="0.25">
      <c r="A588" t="s">
        <v>7</v>
      </c>
      <c r="B588">
        <v>-4</v>
      </c>
      <c r="C588">
        <v>-84</v>
      </c>
      <c r="D588">
        <v>6.5</v>
      </c>
      <c r="E588" t="s">
        <v>441</v>
      </c>
      <c r="F588" t="s">
        <v>9</v>
      </c>
      <c r="G588">
        <v>23</v>
      </c>
      <c r="L588">
        <v>6.5</v>
      </c>
      <c r="M588">
        <v>-84</v>
      </c>
      <c r="N588">
        <v>-84</v>
      </c>
    </row>
    <row r="589" spans="1:14" x14ac:dyDescent="0.25">
      <c r="A589" t="s">
        <v>7</v>
      </c>
      <c r="B589">
        <v>-4</v>
      </c>
      <c r="C589">
        <v>-84</v>
      </c>
      <c r="D589">
        <v>6.5</v>
      </c>
      <c r="E589" t="s">
        <v>442</v>
      </c>
      <c r="F589" t="s">
        <v>9</v>
      </c>
      <c r="G589">
        <v>23</v>
      </c>
      <c r="L589">
        <v>6.5</v>
      </c>
      <c r="M589">
        <v>-84</v>
      </c>
      <c r="N589">
        <v>-84</v>
      </c>
    </row>
    <row r="590" spans="1:14" x14ac:dyDescent="0.25">
      <c r="A590" t="s">
        <v>7</v>
      </c>
      <c r="B590">
        <v>-4</v>
      </c>
      <c r="C590">
        <v>-84</v>
      </c>
      <c r="D590">
        <v>6.5</v>
      </c>
      <c r="E590" t="s">
        <v>442</v>
      </c>
      <c r="F590" t="s">
        <v>9</v>
      </c>
      <c r="G590">
        <v>23</v>
      </c>
      <c r="L590">
        <v>6.5</v>
      </c>
      <c r="M590">
        <v>-84</v>
      </c>
      <c r="N590">
        <v>-84</v>
      </c>
    </row>
    <row r="591" spans="1:14" x14ac:dyDescent="0.25">
      <c r="A591" t="s">
        <v>7</v>
      </c>
      <c r="B591">
        <v>-4</v>
      </c>
      <c r="C591">
        <v>-80</v>
      </c>
      <c r="D591">
        <v>6.5</v>
      </c>
      <c r="E591" t="s">
        <v>443</v>
      </c>
      <c r="F591" t="s">
        <v>9</v>
      </c>
      <c r="G591">
        <v>23</v>
      </c>
      <c r="L591">
        <v>6.5</v>
      </c>
      <c r="M591">
        <v>-80</v>
      </c>
    </row>
    <row r="592" spans="1:14" x14ac:dyDescent="0.25">
      <c r="A592" t="s">
        <v>7</v>
      </c>
      <c r="B592">
        <v>-4</v>
      </c>
      <c r="C592">
        <v>-88</v>
      </c>
      <c r="D592">
        <v>6.5</v>
      </c>
      <c r="E592" t="s">
        <v>444</v>
      </c>
      <c r="F592" t="s">
        <v>9</v>
      </c>
      <c r="G592">
        <v>23</v>
      </c>
      <c r="L592">
        <v>6.5</v>
      </c>
      <c r="M592">
        <v>-88</v>
      </c>
    </row>
    <row r="593" spans="1:14" x14ac:dyDescent="0.25">
      <c r="A593" t="s">
        <v>7</v>
      </c>
      <c r="B593">
        <v>-4</v>
      </c>
      <c r="C593">
        <v>-85</v>
      </c>
      <c r="D593">
        <v>6.5</v>
      </c>
      <c r="E593" t="s">
        <v>445</v>
      </c>
      <c r="F593" t="s">
        <v>9</v>
      </c>
      <c r="G593">
        <v>23</v>
      </c>
      <c r="L593">
        <v>6.5</v>
      </c>
      <c r="M593">
        <v>-85</v>
      </c>
      <c r="N593">
        <v>-85</v>
      </c>
    </row>
    <row r="594" spans="1:14" x14ac:dyDescent="0.25">
      <c r="A594" t="s">
        <v>7</v>
      </c>
      <c r="B594">
        <v>-4</v>
      </c>
      <c r="C594">
        <v>-86</v>
      </c>
      <c r="D594">
        <v>6.5</v>
      </c>
      <c r="E594" t="s">
        <v>446</v>
      </c>
      <c r="F594" t="s">
        <v>9</v>
      </c>
      <c r="G594">
        <v>22</v>
      </c>
      <c r="L594">
        <v>6.5</v>
      </c>
      <c r="M594">
        <v>-86</v>
      </c>
      <c r="N594">
        <v>-86</v>
      </c>
    </row>
    <row r="595" spans="1:14" x14ac:dyDescent="0.25">
      <c r="A595" t="s">
        <v>7</v>
      </c>
      <c r="B595">
        <v>-4</v>
      </c>
      <c r="C595">
        <v>-82</v>
      </c>
      <c r="D595">
        <v>6.5</v>
      </c>
      <c r="E595" t="s">
        <v>447</v>
      </c>
      <c r="F595" t="s">
        <v>9</v>
      </c>
      <c r="G595">
        <v>22</v>
      </c>
      <c r="L595">
        <v>6.5</v>
      </c>
      <c r="M595">
        <v>-82</v>
      </c>
      <c r="N595">
        <v>-82</v>
      </c>
    </row>
    <row r="596" spans="1:14" x14ac:dyDescent="0.25">
      <c r="A596" t="s">
        <v>7</v>
      </c>
      <c r="B596">
        <v>-4</v>
      </c>
      <c r="C596">
        <v>-86</v>
      </c>
      <c r="D596">
        <v>6.5</v>
      </c>
      <c r="E596" t="s">
        <v>448</v>
      </c>
      <c r="F596" t="s">
        <v>9</v>
      </c>
      <c r="G596">
        <v>22</v>
      </c>
      <c r="L596">
        <v>6.5</v>
      </c>
      <c r="M596">
        <v>-86</v>
      </c>
      <c r="N596">
        <v>-86</v>
      </c>
    </row>
    <row r="597" spans="1:14" x14ac:dyDescent="0.25">
      <c r="A597" t="s">
        <v>7</v>
      </c>
      <c r="B597">
        <v>-4</v>
      </c>
      <c r="C597">
        <v>-84</v>
      </c>
      <c r="D597">
        <v>6.5</v>
      </c>
      <c r="E597" t="s">
        <v>449</v>
      </c>
      <c r="F597" t="s">
        <v>9</v>
      </c>
      <c r="G597">
        <v>22</v>
      </c>
      <c r="L597">
        <v>6.5</v>
      </c>
      <c r="M597">
        <v>-84</v>
      </c>
      <c r="N597">
        <v>-84</v>
      </c>
    </row>
    <row r="598" spans="1:14" x14ac:dyDescent="0.25">
      <c r="A598" t="s">
        <v>7</v>
      </c>
      <c r="B598">
        <v>-4</v>
      </c>
      <c r="C598">
        <v>-84</v>
      </c>
      <c r="D598">
        <v>6.5</v>
      </c>
      <c r="E598" t="s">
        <v>450</v>
      </c>
      <c r="F598" t="s">
        <v>9</v>
      </c>
      <c r="G598">
        <v>22</v>
      </c>
      <c r="L598">
        <v>6.5</v>
      </c>
      <c r="M598">
        <v>-84</v>
      </c>
      <c r="N598">
        <v>-84</v>
      </c>
    </row>
    <row r="599" spans="1:14" x14ac:dyDescent="0.25">
      <c r="A599" t="s">
        <v>7</v>
      </c>
      <c r="B599">
        <v>-4</v>
      </c>
      <c r="C599">
        <v>-84</v>
      </c>
      <c r="D599">
        <v>6.5</v>
      </c>
      <c r="E599" t="s">
        <v>451</v>
      </c>
      <c r="F599" t="s">
        <v>9</v>
      </c>
      <c r="G599">
        <v>22</v>
      </c>
      <c r="L599">
        <v>6.5</v>
      </c>
      <c r="M599">
        <v>-84</v>
      </c>
      <c r="N599">
        <v>-84</v>
      </c>
    </row>
    <row r="600" spans="1:14" x14ac:dyDescent="0.25">
      <c r="A600" t="s">
        <v>7</v>
      </c>
      <c r="B600">
        <v>-4</v>
      </c>
      <c r="C600">
        <v>-83</v>
      </c>
      <c r="D600">
        <v>6.5</v>
      </c>
      <c r="E600" t="s">
        <v>452</v>
      </c>
      <c r="F600" t="s">
        <v>9</v>
      </c>
      <c r="G600">
        <v>22</v>
      </c>
      <c r="L600">
        <v>6.5</v>
      </c>
      <c r="M600">
        <v>-83</v>
      </c>
      <c r="N600">
        <v>-83</v>
      </c>
    </row>
    <row r="601" spans="1:14" x14ac:dyDescent="0.25">
      <c r="A601" t="s">
        <v>7</v>
      </c>
      <c r="B601">
        <v>-4</v>
      </c>
      <c r="C601">
        <v>-86</v>
      </c>
      <c r="D601">
        <v>6.5</v>
      </c>
      <c r="E601" t="s">
        <v>453</v>
      </c>
      <c r="F601" t="s">
        <v>9</v>
      </c>
      <c r="G601">
        <v>22</v>
      </c>
      <c r="L601">
        <v>6.5</v>
      </c>
      <c r="M601">
        <v>-86</v>
      </c>
      <c r="N601">
        <v>-86</v>
      </c>
    </row>
    <row r="602" spans="1:14" x14ac:dyDescent="0.25">
      <c r="A602" t="s">
        <v>7</v>
      </c>
      <c r="B602">
        <v>-4</v>
      </c>
      <c r="C602">
        <v>-86</v>
      </c>
      <c r="D602">
        <v>6.5</v>
      </c>
      <c r="E602" t="s">
        <v>454</v>
      </c>
      <c r="F602" t="s">
        <v>9</v>
      </c>
      <c r="G602">
        <v>22</v>
      </c>
      <c r="L602">
        <v>6.5</v>
      </c>
      <c r="M602">
        <v>-86</v>
      </c>
      <c r="N602">
        <v>-86</v>
      </c>
    </row>
    <row r="603" spans="1:14" x14ac:dyDescent="0.25">
      <c r="A603" t="s">
        <v>7</v>
      </c>
      <c r="B603">
        <v>-4</v>
      </c>
      <c r="C603">
        <v>-86</v>
      </c>
      <c r="D603">
        <v>6.5</v>
      </c>
      <c r="E603" t="s">
        <v>454</v>
      </c>
      <c r="F603" t="s">
        <v>9</v>
      </c>
      <c r="G603">
        <v>22</v>
      </c>
      <c r="L603">
        <v>6.5</v>
      </c>
      <c r="M603">
        <v>-86</v>
      </c>
      <c r="N603">
        <v>-86</v>
      </c>
    </row>
    <row r="604" spans="1:14" x14ac:dyDescent="0.25">
      <c r="A604" t="s">
        <v>7</v>
      </c>
      <c r="B604">
        <v>-4</v>
      </c>
      <c r="C604">
        <v>-86</v>
      </c>
      <c r="D604">
        <v>6.5</v>
      </c>
      <c r="E604" t="s">
        <v>455</v>
      </c>
      <c r="F604" t="s">
        <v>9</v>
      </c>
      <c r="G604">
        <v>22</v>
      </c>
      <c r="L604">
        <v>6.5</v>
      </c>
      <c r="M604">
        <v>-86</v>
      </c>
      <c r="N604">
        <v>-86</v>
      </c>
    </row>
    <row r="605" spans="1:14" x14ac:dyDescent="0.25">
      <c r="A605" t="s">
        <v>7</v>
      </c>
      <c r="B605">
        <v>-4</v>
      </c>
      <c r="C605">
        <v>-77</v>
      </c>
      <c r="D605">
        <v>7</v>
      </c>
      <c r="E605" t="s">
        <v>456</v>
      </c>
      <c r="F605" t="s">
        <v>9</v>
      </c>
      <c r="G605">
        <v>19</v>
      </c>
      <c r="L605">
        <v>7</v>
      </c>
      <c r="M605">
        <v>-77</v>
      </c>
    </row>
    <row r="606" spans="1:14" x14ac:dyDescent="0.25">
      <c r="A606" t="s">
        <v>7</v>
      </c>
      <c r="B606">
        <v>-4</v>
      </c>
      <c r="C606">
        <v>-78</v>
      </c>
      <c r="D606">
        <v>7</v>
      </c>
      <c r="E606" t="s">
        <v>457</v>
      </c>
      <c r="F606" t="s">
        <v>9</v>
      </c>
      <c r="G606">
        <v>19</v>
      </c>
      <c r="L606">
        <v>7</v>
      </c>
      <c r="M606">
        <v>-78</v>
      </c>
    </row>
    <row r="607" spans="1:14" x14ac:dyDescent="0.25">
      <c r="A607" t="s">
        <v>7</v>
      </c>
      <c r="B607">
        <v>-4</v>
      </c>
      <c r="C607">
        <v>-78</v>
      </c>
      <c r="D607">
        <v>7</v>
      </c>
      <c r="E607" t="s">
        <v>458</v>
      </c>
      <c r="F607" t="s">
        <v>9</v>
      </c>
      <c r="G607">
        <v>19</v>
      </c>
      <c r="L607">
        <v>7</v>
      </c>
      <c r="M607">
        <v>-78</v>
      </c>
    </row>
    <row r="608" spans="1:14" x14ac:dyDescent="0.25">
      <c r="A608" t="s">
        <v>7</v>
      </c>
      <c r="B608">
        <v>-4</v>
      </c>
      <c r="C608">
        <v>-75</v>
      </c>
      <c r="D608">
        <v>7</v>
      </c>
      <c r="E608" t="s">
        <v>459</v>
      </c>
      <c r="F608" t="s">
        <v>9</v>
      </c>
      <c r="G608">
        <v>19</v>
      </c>
      <c r="L608">
        <v>7</v>
      </c>
      <c r="M608">
        <v>-75</v>
      </c>
      <c r="N608">
        <v>-75</v>
      </c>
    </row>
    <row r="609" spans="1:14" x14ac:dyDescent="0.25">
      <c r="A609" t="s">
        <v>7</v>
      </c>
      <c r="B609">
        <v>-4</v>
      </c>
      <c r="C609">
        <v>-76</v>
      </c>
      <c r="D609">
        <v>7</v>
      </c>
      <c r="E609" t="s">
        <v>460</v>
      </c>
      <c r="F609" t="s">
        <v>9</v>
      </c>
      <c r="G609">
        <v>19</v>
      </c>
      <c r="L609">
        <v>7</v>
      </c>
      <c r="M609">
        <v>-76</v>
      </c>
    </row>
    <row r="610" spans="1:14" x14ac:dyDescent="0.25">
      <c r="A610" t="s">
        <v>7</v>
      </c>
      <c r="B610">
        <v>-4</v>
      </c>
      <c r="C610">
        <v>-76</v>
      </c>
      <c r="D610">
        <v>7</v>
      </c>
      <c r="E610" t="s">
        <v>461</v>
      </c>
      <c r="F610" t="s">
        <v>9</v>
      </c>
      <c r="G610">
        <v>19</v>
      </c>
      <c r="L610">
        <v>7</v>
      </c>
      <c r="M610">
        <v>-76</v>
      </c>
    </row>
    <row r="611" spans="1:14" x14ac:dyDescent="0.25">
      <c r="A611" t="s">
        <v>7</v>
      </c>
      <c r="B611">
        <v>-4</v>
      </c>
      <c r="C611">
        <v>-74</v>
      </c>
      <c r="D611">
        <v>7</v>
      </c>
      <c r="E611" t="s">
        <v>461</v>
      </c>
      <c r="F611" t="s">
        <v>9</v>
      </c>
      <c r="G611">
        <v>19</v>
      </c>
      <c r="L611">
        <v>7</v>
      </c>
      <c r="M611">
        <v>-74</v>
      </c>
      <c r="N611">
        <v>-74</v>
      </c>
    </row>
    <row r="612" spans="1:14" x14ac:dyDescent="0.25">
      <c r="A612" t="s">
        <v>7</v>
      </c>
      <c r="B612">
        <v>-4</v>
      </c>
      <c r="C612">
        <v>-75</v>
      </c>
      <c r="D612">
        <v>7</v>
      </c>
      <c r="E612" t="s">
        <v>462</v>
      </c>
      <c r="F612" t="s">
        <v>9</v>
      </c>
      <c r="G612">
        <v>19</v>
      </c>
      <c r="L612">
        <v>7</v>
      </c>
      <c r="M612">
        <v>-75</v>
      </c>
      <c r="N612">
        <v>-75</v>
      </c>
    </row>
    <row r="613" spans="1:14" x14ac:dyDescent="0.25">
      <c r="A613" t="s">
        <v>7</v>
      </c>
      <c r="B613">
        <v>-4</v>
      </c>
      <c r="C613">
        <v>-74</v>
      </c>
      <c r="D613">
        <v>7</v>
      </c>
      <c r="E613" t="s">
        <v>463</v>
      </c>
      <c r="F613" t="s">
        <v>9</v>
      </c>
      <c r="G613">
        <v>18</v>
      </c>
      <c r="L613">
        <v>7</v>
      </c>
      <c r="M613">
        <v>-74</v>
      </c>
      <c r="N613">
        <v>-74</v>
      </c>
    </row>
    <row r="614" spans="1:14" x14ac:dyDescent="0.25">
      <c r="A614" t="s">
        <v>7</v>
      </c>
      <c r="B614">
        <v>-4</v>
      </c>
      <c r="C614">
        <v>-79</v>
      </c>
      <c r="D614">
        <v>7</v>
      </c>
      <c r="E614" t="s">
        <v>464</v>
      </c>
      <c r="F614" t="s">
        <v>9</v>
      </c>
      <c r="G614">
        <v>18</v>
      </c>
      <c r="L614">
        <v>7</v>
      </c>
      <c r="M614">
        <v>-79</v>
      </c>
    </row>
    <row r="615" spans="1:14" x14ac:dyDescent="0.25">
      <c r="A615" t="s">
        <v>7</v>
      </c>
      <c r="B615">
        <v>-4</v>
      </c>
      <c r="C615">
        <v>-77</v>
      </c>
      <c r="D615">
        <v>7</v>
      </c>
      <c r="E615" t="s">
        <v>464</v>
      </c>
      <c r="F615" t="s">
        <v>9</v>
      </c>
      <c r="G615">
        <v>18</v>
      </c>
      <c r="L615">
        <v>7</v>
      </c>
      <c r="M615">
        <v>-77</v>
      </c>
    </row>
    <row r="616" spans="1:14" x14ac:dyDescent="0.25">
      <c r="A616" t="s">
        <v>7</v>
      </c>
      <c r="B616">
        <v>-4</v>
      </c>
      <c r="C616">
        <v>-75</v>
      </c>
      <c r="D616">
        <v>7</v>
      </c>
      <c r="E616" t="s">
        <v>465</v>
      </c>
      <c r="F616" t="s">
        <v>9</v>
      </c>
      <c r="G616">
        <v>18</v>
      </c>
      <c r="L616">
        <v>7</v>
      </c>
      <c r="M616">
        <v>-75</v>
      </c>
      <c r="N616">
        <v>-75</v>
      </c>
    </row>
    <row r="617" spans="1:14" x14ac:dyDescent="0.25">
      <c r="A617" t="s">
        <v>7</v>
      </c>
      <c r="B617">
        <v>-4</v>
      </c>
      <c r="C617">
        <v>-78</v>
      </c>
      <c r="D617">
        <v>7</v>
      </c>
      <c r="E617" t="s">
        <v>466</v>
      </c>
      <c r="F617" t="s">
        <v>9</v>
      </c>
      <c r="G617">
        <v>18</v>
      </c>
      <c r="L617">
        <v>7</v>
      </c>
      <c r="M617">
        <v>-78</v>
      </c>
    </row>
    <row r="618" spans="1:14" x14ac:dyDescent="0.25">
      <c r="A618" t="s">
        <v>7</v>
      </c>
      <c r="B618">
        <v>-4</v>
      </c>
      <c r="C618">
        <v>-75</v>
      </c>
      <c r="D618">
        <v>7</v>
      </c>
      <c r="E618" t="s">
        <v>467</v>
      </c>
      <c r="F618" t="s">
        <v>9</v>
      </c>
      <c r="G618">
        <v>18</v>
      </c>
      <c r="L618">
        <v>7</v>
      </c>
      <c r="M618">
        <v>-75</v>
      </c>
      <c r="N618">
        <v>-75</v>
      </c>
    </row>
    <row r="619" spans="1:14" x14ac:dyDescent="0.25">
      <c r="A619" t="s">
        <v>7</v>
      </c>
      <c r="B619">
        <v>-4</v>
      </c>
      <c r="C619">
        <v>-75</v>
      </c>
      <c r="D619">
        <v>7</v>
      </c>
      <c r="E619" t="s">
        <v>468</v>
      </c>
      <c r="F619" t="s">
        <v>9</v>
      </c>
      <c r="G619">
        <v>18</v>
      </c>
      <c r="L619">
        <v>7</v>
      </c>
      <c r="M619">
        <v>-75</v>
      </c>
      <c r="N619">
        <v>-75</v>
      </c>
    </row>
    <row r="620" spans="1:14" x14ac:dyDescent="0.25">
      <c r="A620" t="s">
        <v>7</v>
      </c>
      <c r="B620">
        <v>-4</v>
      </c>
      <c r="C620">
        <v>-74</v>
      </c>
      <c r="D620">
        <v>7</v>
      </c>
      <c r="E620" t="s">
        <v>469</v>
      </c>
      <c r="F620" t="s">
        <v>9</v>
      </c>
      <c r="G620">
        <v>19</v>
      </c>
      <c r="L620">
        <v>7</v>
      </c>
      <c r="M620">
        <v>-74</v>
      </c>
      <c r="N620">
        <v>-74</v>
      </c>
    </row>
    <row r="621" spans="1:14" x14ac:dyDescent="0.25">
      <c r="A621" t="s">
        <v>7</v>
      </c>
      <c r="B621">
        <v>-4</v>
      </c>
      <c r="C621">
        <v>-74</v>
      </c>
      <c r="D621">
        <v>7</v>
      </c>
      <c r="E621" t="s">
        <v>469</v>
      </c>
      <c r="F621" t="s">
        <v>9</v>
      </c>
      <c r="G621">
        <v>19</v>
      </c>
      <c r="L621">
        <v>7</v>
      </c>
      <c r="M621">
        <v>-74</v>
      </c>
      <c r="N621">
        <v>-74</v>
      </c>
    </row>
    <row r="622" spans="1:14" x14ac:dyDescent="0.25">
      <c r="A622" t="s">
        <v>7</v>
      </c>
      <c r="B622">
        <v>-4</v>
      </c>
      <c r="C622">
        <v>-74</v>
      </c>
      <c r="D622">
        <v>7</v>
      </c>
      <c r="E622" t="s">
        <v>470</v>
      </c>
      <c r="F622" t="s">
        <v>9</v>
      </c>
      <c r="G622">
        <v>19</v>
      </c>
      <c r="L622">
        <v>7</v>
      </c>
      <c r="M622">
        <v>-74</v>
      </c>
      <c r="N622">
        <v>-74</v>
      </c>
    </row>
    <row r="623" spans="1:14" x14ac:dyDescent="0.25">
      <c r="A623" t="s">
        <v>7</v>
      </c>
      <c r="B623">
        <v>-4</v>
      </c>
      <c r="C623">
        <v>-74</v>
      </c>
      <c r="D623">
        <v>7</v>
      </c>
      <c r="E623" t="s">
        <v>470</v>
      </c>
      <c r="F623" t="s">
        <v>9</v>
      </c>
      <c r="G623">
        <v>19</v>
      </c>
      <c r="L623">
        <v>7</v>
      </c>
      <c r="M623">
        <v>-74</v>
      </c>
      <c r="N623">
        <v>-74</v>
      </c>
    </row>
    <row r="624" spans="1:14" x14ac:dyDescent="0.25">
      <c r="A624" t="s">
        <v>7</v>
      </c>
      <c r="B624">
        <v>-4</v>
      </c>
      <c r="C624">
        <v>-74</v>
      </c>
      <c r="D624">
        <v>7</v>
      </c>
      <c r="E624" t="s">
        <v>471</v>
      </c>
      <c r="F624" t="s">
        <v>9</v>
      </c>
      <c r="G624">
        <v>19</v>
      </c>
      <c r="L624">
        <v>7</v>
      </c>
      <c r="M624">
        <v>-74</v>
      </c>
      <c r="N624">
        <v>-74</v>
      </c>
    </row>
    <row r="625" spans="1:14" x14ac:dyDescent="0.25">
      <c r="A625" t="s">
        <v>7</v>
      </c>
      <c r="B625">
        <v>-4</v>
      </c>
      <c r="C625">
        <v>-74</v>
      </c>
      <c r="D625">
        <v>7</v>
      </c>
      <c r="E625" t="s">
        <v>472</v>
      </c>
      <c r="F625" t="s">
        <v>9</v>
      </c>
      <c r="G625">
        <v>19</v>
      </c>
      <c r="L625">
        <v>7</v>
      </c>
      <c r="M625">
        <v>-74</v>
      </c>
      <c r="N625">
        <v>-74</v>
      </c>
    </row>
    <row r="626" spans="1:14" x14ac:dyDescent="0.25">
      <c r="A626" t="s">
        <v>7</v>
      </c>
      <c r="B626">
        <v>-4</v>
      </c>
      <c r="C626">
        <v>-74</v>
      </c>
      <c r="D626">
        <v>7</v>
      </c>
      <c r="E626" t="s">
        <v>472</v>
      </c>
      <c r="F626" t="s">
        <v>9</v>
      </c>
      <c r="G626">
        <v>19</v>
      </c>
      <c r="L626">
        <v>7</v>
      </c>
      <c r="M626">
        <v>-74</v>
      </c>
      <c r="N626">
        <v>-74</v>
      </c>
    </row>
    <row r="627" spans="1:14" x14ac:dyDescent="0.25">
      <c r="A627" t="s">
        <v>7</v>
      </c>
      <c r="B627">
        <v>-4</v>
      </c>
      <c r="C627">
        <v>-74</v>
      </c>
      <c r="D627">
        <v>7</v>
      </c>
      <c r="E627" t="s">
        <v>473</v>
      </c>
      <c r="F627" t="s">
        <v>9</v>
      </c>
      <c r="G627">
        <v>19</v>
      </c>
      <c r="L627">
        <v>7</v>
      </c>
      <c r="M627">
        <v>-74</v>
      </c>
      <c r="N627">
        <v>-74</v>
      </c>
    </row>
    <row r="628" spans="1:14" x14ac:dyDescent="0.25">
      <c r="A628" t="s">
        <v>7</v>
      </c>
      <c r="B628">
        <v>-4</v>
      </c>
      <c r="C628">
        <v>-74</v>
      </c>
      <c r="D628">
        <v>7</v>
      </c>
      <c r="E628" t="s">
        <v>474</v>
      </c>
      <c r="F628" t="s">
        <v>9</v>
      </c>
      <c r="G628">
        <v>13</v>
      </c>
      <c r="L628">
        <v>7</v>
      </c>
      <c r="M628">
        <v>-74</v>
      </c>
      <c r="N628">
        <v>-74</v>
      </c>
    </row>
    <row r="629" spans="1:14" x14ac:dyDescent="0.25">
      <c r="A629" t="s">
        <v>7</v>
      </c>
      <c r="B629">
        <v>-4</v>
      </c>
      <c r="C629">
        <v>-74</v>
      </c>
      <c r="D629">
        <v>7</v>
      </c>
      <c r="E629" t="s">
        <v>475</v>
      </c>
      <c r="F629" t="s">
        <v>9</v>
      </c>
      <c r="G629">
        <v>13</v>
      </c>
      <c r="L629">
        <v>7</v>
      </c>
      <c r="M629">
        <v>-74</v>
      </c>
      <c r="N629">
        <v>-74</v>
      </c>
    </row>
    <row r="630" spans="1:14" x14ac:dyDescent="0.25">
      <c r="A630" t="s">
        <v>7</v>
      </c>
      <c r="B630">
        <v>-4</v>
      </c>
      <c r="C630">
        <v>-74</v>
      </c>
      <c r="D630">
        <v>7</v>
      </c>
      <c r="E630" t="s">
        <v>475</v>
      </c>
      <c r="F630" t="s">
        <v>9</v>
      </c>
      <c r="G630">
        <v>13</v>
      </c>
      <c r="L630">
        <v>7</v>
      </c>
      <c r="M630">
        <v>-74</v>
      </c>
      <c r="N630">
        <v>-74</v>
      </c>
    </row>
    <row r="631" spans="1:14" x14ac:dyDescent="0.25">
      <c r="A631" t="s">
        <v>7</v>
      </c>
      <c r="B631">
        <v>-4</v>
      </c>
      <c r="C631">
        <v>-75</v>
      </c>
      <c r="D631">
        <v>7</v>
      </c>
      <c r="E631" t="s">
        <v>476</v>
      </c>
      <c r="F631" t="s">
        <v>9</v>
      </c>
      <c r="G631">
        <v>13</v>
      </c>
      <c r="L631">
        <v>7</v>
      </c>
      <c r="M631">
        <v>-75</v>
      </c>
      <c r="N631">
        <v>-75</v>
      </c>
    </row>
    <row r="632" spans="1:14" x14ac:dyDescent="0.25">
      <c r="A632" t="s">
        <v>7</v>
      </c>
      <c r="B632">
        <v>-4</v>
      </c>
      <c r="C632">
        <v>-73</v>
      </c>
      <c r="D632">
        <v>7</v>
      </c>
      <c r="E632" t="s">
        <v>477</v>
      </c>
      <c r="F632" t="s">
        <v>9</v>
      </c>
      <c r="G632">
        <v>13</v>
      </c>
      <c r="L632">
        <v>7</v>
      </c>
      <c r="M632">
        <v>-73</v>
      </c>
      <c r="N632">
        <v>-73</v>
      </c>
    </row>
    <row r="633" spans="1:14" x14ac:dyDescent="0.25">
      <c r="A633" t="s">
        <v>7</v>
      </c>
      <c r="B633">
        <v>-4</v>
      </c>
      <c r="C633">
        <v>-73</v>
      </c>
      <c r="D633">
        <v>7</v>
      </c>
      <c r="E633" t="s">
        <v>477</v>
      </c>
      <c r="F633" t="s">
        <v>9</v>
      </c>
      <c r="G633">
        <v>13</v>
      </c>
      <c r="L633">
        <v>7</v>
      </c>
      <c r="M633">
        <v>-73</v>
      </c>
      <c r="N633">
        <v>-73</v>
      </c>
    </row>
    <row r="634" spans="1:14" x14ac:dyDescent="0.25">
      <c r="A634" t="s">
        <v>7</v>
      </c>
      <c r="B634">
        <v>-4</v>
      </c>
      <c r="C634">
        <v>-73</v>
      </c>
      <c r="D634">
        <v>7</v>
      </c>
      <c r="E634" t="s">
        <v>478</v>
      </c>
      <c r="F634" t="s">
        <v>9</v>
      </c>
      <c r="G634">
        <v>13</v>
      </c>
      <c r="L634">
        <v>7</v>
      </c>
      <c r="M634">
        <v>-73</v>
      </c>
      <c r="N634">
        <v>-73</v>
      </c>
    </row>
    <row r="635" spans="1:14" x14ac:dyDescent="0.25">
      <c r="A635" t="s">
        <v>7</v>
      </c>
      <c r="B635">
        <v>-4</v>
      </c>
      <c r="C635">
        <v>-73</v>
      </c>
      <c r="D635">
        <v>7</v>
      </c>
      <c r="E635" t="s">
        <v>478</v>
      </c>
      <c r="F635" t="s">
        <v>9</v>
      </c>
      <c r="G635">
        <v>13</v>
      </c>
      <c r="L635">
        <v>7</v>
      </c>
      <c r="M635">
        <v>-73</v>
      </c>
      <c r="N635">
        <v>-73</v>
      </c>
    </row>
    <row r="636" spans="1:14" x14ac:dyDescent="0.25">
      <c r="A636" t="s">
        <v>7</v>
      </c>
      <c r="B636">
        <v>-4</v>
      </c>
      <c r="C636">
        <v>-73</v>
      </c>
      <c r="D636">
        <v>7</v>
      </c>
      <c r="E636" t="s">
        <v>479</v>
      </c>
      <c r="F636" t="s">
        <v>9</v>
      </c>
      <c r="G636">
        <v>13</v>
      </c>
      <c r="L636">
        <v>7</v>
      </c>
      <c r="M636">
        <v>-73</v>
      </c>
      <c r="N636">
        <v>-73</v>
      </c>
    </row>
    <row r="637" spans="1:14" x14ac:dyDescent="0.25">
      <c r="A637" t="s">
        <v>7</v>
      </c>
      <c r="B637">
        <v>-4</v>
      </c>
      <c r="C637">
        <v>-73</v>
      </c>
      <c r="D637">
        <v>7</v>
      </c>
      <c r="E637" t="s">
        <v>480</v>
      </c>
      <c r="F637" t="s">
        <v>9</v>
      </c>
      <c r="G637">
        <v>13</v>
      </c>
      <c r="L637">
        <v>7</v>
      </c>
      <c r="M637">
        <v>-73</v>
      </c>
      <c r="N637">
        <v>-73</v>
      </c>
    </row>
    <row r="638" spans="1:14" x14ac:dyDescent="0.25">
      <c r="A638" t="s">
        <v>7</v>
      </c>
      <c r="B638">
        <v>-4</v>
      </c>
      <c r="C638">
        <v>-73</v>
      </c>
      <c r="D638">
        <v>7</v>
      </c>
      <c r="E638" t="s">
        <v>481</v>
      </c>
      <c r="F638" t="s">
        <v>9</v>
      </c>
      <c r="G638">
        <v>13</v>
      </c>
      <c r="L638">
        <v>7</v>
      </c>
      <c r="M638">
        <v>-73</v>
      </c>
      <c r="N638">
        <v>-73</v>
      </c>
    </row>
    <row r="639" spans="1:14" x14ac:dyDescent="0.25">
      <c r="A639" t="s">
        <v>7</v>
      </c>
      <c r="B639">
        <v>-4</v>
      </c>
      <c r="C639">
        <v>-73</v>
      </c>
      <c r="D639">
        <v>7</v>
      </c>
      <c r="E639" t="s">
        <v>482</v>
      </c>
      <c r="F639" t="s">
        <v>9</v>
      </c>
      <c r="G639">
        <v>13</v>
      </c>
      <c r="L639">
        <v>7</v>
      </c>
      <c r="M639">
        <v>-73</v>
      </c>
      <c r="N639">
        <v>-73</v>
      </c>
    </row>
    <row r="640" spans="1:14" x14ac:dyDescent="0.25">
      <c r="A640" t="s">
        <v>7</v>
      </c>
      <c r="B640">
        <v>-4</v>
      </c>
      <c r="C640">
        <v>-73</v>
      </c>
      <c r="D640">
        <v>7</v>
      </c>
      <c r="E640" t="s">
        <v>482</v>
      </c>
      <c r="F640" t="s">
        <v>9</v>
      </c>
      <c r="G640">
        <v>13</v>
      </c>
      <c r="L640">
        <v>7</v>
      </c>
      <c r="M640">
        <v>-73</v>
      </c>
      <c r="N640">
        <v>-73</v>
      </c>
    </row>
    <row r="641" spans="1:14" x14ac:dyDescent="0.25">
      <c r="A641" t="s">
        <v>7</v>
      </c>
      <c r="B641">
        <v>-4</v>
      </c>
      <c r="C641">
        <v>-88</v>
      </c>
      <c r="D641">
        <v>7.5</v>
      </c>
      <c r="E641" t="s">
        <v>483</v>
      </c>
      <c r="F641" t="s">
        <v>9</v>
      </c>
      <c r="G641">
        <v>18</v>
      </c>
      <c r="L641">
        <v>7.5</v>
      </c>
      <c r="M641">
        <v>-88</v>
      </c>
      <c r="N641">
        <v>-88</v>
      </c>
    </row>
    <row r="642" spans="1:14" x14ac:dyDescent="0.25">
      <c r="A642" t="s">
        <v>7</v>
      </c>
      <c r="B642">
        <v>-4</v>
      </c>
      <c r="C642">
        <v>-88</v>
      </c>
      <c r="D642">
        <v>7.5</v>
      </c>
      <c r="E642" t="s">
        <v>483</v>
      </c>
      <c r="F642" t="s">
        <v>9</v>
      </c>
      <c r="G642">
        <v>18</v>
      </c>
      <c r="L642">
        <v>7.5</v>
      </c>
      <c r="M642">
        <v>-88</v>
      </c>
      <c r="N642">
        <v>-88</v>
      </c>
    </row>
    <row r="643" spans="1:14" x14ac:dyDescent="0.25">
      <c r="A643" t="s">
        <v>7</v>
      </c>
      <c r="B643">
        <v>-4</v>
      </c>
      <c r="C643">
        <v>-88</v>
      </c>
      <c r="D643">
        <v>7.5</v>
      </c>
      <c r="E643" t="s">
        <v>484</v>
      </c>
      <c r="F643" t="s">
        <v>9</v>
      </c>
      <c r="G643">
        <v>18</v>
      </c>
      <c r="L643">
        <v>7.5</v>
      </c>
      <c r="M643">
        <v>-88</v>
      </c>
      <c r="N643">
        <v>-88</v>
      </c>
    </row>
    <row r="644" spans="1:14" x14ac:dyDescent="0.25">
      <c r="A644" t="s">
        <v>7</v>
      </c>
      <c r="B644">
        <v>-4</v>
      </c>
      <c r="C644">
        <v>-88</v>
      </c>
      <c r="D644">
        <v>7.5</v>
      </c>
      <c r="E644" t="s">
        <v>484</v>
      </c>
      <c r="F644" t="s">
        <v>9</v>
      </c>
      <c r="G644">
        <v>18</v>
      </c>
      <c r="L644">
        <v>7.5</v>
      </c>
      <c r="M644">
        <v>-88</v>
      </c>
      <c r="N644">
        <v>-88</v>
      </c>
    </row>
    <row r="645" spans="1:14" x14ac:dyDescent="0.25">
      <c r="A645" t="s">
        <v>7</v>
      </c>
      <c r="B645">
        <v>-4</v>
      </c>
      <c r="C645">
        <v>-88</v>
      </c>
      <c r="D645">
        <v>7.5</v>
      </c>
      <c r="E645" t="s">
        <v>484</v>
      </c>
      <c r="F645" t="s">
        <v>9</v>
      </c>
      <c r="G645">
        <v>18</v>
      </c>
      <c r="L645">
        <v>7.5</v>
      </c>
      <c r="M645">
        <v>-88</v>
      </c>
      <c r="N645">
        <v>-88</v>
      </c>
    </row>
    <row r="646" spans="1:14" x14ac:dyDescent="0.25">
      <c r="A646" t="s">
        <v>7</v>
      </c>
      <c r="B646">
        <v>-4</v>
      </c>
      <c r="C646">
        <v>-84</v>
      </c>
      <c r="D646">
        <v>7.5</v>
      </c>
      <c r="E646" t="s">
        <v>485</v>
      </c>
      <c r="F646" t="s">
        <v>9</v>
      </c>
      <c r="G646">
        <v>17</v>
      </c>
      <c r="L646">
        <v>7.5</v>
      </c>
      <c r="M646">
        <v>-84</v>
      </c>
      <c r="N646">
        <v>-84</v>
      </c>
    </row>
    <row r="647" spans="1:14" x14ac:dyDescent="0.25">
      <c r="A647" t="s">
        <v>7</v>
      </c>
      <c r="B647">
        <v>-4</v>
      </c>
      <c r="C647">
        <v>-84</v>
      </c>
      <c r="D647">
        <v>7.5</v>
      </c>
      <c r="E647" t="s">
        <v>485</v>
      </c>
      <c r="F647" t="s">
        <v>9</v>
      </c>
      <c r="G647">
        <v>17</v>
      </c>
      <c r="L647">
        <v>7.5</v>
      </c>
      <c r="M647">
        <v>-84</v>
      </c>
      <c r="N647">
        <v>-84</v>
      </c>
    </row>
    <row r="648" spans="1:14" x14ac:dyDescent="0.25">
      <c r="A648" t="s">
        <v>7</v>
      </c>
      <c r="B648">
        <v>-4</v>
      </c>
      <c r="C648">
        <v>-85</v>
      </c>
      <c r="D648">
        <v>7.5</v>
      </c>
      <c r="E648" t="s">
        <v>486</v>
      </c>
      <c r="F648" t="s">
        <v>9</v>
      </c>
      <c r="G648">
        <v>17</v>
      </c>
      <c r="L648">
        <v>7.5</v>
      </c>
      <c r="M648">
        <v>-85</v>
      </c>
      <c r="N648">
        <v>-85</v>
      </c>
    </row>
    <row r="649" spans="1:14" x14ac:dyDescent="0.25">
      <c r="A649" t="s">
        <v>7</v>
      </c>
      <c r="B649">
        <v>-4</v>
      </c>
      <c r="C649">
        <v>-88</v>
      </c>
      <c r="D649">
        <v>7.5</v>
      </c>
      <c r="E649" t="s">
        <v>487</v>
      </c>
      <c r="F649" t="s">
        <v>9</v>
      </c>
      <c r="G649">
        <v>17</v>
      </c>
      <c r="L649">
        <v>7.5</v>
      </c>
      <c r="M649">
        <v>-88</v>
      </c>
      <c r="N649">
        <v>-88</v>
      </c>
    </row>
    <row r="650" spans="1:14" x14ac:dyDescent="0.25">
      <c r="A650" t="s">
        <v>7</v>
      </c>
      <c r="B650">
        <v>-4</v>
      </c>
      <c r="C650">
        <v>-88</v>
      </c>
      <c r="D650">
        <v>7.5</v>
      </c>
      <c r="E650" t="s">
        <v>487</v>
      </c>
      <c r="F650" t="s">
        <v>9</v>
      </c>
      <c r="G650">
        <v>17</v>
      </c>
      <c r="L650">
        <v>7.5</v>
      </c>
      <c r="M650">
        <v>-88</v>
      </c>
      <c r="N650">
        <v>-88</v>
      </c>
    </row>
    <row r="651" spans="1:14" x14ac:dyDescent="0.25">
      <c r="A651" t="s">
        <v>7</v>
      </c>
      <c r="B651">
        <v>-4</v>
      </c>
      <c r="C651">
        <v>-83</v>
      </c>
      <c r="D651">
        <v>7.5</v>
      </c>
      <c r="E651" t="s">
        <v>488</v>
      </c>
      <c r="F651" t="s">
        <v>9</v>
      </c>
      <c r="G651">
        <v>17</v>
      </c>
      <c r="L651">
        <v>7.5</v>
      </c>
      <c r="M651">
        <v>-83</v>
      </c>
      <c r="N651">
        <v>-83</v>
      </c>
    </row>
    <row r="652" spans="1:14" x14ac:dyDescent="0.25">
      <c r="A652" t="s">
        <v>7</v>
      </c>
      <c r="B652">
        <v>-4</v>
      </c>
      <c r="C652">
        <v>-83</v>
      </c>
      <c r="D652">
        <v>7.5</v>
      </c>
      <c r="E652" t="s">
        <v>489</v>
      </c>
      <c r="F652" t="s">
        <v>9</v>
      </c>
      <c r="G652">
        <v>17</v>
      </c>
      <c r="L652">
        <v>7.5</v>
      </c>
      <c r="M652">
        <v>-83</v>
      </c>
      <c r="N652">
        <v>-83</v>
      </c>
    </row>
    <row r="653" spans="1:14" x14ac:dyDescent="0.25">
      <c r="A653" t="s">
        <v>7</v>
      </c>
      <c r="B653">
        <v>-4</v>
      </c>
      <c r="C653">
        <v>-81</v>
      </c>
      <c r="D653">
        <v>7.5</v>
      </c>
      <c r="E653" t="s">
        <v>490</v>
      </c>
      <c r="F653" t="s">
        <v>9</v>
      </c>
      <c r="G653">
        <v>16</v>
      </c>
      <c r="L653">
        <v>7.5</v>
      </c>
      <c r="M653">
        <v>-81</v>
      </c>
      <c r="N653">
        <v>-81</v>
      </c>
    </row>
    <row r="654" spans="1:14" x14ac:dyDescent="0.25">
      <c r="A654" t="s">
        <v>7</v>
      </c>
      <c r="B654">
        <v>-4</v>
      </c>
      <c r="C654">
        <v>-81</v>
      </c>
      <c r="D654">
        <v>7.5</v>
      </c>
      <c r="E654" t="s">
        <v>491</v>
      </c>
      <c r="F654" t="s">
        <v>9</v>
      </c>
      <c r="G654">
        <v>16</v>
      </c>
      <c r="L654">
        <v>7.5</v>
      </c>
      <c r="M654">
        <v>-81</v>
      </c>
      <c r="N654">
        <v>-81</v>
      </c>
    </row>
    <row r="655" spans="1:14" x14ac:dyDescent="0.25">
      <c r="A655" t="s">
        <v>7</v>
      </c>
      <c r="B655">
        <v>-4</v>
      </c>
      <c r="C655">
        <v>-96</v>
      </c>
      <c r="D655">
        <v>7.5</v>
      </c>
      <c r="E655" t="s">
        <v>492</v>
      </c>
      <c r="F655" t="s">
        <v>9</v>
      </c>
      <c r="G655">
        <v>16</v>
      </c>
      <c r="L655">
        <v>7.5</v>
      </c>
      <c r="M655">
        <v>-96</v>
      </c>
    </row>
    <row r="656" spans="1:14" x14ac:dyDescent="0.25">
      <c r="A656" t="s">
        <v>7</v>
      </c>
      <c r="B656">
        <v>-4</v>
      </c>
      <c r="C656">
        <v>-86</v>
      </c>
      <c r="D656">
        <v>7.5</v>
      </c>
      <c r="E656" t="s">
        <v>493</v>
      </c>
      <c r="F656" t="s">
        <v>9</v>
      </c>
      <c r="G656">
        <v>69</v>
      </c>
      <c r="L656">
        <v>7.5</v>
      </c>
      <c r="M656">
        <v>-86</v>
      </c>
      <c r="N656">
        <v>-86</v>
      </c>
    </row>
    <row r="657" spans="1:14" x14ac:dyDescent="0.25">
      <c r="A657" t="s">
        <v>7</v>
      </c>
      <c r="B657">
        <v>-4</v>
      </c>
      <c r="C657">
        <v>-90</v>
      </c>
      <c r="D657">
        <v>7.5</v>
      </c>
      <c r="E657" t="s">
        <v>494</v>
      </c>
      <c r="F657" t="s">
        <v>9</v>
      </c>
      <c r="G657">
        <v>69</v>
      </c>
      <c r="L657">
        <v>7.5</v>
      </c>
      <c r="M657">
        <v>-90</v>
      </c>
    </row>
    <row r="658" spans="1:14" x14ac:dyDescent="0.25">
      <c r="A658" t="s">
        <v>7</v>
      </c>
      <c r="B658">
        <v>-4</v>
      </c>
      <c r="C658">
        <v>-88</v>
      </c>
      <c r="D658">
        <v>7.5</v>
      </c>
      <c r="E658" t="s">
        <v>494</v>
      </c>
      <c r="F658" t="s">
        <v>9</v>
      </c>
      <c r="G658">
        <v>69</v>
      </c>
      <c r="L658">
        <v>7.5</v>
      </c>
      <c r="M658">
        <v>-88</v>
      </c>
      <c r="N658">
        <v>-88</v>
      </c>
    </row>
    <row r="659" spans="1:14" x14ac:dyDescent="0.25">
      <c r="A659" t="s">
        <v>7</v>
      </c>
      <c r="B659">
        <v>-4</v>
      </c>
      <c r="C659">
        <v>-86</v>
      </c>
      <c r="D659">
        <v>7.5</v>
      </c>
      <c r="E659" t="s">
        <v>495</v>
      </c>
      <c r="F659" t="s">
        <v>9</v>
      </c>
      <c r="G659">
        <v>69</v>
      </c>
      <c r="L659">
        <v>7.5</v>
      </c>
      <c r="M659">
        <v>-86</v>
      </c>
      <c r="N659">
        <v>-86</v>
      </c>
    </row>
    <row r="660" spans="1:14" x14ac:dyDescent="0.25">
      <c r="A660" t="s">
        <v>7</v>
      </c>
      <c r="B660">
        <v>-4</v>
      </c>
      <c r="C660">
        <v>-84</v>
      </c>
      <c r="D660">
        <v>7.5</v>
      </c>
      <c r="E660" t="s">
        <v>496</v>
      </c>
      <c r="F660" t="s">
        <v>9</v>
      </c>
      <c r="G660">
        <v>69</v>
      </c>
      <c r="L660">
        <v>7.5</v>
      </c>
      <c r="M660">
        <v>-84</v>
      </c>
      <c r="N660">
        <v>-84</v>
      </c>
    </row>
    <row r="661" spans="1:14" x14ac:dyDescent="0.25">
      <c r="A661" t="s">
        <v>7</v>
      </c>
      <c r="B661">
        <v>-4</v>
      </c>
      <c r="C661">
        <v>-85</v>
      </c>
      <c r="D661">
        <v>7.5</v>
      </c>
      <c r="E661" t="s">
        <v>497</v>
      </c>
      <c r="F661" t="s">
        <v>9</v>
      </c>
      <c r="G661">
        <v>69</v>
      </c>
      <c r="L661">
        <v>7.5</v>
      </c>
      <c r="M661">
        <v>-85</v>
      </c>
      <c r="N661">
        <v>-85</v>
      </c>
    </row>
    <row r="662" spans="1:14" x14ac:dyDescent="0.25">
      <c r="A662" t="s">
        <v>7</v>
      </c>
      <c r="B662">
        <v>-4</v>
      </c>
      <c r="C662">
        <v>-83</v>
      </c>
      <c r="D662">
        <v>7.5</v>
      </c>
      <c r="E662" t="s">
        <v>498</v>
      </c>
      <c r="F662" t="s">
        <v>9</v>
      </c>
      <c r="G662">
        <v>69</v>
      </c>
      <c r="L662">
        <v>7.5</v>
      </c>
      <c r="M662">
        <v>-83</v>
      </c>
      <c r="N662">
        <v>-83</v>
      </c>
    </row>
    <row r="663" spans="1:14" x14ac:dyDescent="0.25">
      <c r="A663" t="s">
        <v>7</v>
      </c>
      <c r="B663">
        <v>-4</v>
      </c>
      <c r="C663">
        <v>-83</v>
      </c>
      <c r="D663">
        <v>7.5</v>
      </c>
      <c r="E663" t="s">
        <v>499</v>
      </c>
      <c r="F663" t="s">
        <v>9</v>
      </c>
      <c r="G663">
        <v>69</v>
      </c>
      <c r="L663">
        <v>7.5</v>
      </c>
      <c r="M663">
        <v>-83</v>
      </c>
      <c r="N663">
        <v>-83</v>
      </c>
    </row>
    <row r="664" spans="1:14" x14ac:dyDescent="0.25">
      <c r="A664" t="s">
        <v>7</v>
      </c>
      <c r="B664">
        <v>-4</v>
      </c>
      <c r="C664">
        <v>-81</v>
      </c>
      <c r="D664">
        <v>7.5</v>
      </c>
      <c r="E664" t="s">
        <v>500</v>
      </c>
      <c r="F664" t="s">
        <v>9</v>
      </c>
      <c r="G664">
        <v>69</v>
      </c>
      <c r="L664">
        <v>7.5</v>
      </c>
      <c r="M664">
        <v>-81</v>
      </c>
      <c r="N664">
        <v>-81</v>
      </c>
    </row>
    <row r="665" spans="1:14" x14ac:dyDescent="0.25">
      <c r="A665" t="s">
        <v>7</v>
      </c>
      <c r="B665">
        <v>-4</v>
      </c>
      <c r="C665">
        <v>-84</v>
      </c>
      <c r="D665">
        <v>7.5</v>
      </c>
      <c r="E665" t="s">
        <v>501</v>
      </c>
      <c r="F665" t="s">
        <v>9</v>
      </c>
      <c r="G665">
        <v>69</v>
      </c>
      <c r="L665">
        <v>7.5</v>
      </c>
      <c r="M665">
        <v>-84</v>
      </c>
      <c r="N665">
        <v>-84</v>
      </c>
    </row>
    <row r="666" spans="1:14" x14ac:dyDescent="0.25">
      <c r="A666" t="s">
        <v>7</v>
      </c>
      <c r="B666">
        <v>-4</v>
      </c>
      <c r="C666">
        <v>-84</v>
      </c>
      <c r="D666">
        <v>7.5</v>
      </c>
      <c r="E666" t="s">
        <v>502</v>
      </c>
      <c r="F666" t="s">
        <v>9</v>
      </c>
      <c r="G666">
        <v>68</v>
      </c>
      <c r="L666">
        <v>7.5</v>
      </c>
      <c r="M666">
        <v>-84</v>
      </c>
      <c r="N666">
        <v>-84</v>
      </c>
    </row>
    <row r="667" spans="1:14" x14ac:dyDescent="0.25">
      <c r="A667" t="s">
        <v>7</v>
      </c>
      <c r="B667">
        <v>-4</v>
      </c>
      <c r="C667">
        <v>-91</v>
      </c>
      <c r="D667">
        <v>7.5</v>
      </c>
      <c r="E667" t="s">
        <v>503</v>
      </c>
      <c r="F667" t="s">
        <v>9</v>
      </c>
      <c r="G667">
        <v>68</v>
      </c>
      <c r="L667">
        <v>7.5</v>
      </c>
      <c r="M667">
        <v>-91</v>
      </c>
    </row>
    <row r="668" spans="1:14" x14ac:dyDescent="0.25">
      <c r="A668" t="s">
        <v>7</v>
      </c>
      <c r="B668">
        <v>-4</v>
      </c>
      <c r="C668">
        <v>-80</v>
      </c>
      <c r="D668">
        <v>7.5</v>
      </c>
      <c r="E668" t="s">
        <v>504</v>
      </c>
      <c r="F668" t="s">
        <v>9</v>
      </c>
      <c r="G668">
        <v>68</v>
      </c>
      <c r="L668">
        <v>7.5</v>
      </c>
      <c r="M668">
        <v>-80</v>
      </c>
      <c r="N668">
        <v>-80</v>
      </c>
    </row>
    <row r="669" spans="1:14" x14ac:dyDescent="0.25">
      <c r="A669" t="s">
        <v>7</v>
      </c>
      <c r="B669">
        <v>-4</v>
      </c>
      <c r="C669">
        <v>-83</v>
      </c>
      <c r="D669">
        <v>7.5</v>
      </c>
      <c r="E669" t="s">
        <v>505</v>
      </c>
      <c r="F669" t="s">
        <v>9</v>
      </c>
      <c r="G669">
        <v>68</v>
      </c>
      <c r="L669">
        <v>7.5</v>
      </c>
      <c r="M669">
        <v>-83</v>
      </c>
      <c r="N669">
        <v>-83</v>
      </c>
    </row>
    <row r="670" spans="1:14" x14ac:dyDescent="0.25">
      <c r="A670" t="s">
        <v>7</v>
      </c>
      <c r="B670">
        <v>-4</v>
      </c>
      <c r="C670">
        <v>-79</v>
      </c>
      <c r="D670">
        <v>7.5</v>
      </c>
      <c r="E670" t="s">
        <v>506</v>
      </c>
      <c r="F670" t="s">
        <v>9</v>
      </c>
      <c r="G670">
        <v>68</v>
      </c>
      <c r="L670">
        <v>7.5</v>
      </c>
      <c r="M670">
        <v>-79</v>
      </c>
      <c r="N670">
        <v>-79</v>
      </c>
    </row>
    <row r="671" spans="1:14" x14ac:dyDescent="0.25">
      <c r="A671" t="s">
        <v>7</v>
      </c>
      <c r="B671">
        <v>-4</v>
      </c>
      <c r="C671">
        <v>-82</v>
      </c>
      <c r="D671">
        <v>7.5</v>
      </c>
      <c r="E671" t="s">
        <v>507</v>
      </c>
      <c r="F671" t="s">
        <v>9</v>
      </c>
      <c r="G671">
        <v>68</v>
      </c>
      <c r="L671">
        <v>7.5</v>
      </c>
      <c r="M671">
        <v>-82</v>
      </c>
      <c r="N671">
        <v>-82</v>
      </c>
    </row>
    <row r="672" spans="1:14" x14ac:dyDescent="0.25">
      <c r="A672" t="s">
        <v>7</v>
      </c>
      <c r="B672">
        <v>-4</v>
      </c>
      <c r="C672">
        <v>-82</v>
      </c>
      <c r="D672">
        <v>7.5</v>
      </c>
      <c r="E672" t="s">
        <v>508</v>
      </c>
      <c r="F672" t="s">
        <v>9</v>
      </c>
      <c r="G672">
        <v>68</v>
      </c>
      <c r="L672">
        <v>7.5</v>
      </c>
      <c r="M672">
        <v>-82</v>
      </c>
      <c r="N672">
        <v>-82</v>
      </c>
    </row>
    <row r="673" spans="1:14" x14ac:dyDescent="0.25">
      <c r="A673" t="s">
        <v>7</v>
      </c>
      <c r="B673">
        <v>-4</v>
      </c>
      <c r="C673">
        <v>-83</v>
      </c>
      <c r="D673">
        <v>7.5</v>
      </c>
      <c r="E673" t="s">
        <v>509</v>
      </c>
      <c r="F673" t="s">
        <v>9</v>
      </c>
      <c r="G673">
        <v>68</v>
      </c>
      <c r="L673">
        <v>7.5</v>
      </c>
      <c r="M673">
        <v>-83</v>
      </c>
      <c r="N673">
        <v>-83</v>
      </c>
    </row>
    <row r="674" spans="1:14" x14ac:dyDescent="0.25">
      <c r="A674" t="s">
        <v>7</v>
      </c>
      <c r="B674">
        <v>-4</v>
      </c>
      <c r="C674">
        <v>-84</v>
      </c>
      <c r="D674">
        <v>7.5</v>
      </c>
      <c r="E674" t="s">
        <v>510</v>
      </c>
      <c r="F674" t="s">
        <v>9</v>
      </c>
      <c r="G674">
        <v>68</v>
      </c>
      <c r="L674">
        <v>7.5</v>
      </c>
      <c r="M674">
        <v>-84</v>
      </c>
      <c r="N674">
        <v>-84</v>
      </c>
    </row>
    <row r="675" spans="1:14" x14ac:dyDescent="0.25">
      <c r="A675" t="s">
        <v>7</v>
      </c>
      <c r="B675">
        <v>-4</v>
      </c>
      <c r="C675">
        <v>-83</v>
      </c>
      <c r="D675">
        <v>7.5</v>
      </c>
      <c r="E675" t="s">
        <v>511</v>
      </c>
      <c r="F675" t="s">
        <v>9</v>
      </c>
      <c r="G675">
        <v>68</v>
      </c>
      <c r="L675">
        <v>7.5</v>
      </c>
      <c r="M675">
        <v>-83</v>
      </c>
      <c r="N675">
        <v>-83</v>
      </c>
    </row>
    <row r="676" spans="1:14" x14ac:dyDescent="0.25">
      <c r="A676" t="s">
        <v>7</v>
      </c>
      <c r="B676">
        <v>-4</v>
      </c>
      <c r="C676">
        <v>-84</v>
      </c>
      <c r="D676">
        <v>7.5</v>
      </c>
      <c r="E676" t="s">
        <v>512</v>
      </c>
      <c r="F676" t="s">
        <v>9</v>
      </c>
      <c r="G676">
        <v>68</v>
      </c>
      <c r="L676">
        <v>7.5</v>
      </c>
      <c r="M676">
        <v>-84</v>
      </c>
      <c r="N676">
        <v>-84</v>
      </c>
    </row>
    <row r="677" spans="1:14" x14ac:dyDescent="0.25">
      <c r="A677" t="s">
        <v>7</v>
      </c>
      <c r="B677">
        <v>-4</v>
      </c>
      <c r="C677">
        <v>-81</v>
      </c>
      <c r="D677">
        <v>7.5</v>
      </c>
      <c r="E677" t="s">
        <v>513</v>
      </c>
      <c r="F677" t="s">
        <v>9</v>
      </c>
      <c r="G677">
        <v>68</v>
      </c>
      <c r="L677">
        <v>7.5</v>
      </c>
      <c r="M677">
        <v>-81</v>
      </c>
      <c r="N677">
        <v>-81</v>
      </c>
    </row>
    <row r="678" spans="1:14" x14ac:dyDescent="0.25">
      <c r="A678" t="s">
        <v>7</v>
      </c>
      <c r="B678">
        <v>-4</v>
      </c>
      <c r="C678">
        <v>-81</v>
      </c>
      <c r="D678">
        <v>7.5</v>
      </c>
      <c r="E678" t="s">
        <v>514</v>
      </c>
      <c r="F678" t="s">
        <v>9</v>
      </c>
      <c r="G678">
        <v>68</v>
      </c>
      <c r="L678">
        <v>7.5</v>
      </c>
      <c r="M678">
        <v>-81</v>
      </c>
      <c r="N678">
        <v>-81</v>
      </c>
    </row>
    <row r="679" spans="1:14" x14ac:dyDescent="0.25">
      <c r="A679" t="s">
        <v>7</v>
      </c>
      <c r="B679">
        <v>-4</v>
      </c>
      <c r="C679">
        <v>-81</v>
      </c>
      <c r="D679">
        <v>7.5</v>
      </c>
      <c r="E679" t="s">
        <v>515</v>
      </c>
      <c r="F679" t="s">
        <v>9</v>
      </c>
      <c r="G679">
        <v>68</v>
      </c>
      <c r="L679">
        <v>7.5</v>
      </c>
      <c r="M679">
        <v>-81</v>
      </c>
      <c r="N679">
        <v>-81</v>
      </c>
    </row>
    <row r="680" spans="1:14" x14ac:dyDescent="0.25">
      <c r="A680" t="s">
        <v>7</v>
      </c>
      <c r="B680">
        <v>-4</v>
      </c>
      <c r="C680">
        <v>-87</v>
      </c>
      <c r="D680">
        <v>7.5</v>
      </c>
      <c r="E680" t="s">
        <v>516</v>
      </c>
      <c r="F680" t="s">
        <v>9</v>
      </c>
      <c r="G680">
        <v>68</v>
      </c>
      <c r="L680">
        <v>7.5</v>
      </c>
      <c r="M680">
        <v>-87</v>
      </c>
      <c r="N680">
        <v>-87</v>
      </c>
    </row>
    <row r="681" spans="1:14" x14ac:dyDescent="0.25">
      <c r="A681" t="s">
        <v>7</v>
      </c>
      <c r="B681">
        <v>-4</v>
      </c>
      <c r="C681">
        <v>-85</v>
      </c>
      <c r="D681">
        <v>7.5</v>
      </c>
      <c r="E681" t="s">
        <v>517</v>
      </c>
      <c r="F681" t="s">
        <v>9</v>
      </c>
      <c r="G681">
        <v>67</v>
      </c>
      <c r="L681">
        <v>7.5</v>
      </c>
      <c r="M681">
        <v>-85</v>
      </c>
      <c r="N681">
        <v>-85</v>
      </c>
    </row>
    <row r="682" spans="1:14" x14ac:dyDescent="0.25">
      <c r="A682" t="s">
        <v>7</v>
      </c>
      <c r="B682">
        <v>-4</v>
      </c>
      <c r="C682">
        <v>-85</v>
      </c>
      <c r="D682">
        <v>7.5</v>
      </c>
      <c r="E682" t="s">
        <v>518</v>
      </c>
      <c r="F682" t="s">
        <v>9</v>
      </c>
      <c r="G682">
        <v>67</v>
      </c>
      <c r="L682">
        <v>7.5</v>
      </c>
      <c r="M682">
        <v>-85</v>
      </c>
      <c r="N682">
        <v>-85</v>
      </c>
    </row>
    <row r="683" spans="1:14" x14ac:dyDescent="0.25">
      <c r="A683" t="s">
        <v>7</v>
      </c>
      <c r="B683">
        <v>-4</v>
      </c>
      <c r="C683">
        <v>-85</v>
      </c>
      <c r="D683">
        <v>7.5</v>
      </c>
      <c r="E683" t="s">
        <v>519</v>
      </c>
      <c r="F683" t="s">
        <v>9</v>
      </c>
      <c r="G683">
        <v>67</v>
      </c>
      <c r="L683">
        <v>7.5</v>
      </c>
      <c r="M683">
        <v>-85</v>
      </c>
      <c r="N683">
        <v>-85</v>
      </c>
    </row>
    <row r="684" spans="1:14" x14ac:dyDescent="0.25">
      <c r="A684" t="s">
        <v>7</v>
      </c>
      <c r="B684">
        <v>-4</v>
      </c>
      <c r="C684">
        <v>-84</v>
      </c>
      <c r="D684">
        <v>7.5</v>
      </c>
      <c r="E684" t="s">
        <v>520</v>
      </c>
      <c r="F684" t="s">
        <v>9</v>
      </c>
      <c r="G684">
        <v>67</v>
      </c>
      <c r="L684">
        <v>7.5</v>
      </c>
      <c r="M684">
        <v>-84</v>
      </c>
      <c r="N684">
        <v>-84</v>
      </c>
    </row>
    <row r="685" spans="1:14" x14ac:dyDescent="0.25">
      <c r="A685" t="s">
        <v>7</v>
      </c>
      <c r="B685">
        <v>-4</v>
      </c>
      <c r="C685">
        <v>-82</v>
      </c>
      <c r="D685">
        <v>7.5</v>
      </c>
      <c r="E685" t="s">
        <v>521</v>
      </c>
      <c r="F685" t="s">
        <v>9</v>
      </c>
      <c r="G685">
        <v>67</v>
      </c>
      <c r="L685">
        <v>7.5</v>
      </c>
      <c r="M685">
        <v>-82</v>
      </c>
      <c r="N685">
        <v>-82</v>
      </c>
    </row>
    <row r="686" spans="1:14" x14ac:dyDescent="0.25">
      <c r="A686" t="s">
        <v>7</v>
      </c>
      <c r="B686">
        <v>-4</v>
      </c>
      <c r="C686">
        <v>-84</v>
      </c>
      <c r="D686">
        <v>7.5</v>
      </c>
      <c r="E686" t="s">
        <v>522</v>
      </c>
      <c r="F686" t="s">
        <v>9</v>
      </c>
      <c r="G686">
        <v>67</v>
      </c>
      <c r="L686">
        <v>7.5</v>
      </c>
      <c r="M686">
        <v>-84</v>
      </c>
      <c r="N686">
        <v>-84</v>
      </c>
    </row>
    <row r="687" spans="1:14" x14ac:dyDescent="0.25">
      <c r="A687" t="s">
        <v>7</v>
      </c>
      <c r="B687">
        <v>-4</v>
      </c>
      <c r="C687">
        <v>-83</v>
      </c>
      <c r="D687">
        <v>7.5</v>
      </c>
      <c r="E687" t="s">
        <v>523</v>
      </c>
      <c r="F687" t="s">
        <v>9</v>
      </c>
      <c r="G687">
        <v>67</v>
      </c>
      <c r="L687">
        <v>7.5</v>
      </c>
      <c r="M687">
        <v>-83</v>
      </c>
      <c r="N687">
        <v>-83</v>
      </c>
    </row>
    <row r="688" spans="1:14" x14ac:dyDescent="0.25">
      <c r="A688" t="s">
        <v>7</v>
      </c>
      <c r="B688">
        <v>-4</v>
      </c>
      <c r="C688">
        <v>-83</v>
      </c>
      <c r="D688">
        <v>7.5</v>
      </c>
      <c r="E688" t="s">
        <v>524</v>
      </c>
      <c r="F688" t="s">
        <v>9</v>
      </c>
      <c r="G688">
        <v>67</v>
      </c>
      <c r="L688">
        <v>7.5</v>
      </c>
      <c r="M688">
        <v>-83</v>
      </c>
      <c r="N688">
        <v>-83</v>
      </c>
    </row>
    <row r="689" spans="1:14" x14ac:dyDescent="0.25">
      <c r="A689" t="s">
        <v>7</v>
      </c>
      <c r="B689">
        <v>-4</v>
      </c>
      <c r="C689">
        <v>-84</v>
      </c>
      <c r="D689">
        <v>7.5</v>
      </c>
      <c r="E689" t="s">
        <v>525</v>
      </c>
      <c r="F689" t="s">
        <v>9</v>
      </c>
      <c r="G689">
        <v>67</v>
      </c>
      <c r="L689">
        <v>7.5</v>
      </c>
      <c r="M689">
        <v>-84</v>
      </c>
      <c r="N689">
        <v>-84</v>
      </c>
    </row>
    <row r="690" spans="1:14" x14ac:dyDescent="0.25">
      <c r="A690" t="s">
        <v>7</v>
      </c>
      <c r="B690">
        <v>-4</v>
      </c>
      <c r="C690">
        <v>-83</v>
      </c>
      <c r="D690">
        <v>7.5</v>
      </c>
      <c r="E690" t="s">
        <v>526</v>
      </c>
      <c r="F690" t="s">
        <v>9</v>
      </c>
      <c r="G690">
        <v>67</v>
      </c>
      <c r="L690">
        <v>7.5</v>
      </c>
      <c r="M690">
        <v>-83</v>
      </c>
      <c r="N690">
        <v>-83</v>
      </c>
    </row>
    <row r="691" spans="1:14" x14ac:dyDescent="0.25">
      <c r="A691" t="s">
        <v>7</v>
      </c>
      <c r="B691">
        <v>-4</v>
      </c>
      <c r="C691">
        <v>-82</v>
      </c>
      <c r="D691">
        <v>7.5</v>
      </c>
      <c r="E691" t="s">
        <v>527</v>
      </c>
      <c r="F691" t="s">
        <v>9</v>
      </c>
      <c r="G691">
        <v>67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-4</v>
      </c>
      <c r="C692">
        <v>-82</v>
      </c>
      <c r="D692">
        <v>7.5</v>
      </c>
      <c r="E692" t="s">
        <v>527</v>
      </c>
      <c r="F692" t="s">
        <v>9</v>
      </c>
      <c r="G692">
        <v>67</v>
      </c>
      <c r="L692">
        <v>7.5</v>
      </c>
      <c r="M692">
        <v>-82</v>
      </c>
      <c r="N692">
        <v>-82</v>
      </c>
    </row>
    <row r="693" spans="1:14" x14ac:dyDescent="0.25">
      <c r="A693" t="s">
        <v>7</v>
      </c>
      <c r="B693">
        <v>-4</v>
      </c>
      <c r="C693">
        <v>-83</v>
      </c>
      <c r="D693">
        <v>7.5</v>
      </c>
      <c r="E693" t="s">
        <v>528</v>
      </c>
      <c r="F693" t="s">
        <v>9</v>
      </c>
      <c r="G693">
        <v>67</v>
      </c>
      <c r="L693">
        <v>7.5</v>
      </c>
      <c r="M693">
        <v>-83</v>
      </c>
      <c r="N693">
        <v>-83</v>
      </c>
    </row>
    <row r="694" spans="1:14" x14ac:dyDescent="0.25">
      <c r="A694" t="s">
        <v>7</v>
      </c>
      <c r="B694">
        <v>-4</v>
      </c>
      <c r="C694">
        <v>-83</v>
      </c>
      <c r="D694">
        <v>7.5</v>
      </c>
      <c r="E694" t="s">
        <v>529</v>
      </c>
      <c r="F694" t="s">
        <v>9</v>
      </c>
      <c r="G694">
        <v>67</v>
      </c>
      <c r="L694">
        <v>7.5</v>
      </c>
      <c r="M694">
        <v>-83</v>
      </c>
      <c r="N694">
        <v>-83</v>
      </c>
    </row>
    <row r="695" spans="1:14" x14ac:dyDescent="0.25">
      <c r="A695" t="s">
        <v>7</v>
      </c>
      <c r="B695">
        <v>-4</v>
      </c>
      <c r="C695">
        <v>-82</v>
      </c>
      <c r="D695">
        <v>7.5</v>
      </c>
      <c r="E695" t="s">
        <v>530</v>
      </c>
      <c r="F695" t="s">
        <v>9</v>
      </c>
      <c r="G695">
        <v>67</v>
      </c>
      <c r="L695">
        <v>7.5</v>
      </c>
      <c r="M695">
        <v>-82</v>
      </c>
      <c r="N695">
        <v>-82</v>
      </c>
    </row>
    <row r="696" spans="1:14" x14ac:dyDescent="0.25">
      <c r="A696" t="s">
        <v>7</v>
      </c>
      <c r="B696">
        <v>-4</v>
      </c>
      <c r="C696">
        <v>-83</v>
      </c>
      <c r="D696">
        <v>7.5</v>
      </c>
      <c r="E696" t="s">
        <v>531</v>
      </c>
      <c r="F696" t="s">
        <v>9</v>
      </c>
      <c r="G696">
        <v>67</v>
      </c>
      <c r="L696">
        <v>7.5</v>
      </c>
      <c r="M696">
        <v>-83</v>
      </c>
      <c r="N696">
        <v>-83</v>
      </c>
    </row>
    <row r="697" spans="1:14" x14ac:dyDescent="0.25">
      <c r="A697" t="s">
        <v>7</v>
      </c>
      <c r="B697">
        <v>-4</v>
      </c>
      <c r="C697">
        <v>-82</v>
      </c>
      <c r="D697">
        <v>7.5</v>
      </c>
      <c r="E697" t="s">
        <v>532</v>
      </c>
      <c r="F697" t="s">
        <v>9</v>
      </c>
      <c r="G697">
        <v>67</v>
      </c>
      <c r="L697">
        <v>7.5</v>
      </c>
      <c r="M697">
        <v>-82</v>
      </c>
      <c r="N697">
        <v>-82</v>
      </c>
    </row>
    <row r="698" spans="1:14" x14ac:dyDescent="0.25">
      <c r="A698" t="s">
        <v>7</v>
      </c>
      <c r="B698">
        <v>-4</v>
      </c>
      <c r="C698">
        <v>-82</v>
      </c>
      <c r="D698">
        <v>7.5</v>
      </c>
      <c r="E698" t="s">
        <v>533</v>
      </c>
      <c r="F698" t="s">
        <v>9</v>
      </c>
      <c r="G698">
        <v>67</v>
      </c>
      <c r="L698">
        <v>7.5</v>
      </c>
      <c r="M698">
        <v>-82</v>
      </c>
      <c r="N698">
        <v>-82</v>
      </c>
    </row>
    <row r="699" spans="1:14" x14ac:dyDescent="0.25">
      <c r="A699" t="s">
        <v>7</v>
      </c>
      <c r="B699">
        <v>-4</v>
      </c>
      <c r="C699">
        <v>-82</v>
      </c>
      <c r="D699">
        <v>7.5</v>
      </c>
      <c r="E699" t="s">
        <v>534</v>
      </c>
      <c r="F699" t="s">
        <v>9</v>
      </c>
      <c r="G699">
        <v>67</v>
      </c>
      <c r="L699">
        <v>7.5</v>
      </c>
      <c r="M699">
        <v>-82</v>
      </c>
      <c r="N699">
        <v>-82</v>
      </c>
    </row>
    <row r="700" spans="1:14" x14ac:dyDescent="0.25">
      <c r="A700" t="s">
        <v>7</v>
      </c>
      <c r="B700">
        <v>-4</v>
      </c>
      <c r="C700">
        <v>-84</v>
      </c>
      <c r="D700">
        <v>7.5</v>
      </c>
      <c r="E700" t="s">
        <v>535</v>
      </c>
      <c r="F700" t="s">
        <v>9</v>
      </c>
      <c r="G700">
        <v>67</v>
      </c>
      <c r="L700">
        <v>7.5</v>
      </c>
      <c r="M700">
        <v>-84</v>
      </c>
      <c r="N700">
        <v>-84</v>
      </c>
    </row>
    <row r="701" spans="1:14" x14ac:dyDescent="0.25">
      <c r="A701" t="s">
        <v>7</v>
      </c>
      <c r="B701">
        <v>-4</v>
      </c>
      <c r="C701">
        <v>-81</v>
      </c>
      <c r="D701">
        <v>7.5</v>
      </c>
      <c r="E701" t="s">
        <v>536</v>
      </c>
      <c r="F701" t="s">
        <v>9</v>
      </c>
      <c r="G701">
        <v>67</v>
      </c>
      <c r="L701">
        <v>7.5</v>
      </c>
      <c r="M701">
        <v>-81</v>
      </c>
      <c r="N701">
        <v>-81</v>
      </c>
    </row>
    <row r="702" spans="1:14" x14ac:dyDescent="0.25">
      <c r="A702" t="s">
        <v>7</v>
      </c>
      <c r="B702">
        <v>-4</v>
      </c>
      <c r="C702">
        <v>-83</v>
      </c>
      <c r="D702">
        <v>7.5</v>
      </c>
      <c r="E702" t="s">
        <v>537</v>
      </c>
      <c r="F702" t="s">
        <v>9</v>
      </c>
      <c r="G702">
        <v>67</v>
      </c>
      <c r="L702">
        <v>7.5</v>
      </c>
      <c r="M702">
        <v>-83</v>
      </c>
      <c r="N702">
        <v>-83</v>
      </c>
    </row>
    <row r="703" spans="1:14" x14ac:dyDescent="0.25">
      <c r="A703" t="s">
        <v>7</v>
      </c>
      <c r="B703">
        <v>-4</v>
      </c>
      <c r="C703">
        <v>-87</v>
      </c>
      <c r="D703">
        <v>7.5</v>
      </c>
      <c r="E703" t="s">
        <v>538</v>
      </c>
      <c r="F703" t="s">
        <v>9</v>
      </c>
      <c r="G703">
        <v>66</v>
      </c>
      <c r="L703">
        <v>7.5</v>
      </c>
      <c r="M703">
        <v>-87</v>
      </c>
      <c r="N703">
        <v>-87</v>
      </c>
    </row>
    <row r="704" spans="1:14" x14ac:dyDescent="0.25">
      <c r="A704" t="s">
        <v>7</v>
      </c>
      <c r="B704">
        <v>-4</v>
      </c>
      <c r="C704">
        <v>-85</v>
      </c>
      <c r="D704">
        <v>7.5</v>
      </c>
      <c r="E704" t="s">
        <v>539</v>
      </c>
      <c r="F704" t="s">
        <v>9</v>
      </c>
      <c r="G704">
        <v>66</v>
      </c>
      <c r="L704">
        <v>7.5</v>
      </c>
      <c r="M704">
        <v>-85</v>
      </c>
      <c r="N704">
        <v>-85</v>
      </c>
    </row>
    <row r="705" spans="1:14" x14ac:dyDescent="0.25">
      <c r="A705" t="s">
        <v>7</v>
      </c>
      <c r="B705">
        <v>-4</v>
      </c>
      <c r="C705">
        <v>-82</v>
      </c>
      <c r="D705">
        <v>7.5</v>
      </c>
      <c r="E705" t="s">
        <v>540</v>
      </c>
      <c r="F705" t="s">
        <v>9</v>
      </c>
      <c r="G705">
        <v>66</v>
      </c>
      <c r="L705">
        <v>7.5</v>
      </c>
      <c r="M705">
        <v>-82</v>
      </c>
      <c r="N705">
        <v>-82</v>
      </c>
    </row>
    <row r="706" spans="1:14" x14ac:dyDescent="0.25">
      <c r="A706" t="s">
        <v>7</v>
      </c>
      <c r="B706">
        <v>-4</v>
      </c>
      <c r="C706">
        <v>-82</v>
      </c>
      <c r="D706">
        <v>7.5</v>
      </c>
      <c r="E706" t="s">
        <v>541</v>
      </c>
      <c r="F706" t="s">
        <v>9</v>
      </c>
      <c r="G706">
        <v>65</v>
      </c>
      <c r="L706">
        <v>7.5</v>
      </c>
      <c r="M706">
        <v>-82</v>
      </c>
      <c r="N706">
        <v>-82</v>
      </c>
    </row>
    <row r="707" spans="1:14" x14ac:dyDescent="0.25">
      <c r="A707" t="s">
        <v>7</v>
      </c>
      <c r="B707">
        <v>-4</v>
      </c>
      <c r="C707">
        <v>-78</v>
      </c>
      <c r="D707">
        <v>7.5</v>
      </c>
      <c r="E707" t="s">
        <v>542</v>
      </c>
      <c r="F707" t="s">
        <v>9</v>
      </c>
      <c r="G707">
        <v>65</v>
      </c>
      <c r="L707">
        <v>7.5</v>
      </c>
      <c r="M707">
        <v>-78</v>
      </c>
    </row>
    <row r="708" spans="1:14" x14ac:dyDescent="0.25">
      <c r="A708" t="s">
        <v>7</v>
      </c>
      <c r="B708">
        <v>-4</v>
      </c>
      <c r="C708">
        <v>-84</v>
      </c>
      <c r="D708">
        <v>7.5</v>
      </c>
      <c r="E708" t="s">
        <v>543</v>
      </c>
      <c r="F708" t="s">
        <v>9</v>
      </c>
      <c r="G708">
        <v>65</v>
      </c>
      <c r="L708">
        <v>7.5</v>
      </c>
      <c r="M708">
        <v>-84</v>
      </c>
      <c r="N708">
        <v>-84</v>
      </c>
    </row>
    <row r="709" spans="1:14" x14ac:dyDescent="0.25">
      <c r="A709" t="s">
        <v>7</v>
      </c>
      <c r="B709">
        <v>-4</v>
      </c>
      <c r="C709">
        <v>-83</v>
      </c>
      <c r="D709">
        <v>7.5</v>
      </c>
      <c r="E709" t="s">
        <v>543</v>
      </c>
      <c r="F709" t="s">
        <v>9</v>
      </c>
      <c r="G709">
        <v>65</v>
      </c>
      <c r="L709">
        <v>7.5</v>
      </c>
      <c r="M709">
        <v>-83</v>
      </c>
      <c r="N709">
        <v>-83</v>
      </c>
    </row>
    <row r="710" spans="1:14" x14ac:dyDescent="0.25">
      <c r="A710" t="s">
        <v>7</v>
      </c>
      <c r="B710">
        <v>-4</v>
      </c>
      <c r="C710">
        <v>-82</v>
      </c>
      <c r="D710">
        <v>7.5</v>
      </c>
      <c r="E710" t="s">
        <v>544</v>
      </c>
      <c r="F710" t="s">
        <v>9</v>
      </c>
      <c r="G710">
        <v>65</v>
      </c>
      <c r="L710">
        <v>7.5</v>
      </c>
      <c r="M710">
        <v>-82</v>
      </c>
      <c r="N710">
        <v>-82</v>
      </c>
    </row>
    <row r="711" spans="1:14" x14ac:dyDescent="0.25">
      <c r="A711" t="s">
        <v>7</v>
      </c>
      <c r="B711">
        <v>-4</v>
      </c>
      <c r="C711">
        <v>-83</v>
      </c>
      <c r="D711">
        <v>7.5</v>
      </c>
      <c r="E711" t="s">
        <v>545</v>
      </c>
      <c r="F711" t="s">
        <v>9</v>
      </c>
      <c r="G711">
        <v>65</v>
      </c>
      <c r="L711">
        <v>7.5</v>
      </c>
      <c r="M711">
        <v>-83</v>
      </c>
      <c r="N711">
        <v>-83</v>
      </c>
    </row>
    <row r="712" spans="1:14" x14ac:dyDescent="0.25">
      <c r="A712" t="s">
        <v>7</v>
      </c>
      <c r="B712">
        <v>-4</v>
      </c>
      <c r="C712">
        <v>-82</v>
      </c>
      <c r="D712">
        <v>7.5</v>
      </c>
      <c r="E712" t="s">
        <v>546</v>
      </c>
      <c r="F712" t="s">
        <v>9</v>
      </c>
      <c r="G712">
        <v>65</v>
      </c>
      <c r="L712">
        <v>7.5</v>
      </c>
      <c r="M712">
        <v>-82</v>
      </c>
      <c r="N712">
        <v>-82</v>
      </c>
    </row>
    <row r="713" spans="1:14" x14ac:dyDescent="0.25">
      <c r="A713" t="s">
        <v>7</v>
      </c>
      <c r="B713">
        <v>-4</v>
      </c>
      <c r="C713">
        <v>-82</v>
      </c>
      <c r="D713">
        <v>7.5</v>
      </c>
      <c r="E713" t="s">
        <v>547</v>
      </c>
      <c r="F713" t="s">
        <v>9</v>
      </c>
      <c r="G713">
        <v>64</v>
      </c>
      <c r="L713">
        <v>7.5</v>
      </c>
      <c r="M713">
        <v>-82</v>
      </c>
      <c r="N713">
        <v>-82</v>
      </c>
    </row>
    <row r="714" spans="1:14" x14ac:dyDescent="0.25">
      <c r="A714" t="s">
        <v>7</v>
      </c>
      <c r="B714">
        <v>-4</v>
      </c>
      <c r="C714">
        <v>-83</v>
      </c>
      <c r="D714">
        <v>7.5</v>
      </c>
      <c r="E714" t="s">
        <v>548</v>
      </c>
      <c r="F714" t="s">
        <v>9</v>
      </c>
      <c r="G714">
        <v>64</v>
      </c>
      <c r="L714">
        <v>7.5</v>
      </c>
      <c r="M714">
        <v>-83</v>
      </c>
      <c r="N714">
        <v>-83</v>
      </c>
    </row>
    <row r="715" spans="1:14" x14ac:dyDescent="0.25">
      <c r="A715" t="s">
        <v>7</v>
      </c>
      <c r="B715">
        <v>-4</v>
      </c>
      <c r="C715">
        <v>-82</v>
      </c>
      <c r="D715">
        <v>7.5</v>
      </c>
      <c r="E715" t="s">
        <v>548</v>
      </c>
      <c r="F715" t="s">
        <v>9</v>
      </c>
      <c r="G715">
        <v>64</v>
      </c>
      <c r="L715">
        <v>7.5</v>
      </c>
      <c r="M715">
        <v>-82</v>
      </c>
      <c r="N715">
        <v>-82</v>
      </c>
    </row>
    <row r="716" spans="1:14" x14ac:dyDescent="0.25">
      <c r="A716" t="s">
        <v>7</v>
      </c>
      <c r="B716">
        <v>-4</v>
      </c>
      <c r="C716">
        <v>-84</v>
      </c>
      <c r="D716">
        <v>7.5</v>
      </c>
      <c r="E716" t="s">
        <v>549</v>
      </c>
      <c r="F716" t="s">
        <v>9</v>
      </c>
      <c r="G716">
        <v>64</v>
      </c>
      <c r="L716">
        <v>7.5</v>
      </c>
      <c r="M716">
        <v>-84</v>
      </c>
      <c r="N716">
        <v>-84</v>
      </c>
    </row>
    <row r="717" spans="1:14" x14ac:dyDescent="0.25">
      <c r="A717" t="s">
        <v>7</v>
      </c>
      <c r="B717">
        <v>-4</v>
      </c>
      <c r="C717">
        <v>-83</v>
      </c>
      <c r="D717">
        <v>7.5</v>
      </c>
      <c r="E717" t="s">
        <v>550</v>
      </c>
      <c r="F717" t="s">
        <v>9</v>
      </c>
      <c r="G717">
        <v>64</v>
      </c>
      <c r="L717">
        <v>7.5</v>
      </c>
      <c r="M717">
        <v>-83</v>
      </c>
      <c r="N717">
        <v>-83</v>
      </c>
    </row>
    <row r="718" spans="1:14" x14ac:dyDescent="0.25">
      <c r="A718" t="s">
        <v>7</v>
      </c>
      <c r="B718">
        <v>-4</v>
      </c>
      <c r="C718">
        <v>-81</v>
      </c>
      <c r="D718">
        <v>7.5</v>
      </c>
      <c r="E718" t="s">
        <v>551</v>
      </c>
      <c r="F718" t="s">
        <v>9</v>
      </c>
      <c r="G718">
        <v>64</v>
      </c>
      <c r="L718">
        <v>7.5</v>
      </c>
      <c r="M718">
        <v>-81</v>
      </c>
      <c r="N718">
        <v>-81</v>
      </c>
    </row>
    <row r="719" spans="1:14" x14ac:dyDescent="0.25">
      <c r="A719" t="s">
        <v>7</v>
      </c>
      <c r="B719">
        <v>-4</v>
      </c>
      <c r="C719">
        <v>-81</v>
      </c>
      <c r="D719">
        <v>7.5</v>
      </c>
      <c r="E719" t="s">
        <v>552</v>
      </c>
      <c r="F719" t="s">
        <v>9</v>
      </c>
      <c r="G719">
        <v>64</v>
      </c>
      <c r="L719">
        <v>7.5</v>
      </c>
      <c r="M719">
        <v>-81</v>
      </c>
      <c r="N719">
        <v>-81</v>
      </c>
    </row>
    <row r="720" spans="1:14" x14ac:dyDescent="0.25">
      <c r="A720" t="s">
        <v>7</v>
      </c>
      <c r="B720">
        <v>-4</v>
      </c>
      <c r="C720">
        <v>-81</v>
      </c>
      <c r="D720">
        <v>7.5</v>
      </c>
      <c r="E720" t="s">
        <v>553</v>
      </c>
      <c r="F720" t="s">
        <v>9</v>
      </c>
      <c r="G720">
        <v>64</v>
      </c>
      <c r="L720">
        <v>7.5</v>
      </c>
      <c r="M720">
        <v>-81</v>
      </c>
      <c r="N720">
        <v>-81</v>
      </c>
    </row>
    <row r="721" spans="1:14" x14ac:dyDescent="0.25">
      <c r="A721" t="s">
        <v>7</v>
      </c>
      <c r="B721">
        <v>-4</v>
      </c>
      <c r="C721">
        <v>-82</v>
      </c>
      <c r="D721">
        <v>7.5</v>
      </c>
      <c r="E721" t="s">
        <v>554</v>
      </c>
      <c r="F721" t="s">
        <v>9</v>
      </c>
      <c r="G721">
        <v>64</v>
      </c>
      <c r="L721">
        <v>7.5</v>
      </c>
      <c r="M721">
        <v>-82</v>
      </c>
      <c r="N721">
        <v>-82</v>
      </c>
    </row>
    <row r="722" spans="1:14" x14ac:dyDescent="0.25">
      <c r="A722" t="s">
        <v>7</v>
      </c>
      <c r="B722">
        <v>-4</v>
      </c>
      <c r="C722">
        <v>-82</v>
      </c>
      <c r="D722">
        <v>7.5</v>
      </c>
      <c r="E722" t="s">
        <v>555</v>
      </c>
      <c r="F722" t="s">
        <v>9</v>
      </c>
      <c r="G722">
        <v>64</v>
      </c>
      <c r="L722">
        <v>7.5</v>
      </c>
      <c r="M722">
        <v>-82</v>
      </c>
      <c r="N722">
        <v>-82</v>
      </c>
    </row>
    <row r="723" spans="1:14" x14ac:dyDescent="0.25">
      <c r="A723" t="s">
        <v>7</v>
      </c>
      <c r="B723">
        <v>-4</v>
      </c>
      <c r="C723">
        <v>-84</v>
      </c>
      <c r="D723">
        <v>7.5</v>
      </c>
      <c r="E723" t="s">
        <v>556</v>
      </c>
      <c r="F723" t="s">
        <v>9</v>
      </c>
      <c r="G723">
        <v>64</v>
      </c>
      <c r="L723">
        <v>7.5</v>
      </c>
      <c r="M723">
        <v>-84</v>
      </c>
      <c r="N723">
        <v>-84</v>
      </c>
    </row>
    <row r="724" spans="1:14" x14ac:dyDescent="0.25">
      <c r="A724" t="s">
        <v>7</v>
      </c>
      <c r="B724">
        <v>-4</v>
      </c>
      <c r="C724">
        <v>-84</v>
      </c>
      <c r="D724">
        <v>7.5</v>
      </c>
      <c r="E724" t="s">
        <v>557</v>
      </c>
      <c r="F724" t="s">
        <v>9</v>
      </c>
      <c r="G724">
        <v>64</v>
      </c>
      <c r="L724">
        <v>7.5</v>
      </c>
      <c r="M724">
        <v>-84</v>
      </c>
      <c r="N724">
        <v>-84</v>
      </c>
    </row>
    <row r="725" spans="1:14" x14ac:dyDescent="0.25">
      <c r="A725" t="s">
        <v>7</v>
      </c>
      <c r="B725">
        <v>-4</v>
      </c>
      <c r="C725">
        <v>-84</v>
      </c>
      <c r="D725">
        <v>7.5</v>
      </c>
      <c r="E725" t="s">
        <v>558</v>
      </c>
      <c r="F725" t="s">
        <v>9</v>
      </c>
      <c r="G725">
        <v>64</v>
      </c>
      <c r="L725">
        <v>7.5</v>
      </c>
      <c r="M725">
        <v>-84</v>
      </c>
      <c r="N725">
        <v>-84</v>
      </c>
    </row>
    <row r="726" spans="1:14" x14ac:dyDescent="0.25">
      <c r="A726" t="s">
        <v>7</v>
      </c>
      <c r="B726">
        <v>-4</v>
      </c>
      <c r="C726">
        <v>-85</v>
      </c>
      <c r="D726">
        <v>7.5</v>
      </c>
      <c r="E726" t="s">
        <v>559</v>
      </c>
      <c r="F726" t="s">
        <v>9</v>
      </c>
      <c r="G726">
        <v>64</v>
      </c>
      <c r="L726">
        <v>7.5</v>
      </c>
      <c r="M726">
        <v>-85</v>
      </c>
      <c r="N726">
        <v>-85</v>
      </c>
    </row>
    <row r="727" spans="1:14" x14ac:dyDescent="0.25">
      <c r="A727" t="s">
        <v>7</v>
      </c>
      <c r="B727">
        <v>-4</v>
      </c>
      <c r="C727">
        <v>-86</v>
      </c>
      <c r="D727">
        <v>7.5</v>
      </c>
      <c r="E727" t="s">
        <v>560</v>
      </c>
      <c r="F727" t="s">
        <v>9</v>
      </c>
      <c r="G727">
        <v>63</v>
      </c>
      <c r="L727">
        <v>7.5</v>
      </c>
      <c r="M727">
        <v>-86</v>
      </c>
      <c r="N727">
        <v>-86</v>
      </c>
    </row>
    <row r="728" spans="1:14" x14ac:dyDescent="0.25">
      <c r="A728" t="s">
        <v>7</v>
      </c>
      <c r="B728">
        <v>-4</v>
      </c>
      <c r="C728">
        <v>-84</v>
      </c>
      <c r="D728">
        <v>7.5</v>
      </c>
      <c r="E728" t="s">
        <v>561</v>
      </c>
      <c r="F728" t="s">
        <v>9</v>
      </c>
      <c r="G728">
        <v>63</v>
      </c>
      <c r="L728">
        <v>7.5</v>
      </c>
      <c r="M728">
        <v>-84</v>
      </c>
      <c r="N728">
        <v>-84</v>
      </c>
    </row>
    <row r="729" spans="1:14" x14ac:dyDescent="0.25">
      <c r="A729" t="s">
        <v>7</v>
      </c>
      <c r="B729">
        <v>-4</v>
      </c>
      <c r="C729">
        <v>-80</v>
      </c>
      <c r="D729">
        <v>7.5</v>
      </c>
      <c r="E729" t="s">
        <v>562</v>
      </c>
      <c r="F729" t="s">
        <v>9</v>
      </c>
      <c r="G729">
        <v>63</v>
      </c>
      <c r="L729">
        <v>7.5</v>
      </c>
      <c r="M729">
        <v>-80</v>
      </c>
      <c r="N729">
        <v>-80</v>
      </c>
    </row>
    <row r="730" spans="1:14" x14ac:dyDescent="0.25">
      <c r="A730" t="s">
        <v>7</v>
      </c>
      <c r="B730">
        <v>-4</v>
      </c>
      <c r="C730">
        <v>-85</v>
      </c>
      <c r="D730">
        <v>7.5</v>
      </c>
      <c r="E730" t="s">
        <v>563</v>
      </c>
      <c r="F730" t="s">
        <v>9</v>
      </c>
      <c r="G730">
        <v>63</v>
      </c>
      <c r="L730">
        <v>7.5</v>
      </c>
      <c r="M730">
        <v>-85</v>
      </c>
      <c r="N730">
        <v>-85</v>
      </c>
    </row>
    <row r="731" spans="1:14" x14ac:dyDescent="0.25">
      <c r="A731" t="s">
        <v>7</v>
      </c>
      <c r="B731">
        <v>-4</v>
      </c>
      <c r="C731">
        <v>-83</v>
      </c>
      <c r="D731">
        <v>7.5</v>
      </c>
      <c r="E731" t="s">
        <v>564</v>
      </c>
      <c r="F731" t="s">
        <v>9</v>
      </c>
      <c r="G731">
        <v>63</v>
      </c>
      <c r="L731">
        <v>7.5</v>
      </c>
      <c r="M731">
        <v>-83</v>
      </c>
      <c r="N731">
        <v>-83</v>
      </c>
    </row>
    <row r="732" spans="1:14" x14ac:dyDescent="0.25">
      <c r="A732" t="s">
        <v>7</v>
      </c>
      <c r="B732">
        <v>-4</v>
      </c>
      <c r="C732">
        <v>-90</v>
      </c>
      <c r="D732">
        <v>7.5</v>
      </c>
      <c r="E732" t="s">
        <v>565</v>
      </c>
      <c r="F732" t="s">
        <v>9</v>
      </c>
      <c r="G732">
        <v>63</v>
      </c>
      <c r="L732">
        <v>7.5</v>
      </c>
      <c r="M732">
        <v>-90</v>
      </c>
    </row>
    <row r="733" spans="1:14" x14ac:dyDescent="0.25">
      <c r="A733" t="s">
        <v>7</v>
      </c>
      <c r="B733">
        <v>-4</v>
      </c>
      <c r="C733">
        <v>-88</v>
      </c>
      <c r="D733">
        <v>7.5</v>
      </c>
      <c r="E733" t="s">
        <v>566</v>
      </c>
      <c r="F733" t="s">
        <v>9</v>
      </c>
      <c r="G733">
        <v>63</v>
      </c>
      <c r="L733">
        <v>7.5</v>
      </c>
      <c r="M733">
        <v>-88</v>
      </c>
      <c r="N733">
        <v>-88</v>
      </c>
    </row>
    <row r="734" spans="1:14" x14ac:dyDescent="0.25">
      <c r="A734" t="s">
        <v>7</v>
      </c>
      <c r="B734">
        <v>-4</v>
      </c>
      <c r="C734">
        <v>-83</v>
      </c>
      <c r="D734">
        <v>7.5</v>
      </c>
      <c r="E734" t="s">
        <v>567</v>
      </c>
      <c r="F734" t="s">
        <v>9</v>
      </c>
      <c r="G734">
        <v>63</v>
      </c>
      <c r="L734">
        <v>7.5</v>
      </c>
      <c r="M734">
        <v>-83</v>
      </c>
      <c r="N734">
        <v>-83</v>
      </c>
    </row>
    <row r="735" spans="1:14" x14ac:dyDescent="0.25">
      <c r="A735" t="s">
        <v>7</v>
      </c>
      <c r="B735">
        <v>-4</v>
      </c>
      <c r="C735">
        <v>-86</v>
      </c>
      <c r="D735">
        <v>7.5</v>
      </c>
      <c r="E735" t="s">
        <v>568</v>
      </c>
      <c r="F735" t="s">
        <v>9</v>
      </c>
      <c r="G735">
        <v>63</v>
      </c>
      <c r="L735">
        <v>7.5</v>
      </c>
      <c r="M735">
        <v>-86</v>
      </c>
      <c r="N735">
        <v>-86</v>
      </c>
    </row>
    <row r="736" spans="1:14" x14ac:dyDescent="0.25">
      <c r="A736" t="s">
        <v>7</v>
      </c>
      <c r="B736">
        <v>-4</v>
      </c>
      <c r="C736">
        <v>-90</v>
      </c>
      <c r="D736">
        <v>7.5</v>
      </c>
      <c r="E736" t="s">
        <v>569</v>
      </c>
      <c r="F736" t="s">
        <v>9</v>
      </c>
      <c r="G736">
        <v>63</v>
      </c>
      <c r="L736">
        <v>7.5</v>
      </c>
      <c r="M736">
        <v>-90</v>
      </c>
    </row>
    <row r="737" spans="1:14" x14ac:dyDescent="0.25">
      <c r="A737" t="s">
        <v>7</v>
      </c>
      <c r="B737">
        <v>-4</v>
      </c>
      <c r="C737">
        <v>-86</v>
      </c>
      <c r="D737">
        <v>7.5</v>
      </c>
      <c r="E737" t="s">
        <v>570</v>
      </c>
      <c r="F737" t="s">
        <v>9</v>
      </c>
      <c r="G737">
        <v>63</v>
      </c>
      <c r="L737">
        <v>7.5</v>
      </c>
      <c r="M737">
        <v>-86</v>
      </c>
      <c r="N737">
        <v>-86</v>
      </c>
    </row>
    <row r="738" spans="1:14" x14ac:dyDescent="0.25">
      <c r="A738" t="s">
        <v>7</v>
      </c>
      <c r="B738">
        <v>-4</v>
      </c>
      <c r="C738">
        <v>-92</v>
      </c>
      <c r="D738">
        <v>7.5</v>
      </c>
      <c r="E738" t="s">
        <v>571</v>
      </c>
      <c r="F738" t="s">
        <v>9</v>
      </c>
      <c r="G738">
        <v>63</v>
      </c>
      <c r="L738">
        <v>7.5</v>
      </c>
      <c r="M738">
        <v>-92</v>
      </c>
    </row>
    <row r="739" spans="1:14" x14ac:dyDescent="0.25">
      <c r="A739" t="s">
        <v>7</v>
      </c>
      <c r="B739">
        <v>-4</v>
      </c>
      <c r="C739">
        <v>-87</v>
      </c>
      <c r="D739">
        <v>7.5</v>
      </c>
      <c r="E739" t="s">
        <v>572</v>
      </c>
      <c r="F739" t="s">
        <v>9</v>
      </c>
      <c r="G739">
        <v>20</v>
      </c>
      <c r="L739">
        <v>7.5</v>
      </c>
      <c r="M739">
        <v>-87</v>
      </c>
      <c r="N739">
        <v>-87</v>
      </c>
    </row>
    <row r="740" spans="1:14" x14ac:dyDescent="0.25">
      <c r="A740" t="s">
        <v>7</v>
      </c>
      <c r="B740">
        <v>-4</v>
      </c>
      <c r="C740">
        <v>-89</v>
      </c>
      <c r="D740">
        <v>7.5</v>
      </c>
      <c r="E740" t="s">
        <v>572</v>
      </c>
      <c r="F740" t="s">
        <v>9</v>
      </c>
      <c r="G740">
        <v>20</v>
      </c>
      <c r="L740">
        <v>7.5</v>
      </c>
      <c r="M740">
        <v>-89</v>
      </c>
      <c r="N740">
        <v>-89</v>
      </c>
    </row>
    <row r="741" spans="1:14" x14ac:dyDescent="0.25">
      <c r="A741" t="s">
        <v>7</v>
      </c>
      <c r="B741">
        <v>-4</v>
      </c>
      <c r="C741">
        <v>-88</v>
      </c>
      <c r="D741">
        <v>7.5</v>
      </c>
      <c r="E741" t="s">
        <v>573</v>
      </c>
      <c r="F741" t="s">
        <v>9</v>
      </c>
      <c r="G741">
        <v>20</v>
      </c>
      <c r="L741">
        <v>7.5</v>
      </c>
      <c r="M741">
        <v>-88</v>
      </c>
      <c r="N741">
        <v>-88</v>
      </c>
    </row>
    <row r="742" spans="1:14" x14ac:dyDescent="0.25">
      <c r="A742" t="s">
        <v>7</v>
      </c>
      <c r="B742">
        <v>-4</v>
      </c>
      <c r="C742">
        <v>-88</v>
      </c>
      <c r="D742">
        <v>7.5</v>
      </c>
      <c r="E742" t="s">
        <v>573</v>
      </c>
      <c r="F742" t="s">
        <v>9</v>
      </c>
      <c r="G742">
        <v>20</v>
      </c>
      <c r="L742">
        <v>7.5</v>
      </c>
      <c r="M742">
        <v>-88</v>
      </c>
      <c r="N742">
        <v>-88</v>
      </c>
    </row>
    <row r="743" spans="1:14" x14ac:dyDescent="0.25">
      <c r="A743" t="s">
        <v>7</v>
      </c>
      <c r="B743">
        <v>-4</v>
      </c>
      <c r="C743">
        <v>-88</v>
      </c>
      <c r="D743">
        <v>7.5</v>
      </c>
      <c r="E743" t="s">
        <v>574</v>
      </c>
      <c r="F743" t="s">
        <v>9</v>
      </c>
      <c r="G743">
        <v>20</v>
      </c>
      <c r="L743">
        <v>7.5</v>
      </c>
      <c r="M743">
        <v>-88</v>
      </c>
      <c r="N743">
        <v>-88</v>
      </c>
    </row>
    <row r="744" spans="1:14" x14ac:dyDescent="0.25">
      <c r="A744" t="s">
        <v>7</v>
      </c>
      <c r="B744">
        <v>-4</v>
      </c>
      <c r="C744">
        <v>-94</v>
      </c>
      <c r="D744">
        <v>7.5</v>
      </c>
      <c r="E744" t="s">
        <v>575</v>
      </c>
      <c r="F744" t="s">
        <v>9</v>
      </c>
      <c r="G744">
        <v>20</v>
      </c>
      <c r="L744">
        <v>7.5</v>
      </c>
      <c r="M744">
        <v>-94</v>
      </c>
    </row>
    <row r="745" spans="1:14" x14ac:dyDescent="0.25">
      <c r="A745" t="s">
        <v>7</v>
      </c>
      <c r="B745">
        <v>-4</v>
      </c>
      <c r="C745">
        <v>-93</v>
      </c>
      <c r="D745">
        <v>7.5</v>
      </c>
      <c r="E745" t="s">
        <v>575</v>
      </c>
      <c r="F745" t="s">
        <v>9</v>
      </c>
      <c r="G745">
        <v>20</v>
      </c>
      <c r="L745">
        <v>7.5</v>
      </c>
      <c r="M745">
        <v>-93</v>
      </c>
    </row>
    <row r="746" spans="1:14" x14ac:dyDescent="0.25">
      <c r="A746" t="s">
        <v>7</v>
      </c>
      <c r="B746">
        <v>-4</v>
      </c>
      <c r="C746">
        <v>-93</v>
      </c>
      <c r="D746">
        <v>7.5</v>
      </c>
      <c r="E746" t="s">
        <v>575</v>
      </c>
      <c r="F746" t="s">
        <v>9</v>
      </c>
      <c r="G746">
        <v>20</v>
      </c>
      <c r="L746">
        <v>7.5</v>
      </c>
      <c r="M746">
        <v>-93</v>
      </c>
    </row>
    <row r="747" spans="1:14" x14ac:dyDescent="0.25">
      <c r="A747" t="s">
        <v>7</v>
      </c>
      <c r="B747">
        <v>-4</v>
      </c>
      <c r="C747">
        <v>-92</v>
      </c>
      <c r="D747">
        <v>7.5</v>
      </c>
      <c r="E747" t="s">
        <v>576</v>
      </c>
      <c r="F747" t="s">
        <v>9</v>
      </c>
      <c r="G747">
        <v>20</v>
      </c>
      <c r="L747">
        <v>7.5</v>
      </c>
      <c r="M747">
        <v>-92</v>
      </c>
    </row>
    <row r="748" spans="1:14" x14ac:dyDescent="0.25">
      <c r="A748" t="s">
        <v>7</v>
      </c>
      <c r="B748">
        <v>-4</v>
      </c>
      <c r="C748">
        <v>-92</v>
      </c>
      <c r="D748">
        <v>7.5</v>
      </c>
      <c r="E748" t="s">
        <v>577</v>
      </c>
      <c r="F748" t="s">
        <v>9</v>
      </c>
      <c r="G748">
        <v>20</v>
      </c>
      <c r="L748">
        <v>7.5</v>
      </c>
      <c r="M748">
        <v>-92</v>
      </c>
    </row>
    <row r="749" spans="1:14" x14ac:dyDescent="0.25">
      <c r="A749" t="s">
        <v>7</v>
      </c>
      <c r="B749">
        <v>-4</v>
      </c>
      <c r="C749">
        <v>-94</v>
      </c>
      <c r="D749">
        <v>7.5</v>
      </c>
      <c r="E749" t="s">
        <v>578</v>
      </c>
      <c r="F749" t="s">
        <v>9</v>
      </c>
      <c r="G749">
        <v>20</v>
      </c>
      <c r="L749">
        <v>7.5</v>
      </c>
      <c r="M749">
        <v>-94</v>
      </c>
    </row>
    <row r="750" spans="1:14" x14ac:dyDescent="0.25">
      <c r="A750" t="s">
        <v>7</v>
      </c>
      <c r="B750">
        <v>-4</v>
      </c>
      <c r="C750">
        <v>-93</v>
      </c>
      <c r="D750">
        <v>7.5</v>
      </c>
      <c r="E750" t="s">
        <v>579</v>
      </c>
      <c r="F750" t="s">
        <v>9</v>
      </c>
      <c r="G750">
        <v>20</v>
      </c>
      <c r="L750">
        <v>7.5</v>
      </c>
      <c r="M750">
        <v>-93</v>
      </c>
    </row>
    <row r="751" spans="1:14" x14ac:dyDescent="0.25">
      <c r="A751" t="s">
        <v>7</v>
      </c>
      <c r="B751">
        <v>-4</v>
      </c>
      <c r="C751">
        <v>-94</v>
      </c>
      <c r="D751">
        <v>7.5</v>
      </c>
      <c r="E751" t="s">
        <v>580</v>
      </c>
      <c r="F751" t="s">
        <v>9</v>
      </c>
      <c r="G751">
        <v>20</v>
      </c>
      <c r="L751">
        <v>7.5</v>
      </c>
      <c r="M751">
        <v>-94</v>
      </c>
    </row>
    <row r="752" spans="1:14" x14ac:dyDescent="0.25">
      <c r="A752" t="s">
        <v>7</v>
      </c>
      <c r="B752">
        <v>-4</v>
      </c>
      <c r="C752">
        <v>-93</v>
      </c>
      <c r="D752">
        <v>7.5</v>
      </c>
      <c r="E752" t="s">
        <v>581</v>
      </c>
      <c r="F752" t="s">
        <v>9</v>
      </c>
      <c r="G752">
        <v>20</v>
      </c>
      <c r="L752">
        <v>7.5</v>
      </c>
      <c r="M752">
        <v>-93</v>
      </c>
    </row>
    <row r="753" spans="1:14" x14ac:dyDescent="0.25">
      <c r="A753" t="s">
        <v>7</v>
      </c>
      <c r="B753">
        <v>-4</v>
      </c>
      <c r="C753">
        <v>-93</v>
      </c>
      <c r="D753">
        <v>7.5</v>
      </c>
      <c r="E753" t="s">
        <v>582</v>
      </c>
      <c r="F753" t="s">
        <v>9</v>
      </c>
      <c r="G753">
        <v>20</v>
      </c>
      <c r="L753">
        <v>7.5</v>
      </c>
      <c r="M753">
        <v>-93</v>
      </c>
    </row>
    <row r="754" spans="1:14" x14ac:dyDescent="0.25">
      <c r="A754" t="s">
        <v>7</v>
      </c>
      <c r="B754">
        <v>-4</v>
      </c>
      <c r="C754">
        <v>-92</v>
      </c>
      <c r="D754">
        <v>7.5</v>
      </c>
      <c r="E754" t="s">
        <v>583</v>
      </c>
      <c r="F754" t="s">
        <v>9</v>
      </c>
      <c r="G754">
        <v>20</v>
      </c>
      <c r="L754">
        <v>7.5</v>
      </c>
      <c r="M754">
        <v>-92</v>
      </c>
    </row>
    <row r="755" spans="1:14" x14ac:dyDescent="0.25">
      <c r="A755" t="s">
        <v>7</v>
      </c>
      <c r="B755">
        <v>-4</v>
      </c>
      <c r="C755">
        <v>-92</v>
      </c>
      <c r="D755">
        <v>7.5</v>
      </c>
      <c r="E755" t="s">
        <v>584</v>
      </c>
      <c r="F755" t="s">
        <v>9</v>
      </c>
      <c r="G755">
        <v>20</v>
      </c>
      <c r="L755">
        <v>7.5</v>
      </c>
      <c r="M755">
        <v>-92</v>
      </c>
    </row>
    <row r="756" spans="1:14" x14ac:dyDescent="0.25">
      <c r="A756" t="s">
        <v>7</v>
      </c>
      <c r="B756">
        <v>-4</v>
      </c>
      <c r="C756">
        <v>-93</v>
      </c>
      <c r="D756">
        <v>7.5</v>
      </c>
      <c r="E756" t="s">
        <v>585</v>
      </c>
      <c r="F756" t="s">
        <v>9</v>
      </c>
      <c r="G756">
        <v>20</v>
      </c>
      <c r="L756">
        <v>7.5</v>
      </c>
      <c r="M756">
        <v>-93</v>
      </c>
    </row>
    <row r="757" spans="1:14" x14ac:dyDescent="0.25">
      <c r="A757" t="s">
        <v>7</v>
      </c>
      <c r="B757">
        <v>-4</v>
      </c>
      <c r="C757">
        <v>-95</v>
      </c>
      <c r="D757">
        <v>7.5</v>
      </c>
      <c r="E757" t="s">
        <v>585</v>
      </c>
      <c r="F757" t="s">
        <v>9</v>
      </c>
      <c r="G757">
        <v>20</v>
      </c>
      <c r="L757">
        <v>7.5</v>
      </c>
      <c r="M757">
        <v>-95</v>
      </c>
    </row>
    <row r="758" spans="1:14" x14ac:dyDescent="0.25">
      <c r="A758" t="s">
        <v>7</v>
      </c>
      <c r="B758">
        <v>-4</v>
      </c>
      <c r="C758">
        <v>-92</v>
      </c>
      <c r="D758">
        <v>7.5</v>
      </c>
      <c r="E758" t="s">
        <v>586</v>
      </c>
      <c r="F758" t="s">
        <v>9</v>
      </c>
      <c r="G758">
        <v>20</v>
      </c>
      <c r="L758">
        <v>7.5</v>
      </c>
      <c r="M758">
        <v>-92</v>
      </c>
    </row>
    <row r="759" spans="1:14" x14ac:dyDescent="0.25">
      <c r="A759" t="s">
        <v>7</v>
      </c>
      <c r="B759">
        <v>-4</v>
      </c>
      <c r="C759">
        <v>-93</v>
      </c>
      <c r="D759">
        <v>7.5</v>
      </c>
      <c r="E759" t="s">
        <v>587</v>
      </c>
      <c r="F759" t="s">
        <v>9</v>
      </c>
      <c r="G759">
        <v>20</v>
      </c>
      <c r="L759">
        <v>7.5</v>
      </c>
      <c r="M759">
        <v>-93</v>
      </c>
    </row>
    <row r="760" spans="1:14" x14ac:dyDescent="0.25">
      <c r="A760" t="s">
        <v>7</v>
      </c>
      <c r="B760">
        <v>-4</v>
      </c>
      <c r="C760">
        <v>-92</v>
      </c>
      <c r="D760">
        <v>7.5</v>
      </c>
      <c r="E760" t="s">
        <v>587</v>
      </c>
      <c r="F760" t="s">
        <v>9</v>
      </c>
      <c r="G760">
        <v>20</v>
      </c>
      <c r="L760">
        <v>7.5</v>
      </c>
      <c r="M760">
        <v>-92</v>
      </c>
    </row>
    <row r="761" spans="1:14" x14ac:dyDescent="0.25">
      <c r="A761" t="s">
        <v>7</v>
      </c>
      <c r="B761">
        <v>-4</v>
      </c>
      <c r="C761">
        <v>-91</v>
      </c>
      <c r="D761">
        <v>7.5</v>
      </c>
      <c r="E761" t="s">
        <v>588</v>
      </c>
      <c r="F761" t="s">
        <v>9</v>
      </c>
      <c r="G761">
        <v>20</v>
      </c>
      <c r="L761">
        <v>7.5</v>
      </c>
      <c r="M761">
        <v>-91</v>
      </c>
    </row>
    <row r="762" spans="1:14" x14ac:dyDescent="0.25">
      <c r="A762" t="s">
        <v>7</v>
      </c>
      <c r="B762">
        <v>-4</v>
      </c>
      <c r="C762">
        <v>-92</v>
      </c>
      <c r="D762">
        <v>7.5</v>
      </c>
      <c r="E762" t="s">
        <v>589</v>
      </c>
      <c r="F762" t="s">
        <v>9</v>
      </c>
      <c r="G762">
        <v>20</v>
      </c>
      <c r="L762">
        <v>7.5</v>
      </c>
      <c r="M762">
        <v>-92</v>
      </c>
    </row>
    <row r="763" spans="1:14" x14ac:dyDescent="0.25">
      <c r="A763" t="s">
        <v>7</v>
      </c>
      <c r="B763">
        <v>-4</v>
      </c>
      <c r="C763">
        <v>-91</v>
      </c>
      <c r="D763">
        <v>7.5</v>
      </c>
      <c r="E763" t="s">
        <v>590</v>
      </c>
      <c r="F763" t="s">
        <v>9</v>
      </c>
      <c r="G763">
        <v>20</v>
      </c>
      <c r="L763">
        <v>7.5</v>
      </c>
      <c r="M763">
        <v>-91</v>
      </c>
    </row>
    <row r="764" spans="1:14" x14ac:dyDescent="0.25">
      <c r="A764" t="s">
        <v>7</v>
      </c>
      <c r="B764">
        <v>-4</v>
      </c>
      <c r="C764">
        <v>-94</v>
      </c>
      <c r="D764">
        <v>7.5</v>
      </c>
      <c r="E764" t="s">
        <v>591</v>
      </c>
      <c r="F764" t="s">
        <v>9</v>
      </c>
      <c r="G764">
        <v>20</v>
      </c>
      <c r="L764">
        <v>7.5</v>
      </c>
      <c r="M764">
        <v>-94</v>
      </c>
    </row>
    <row r="765" spans="1:14" x14ac:dyDescent="0.25">
      <c r="A765" t="s">
        <v>7</v>
      </c>
      <c r="B765">
        <v>-4</v>
      </c>
      <c r="C765">
        <v>-91</v>
      </c>
      <c r="D765">
        <v>7.5</v>
      </c>
      <c r="E765" t="s">
        <v>591</v>
      </c>
      <c r="F765" t="s">
        <v>9</v>
      </c>
      <c r="G765">
        <v>20</v>
      </c>
      <c r="L765">
        <v>7.5</v>
      </c>
      <c r="M765">
        <v>-91</v>
      </c>
    </row>
    <row r="766" spans="1:14" x14ac:dyDescent="0.25">
      <c r="A766" t="s">
        <v>7</v>
      </c>
      <c r="B766">
        <v>-4</v>
      </c>
      <c r="C766">
        <v>-92</v>
      </c>
      <c r="D766">
        <v>7.5</v>
      </c>
      <c r="E766" t="s">
        <v>592</v>
      </c>
      <c r="F766" t="s">
        <v>9</v>
      </c>
      <c r="G766">
        <v>20</v>
      </c>
      <c r="L766">
        <v>7.5</v>
      </c>
      <c r="M766">
        <v>-92</v>
      </c>
    </row>
    <row r="767" spans="1:14" x14ac:dyDescent="0.25">
      <c r="A767" t="s">
        <v>7</v>
      </c>
      <c r="B767">
        <v>-4</v>
      </c>
      <c r="C767">
        <v>-90</v>
      </c>
      <c r="D767">
        <v>8</v>
      </c>
      <c r="E767" t="s">
        <v>593</v>
      </c>
      <c r="F767" t="s">
        <v>9</v>
      </c>
      <c r="G767">
        <v>62</v>
      </c>
      <c r="L767">
        <v>8</v>
      </c>
      <c r="M767">
        <v>-90</v>
      </c>
      <c r="N767">
        <v>-90</v>
      </c>
    </row>
    <row r="768" spans="1:14" x14ac:dyDescent="0.25">
      <c r="A768" t="s">
        <v>7</v>
      </c>
      <c r="B768">
        <v>-4</v>
      </c>
      <c r="C768">
        <v>-88</v>
      </c>
      <c r="D768">
        <v>8</v>
      </c>
      <c r="E768" t="s">
        <v>593</v>
      </c>
      <c r="F768" t="s">
        <v>9</v>
      </c>
      <c r="G768">
        <v>62</v>
      </c>
      <c r="L768">
        <v>8</v>
      </c>
      <c r="M768">
        <v>-88</v>
      </c>
      <c r="N768">
        <v>-88</v>
      </c>
    </row>
    <row r="769" spans="1:14" x14ac:dyDescent="0.25">
      <c r="A769" t="s">
        <v>7</v>
      </c>
      <c r="B769">
        <v>-4</v>
      </c>
      <c r="C769">
        <v>-88</v>
      </c>
      <c r="D769">
        <v>8</v>
      </c>
      <c r="E769" t="s">
        <v>594</v>
      </c>
      <c r="F769" t="s">
        <v>9</v>
      </c>
      <c r="G769">
        <v>62</v>
      </c>
      <c r="L769">
        <v>8</v>
      </c>
      <c r="M769">
        <v>-88</v>
      </c>
      <c r="N769">
        <v>-88</v>
      </c>
    </row>
    <row r="770" spans="1:14" x14ac:dyDescent="0.25">
      <c r="A770" t="s">
        <v>7</v>
      </c>
      <c r="B770">
        <v>-4</v>
      </c>
      <c r="C770">
        <v>-92</v>
      </c>
      <c r="D770">
        <v>8</v>
      </c>
      <c r="E770" t="s">
        <v>595</v>
      </c>
      <c r="F770" t="s">
        <v>9</v>
      </c>
      <c r="G770">
        <v>62</v>
      </c>
      <c r="L770">
        <v>8</v>
      </c>
      <c r="M770">
        <v>-92</v>
      </c>
      <c r="N770">
        <v>-92</v>
      </c>
    </row>
    <row r="771" spans="1:14" x14ac:dyDescent="0.25">
      <c r="A771" t="s">
        <v>7</v>
      </c>
      <c r="B771">
        <v>-4</v>
      </c>
      <c r="C771">
        <v>-90</v>
      </c>
      <c r="D771">
        <v>8</v>
      </c>
      <c r="E771" t="s">
        <v>595</v>
      </c>
      <c r="F771" t="s">
        <v>9</v>
      </c>
      <c r="G771">
        <v>62</v>
      </c>
      <c r="L771">
        <v>8</v>
      </c>
      <c r="M771">
        <v>-90</v>
      </c>
      <c r="N771">
        <v>-90</v>
      </c>
    </row>
    <row r="772" spans="1:14" x14ac:dyDescent="0.25">
      <c r="A772" t="s">
        <v>7</v>
      </c>
      <c r="B772">
        <v>-4</v>
      </c>
      <c r="C772">
        <v>-95</v>
      </c>
      <c r="D772">
        <v>8</v>
      </c>
      <c r="E772" t="s">
        <v>596</v>
      </c>
      <c r="F772" t="s">
        <v>9</v>
      </c>
      <c r="G772">
        <v>62</v>
      </c>
      <c r="L772">
        <v>8</v>
      </c>
      <c r="M772">
        <v>-95</v>
      </c>
      <c r="N772">
        <v>-95</v>
      </c>
    </row>
    <row r="773" spans="1:14" x14ac:dyDescent="0.25">
      <c r="A773" t="s">
        <v>7</v>
      </c>
      <c r="B773">
        <v>-4</v>
      </c>
      <c r="C773">
        <v>-98</v>
      </c>
      <c r="D773">
        <v>8</v>
      </c>
      <c r="E773" t="s">
        <v>597</v>
      </c>
      <c r="F773" t="s">
        <v>9</v>
      </c>
      <c r="G773">
        <v>61</v>
      </c>
      <c r="L773">
        <v>8</v>
      </c>
      <c r="M773">
        <v>-98</v>
      </c>
      <c r="N773">
        <v>-98</v>
      </c>
    </row>
    <row r="774" spans="1:14" x14ac:dyDescent="0.25">
      <c r="A774" t="s">
        <v>7</v>
      </c>
      <c r="B774">
        <v>-4</v>
      </c>
      <c r="C774">
        <v>-93</v>
      </c>
      <c r="D774">
        <v>8</v>
      </c>
      <c r="E774" t="s">
        <v>598</v>
      </c>
      <c r="F774" t="s">
        <v>9</v>
      </c>
      <c r="G774">
        <v>61</v>
      </c>
      <c r="L774">
        <v>8</v>
      </c>
      <c r="M774">
        <v>-93</v>
      </c>
      <c r="N774">
        <v>-93</v>
      </c>
    </row>
    <row r="775" spans="1:14" x14ac:dyDescent="0.25">
      <c r="A775" t="s">
        <v>7</v>
      </c>
      <c r="B775">
        <v>-4</v>
      </c>
      <c r="C775">
        <v>-96</v>
      </c>
      <c r="D775">
        <v>8</v>
      </c>
      <c r="E775" t="s">
        <v>599</v>
      </c>
      <c r="F775" t="s">
        <v>9</v>
      </c>
      <c r="G775">
        <v>61</v>
      </c>
      <c r="L775">
        <v>8</v>
      </c>
      <c r="M775">
        <v>-96</v>
      </c>
      <c r="N775">
        <v>-96</v>
      </c>
    </row>
    <row r="776" spans="1:14" x14ac:dyDescent="0.25">
      <c r="A776" t="s">
        <v>7</v>
      </c>
      <c r="B776">
        <v>-4</v>
      </c>
      <c r="C776">
        <v>-81</v>
      </c>
      <c r="D776">
        <v>8</v>
      </c>
      <c r="E776" t="s">
        <v>600</v>
      </c>
      <c r="F776" t="s">
        <v>9</v>
      </c>
      <c r="G776">
        <v>61</v>
      </c>
      <c r="L776">
        <v>8</v>
      </c>
      <c r="M776">
        <v>-81</v>
      </c>
    </row>
    <row r="777" spans="1:14" x14ac:dyDescent="0.25">
      <c r="A777" t="s">
        <v>7</v>
      </c>
      <c r="B777">
        <v>-4</v>
      </c>
      <c r="C777">
        <v>-90</v>
      </c>
      <c r="D777">
        <v>8</v>
      </c>
      <c r="E777" t="s">
        <v>601</v>
      </c>
      <c r="F777" t="s">
        <v>9</v>
      </c>
      <c r="G777">
        <v>61</v>
      </c>
      <c r="L777">
        <v>8</v>
      </c>
      <c r="M777">
        <v>-90</v>
      </c>
      <c r="N777">
        <v>-90</v>
      </c>
    </row>
    <row r="778" spans="1:14" x14ac:dyDescent="0.25">
      <c r="A778" t="s">
        <v>7</v>
      </c>
      <c r="B778">
        <v>-4</v>
      </c>
      <c r="C778">
        <v>-89</v>
      </c>
      <c r="D778">
        <v>8</v>
      </c>
      <c r="E778" t="s">
        <v>602</v>
      </c>
      <c r="F778" t="s">
        <v>9</v>
      </c>
      <c r="G778">
        <v>60</v>
      </c>
      <c r="L778">
        <v>8</v>
      </c>
      <c r="M778">
        <v>-89</v>
      </c>
      <c r="N778">
        <v>-89</v>
      </c>
    </row>
    <row r="779" spans="1:14" x14ac:dyDescent="0.25">
      <c r="A779" t="s">
        <v>7</v>
      </c>
      <c r="B779">
        <v>-4</v>
      </c>
      <c r="C779">
        <v>-97</v>
      </c>
      <c r="D779">
        <v>8</v>
      </c>
      <c r="E779" t="s">
        <v>602</v>
      </c>
      <c r="F779" t="s">
        <v>9</v>
      </c>
      <c r="G779">
        <v>60</v>
      </c>
      <c r="L779">
        <v>8</v>
      </c>
      <c r="M779">
        <v>-97</v>
      </c>
      <c r="N779">
        <v>-97</v>
      </c>
    </row>
    <row r="780" spans="1:14" x14ac:dyDescent="0.25">
      <c r="A780" t="s">
        <v>7</v>
      </c>
      <c r="B780">
        <v>-4</v>
      </c>
      <c r="C780">
        <v>-100</v>
      </c>
      <c r="D780">
        <v>8</v>
      </c>
      <c r="E780" t="s">
        <v>603</v>
      </c>
      <c r="F780" t="s">
        <v>9</v>
      </c>
      <c r="G780">
        <v>60</v>
      </c>
      <c r="L780">
        <v>8</v>
      </c>
      <c r="M780">
        <v>-100</v>
      </c>
    </row>
    <row r="781" spans="1:14" x14ac:dyDescent="0.25">
      <c r="A781" t="s">
        <v>7</v>
      </c>
      <c r="B781">
        <v>-4</v>
      </c>
      <c r="C781">
        <v>-100</v>
      </c>
      <c r="D781">
        <v>8</v>
      </c>
      <c r="E781" t="s">
        <v>604</v>
      </c>
      <c r="F781" t="s">
        <v>9</v>
      </c>
      <c r="G781">
        <v>60</v>
      </c>
      <c r="L781">
        <v>8</v>
      </c>
      <c r="M781">
        <v>-100</v>
      </c>
    </row>
    <row r="782" spans="1:14" x14ac:dyDescent="0.25">
      <c r="A782" t="s">
        <v>7</v>
      </c>
      <c r="B782">
        <v>-4</v>
      </c>
      <c r="C782">
        <v>-100</v>
      </c>
      <c r="D782">
        <v>8</v>
      </c>
      <c r="E782" t="s">
        <v>605</v>
      </c>
      <c r="F782" t="s">
        <v>9</v>
      </c>
      <c r="G782">
        <v>60</v>
      </c>
      <c r="L782">
        <v>8</v>
      </c>
      <c r="M782">
        <v>-100</v>
      </c>
    </row>
    <row r="783" spans="1:14" x14ac:dyDescent="0.25">
      <c r="A783" t="s">
        <v>7</v>
      </c>
      <c r="B783">
        <v>-4</v>
      </c>
      <c r="C783">
        <v>-96</v>
      </c>
      <c r="D783">
        <v>8</v>
      </c>
      <c r="E783" t="s">
        <v>605</v>
      </c>
      <c r="F783" t="s">
        <v>9</v>
      </c>
      <c r="G783">
        <v>60</v>
      </c>
      <c r="L783">
        <v>8</v>
      </c>
      <c r="M783">
        <v>-96</v>
      </c>
      <c r="N783">
        <v>-96</v>
      </c>
    </row>
    <row r="784" spans="1:14" x14ac:dyDescent="0.25">
      <c r="A784" t="s">
        <v>7</v>
      </c>
      <c r="B784">
        <v>-4</v>
      </c>
      <c r="C784">
        <v>-96</v>
      </c>
      <c r="D784">
        <v>8</v>
      </c>
      <c r="E784" t="s">
        <v>606</v>
      </c>
      <c r="F784" t="s">
        <v>9</v>
      </c>
      <c r="G784">
        <v>60</v>
      </c>
      <c r="L784">
        <v>8</v>
      </c>
      <c r="M784">
        <v>-96</v>
      </c>
      <c r="N784">
        <v>-96</v>
      </c>
    </row>
    <row r="785" spans="1:14" x14ac:dyDescent="0.25">
      <c r="A785" t="s">
        <v>7</v>
      </c>
      <c r="B785">
        <v>-4</v>
      </c>
      <c r="C785">
        <v>-97</v>
      </c>
      <c r="D785">
        <v>8</v>
      </c>
      <c r="E785" t="s">
        <v>606</v>
      </c>
      <c r="F785" t="s">
        <v>9</v>
      </c>
      <c r="G785">
        <v>60</v>
      </c>
      <c r="L785">
        <v>8</v>
      </c>
      <c r="M785">
        <v>-97</v>
      </c>
      <c r="N785">
        <v>-97</v>
      </c>
    </row>
    <row r="786" spans="1:14" x14ac:dyDescent="0.25">
      <c r="A786" t="s">
        <v>7</v>
      </c>
      <c r="B786">
        <v>-4</v>
      </c>
      <c r="C786">
        <v>-97</v>
      </c>
      <c r="D786">
        <v>8</v>
      </c>
      <c r="E786" t="s">
        <v>607</v>
      </c>
      <c r="F786" t="s">
        <v>9</v>
      </c>
      <c r="G786">
        <v>60</v>
      </c>
      <c r="L786">
        <v>8</v>
      </c>
      <c r="M786">
        <v>-97</v>
      </c>
      <c r="N786">
        <v>-97</v>
      </c>
    </row>
    <row r="787" spans="1:14" x14ac:dyDescent="0.25">
      <c r="A787" t="s">
        <v>7</v>
      </c>
      <c r="B787">
        <v>-4</v>
      </c>
      <c r="C787">
        <v>-97</v>
      </c>
      <c r="D787">
        <v>8</v>
      </c>
      <c r="E787" t="s">
        <v>608</v>
      </c>
      <c r="F787" t="s">
        <v>9</v>
      </c>
      <c r="G787">
        <v>60</v>
      </c>
      <c r="L787">
        <v>8</v>
      </c>
      <c r="M787">
        <v>-97</v>
      </c>
      <c r="N787">
        <v>-97</v>
      </c>
    </row>
    <row r="788" spans="1:14" x14ac:dyDescent="0.25">
      <c r="A788" t="s">
        <v>7</v>
      </c>
      <c r="B788">
        <v>-4</v>
      </c>
      <c r="C788">
        <v>-98</v>
      </c>
      <c r="D788">
        <v>8</v>
      </c>
      <c r="E788" t="s">
        <v>608</v>
      </c>
      <c r="F788" t="s">
        <v>9</v>
      </c>
      <c r="G788">
        <v>60</v>
      </c>
      <c r="L788">
        <v>8</v>
      </c>
      <c r="M788">
        <v>-98</v>
      </c>
      <c r="N788">
        <v>-98</v>
      </c>
    </row>
    <row r="789" spans="1:14" x14ac:dyDescent="0.25">
      <c r="A789" t="s">
        <v>7</v>
      </c>
      <c r="B789">
        <v>-4</v>
      </c>
      <c r="C789">
        <v>-98</v>
      </c>
      <c r="D789">
        <v>8</v>
      </c>
      <c r="E789" t="s">
        <v>609</v>
      </c>
      <c r="F789" t="s">
        <v>9</v>
      </c>
      <c r="G789">
        <v>60</v>
      </c>
      <c r="L789">
        <v>8</v>
      </c>
      <c r="M789">
        <v>-98</v>
      </c>
      <c r="N789">
        <v>-98</v>
      </c>
    </row>
    <row r="790" spans="1:14" x14ac:dyDescent="0.25">
      <c r="A790" t="s">
        <v>7</v>
      </c>
      <c r="B790">
        <v>-4</v>
      </c>
      <c r="C790">
        <v>-93</v>
      </c>
      <c r="D790">
        <v>8</v>
      </c>
      <c r="E790" t="s">
        <v>610</v>
      </c>
      <c r="F790" t="s">
        <v>9</v>
      </c>
      <c r="G790">
        <v>60</v>
      </c>
      <c r="L790">
        <v>8</v>
      </c>
      <c r="M790">
        <v>-93</v>
      </c>
      <c r="N790">
        <v>-93</v>
      </c>
    </row>
    <row r="791" spans="1:14" x14ac:dyDescent="0.25">
      <c r="A791" t="s">
        <v>7</v>
      </c>
      <c r="B791">
        <v>-4</v>
      </c>
      <c r="C791">
        <v>-93</v>
      </c>
      <c r="D791">
        <v>8</v>
      </c>
      <c r="E791" t="s">
        <v>611</v>
      </c>
      <c r="F791" t="s">
        <v>9</v>
      </c>
      <c r="G791">
        <v>60</v>
      </c>
      <c r="L791">
        <v>8</v>
      </c>
      <c r="M791">
        <v>-93</v>
      </c>
      <c r="N791">
        <v>-93</v>
      </c>
    </row>
    <row r="792" spans="1:14" x14ac:dyDescent="0.25">
      <c r="A792" t="s">
        <v>7</v>
      </c>
      <c r="B792">
        <v>-4</v>
      </c>
      <c r="C792">
        <v>-94</v>
      </c>
      <c r="D792">
        <v>8</v>
      </c>
      <c r="E792" t="s">
        <v>612</v>
      </c>
      <c r="F792" t="s">
        <v>9</v>
      </c>
      <c r="G792">
        <v>60</v>
      </c>
      <c r="L792">
        <v>8</v>
      </c>
      <c r="M792">
        <v>-94</v>
      </c>
      <c r="N792">
        <v>-94</v>
      </c>
    </row>
    <row r="793" spans="1:14" x14ac:dyDescent="0.25">
      <c r="A793" t="s">
        <v>7</v>
      </c>
      <c r="B793">
        <v>-4</v>
      </c>
      <c r="C793">
        <v>-95</v>
      </c>
      <c r="D793">
        <v>8</v>
      </c>
      <c r="E793" t="s">
        <v>613</v>
      </c>
      <c r="F793" t="s">
        <v>9</v>
      </c>
      <c r="G793">
        <v>60</v>
      </c>
      <c r="L793">
        <v>8</v>
      </c>
      <c r="M793">
        <v>-95</v>
      </c>
      <c r="N793">
        <v>-95</v>
      </c>
    </row>
    <row r="794" spans="1:14" x14ac:dyDescent="0.25">
      <c r="A794" t="s">
        <v>7</v>
      </c>
      <c r="B794">
        <v>-4</v>
      </c>
      <c r="C794">
        <v>-96</v>
      </c>
      <c r="D794">
        <v>8</v>
      </c>
      <c r="E794" t="s">
        <v>614</v>
      </c>
      <c r="F794" t="s">
        <v>9</v>
      </c>
      <c r="G794">
        <v>60</v>
      </c>
      <c r="L794">
        <v>8</v>
      </c>
      <c r="M794">
        <v>-96</v>
      </c>
      <c r="N794">
        <v>-96</v>
      </c>
    </row>
    <row r="795" spans="1:14" x14ac:dyDescent="0.25">
      <c r="A795" t="s">
        <v>7</v>
      </c>
      <c r="B795">
        <v>-4</v>
      </c>
      <c r="C795">
        <v>-96</v>
      </c>
      <c r="D795">
        <v>8</v>
      </c>
      <c r="E795" t="s">
        <v>615</v>
      </c>
      <c r="F795" t="s">
        <v>9</v>
      </c>
      <c r="G795">
        <v>60</v>
      </c>
      <c r="L795">
        <v>8</v>
      </c>
      <c r="M795">
        <v>-96</v>
      </c>
      <c r="N795">
        <v>-96</v>
      </c>
    </row>
    <row r="796" spans="1:14" x14ac:dyDescent="0.25">
      <c r="A796" t="s">
        <v>7</v>
      </c>
      <c r="B796">
        <v>-4</v>
      </c>
      <c r="C796">
        <v>-95</v>
      </c>
      <c r="D796">
        <v>8</v>
      </c>
      <c r="E796" t="s">
        <v>616</v>
      </c>
      <c r="F796" t="s">
        <v>9</v>
      </c>
      <c r="G796">
        <v>59</v>
      </c>
      <c r="L796">
        <v>8</v>
      </c>
      <c r="M796">
        <v>-95</v>
      </c>
      <c r="N796">
        <v>-95</v>
      </c>
    </row>
    <row r="797" spans="1:14" x14ac:dyDescent="0.25">
      <c r="A797" t="s">
        <v>7</v>
      </c>
      <c r="B797">
        <v>-4</v>
      </c>
      <c r="C797">
        <v>-86</v>
      </c>
      <c r="D797">
        <v>8</v>
      </c>
      <c r="E797" t="s">
        <v>617</v>
      </c>
      <c r="F797" t="s">
        <v>9</v>
      </c>
      <c r="G797">
        <v>59</v>
      </c>
      <c r="L797">
        <v>8</v>
      </c>
      <c r="M797">
        <v>-86</v>
      </c>
      <c r="N797">
        <v>-86</v>
      </c>
    </row>
    <row r="798" spans="1:14" x14ac:dyDescent="0.25">
      <c r="A798" t="s">
        <v>7</v>
      </c>
      <c r="B798">
        <v>-4</v>
      </c>
      <c r="C798">
        <v>-79</v>
      </c>
      <c r="D798">
        <v>8</v>
      </c>
      <c r="E798" t="s">
        <v>618</v>
      </c>
      <c r="F798" t="s">
        <v>9</v>
      </c>
      <c r="G798">
        <v>59</v>
      </c>
      <c r="L798">
        <v>8</v>
      </c>
      <c r="M798">
        <v>-79</v>
      </c>
    </row>
    <row r="799" spans="1:14" x14ac:dyDescent="0.25">
      <c r="A799" t="s">
        <v>7</v>
      </c>
      <c r="B799">
        <v>-4</v>
      </c>
      <c r="C799">
        <v>-100</v>
      </c>
      <c r="D799">
        <v>8</v>
      </c>
      <c r="E799" t="s">
        <v>619</v>
      </c>
      <c r="F799" t="s">
        <v>9</v>
      </c>
      <c r="G799">
        <v>59</v>
      </c>
      <c r="L799">
        <v>8</v>
      </c>
      <c r="M799">
        <v>-100</v>
      </c>
    </row>
    <row r="800" spans="1:14" x14ac:dyDescent="0.25">
      <c r="A800" t="s">
        <v>7</v>
      </c>
      <c r="B800">
        <v>-4</v>
      </c>
      <c r="C800">
        <v>-96</v>
      </c>
      <c r="D800">
        <v>8</v>
      </c>
      <c r="E800" t="s">
        <v>619</v>
      </c>
      <c r="F800" t="s">
        <v>9</v>
      </c>
      <c r="G800">
        <v>59</v>
      </c>
      <c r="L800">
        <v>8</v>
      </c>
      <c r="M800">
        <v>-96</v>
      </c>
      <c r="N800">
        <v>-96</v>
      </c>
    </row>
    <row r="801" spans="1:14" x14ac:dyDescent="0.25">
      <c r="A801" t="s">
        <v>7</v>
      </c>
      <c r="B801">
        <v>-4</v>
      </c>
      <c r="C801">
        <v>-95</v>
      </c>
      <c r="D801">
        <v>8</v>
      </c>
      <c r="E801" t="s">
        <v>620</v>
      </c>
      <c r="F801" t="s">
        <v>9</v>
      </c>
      <c r="G801">
        <v>59</v>
      </c>
      <c r="L801">
        <v>8</v>
      </c>
      <c r="M801">
        <v>-95</v>
      </c>
      <c r="N801">
        <v>-95</v>
      </c>
    </row>
    <row r="802" spans="1:14" x14ac:dyDescent="0.25">
      <c r="A802" t="s">
        <v>7</v>
      </c>
      <c r="B802">
        <v>-4</v>
      </c>
      <c r="C802">
        <v>-96</v>
      </c>
      <c r="D802">
        <v>8</v>
      </c>
      <c r="E802" t="s">
        <v>621</v>
      </c>
      <c r="F802" t="s">
        <v>9</v>
      </c>
      <c r="G802">
        <v>59</v>
      </c>
      <c r="L802">
        <v>8</v>
      </c>
      <c r="M802">
        <v>-96</v>
      </c>
      <c r="N802">
        <v>-96</v>
      </c>
    </row>
    <row r="803" spans="1:14" x14ac:dyDescent="0.25">
      <c r="A803" t="s">
        <v>7</v>
      </c>
      <c r="B803">
        <v>-4</v>
      </c>
      <c r="C803">
        <v>-98</v>
      </c>
      <c r="D803">
        <v>8</v>
      </c>
      <c r="E803" t="s">
        <v>621</v>
      </c>
      <c r="F803" t="s">
        <v>9</v>
      </c>
      <c r="G803">
        <v>59</v>
      </c>
      <c r="L803">
        <v>8</v>
      </c>
      <c r="M803">
        <v>-98</v>
      </c>
      <c r="N803">
        <v>-98</v>
      </c>
    </row>
    <row r="804" spans="1:14" x14ac:dyDescent="0.25">
      <c r="A804" t="s">
        <v>7</v>
      </c>
      <c r="B804">
        <v>-4</v>
      </c>
      <c r="C804">
        <v>-92</v>
      </c>
      <c r="D804">
        <v>8</v>
      </c>
      <c r="E804" t="s">
        <v>622</v>
      </c>
      <c r="F804" t="s">
        <v>9</v>
      </c>
      <c r="G804">
        <v>59</v>
      </c>
      <c r="L804">
        <v>8</v>
      </c>
      <c r="M804">
        <v>-92</v>
      </c>
      <c r="N804">
        <v>-92</v>
      </c>
    </row>
    <row r="805" spans="1:14" x14ac:dyDescent="0.25">
      <c r="A805" t="s">
        <v>7</v>
      </c>
      <c r="B805">
        <v>-4</v>
      </c>
      <c r="C805">
        <v>-96</v>
      </c>
      <c r="D805">
        <v>8</v>
      </c>
      <c r="E805" t="s">
        <v>623</v>
      </c>
      <c r="F805" t="s">
        <v>9</v>
      </c>
      <c r="G805">
        <v>59</v>
      </c>
      <c r="L805">
        <v>8</v>
      </c>
      <c r="M805">
        <v>-96</v>
      </c>
      <c r="N805">
        <v>-96</v>
      </c>
    </row>
    <row r="806" spans="1:14" x14ac:dyDescent="0.25">
      <c r="A806" t="s">
        <v>7</v>
      </c>
      <c r="B806">
        <v>-4</v>
      </c>
      <c r="C806">
        <v>-99</v>
      </c>
      <c r="D806">
        <v>8</v>
      </c>
      <c r="E806" t="s">
        <v>624</v>
      </c>
      <c r="F806" t="s">
        <v>9</v>
      </c>
      <c r="G806">
        <v>58</v>
      </c>
      <c r="L806">
        <v>8</v>
      </c>
      <c r="M806">
        <v>-99</v>
      </c>
    </row>
    <row r="807" spans="1:14" x14ac:dyDescent="0.25">
      <c r="A807" t="s">
        <v>7</v>
      </c>
      <c r="B807">
        <v>-4</v>
      </c>
      <c r="C807">
        <v>-95</v>
      </c>
      <c r="D807">
        <v>8</v>
      </c>
      <c r="E807" t="s">
        <v>625</v>
      </c>
      <c r="F807" t="s">
        <v>9</v>
      </c>
      <c r="G807">
        <v>57</v>
      </c>
      <c r="L807">
        <v>8</v>
      </c>
      <c r="M807">
        <v>-95</v>
      </c>
      <c r="N807">
        <v>-95</v>
      </c>
    </row>
    <row r="808" spans="1:14" x14ac:dyDescent="0.25">
      <c r="A808" t="s">
        <v>7</v>
      </c>
      <c r="B808">
        <v>-4</v>
      </c>
      <c r="C808">
        <v>-79</v>
      </c>
      <c r="D808">
        <v>8</v>
      </c>
      <c r="E808" t="s">
        <v>626</v>
      </c>
      <c r="F808" t="s">
        <v>9</v>
      </c>
      <c r="G808">
        <v>57</v>
      </c>
      <c r="L808">
        <v>8</v>
      </c>
      <c r="M808">
        <v>-79</v>
      </c>
    </row>
    <row r="809" spans="1:14" x14ac:dyDescent="0.25">
      <c r="A809" t="s">
        <v>7</v>
      </c>
      <c r="B809">
        <v>-4</v>
      </c>
      <c r="C809">
        <v>-100</v>
      </c>
      <c r="D809">
        <v>8</v>
      </c>
      <c r="E809" t="s">
        <v>627</v>
      </c>
      <c r="F809" t="s">
        <v>9</v>
      </c>
      <c r="G809">
        <v>57</v>
      </c>
      <c r="L809">
        <v>8</v>
      </c>
      <c r="M809">
        <v>-100</v>
      </c>
    </row>
    <row r="810" spans="1:14" x14ac:dyDescent="0.25">
      <c r="A810" t="s">
        <v>7</v>
      </c>
      <c r="B810">
        <v>-4</v>
      </c>
      <c r="C810">
        <v>-96</v>
      </c>
      <c r="D810">
        <v>8</v>
      </c>
      <c r="E810" t="s">
        <v>628</v>
      </c>
      <c r="F810" t="s">
        <v>9</v>
      </c>
      <c r="G810">
        <v>57</v>
      </c>
      <c r="L810">
        <v>8</v>
      </c>
      <c r="M810">
        <v>-96</v>
      </c>
      <c r="N810">
        <v>-96</v>
      </c>
    </row>
    <row r="811" spans="1:14" x14ac:dyDescent="0.25">
      <c r="A811" t="s">
        <v>7</v>
      </c>
      <c r="B811">
        <v>-4</v>
      </c>
      <c r="C811">
        <v>-89</v>
      </c>
      <c r="D811">
        <v>8</v>
      </c>
      <c r="E811" t="s">
        <v>628</v>
      </c>
      <c r="F811" t="s">
        <v>9</v>
      </c>
      <c r="G811">
        <v>57</v>
      </c>
      <c r="L811">
        <v>8</v>
      </c>
      <c r="M811">
        <v>-89</v>
      </c>
      <c r="N811">
        <v>-89</v>
      </c>
    </row>
    <row r="812" spans="1:14" x14ac:dyDescent="0.25">
      <c r="A812" t="s">
        <v>7</v>
      </c>
      <c r="B812">
        <v>-4</v>
      </c>
      <c r="C812">
        <v>-83</v>
      </c>
      <c r="D812">
        <v>8</v>
      </c>
      <c r="E812" t="s">
        <v>629</v>
      </c>
      <c r="F812" t="s">
        <v>9</v>
      </c>
      <c r="G812">
        <v>56</v>
      </c>
      <c r="L812">
        <v>8</v>
      </c>
      <c r="M812">
        <v>-83</v>
      </c>
    </row>
    <row r="813" spans="1:14" x14ac:dyDescent="0.25">
      <c r="A813" t="s">
        <v>7</v>
      </c>
      <c r="B813">
        <v>-4</v>
      </c>
      <c r="C813">
        <v>-83</v>
      </c>
      <c r="D813">
        <v>8</v>
      </c>
      <c r="E813" t="s">
        <v>629</v>
      </c>
      <c r="F813" t="s">
        <v>9</v>
      </c>
      <c r="G813">
        <v>56</v>
      </c>
      <c r="L813">
        <v>8</v>
      </c>
      <c r="M813">
        <v>-83</v>
      </c>
    </row>
    <row r="814" spans="1:14" x14ac:dyDescent="0.25">
      <c r="A814" t="s">
        <v>7</v>
      </c>
      <c r="B814">
        <v>-4</v>
      </c>
      <c r="C814">
        <v>-83</v>
      </c>
      <c r="D814">
        <v>8</v>
      </c>
      <c r="E814" t="s">
        <v>630</v>
      </c>
      <c r="F814" t="s">
        <v>9</v>
      </c>
      <c r="G814">
        <v>56</v>
      </c>
      <c r="L814">
        <v>8</v>
      </c>
      <c r="M814">
        <v>-83</v>
      </c>
    </row>
    <row r="815" spans="1:14" x14ac:dyDescent="0.25">
      <c r="A815" t="s">
        <v>7</v>
      </c>
      <c r="B815">
        <v>-4</v>
      </c>
      <c r="C815">
        <v>-90</v>
      </c>
      <c r="D815">
        <v>8</v>
      </c>
      <c r="E815" t="s">
        <v>631</v>
      </c>
      <c r="F815" t="s">
        <v>9</v>
      </c>
      <c r="G815">
        <v>56</v>
      </c>
      <c r="L815">
        <v>8</v>
      </c>
      <c r="M815">
        <v>-90</v>
      </c>
      <c r="N815">
        <v>-90</v>
      </c>
    </row>
    <row r="816" spans="1:14" x14ac:dyDescent="0.25">
      <c r="A816" t="s">
        <v>7</v>
      </c>
      <c r="B816">
        <v>-4</v>
      </c>
      <c r="C816">
        <v>-92</v>
      </c>
      <c r="D816">
        <v>8</v>
      </c>
      <c r="E816" t="s">
        <v>631</v>
      </c>
      <c r="F816" t="s">
        <v>9</v>
      </c>
      <c r="G816">
        <v>56</v>
      </c>
      <c r="L816">
        <v>8</v>
      </c>
      <c r="M816">
        <v>-92</v>
      </c>
      <c r="N816">
        <v>-92</v>
      </c>
    </row>
    <row r="817" spans="1:14" x14ac:dyDescent="0.25">
      <c r="A817" t="s">
        <v>7</v>
      </c>
      <c r="B817">
        <v>-4</v>
      </c>
      <c r="C817">
        <v>-92</v>
      </c>
      <c r="D817">
        <v>8</v>
      </c>
      <c r="E817" t="s">
        <v>632</v>
      </c>
      <c r="F817" t="s">
        <v>9</v>
      </c>
      <c r="G817">
        <v>56</v>
      </c>
      <c r="L817">
        <v>8</v>
      </c>
      <c r="M817">
        <v>-92</v>
      </c>
      <c r="N817">
        <v>-92</v>
      </c>
    </row>
    <row r="818" spans="1:14" x14ac:dyDescent="0.25">
      <c r="A818" t="s">
        <v>7</v>
      </c>
      <c r="B818">
        <v>-4</v>
      </c>
      <c r="C818">
        <v>-86</v>
      </c>
      <c r="D818">
        <v>8</v>
      </c>
      <c r="E818" t="s">
        <v>633</v>
      </c>
      <c r="F818" t="s">
        <v>9</v>
      </c>
      <c r="G818">
        <v>56</v>
      </c>
      <c r="L818">
        <v>8</v>
      </c>
      <c r="M818">
        <v>-86</v>
      </c>
      <c r="N818">
        <v>-86</v>
      </c>
    </row>
    <row r="819" spans="1:14" x14ac:dyDescent="0.25">
      <c r="A819" t="s">
        <v>7</v>
      </c>
      <c r="B819">
        <v>-4</v>
      </c>
      <c r="C819">
        <v>-86</v>
      </c>
      <c r="D819">
        <v>8</v>
      </c>
      <c r="E819" t="s">
        <v>634</v>
      </c>
      <c r="F819" t="s">
        <v>9</v>
      </c>
      <c r="G819">
        <v>56</v>
      </c>
      <c r="L819">
        <v>8</v>
      </c>
      <c r="M819">
        <v>-86</v>
      </c>
      <c r="N819">
        <v>-86</v>
      </c>
    </row>
    <row r="820" spans="1:14" x14ac:dyDescent="0.25">
      <c r="A820" t="s">
        <v>7</v>
      </c>
      <c r="B820">
        <v>-4</v>
      </c>
      <c r="C820">
        <v>-87</v>
      </c>
      <c r="D820">
        <v>8</v>
      </c>
      <c r="E820" t="s">
        <v>634</v>
      </c>
      <c r="F820" t="s">
        <v>9</v>
      </c>
      <c r="G820">
        <v>56</v>
      </c>
      <c r="L820">
        <v>8</v>
      </c>
      <c r="M820">
        <v>-87</v>
      </c>
      <c r="N820">
        <v>-87</v>
      </c>
    </row>
    <row r="821" spans="1:14" x14ac:dyDescent="0.25">
      <c r="A821" t="s">
        <v>7</v>
      </c>
      <c r="B821">
        <v>-4</v>
      </c>
      <c r="C821">
        <v>-89</v>
      </c>
      <c r="D821">
        <v>8</v>
      </c>
      <c r="E821" t="s">
        <v>635</v>
      </c>
      <c r="F821" t="s">
        <v>9</v>
      </c>
      <c r="G821">
        <v>56</v>
      </c>
      <c r="L821">
        <v>8</v>
      </c>
      <c r="M821">
        <v>-89</v>
      </c>
      <c r="N821">
        <v>-89</v>
      </c>
    </row>
    <row r="822" spans="1:14" x14ac:dyDescent="0.25">
      <c r="A822" t="s">
        <v>7</v>
      </c>
      <c r="B822">
        <v>-4</v>
      </c>
      <c r="C822">
        <v>-88</v>
      </c>
      <c r="D822">
        <v>8</v>
      </c>
      <c r="E822" t="s">
        <v>636</v>
      </c>
      <c r="F822" t="s">
        <v>9</v>
      </c>
      <c r="G822">
        <v>56</v>
      </c>
      <c r="L822">
        <v>8</v>
      </c>
      <c r="M822">
        <v>-88</v>
      </c>
      <c r="N822">
        <v>-88</v>
      </c>
    </row>
    <row r="823" spans="1:14" x14ac:dyDescent="0.25">
      <c r="A823" t="s">
        <v>7</v>
      </c>
      <c r="B823">
        <v>-4</v>
      </c>
      <c r="C823">
        <v>-85</v>
      </c>
      <c r="D823">
        <v>8</v>
      </c>
      <c r="E823" t="s">
        <v>637</v>
      </c>
      <c r="F823" t="s">
        <v>9</v>
      </c>
      <c r="G823">
        <v>56</v>
      </c>
      <c r="L823">
        <v>8</v>
      </c>
      <c r="M823">
        <v>-85</v>
      </c>
      <c r="N823">
        <v>-85</v>
      </c>
    </row>
    <row r="824" spans="1:14" x14ac:dyDescent="0.25">
      <c r="A824" t="s">
        <v>7</v>
      </c>
      <c r="B824">
        <v>-4</v>
      </c>
      <c r="C824">
        <v>-93</v>
      </c>
      <c r="D824">
        <v>8</v>
      </c>
      <c r="E824" t="s">
        <v>637</v>
      </c>
      <c r="F824" t="s">
        <v>9</v>
      </c>
      <c r="G824">
        <v>56</v>
      </c>
      <c r="L824">
        <v>8</v>
      </c>
      <c r="M824">
        <v>-93</v>
      </c>
      <c r="N824">
        <v>-93</v>
      </c>
    </row>
    <row r="825" spans="1:14" x14ac:dyDescent="0.25">
      <c r="A825" t="s">
        <v>7</v>
      </c>
      <c r="B825">
        <v>-4</v>
      </c>
      <c r="C825">
        <v>-88</v>
      </c>
      <c r="D825">
        <v>8</v>
      </c>
      <c r="E825" t="s">
        <v>638</v>
      </c>
      <c r="F825" t="s">
        <v>9</v>
      </c>
      <c r="G825">
        <v>56</v>
      </c>
      <c r="L825">
        <v>8</v>
      </c>
      <c r="M825">
        <v>-88</v>
      </c>
      <c r="N825">
        <v>-88</v>
      </c>
    </row>
    <row r="826" spans="1:14" x14ac:dyDescent="0.25">
      <c r="A826" t="s">
        <v>7</v>
      </c>
      <c r="B826">
        <v>-4</v>
      </c>
      <c r="C826">
        <v>-87</v>
      </c>
      <c r="D826">
        <v>8</v>
      </c>
      <c r="E826" t="s">
        <v>639</v>
      </c>
      <c r="F826" t="s">
        <v>9</v>
      </c>
      <c r="G826">
        <v>56</v>
      </c>
      <c r="L826">
        <v>8</v>
      </c>
      <c r="M826">
        <v>-87</v>
      </c>
      <c r="N826">
        <v>-87</v>
      </c>
    </row>
    <row r="827" spans="1:14" x14ac:dyDescent="0.25">
      <c r="A827" t="s">
        <v>7</v>
      </c>
      <c r="B827">
        <v>-4</v>
      </c>
      <c r="C827">
        <v>-87</v>
      </c>
      <c r="D827">
        <v>8</v>
      </c>
      <c r="E827" t="s">
        <v>640</v>
      </c>
      <c r="F827" t="s">
        <v>9</v>
      </c>
      <c r="G827">
        <v>56</v>
      </c>
      <c r="L827">
        <v>8</v>
      </c>
      <c r="M827">
        <v>-87</v>
      </c>
      <c r="N827">
        <v>-87</v>
      </c>
    </row>
    <row r="828" spans="1:14" x14ac:dyDescent="0.25">
      <c r="A828" t="s">
        <v>7</v>
      </c>
      <c r="B828">
        <v>-4</v>
      </c>
      <c r="C828">
        <v>-86</v>
      </c>
      <c r="D828">
        <v>8</v>
      </c>
      <c r="E828" t="s">
        <v>641</v>
      </c>
      <c r="F828" t="s">
        <v>9</v>
      </c>
      <c r="G828">
        <v>56</v>
      </c>
      <c r="L828">
        <v>8</v>
      </c>
      <c r="M828">
        <v>-86</v>
      </c>
      <c r="N828">
        <v>-86</v>
      </c>
    </row>
    <row r="829" spans="1:14" x14ac:dyDescent="0.25">
      <c r="A829" t="s">
        <v>7</v>
      </c>
      <c r="B829">
        <v>-4</v>
      </c>
      <c r="C829">
        <v>-91</v>
      </c>
      <c r="D829">
        <v>8</v>
      </c>
      <c r="E829" t="s">
        <v>641</v>
      </c>
      <c r="F829" t="s">
        <v>9</v>
      </c>
      <c r="G829">
        <v>56</v>
      </c>
      <c r="L829">
        <v>8</v>
      </c>
      <c r="M829">
        <v>-91</v>
      </c>
      <c r="N829">
        <v>-91</v>
      </c>
    </row>
    <row r="830" spans="1:14" x14ac:dyDescent="0.25">
      <c r="A830" t="s">
        <v>7</v>
      </c>
      <c r="B830">
        <v>-4</v>
      </c>
      <c r="C830">
        <v>-87</v>
      </c>
      <c r="D830">
        <v>8</v>
      </c>
      <c r="E830" t="s">
        <v>642</v>
      </c>
      <c r="F830" t="s">
        <v>9</v>
      </c>
      <c r="G830">
        <v>22</v>
      </c>
      <c r="L830">
        <v>8</v>
      </c>
      <c r="M830">
        <v>-87</v>
      </c>
      <c r="N830">
        <v>-87</v>
      </c>
    </row>
    <row r="831" spans="1:14" x14ac:dyDescent="0.25">
      <c r="A831" t="s">
        <v>7</v>
      </c>
      <c r="B831">
        <v>-4</v>
      </c>
      <c r="C831">
        <v>-87</v>
      </c>
      <c r="D831">
        <v>8</v>
      </c>
      <c r="E831" t="s">
        <v>643</v>
      </c>
      <c r="F831" t="s">
        <v>9</v>
      </c>
      <c r="G831">
        <v>22</v>
      </c>
      <c r="L831">
        <v>8</v>
      </c>
      <c r="M831">
        <v>-87</v>
      </c>
      <c r="N831">
        <v>-87</v>
      </c>
    </row>
    <row r="832" spans="1:14" x14ac:dyDescent="0.25">
      <c r="A832" t="s">
        <v>7</v>
      </c>
      <c r="B832">
        <v>-4</v>
      </c>
      <c r="C832">
        <v>-88</v>
      </c>
      <c r="D832">
        <v>8</v>
      </c>
      <c r="E832" t="s">
        <v>644</v>
      </c>
      <c r="F832" t="s">
        <v>9</v>
      </c>
      <c r="G832">
        <v>22</v>
      </c>
      <c r="L832">
        <v>8</v>
      </c>
      <c r="M832">
        <v>-88</v>
      </c>
      <c r="N832">
        <v>-88</v>
      </c>
    </row>
    <row r="833" spans="1:14" x14ac:dyDescent="0.25">
      <c r="A833" t="s">
        <v>7</v>
      </c>
      <c r="B833">
        <v>-4</v>
      </c>
      <c r="C833">
        <v>-88</v>
      </c>
      <c r="D833">
        <v>8</v>
      </c>
      <c r="E833" t="s">
        <v>645</v>
      </c>
      <c r="F833" t="s">
        <v>9</v>
      </c>
      <c r="G833">
        <v>22</v>
      </c>
      <c r="L833">
        <v>8</v>
      </c>
      <c r="M833">
        <v>-88</v>
      </c>
      <c r="N833">
        <v>-88</v>
      </c>
    </row>
    <row r="834" spans="1:14" x14ac:dyDescent="0.25">
      <c r="A834" t="s">
        <v>7</v>
      </c>
      <c r="B834">
        <v>-4</v>
      </c>
      <c r="C834">
        <v>-87</v>
      </c>
      <c r="D834">
        <v>8</v>
      </c>
      <c r="E834" t="s">
        <v>646</v>
      </c>
      <c r="F834" t="s">
        <v>9</v>
      </c>
      <c r="G834">
        <v>22</v>
      </c>
      <c r="L834">
        <v>8</v>
      </c>
      <c r="M834">
        <v>-87</v>
      </c>
      <c r="N834">
        <v>-87</v>
      </c>
    </row>
    <row r="835" spans="1:14" x14ac:dyDescent="0.25">
      <c r="A835" t="s">
        <v>7</v>
      </c>
      <c r="B835">
        <v>-4</v>
      </c>
      <c r="C835">
        <v>-87</v>
      </c>
      <c r="D835">
        <v>8</v>
      </c>
      <c r="E835" t="s">
        <v>646</v>
      </c>
      <c r="F835" t="s">
        <v>9</v>
      </c>
      <c r="G835">
        <v>22</v>
      </c>
      <c r="L835">
        <v>8</v>
      </c>
      <c r="M835">
        <v>-87</v>
      </c>
      <c r="N835">
        <v>-87</v>
      </c>
    </row>
    <row r="836" spans="1:14" x14ac:dyDescent="0.25">
      <c r="A836" t="s">
        <v>7</v>
      </c>
      <c r="B836">
        <v>-4</v>
      </c>
      <c r="C836">
        <v>-88</v>
      </c>
      <c r="D836">
        <v>8</v>
      </c>
      <c r="E836" t="s">
        <v>647</v>
      </c>
      <c r="F836" t="s">
        <v>9</v>
      </c>
      <c r="G836">
        <v>22</v>
      </c>
      <c r="L836">
        <v>8</v>
      </c>
      <c r="M836">
        <v>-88</v>
      </c>
      <c r="N836">
        <v>-88</v>
      </c>
    </row>
    <row r="837" spans="1:14" x14ac:dyDescent="0.25">
      <c r="A837" t="s">
        <v>7</v>
      </c>
      <c r="B837">
        <v>-4</v>
      </c>
      <c r="C837">
        <v>-87</v>
      </c>
      <c r="D837">
        <v>8</v>
      </c>
      <c r="E837" t="s">
        <v>648</v>
      </c>
      <c r="F837" t="s">
        <v>9</v>
      </c>
      <c r="G837">
        <v>22</v>
      </c>
      <c r="L837">
        <v>8</v>
      </c>
      <c r="M837">
        <v>-87</v>
      </c>
      <c r="N837">
        <v>-87</v>
      </c>
    </row>
    <row r="838" spans="1:14" x14ac:dyDescent="0.25">
      <c r="A838" t="s">
        <v>7</v>
      </c>
      <c r="B838">
        <v>-4</v>
      </c>
      <c r="C838">
        <v>-86</v>
      </c>
      <c r="D838">
        <v>8</v>
      </c>
      <c r="E838" t="s">
        <v>648</v>
      </c>
      <c r="F838" t="s">
        <v>9</v>
      </c>
      <c r="G838">
        <v>22</v>
      </c>
      <c r="L838">
        <v>8</v>
      </c>
      <c r="M838">
        <v>-86</v>
      </c>
      <c r="N838">
        <v>-86</v>
      </c>
    </row>
    <row r="839" spans="1:14" x14ac:dyDescent="0.25">
      <c r="A839" t="s">
        <v>7</v>
      </c>
      <c r="B839">
        <v>-4</v>
      </c>
      <c r="C839">
        <v>-86</v>
      </c>
      <c r="D839">
        <v>8</v>
      </c>
      <c r="E839" t="s">
        <v>649</v>
      </c>
      <c r="F839" t="s">
        <v>9</v>
      </c>
      <c r="G839">
        <v>22</v>
      </c>
      <c r="L839">
        <v>8</v>
      </c>
      <c r="M839">
        <v>-86</v>
      </c>
      <c r="N839">
        <v>-86</v>
      </c>
    </row>
    <row r="840" spans="1:14" x14ac:dyDescent="0.25">
      <c r="A840" t="s">
        <v>7</v>
      </c>
      <c r="B840">
        <v>-4</v>
      </c>
      <c r="C840">
        <v>-88</v>
      </c>
      <c r="D840">
        <v>8</v>
      </c>
      <c r="E840" t="s">
        <v>650</v>
      </c>
      <c r="F840" t="s">
        <v>9</v>
      </c>
      <c r="G840">
        <v>22</v>
      </c>
      <c r="L840">
        <v>8</v>
      </c>
      <c r="M840">
        <v>-88</v>
      </c>
      <c r="N840">
        <v>-88</v>
      </c>
    </row>
    <row r="841" spans="1:14" x14ac:dyDescent="0.25">
      <c r="A841" t="s">
        <v>7</v>
      </c>
      <c r="B841">
        <v>-4</v>
      </c>
      <c r="C841">
        <v>-86</v>
      </c>
      <c r="D841">
        <v>8</v>
      </c>
      <c r="E841" t="s">
        <v>650</v>
      </c>
      <c r="F841" t="s">
        <v>9</v>
      </c>
      <c r="G841">
        <v>22</v>
      </c>
      <c r="L841">
        <v>8</v>
      </c>
      <c r="M841">
        <v>-86</v>
      </c>
      <c r="N841">
        <v>-86</v>
      </c>
    </row>
    <row r="842" spans="1:14" x14ac:dyDescent="0.25">
      <c r="A842" t="s">
        <v>7</v>
      </c>
      <c r="B842">
        <v>-4</v>
      </c>
      <c r="C842">
        <v>-86</v>
      </c>
      <c r="D842">
        <v>8</v>
      </c>
      <c r="E842" t="s">
        <v>651</v>
      </c>
      <c r="F842" t="s">
        <v>9</v>
      </c>
      <c r="G842">
        <v>22</v>
      </c>
      <c r="L842">
        <v>8</v>
      </c>
      <c r="M842">
        <v>-86</v>
      </c>
      <c r="N842">
        <v>-86</v>
      </c>
    </row>
    <row r="843" spans="1:14" x14ac:dyDescent="0.25">
      <c r="A843" t="s">
        <v>7</v>
      </c>
      <c r="B843">
        <v>-4</v>
      </c>
      <c r="C843">
        <v>-87</v>
      </c>
      <c r="D843">
        <v>8</v>
      </c>
      <c r="E843" t="s">
        <v>651</v>
      </c>
      <c r="F843" t="s">
        <v>9</v>
      </c>
      <c r="G843">
        <v>22</v>
      </c>
      <c r="L843">
        <v>8</v>
      </c>
      <c r="M843">
        <v>-87</v>
      </c>
      <c r="N843">
        <v>-87</v>
      </c>
    </row>
    <row r="844" spans="1:14" x14ac:dyDescent="0.25">
      <c r="A844" t="s">
        <v>7</v>
      </c>
      <c r="B844">
        <v>-4</v>
      </c>
      <c r="C844">
        <v>-82</v>
      </c>
      <c r="D844">
        <v>8</v>
      </c>
      <c r="E844" t="s">
        <v>652</v>
      </c>
      <c r="F844" t="s">
        <v>9</v>
      </c>
      <c r="G844">
        <v>22</v>
      </c>
      <c r="L844">
        <v>8</v>
      </c>
      <c r="M844">
        <v>-82</v>
      </c>
    </row>
    <row r="845" spans="1:14" x14ac:dyDescent="0.25">
      <c r="A845" t="s">
        <v>7</v>
      </c>
      <c r="B845">
        <v>-4</v>
      </c>
      <c r="C845">
        <v>-82</v>
      </c>
      <c r="D845">
        <v>8</v>
      </c>
      <c r="E845" t="s">
        <v>653</v>
      </c>
      <c r="F845" t="s">
        <v>9</v>
      </c>
      <c r="G845">
        <v>22</v>
      </c>
      <c r="L845">
        <v>8</v>
      </c>
      <c r="M845">
        <v>-82</v>
      </c>
    </row>
    <row r="846" spans="1:14" x14ac:dyDescent="0.25">
      <c r="A846" t="s">
        <v>7</v>
      </c>
      <c r="B846">
        <v>-4</v>
      </c>
      <c r="C846">
        <v>-85</v>
      </c>
      <c r="D846">
        <v>8</v>
      </c>
      <c r="E846" t="s">
        <v>654</v>
      </c>
      <c r="F846" t="s">
        <v>9</v>
      </c>
      <c r="G846">
        <v>22</v>
      </c>
      <c r="L846">
        <v>8</v>
      </c>
      <c r="M846">
        <v>-85</v>
      </c>
      <c r="N846">
        <v>-85</v>
      </c>
    </row>
    <row r="847" spans="1:14" x14ac:dyDescent="0.25">
      <c r="A847" t="s">
        <v>7</v>
      </c>
      <c r="B847">
        <v>-4</v>
      </c>
      <c r="C847">
        <v>-87</v>
      </c>
      <c r="D847">
        <v>8</v>
      </c>
      <c r="E847" t="s">
        <v>654</v>
      </c>
      <c r="F847" t="s">
        <v>9</v>
      </c>
      <c r="G847">
        <v>22</v>
      </c>
      <c r="L847">
        <v>8</v>
      </c>
      <c r="M847">
        <v>-87</v>
      </c>
      <c r="N847">
        <v>-87</v>
      </c>
    </row>
    <row r="848" spans="1:14" x14ac:dyDescent="0.25">
      <c r="A848" t="s">
        <v>7</v>
      </c>
      <c r="B848">
        <v>-4</v>
      </c>
      <c r="C848">
        <v>-86</v>
      </c>
      <c r="D848">
        <v>8</v>
      </c>
      <c r="E848" t="s">
        <v>655</v>
      </c>
      <c r="F848" t="s">
        <v>9</v>
      </c>
      <c r="G848">
        <v>22</v>
      </c>
      <c r="L848">
        <v>8</v>
      </c>
      <c r="M848">
        <v>-86</v>
      </c>
      <c r="N848">
        <v>-86</v>
      </c>
    </row>
    <row r="849" spans="1:14" x14ac:dyDescent="0.25">
      <c r="A849" t="s">
        <v>7</v>
      </c>
      <c r="B849">
        <v>-4</v>
      </c>
      <c r="C849">
        <v>-92</v>
      </c>
      <c r="D849">
        <v>8</v>
      </c>
      <c r="E849" t="s">
        <v>656</v>
      </c>
      <c r="F849" t="s">
        <v>9</v>
      </c>
      <c r="G849">
        <v>22</v>
      </c>
      <c r="L849">
        <v>8</v>
      </c>
      <c r="M849">
        <v>-92</v>
      </c>
      <c r="N849">
        <v>-92</v>
      </c>
    </row>
    <row r="850" spans="1:14" x14ac:dyDescent="0.25">
      <c r="A850" t="s">
        <v>7</v>
      </c>
      <c r="B850">
        <v>-4</v>
      </c>
      <c r="C850">
        <v>-93</v>
      </c>
      <c r="D850">
        <v>8</v>
      </c>
      <c r="E850" t="s">
        <v>657</v>
      </c>
      <c r="F850" t="s">
        <v>9</v>
      </c>
      <c r="G850">
        <v>22</v>
      </c>
      <c r="L850">
        <v>8</v>
      </c>
      <c r="M850">
        <v>-93</v>
      </c>
      <c r="N850">
        <v>-93</v>
      </c>
    </row>
    <row r="851" spans="1:14" x14ac:dyDescent="0.25">
      <c r="A851" t="s">
        <v>7</v>
      </c>
      <c r="B851">
        <v>-4</v>
      </c>
      <c r="C851">
        <v>-94</v>
      </c>
      <c r="D851">
        <v>8</v>
      </c>
      <c r="E851" t="s">
        <v>658</v>
      </c>
      <c r="F851" t="s">
        <v>9</v>
      </c>
      <c r="G851">
        <v>22</v>
      </c>
      <c r="L851">
        <v>8</v>
      </c>
      <c r="M851">
        <v>-94</v>
      </c>
      <c r="N851">
        <v>-94</v>
      </c>
    </row>
    <row r="852" spans="1:14" x14ac:dyDescent="0.25">
      <c r="A852" t="s">
        <v>7</v>
      </c>
      <c r="B852">
        <v>-4</v>
      </c>
      <c r="C852">
        <v>-92</v>
      </c>
      <c r="D852">
        <v>8</v>
      </c>
      <c r="E852" t="s">
        <v>659</v>
      </c>
      <c r="F852" t="s">
        <v>9</v>
      </c>
      <c r="G852">
        <v>22</v>
      </c>
      <c r="L852">
        <v>8</v>
      </c>
      <c r="M852">
        <v>-92</v>
      </c>
      <c r="N852">
        <v>-92</v>
      </c>
    </row>
    <row r="853" spans="1:14" x14ac:dyDescent="0.25">
      <c r="A853" t="s">
        <v>7</v>
      </c>
      <c r="B853">
        <v>-4</v>
      </c>
      <c r="C853">
        <v>-91</v>
      </c>
      <c r="D853">
        <v>8</v>
      </c>
      <c r="E853" t="s">
        <v>660</v>
      </c>
      <c r="F853" t="s">
        <v>9</v>
      </c>
      <c r="G853">
        <v>22</v>
      </c>
      <c r="L853">
        <v>8</v>
      </c>
      <c r="M853">
        <v>-91</v>
      </c>
      <c r="N853">
        <v>-91</v>
      </c>
    </row>
    <row r="854" spans="1:14" x14ac:dyDescent="0.25">
      <c r="A854" t="s">
        <v>7</v>
      </c>
      <c r="B854">
        <v>-4</v>
      </c>
      <c r="C854">
        <v>-94</v>
      </c>
      <c r="D854">
        <v>8</v>
      </c>
      <c r="E854" t="s">
        <v>661</v>
      </c>
      <c r="F854" t="s">
        <v>9</v>
      </c>
      <c r="G854">
        <v>22</v>
      </c>
      <c r="L854">
        <v>8</v>
      </c>
      <c r="M854">
        <v>-94</v>
      </c>
      <c r="N854">
        <v>-94</v>
      </c>
    </row>
    <row r="855" spans="1:14" x14ac:dyDescent="0.25">
      <c r="A855" t="s">
        <v>7</v>
      </c>
      <c r="B855">
        <v>-4</v>
      </c>
      <c r="C855">
        <v>-96</v>
      </c>
      <c r="D855">
        <v>8</v>
      </c>
      <c r="E855" t="s">
        <v>662</v>
      </c>
      <c r="F855" t="s">
        <v>9</v>
      </c>
      <c r="G855">
        <v>22</v>
      </c>
      <c r="L855">
        <v>8</v>
      </c>
      <c r="M855">
        <v>-96</v>
      </c>
      <c r="N855">
        <v>-96</v>
      </c>
    </row>
    <row r="856" spans="1:14" x14ac:dyDescent="0.25">
      <c r="A856" t="s">
        <v>7</v>
      </c>
      <c r="B856">
        <v>-4</v>
      </c>
      <c r="C856">
        <v>-90</v>
      </c>
      <c r="D856">
        <v>8</v>
      </c>
      <c r="E856" t="s">
        <v>663</v>
      </c>
      <c r="F856" t="s">
        <v>9</v>
      </c>
      <c r="G856">
        <v>22</v>
      </c>
      <c r="L856">
        <v>8</v>
      </c>
      <c r="M856">
        <v>-90</v>
      </c>
      <c r="N856">
        <v>-90</v>
      </c>
    </row>
    <row r="857" spans="1:14" x14ac:dyDescent="0.25">
      <c r="A857" t="s">
        <v>7</v>
      </c>
      <c r="B857">
        <v>-4</v>
      </c>
      <c r="C857">
        <v>-91</v>
      </c>
      <c r="D857">
        <v>8</v>
      </c>
      <c r="E857" t="s">
        <v>663</v>
      </c>
      <c r="F857" t="s">
        <v>9</v>
      </c>
      <c r="G857">
        <v>22</v>
      </c>
      <c r="L857">
        <v>8</v>
      </c>
      <c r="M857">
        <v>-91</v>
      </c>
      <c r="N857">
        <v>-91</v>
      </c>
    </row>
    <row r="858" spans="1:14" x14ac:dyDescent="0.25">
      <c r="A858" t="s">
        <v>7</v>
      </c>
      <c r="B858">
        <v>-4</v>
      </c>
      <c r="C858">
        <v>-91</v>
      </c>
      <c r="D858">
        <v>8</v>
      </c>
      <c r="E858" t="s">
        <v>664</v>
      </c>
      <c r="F858" t="s">
        <v>9</v>
      </c>
      <c r="G858">
        <v>22</v>
      </c>
      <c r="L858">
        <v>8</v>
      </c>
      <c r="M858">
        <v>-91</v>
      </c>
      <c r="N858">
        <v>-91</v>
      </c>
    </row>
    <row r="859" spans="1:14" x14ac:dyDescent="0.25">
      <c r="A859" t="s">
        <v>7</v>
      </c>
      <c r="B859">
        <v>-4</v>
      </c>
      <c r="C859">
        <v>-91</v>
      </c>
      <c r="D859">
        <v>8</v>
      </c>
      <c r="E859" t="s">
        <v>665</v>
      </c>
      <c r="F859" t="s">
        <v>9</v>
      </c>
      <c r="G859">
        <v>22</v>
      </c>
      <c r="L859">
        <v>8</v>
      </c>
      <c r="M859">
        <v>-91</v>
      </c>
      <c r="N859">
        <v>-91</v>
      </c>
    </row>
    <row r="860" spans="1:14" x14ac:dyDescent="0.25">
      <c r="A860" t="s">
        <v>7</v>
      </c>
      <c r="B860">
        <v>-4</v>
      </c>
      <c r="C860">
        <v>-92</v>
      </c>
      <c r="D860">
        <v>8</v>
      </c>
      <c r="E860" t="s">
        <v>665</v>
      </c>
      <c r="F860" t="s">
        <v>9</v>
      </c>
      <c r="G860">
        <v>22</v>
      </c>
      <c r="L860">
        <v>8</v>
      </c>
      <c r="M860">
        <v>-92</v>
      </c>
      <c r="N860">
        <v>-92</v>
      </c>
    </row>
    <row r="861" spans="1:14" x14ac:dyDescent="0.25">
      <c r="A861" t="s">
        <v>7</v>
      </c>
      <c r="B861">
        <v>-4</v>
      </c>
      <c r="C861">
        <v>-93</v>
      </c>
      <c r="D861">
        <v>8</v>
      </c>
      <c r="E861" t="s">
        <v>666</v>
      </c>
      <c r="F861" t="s">
        <v>9</v>
      </c>
      <c r="G861">
        <v>22</v>
      </c>
      <c r="L861">
        <v>8</v>
      </c>
      <c r="M861">
        <v>-93</v>
      </c>
      <c r="N861">
        <v>-93</v>
      </c>
    </row>
    <row r="862" spans="1:14" x14ac:dyDescent="0.25">
      <c r="A862" t="s">
        <v>7</v>
      </c>
      <c r="B862">
        <v>-4</v>
      </c>
      <c r="C862">
        <v>-92</v>
      </c>
      <c r="D862">
        <v>8</v>
      </c>
      <c r="E862" t="s">
        <v>667</v>
      </c>
      <c r="F862" t="s">
        <v>9</v>
      </c>
      <c r="G862">
        <v>22</v>
      </c>
      <c r="L862">
        <v>8</v>
      </c>
      <c r="M862">
        <v>-92</v>
      </c>
      <c r="N862">
        <v>-92</v>
      </c>
    </row>
    <row r="863" spans="1:14" x14ac:dyDescent="0.25">
      <c r="A863" t="s">
        <v>7</v>
      </c>
      <c r="B863">
        <v>-4</v>
      </c>
      <c r="C863">
        <v>-90</v>
      </c>
      <c r="D863">
        <v>8</v>
      </c>
      <c r="E863" t="s">
        <v>668</v>
      </c>
      <c r="F863" t="s">
        <v>9</v>
      </c>
      <c r="G863">
        <v>22</v>
      </c>
      <c r="L863">
        <v>8</v>
      </c>
      <c r="M863">
        <v>-90</v>
      </c>
      <c r="N863">
        <v>-90</v>
      </c>
    </row>
    <row r="864" spans="1:14" x14ac:dyDescent="0.25">
      <c r="A864" t="s">
        <v>7</v>
      </c>
      <c r="B864">
        <v>-4</v>
      </c>
      <c r="C864">
        <v>-95</v>
      </c>
      <c r="D864">
        <v>8</v>
      </c>
      <c r="E864" t="s">
        <v>669</v>
      </c>
      <c r="F864" t="s">
        <v>9</v>
      </c>
      <c r="G864">
        <v>22</v>
      </c>
      <c r="L864">
        <v>8</v>
      </c>
      <c r="M864">
        <v>-95</v>
      </c>
      <c r="N864">
        <v>-95</v>
      </c>
    </row>
    <row r="865" spans="1:14" x14ac:dyDescent="0.25">
      <c r="A865" t="s">
        <v>7</v>
      </c>
      <c r="B865">
        <v>-4</v>
      </c>
      <c r="C865">
        <v>-95</v>
      </c>
      <c r="D865">
        <v>8</v>
      </c>
      <c r="E865" t="s">
        <v>670</v>
      </c>
      <c r="F865" t="s">
        <v>9</v>
      </c>
      <c r="G865">
        <v>22</v>
      </c>
      <c r="L865">
        <v>8</v>
      </c>
      <c r="M865">
        <v>-95</v>
      </c>
      <c r="N865">
        <v>-95</v>
      </c>
    </row>
    <row r="866" spans="1:14" x14ac:dyDescent="0.25">
      <c r="A866" t="s">
        <v>7</v>
      </c>
      <c r="B866">
        <v>-4</v>
      </c>
      <c r="C866">
        <v>-95</v>
      </c>
      <c r="D866">
        <v>8</v>
      </c>
      <c r="E866" t="s">
        <v>670</v>
      </c>
      <c r="F866" t="s">
        <v>9</v>
      </c>
      <c r="G866">
        <v>22</v>
      </c>
      <c r="L866">
        <v>8</v>
      </c>
      <c r="M866">
        <v>-95</v>
      </c>
      <c r="N866">
        <v>-95</v>
      </c>
    </row>
    <row r="867" spans="1:14" x14ac:dyDescent="0.25">
      <c r="A867" t="s">
        <v>7</v>
      </c>
      <c r="B867">
        <v>-4</v>
      </c>
      <c r="C867">
        <v>-95</v>
      </c>
      <c r="D867">
        <v>8</v>
      </c>
      <c r="E867" t="s">
        <v>671</v>
      </c>
      <c r="F867" t="s">
        <v>9</v>
      </c>
      <c r="G867">
        <v>22</v>
      </c>
      <c r="L867">
        <v>8</v>
      </c>
      <c r="M867">
        <v>-95</v>
      </c>
      <c r="N867">
        <v>-95</v>
      </c>
    </row>
    <row r="868" spans="1:14" x14ac:dyDescent="0.25">
      <c r="A868" t="s">
        <v>7</v>
      </c>
      <c r="B868">
        <v>-4</v>
      </c>
      <c r="C868">
        <v>-94</v>
      </c>
      <c r="D868">
        <v>8</v>
      </c>
      <c r="E868" t="s">
        <v>672</v>
      </c>
      <c r="F868" t="s">
        <v>9</v>
      </c>
      <c r="G868">
        <v>22</v>
      </c>
      <c r="L868">
        <v>8</v>
      </c>
      <c r="M868">
        <v>-94</v>
      </c>
      <c r="N868">
        <v>-94</v>
      </c>
    </row>
    <row r="869" spans="1:14" x14ac:dyDescent="0.25">
      <c r="A869" t="s">
        <v>7</v>
      </c>
      <c r="B869">
        <v>-4</v>
      </c>
      <c r="C869">
        <v>-92</v>
      </c>
      <c r="D869">
        <v>8</v>
      </c>
      <c r="E869" t="s">
        <v>673</v>
      </c>
      <c r="F869" t="s">
        <v>9</v>
      </c>
      <c r="G869">
        <v>22</v>
      </c>
      <c r="L869">
        <v>8</v>
      </c>
      <c r="M869">
        <v>-92</v>
      </c>
      <c r="N869">
        <v>-92</v>
      </c>
    </row>
    <row r="870" spans="1:14" x14ac:dyDescent="0.25">
      <c r="A870" t="s">
        <v>7</v>
      </c>
      <c r="B870">
        <v>-4</v>
      </c>
      <c r="C870">
        <v>-92</v>
      </c>
      <c r="D870">
        <v>8</v>
      </c>
      <c r="E870" t="s">
        <v>673</v>
      </c>
      <c r="F870" t="s">
        <v>9</v>
      </c>
      <c r="G870">
        <v>22</v>
      </c>
      <c r="L870">
        <v>8</v>
      </c>
      <c r="M870">
        <v>-92</v>
      </c>
      <c r="N870">
        <v>-92</v>
      </c>
    </row>
    <row r="871" spans="1:14" x14ac:dyDescent="0.25">
      <c r="A871" t="s">
        <v>7</v>
      </c>
      <c r="B871">
        <v>-4</v>
      </c>
      <c r="C871">
        <v>-91</v>
      </c>
      <c r="D871">
        <v>8</v>
      </c>
      <c r="E871" t="s">
        <v>674</v>
      </c>
      <c r="F871" t="s">
        <v>9</v>
      </c>
      <c r="G871">
        <v>22</v>
      </c>
      <c r="L871">
        <v>8</v>
      </c>
      <c r="M871">
        <v>-91</v>
      </c>
      <c r="N871">
        <v>-91</v>
      </c>
    </row>
    <row r="872" spans="1:14" x14ac:dyDescent="0.25">
      <c r="A872" t="s">
        <v>7</v>
      </c>
      <c r="B872">
        <v>-4</v>
      </c>
      <c r="C872">
        <v>-92</v>
      </c>
      <c r="D872">
        <v>8</v>
      </c>
      <c r="E872" t="s">
        <v>675</v>
      </c>
      <c r="F872" t="s">
        <v>9</v>
      </c>
      <c r="G872">
        <v>22</v>
      </c>
      <c r="L872">
        <v>8</v>
      </c>
      <c r="M872">
        <v>-92</v>
      </c>
      <c r="N872">
        <v>-92</v>
      </c>
    </row>
    <row r="873" spans="1:14" x14ac:dyDescent="0.25">
      <c r="A873" t="s">
        <v>7</v>
      </c>
      <c r="B873">
        <v>-4</v>
      </c>
      <c r="C873">
        <v>-94</v>
      </c>
      <c r="D873">
        <v>8</v>
      </c>
      <c r="E873" t="s">
        <v>676</v>
      </c>
      <c r="F873" t="s">
        <v>9</v>
      </c>
      <c r="G873">
        <v>22</v>
      </c>
      <c r="L873">
        <v>8</v>
      </c>
      <c r="M873">
        <v>-94</v>
      </c>
      <c r="N873">
        <v>-94</v>
      </c>
    </row>
    <row r="874" spans="1:14" x14ac:dyDescent="0.25">
      <c r="A874" t="s">
        <v>7</v>
      </c>
      <c r="B874">
        <v>-4</v>
      </c>
      <c r="C874">
        <v>-92</v>
      </c>
      <c r="D874">
        <v>8</v>
      </c>
      <c r="E874" t="s">
        <v>677</v>
      </c>
      <c r="F874" t="s">
        <v>9</v>
      </c>
      <c r="G874">
        <v>22</v>
      </c>
      <c r="L874">
        <v>8</v>
      </c>
      <c r="M874">
        <v>-92</v>
      </c>
      <c r="N874">
        <v>-92</v>
      </c>
    </row>
    <row r="875" spans="1:14" x14ac:dyDescent="0.25">
      <c r="A875" t="s">
        <v>7</v>
      </c>
      <c r="B875">
        <v>-4</v>
      </c>
      <c r="C875">
        <v>-90</v>
      </c>
      <c r="D875">
        <v>8</v>
      </c>
      <c r="E875" t="s">
        <v>678</v>
      </c>
      <c r="F875" t="s">
        <v>9</v>
      </c>
      <c r="G875">
        <v>22</v>
      </c>
      <c r="L875">
        <v>8</v>
      </c>
      <c r="M875">
        <v>-90</v>
      </c>
      <c r="N875">
        <v>-90</v>
      </c>
    </row>
    <row r="876" spans="1:14" x14ac:dyDescent="0.25">
      <c r="A876" t="s">
        <v>7</v>
      </c>
      <c r="B876">
        <v>-4</v>
      </c>
      <c r="C876">
        <v>-91</v>
      </c>
      <c r="D876">
        <v>8</v>
      </c>
      <c r="E876" t="s">
        <v>678</v>
      </c>
      <c r="F876" t="s">
        <v>9</v>
      </c>
      <c r="G876">
        <v>21</v>
      </c>
      <c r="L876">
        <v>8</v>
      </c>
      <c r="M876">
        <v>-91</v>
      </c>
      <c r="N876">
        <v>-91</v>
      </c>
    </row>
    <row r="877" spans="1:14" x14ac:dyDescent="0.25">
      <c r="A877" t="s">
        <v>7</v>
      </c>
      <c r="B877">
        <v>-4</v>
      </c>
      <c r="C877">
        <v>-93</v>
      </c>
      <c r="D877">
        <v>8</v>
      </c>
      <c r="E877" t="s">
        <v>679</v>
      </c>
      <c r="F877" t="s">
        <v>9</v>
      </c>
      <c r="G877">
        <v>21</v>
      </c>
      <c r="L877">
        <v>8</v>
      </c>
      <c r="M877">
        <v>-93</v>
      </c>
      <c r="N877">
        <v>-93</v>
      </c>
    </row>
    <row r="878" spans="1:14" x14ac:dyDescent="0.25">
      <c r="A878" t="s">
        <v>7</v>
      </c>
      <c r="B878">
        <v>-4</v>
      </c>
      <c r="C878">
        <v>-93</v>
      </c>
      <c r="D878">
        <v>8</v>
      </c>
      <c r="E878" t="s">
        <v>680</v>
      </c>
      <c r="F878" t="s">
        <v>9</v>
      </c>
      <c r="G878">
        <v>21</v>
      </c>
      <c r="L878">
        <v>8</v>
      </c>
      <c r="M878">
        <v>-93</v>
      </c>
      <c r="N878">
        <v>-93</v>
      </c>
    </row>
    <row r="879" spans="1:14" x14ac:dyDescent="0.25">
      <c r="A879" t="s">
        <v>7</v>
      </c>
      <c r="B879">
        <v>-4</v>
      </c>
      <c r="C879">
        <v>-90</v>
      </c>
      <c r="D879">
        <v>8</v>
      </c>
      <c r="E879" t="s">
        <v>681</v>
      </c>
      <c r="F879" t="s">
        <v>9</v>
      </c>
      <c r="G879">
        <v>21</v>
      </c>
      <c r="L879">
        <v>8</v>
      </c>
      <c r="M879">
        <v>-90</v>
      </c>
      <c r="N879">
        <v>-90</v>
      </c>
    </row>
    <row r="880" spans="1:14" x14ac:dyDescent="0.25">
      <c r="A880" t="s">
        <v>7</v>
      </c>
      <c r="B880">
        <v>-4</v>
      </c>
      <c r="C880">
        <v>-83</v>
      </c>
      <c r="D880">
        <v>8.5</v>
      </c>
      <c r="E880" t="s">
        <v>682</v>
      </c>
      <c r="F880" t="s">
        <v>9</v>
      </c>
      <c r="G880">
        <v>55</v>
      </c>
      <c r="L880">
        <v>8.5</v>
      </c>
      <c r="M880">
        <v>-83</v>
      </c>
    </row>
    <row r="881" spans="1:14" x14ac:dyDescent="0.25">
      <c r="A881" t="s">
        <v>7</v>
      </c>
      <c r="B881">
        <v>-4</v>
      </c>
      <c r="C881">
        <v>-84</v>
      </c>
      <c r="D881">
        <v>8.5</v>
      </c>
      <c r="E881" t="s">
        <v>683</v>
      </c>
      <c r="F881" t="s">
        <v>9</v>
      </c>
      <c r="G881">
        <v>55</v>
      </c>
      <c r="L881">
        <v>8.5</v>
      </c>
      <c r="M881">
        <v>-84</v>
      </c>
    </row>
    <row r="882" spans="1:14" x14ac:dyDescent="0.25">
      <c r="A882" t="s">
        <v>7</v>
      </c>
      <c r="B882">
        <v>-4</v>
      </c>
      <c r="C882">
        <v>-84</v>
      </c>
      <c r="D882">
        <v>8.5</v>
      </c>
      <c r="E882" t="s">
        <v>684</v>
      </c>
      <c r="F882" t="s">
        <v>9</v>
      </c>
      <c r="G882">
        <v>55</v>
      </c>
      <c r="L882">
        <v>8.5</v>
      </c>
      <c r="M882">
        <v>-84</v>
      </c>
    </row>
    <row r="883" spans="1:14" x14ac:dyDescent="0.25">
      <c r="A883" t="s">
        <v>7</v>
      </c>
      <c r="B883">
        <v>-4</v>
      </c>
      <c r="C883">
        <v>-82</v>
      </c>
      <c r="D883">
        <v>8.5</v>
      </c>
      <c r="E883" t="s">
        <v>685</v>
      </c>
      <c r="F883" t="s">
        <v>9</v>
      </c>
      <c r="G883">
        <v>55</v>
      </c>
      <c r="L883">
        <v>8.5</v>
      </c>
      <c r="M883">
        <v>-82</v>
      </c>
      <c r="N883">
        <v>-82</v>
      </c>
    </row>
    <row r="884" spans="1:14" x14ac:dyDescent="0.25">
      <c r="A884" t="s">
        <v>7</v>
      </c>
      <c r="B884">
        <v>-4</v>
      </c>
      <c r="C884">
        <v>-79</v>
      </c>
      <c r="D884">
        <v>8.5</v>
      </c>
      <c r="E884" t="s">
        <v>686</v>
      </c>
      <c r="F884" t="s">
        <v>9</v>
      </c>
      <c r="G884">
        <v>55</v>
      </c>
      <c r="L884">
        <v>8.5</v>
      </c>
      <c r="M884">
        <v>-79</v>
      </c>
    </row>
    <row r="885" spans="1:14" x14ac:dyDescent="0.25">
      <c r="A885" t="s">
        <v>7</v>
      </c>
      <c r="B885">
        <v>-4</v>
      </c>
      <c r="C885">
        <v>-81</v>
      </c>
      <c r="D885">
        <v>8.5</v>
      </c>
      <c r="E885" t="s">
        <v>687</v>
      </c>
      <c r="F885" t="s">
        <v>9</v>
      </c>
      <c r="G885">
        <v>55</v>
      </c>
      <c r="L885">
        <v>8.5</v>
      </c>
      <c r="M885">
        <v>-81</v>
      </c>
      <c r="N885">
        <v>-81</v>
      </c>
    </row>
    <row r="886" spans="1:14" x14ac:dyDescent="0.25">
      <c r="A886" t="s">
        <v>7</v>
      </c>
      <c r="B886">
        <v>-4</v>
      </c>
      <c r="C886">
        <v>-82</v>
      </c>
      <c r="D886">
        <v>8.5</v>
      </c>
      <c r="E886" t="s">
        <v>688</v>
      </c>
      <c r="F886" t="s">
        <v>9</v>
      </c>
      <c r="G886">
        <v>55</v>
      </c>
      <c r="L886">
        <v>8.5</v>
      </c>
      <c r="M886">
        <v>-82</v>
      </c>
      <c r="N886">
        <v>-82</v>
      </c>
    </row>
    <row r="887" spans="1:14" x14ac:dyDescent="0.25">
      <c r="A887" t="s">
        <v>7</v>
      </c>
      <c r="B887">
        <v>-4</v>
      </c>
      <c r="C887">
        <v>-82</v>
      </c>
      <c r="D887">
        <v>8.5</v>
      </c>
      <c r="E887" t="s">
        <v>689</v>
      </c>
      <c r="F887" t="s">
        <v>9</v>
      </c>
      <c r="G887">
        <v>55</v>
      </c>
      <c r="L887">
        <v>8.5</v>
      </c>
      <c r="M887">
        <v>-82</v>
      </c>
      <c r="N887">
        <v>-82</v>
      </c>
    </row>
    <row r="888" spans="1:14" x14ac:dyDescent="0.25">
      <c r="A888" t="s">
        <v>7</v>
      </c>
      <c r="B888">
        <v>-4</v>
      </c>
      <c r="C888">
        <v>-81</v>
      </c>
      <c r="D888">
        <v>8.5</v>
      </c>
      <c r="E888" t="s">
        <v>690</v>
      </c>
      <c r="F888" t="s">
        <v>9</v>
      </c>
      <c r="G888">
        <v>55</v>
      </c>
      <c r="L888">
        <v>8.5</v>
      </c>
      <c r="M888">
        <v>-81</v>
      </c>
      <c r="N888">
        <v>-81</v>
      </c>
    </row>
    <row r="889" spans="1:14" x14ac:dyDescent="0.25">
      <c r="A889" t="s">
        <v>7</v>
      </c>
      <c r="B889">
        <v>-4</v>
      </c>
      <c r="C889">
        <v>-84</v>
      </c>
      <c r="D889">
        <v>8.5</v>
      </c>
      <c r="E889" t="s">
        <v>691</v>
      </c>
      <c r="F889" t="s">
        <v>9</v>
      </c>
      <c r="G889">
        <v>55</v>
      </c>
      <c r="L889">
        <v>8.5</v>
      </c>
      <c r="M889">
        <v>-84</v>
      </c>
    </row>
    <row r="890" spans="1:14" x14ac:dyDescent="0.25">
      <c r="A890" t="s">
        <v>7</v>
      </c>
      <c r="B890">
        <v>-4</v>
      </c>
      <c r="C890">
        <v>-83</v>
      </c>
      <c r="D890">
        <v>8.5</v>
      </c>
      <c r="E890" t="s">
        <v>692</v>
      </c>
      <c r="F890" t="s">
        <v>9</v>
      </c>
      <c r="G890">
        <v>55</v>
      </c>
      <c r="L890">
        <v>8.5</v>
      </c>
      <c r="M890">
        <v>-83</v>
      </c>
    </row>
    <row r="891" spans="1:14" x14ac:dyDescent="0.25">
      <c r="A891" t="s">
        <v>7</v>
      </c>
      <c r="B891">
        <v>-4</v>
      </c>
      <c r="C891">
        <v>-83</v>
      </c>
      <c r="D891">
        <v>8.5</v>
      </c>
      <c r="E891" t="s">
        <v>693</v>
      </c>
      <c r="F891" t="s">
        <v>9</v>
      </c>
      <c r="G891">
        <v>55</v>
      </c>
      <c r="L891">
        <v>8.5</v>
      </c>
      <c r="M891">
        <v>-83</v>
      </c>
    </row>
    <row r="892" spans="1:14" x14ac:dyDescent="0.25">
      <c r="A892" t="s">
        <v>7</v>
      </c>
      <c r="B892">
        <v>-4</v>
      </c>
      <c r="C892">
        <v>-82</v>
      </c>
      <c r="D892">
        <v>8.5</v>
      </c>
      <c r="E892" t="s">
        <v>694</v>
      </c>
      <c r="F892" t="s">
        <v>9</v>
      </c>
      <c r="G892">
        <v>55</v>
      </c>
      <c r="L892">
        <v>8.5</v>
      </c>
      <c r="M892">
        <v>-82</v>
      </c>
      <c r="N892">
        <v>-82</v>
      </c>
    </row>
    <row r="893" spans="1:14" x14ac:dyDescent="0.25">
      <c r="A893" t="s">
        <v>7</v>
      </c>
      <c r="B893">
        <v>-4</v>
      </c>
      <c r="C893">
        <v>-81</v>
      </c>
      <c r="D893">
        <v>8.5</v>
      </c>
      <c r="E893" t="s">
        <v>695</v>
      </c>
      <c r="F893" t="s">
        <v>9</v>
      </c>
      <c r="G893">
        <v>55</v>
      </c>
      <c r="L893">
        <v>8.5</v>
      </c>
      <c r="M893">
        <v>-81</v>
      </c>
      <c r="N893">
        <v>-81</v>
      </c>
    </row>
    <row r="894" spans="1:14" x14ac:dyDescent="0.25">
      <c r="A894" t="s">
        <v>7</v>
      </c>
      <c r="B894">
        <v>-4</v>
      </c>
      <c r="C894">
        <v>-81</v>
      </c>
      <c r="D894">
        <v>8.5</v>
      </c>
      <c r="E894" t="s">
        <v>695</v>
      </c>
      <c r="F894" t="s">
        <v>9</v>
      </c>
      <c r="G894">
        <v>55</v>
      </c>
      <c r="L894">
        <v>8.5</v>
      </c>
      <c r="M894">
        <v>-81</v>
      </c>
      <c r="N894">
        <v>-81</v>
      </c>
    </row>
    <row r="895" spans="1:14" x14ac:dyDescent="0.25">
      <c r="A895" t="s">
        <v>7</v>
      </c>
      <c r="B895">
        <v>-4</v>
      </c>
      <c r="C895">
        <v>-81</v>
      </c>
      <c r="D895">
        <v>8.5</v>
      </c>
      <c r="E895" t="s">
        <v>696</v>
      </c>
      <c r="F895" t="s">
        <v>9</v>
      </c>
      <c r="G895">
        <v>55</v>
      </c>
      <c r="L895">
        <v>8.5</v>
      </c>
      <c r="M895">
        <v>-81</v>
      </c>
      <c r="N895">
        <v>-81</v>
      </c>
    </row>
    <row r="896" spans="1:14" x14ac:dyDescent="0.25">
      <c r="A896" t="s">
        <v>7</v>
      </c>
      <c r="B896">
        <v>-4</v>
      </c>
      <c r="C896">
        <v>-88</v>
      </c>
      <c r="D896">
        <v>8.5</v>
      </c>
      <c r="E896" t="s">
        <v>697</v>
      </c>
      <c r="F896" t="s">
        <v>9</v>
      </c>
      <c r="G896">
        <v>55</v>
      </c>
      <c r="L896">
        <v>8.5</v>
      </c>
      <c r="M896">
        <v>-88</v>
      </c>
    </row>
    <row r="897" spans="1:14" x14ac:dyDescent="0.25">
      <c r="A897" t="s">
        <v>7</v>
      </c>
      <c r="B897">
        <v>-4</v>
      </c>
      <c r="C897">
        <v>-84</v>
      </c>
      <c r="D897">
        <v>8.5</v>
      </c>
      <c r="E897" t="s">
        <v>698</v>
      </c>
      <c r="F897" t="s">
        <v>9</v>
      </c>
      <c r="G897">
        <v>55</v>
      </c>
      <c r="L897">
        <v>8.5</v>
      </c>
      <c r="M897">
        <v>-84</v>
      </c>
    </row>
    <row r="898" spans="1:14" x14ac:dyDescent="0.25">
      <c r="A898" t="s">
        <v>7</v>
      </c>
      <c r="B898">
        <v>-4</v>
      </c>
      <c r="C898">
        <v>-83</v>
      </c>
      <c r="D898">
        <v>8.5</v>
      </c>
      <c r="E898" t="s">
        <v>699</v>
      </c>
      <c r="F898" t="s">
        <v>9</v>
      </c>
      <c r="G898">
        <v>55</v>
      </c>
      <c r="L898">
        <v>8.5</v>
      </c>
      <c r="M898">
        <v>-83</v>
      </c>
    </row>
    <row r="899" spans="1:14" x14ac:dyDescent="0.25">
      <c r="A899" t="s">
        <v>7</v>
      </c>
      <c r="B899">
        <v>-4</v>
      </c>
      <c r="C899">
        <v>-82</v>
      </c>
      <c r="D899">
        <v>8.5</v>
      </c>
      <c r="E899" t="s">
        <v>700</v>
      </c>
      <c r="F899" t="s">
        <v>9</v>
      </c>
      <c r="G899">
        <v>55</v>
      </c>
      <c r="L899">
        <v>8.5</v>
      </c>
      <c r="M899">
        <v>-82</v>
      </c>
      <c r="N899">
        <v>-82</v>
      </c>
    </row>
    <row r="900" spans="1:14" x14ac:dyDescent="0.25">
      <c r="A900" t="s">
        <v>7</v>
      </c>
      <c r="B900">
        <v>-4</v>
      </c>
      <c r="C900">
        <v>-81</v>
      </c>
      <c r="D900">
        <v>8.5</v>
      </c>
      <c r="E900" t="s">
        <v>700</v>
      </c>
      <c r="F900" t="s">
        <v>9</v>
      </c>
      <c r="G900">
        <v>55</v>
      </c>
      <c r="L900">
        <v>8.5</v>
      </c>
      <c r="M900">
        <v>-81</v>
      </c>
      <c r="N900">
        <v>-81</v>
      </c>
    </row>
    <row r="901" spans="1:14" x14ac:dyDescent="0.25">
      <c r="A901" t="s">
        <v>7</v>
      </c>
      <c r="B901">
        <v>-4</v>
      </c>
      <c r="C901">
        <v>-81</v>
      </c>
      <c r="D901">
        <v>8.5</v>
      </c>
      <c r="E901" t="s">
        <v>701</v>
      </c>
      <c r="F901" t="s">
        <v>9</v>
      </c>
      <c r="G901">
        <v>55</v>
      </c>
      <c r="L901">
        <v>8.5</v>
      </c>
      <c r="M901">
        <v>-81</v>
      </c>
      <c r="N901">
        <v>-81</v>
      </c>
    </row>
    <row r="902" spans="1:14" x14ac:dyDescent="0.25">
      <c r="A902" t="s">
        <v>7</v>
      </c>
      <c r="B902">
        <v>-4</v>
      </c>
      <c r="C902">
        <v>-82</v>
      </c>
      <c r="D902">
        <v>8.5</v>
      </c>
      <c r="E902" t="s">
        <v>702</v>
      </c>
      <c r="F902" t="s">
        <v>9</v>
      </c>
      <c r="G902">
        <v>55</v>
      </c>
      <c r="L902">
        <v>8.5</v>
      </c>
      <c r="M902">
        <v>-82</v>
      </c>
      <c r="N902">
        <v>-82</v>
      </c>
    </row>
    <row r="903" spans="1:14" x14ac:dyDescent="0.25">
      <c r="A903" t="s">
        <v>7</v>
      </c>
      <c r="B903">
        <v>-4</v>
      </c>
      <c r="C903">
        <v>-82</v>
      </c>
      <c r="D903">
        <v>8.5</v>
      </c>
      <c r="E903" t="s">
        <v>702</v>
      </c>
      <c r="F903" t="s">
        <v>9</v>
      </c>
      <c r="G903">
        <v>55</v>
      </c>
      <c r="L903">
        <v>8.5</v>
      </c>
      <c r="M903">
        <v>-82</v>
      </c>
      <c r="N903">
        <v>-82</v>
      </c>
    </row>
    <row r="904" spans="1:14" x14ac:dyDescent="0.25">
      <c r="A904" t="s">
        <v>7</v>
      </c>
      <c r="B904">
        <v>-4</v>
      </c>
      <c r="C904">
        <v>-81</v>
      </c>
      <c r="D904">
        <v>8.5</v>
      </c>
      <c r="E904" t="s">
        <v>703</v>
      </c>
      <c r="F904" t="s">
        <v>9</v>
      </c>
      <c r="G904">
        <v>55</v>
      </c>
      <c r="L904">
        <v>8.5</v>
      </c>
      <c r="M904">
        <v>-81</v>
      </c>
      <c r="N904">
        <v>-81</v>
      </c>
    </row>
    <row r="905" spans="1:14" x14ac:dyDescent="0.25">
      <c r="A905" t="s">
        <v>7</v>
      </c>
      <c r="B905">
        <v>-4</v>
      </c>
      <c r="C905">
        <v>-82</v>
      </c>
      <c r="D905">
        <v>8.5</v>
      </c>
      <c r="E905" t="s">
        <v>704</v>
      </c>
      <c r="F905" t="s">
        <v>9</v>
      </c>
      <c r="G905">
        <v>54</v>
      </c>
      <c r="L905">
        <v>8.5</v>
      </c>
      <c r="M905">
        <v>-82</v>
      </c>
      <c r="N905">
        <v>-82</v>
      </c>
    </row>
    <row r="906" spans="1:14" x14ac:dyDescent="0.25">
      <c r="A906" t="s">
        <v>7</v>
      </c>
      <c r="B906">
        <v>-4</v>
      </c>
      <c r="C906">
        <v>-82</v>
      </c>
      <c r="D906">
        <v>8.5</v>
      </c>
      <c r="E906" t="s">
        <v>704</v>
      </c>
      <c r="F906" t="s">
        <v>9</v>
      </c>
      <c r="G906">
        <v>54</v>
      </c>
      <c r="L906">
        <v>8.5</v>
      </c>
      <c r="M906">
        <v>-82</v>
      </c>
      <c r="N906">
        <v>-82</v>
      </c>
    </row>
    <row r="907" spans="1:14" x14ac:dyDescent="0.25">
      <c r="A907" t="s">
        <v>7</v>
      </c>
      <c r="B907">
        <v>-4</v>
      </c>
      <c r="C907">
        <v>-81</v>
      </c>
      <c r="D907">
        <v>8.5</v>
      </c>
      <c r="E907" t="s">
        <v>705</v>
      </c>
      <c r="F907" t="s">
        <v>9</v>
      </c>
      <c r="G907">
        <v>54</v>
      </c>
      <c r="L907">
        <v>8.5</v>
      </c>
      <c r="M907">
        <v>-81</v>
      </c>
      <c r="N907">
        <v>-81</v>
      </c>
    </row>
    <row r="908" spans="1:14" x14ac:dyDescent="0.25">
      <c r="A908" t="s">
        <v>7</v>
      </c>
      <c r="B908">
        <v>-4</v>
      </c>
      <c r="C908">
        <v>-82</v>
      </c>
      <c r="D908">
        <v>8.5</v>
      </c>
      <c r="E908" t="s">
        <v>706</v>
      </c>
      <c r="F908" t="s">
        <v>9</v>
      </c>
      <c r="G908">
        <v>54</v>
      </c>
      <c r="L908">
        <v>8.5</v>
      </c>
      <c r="M908">
        <v>-82</v>
      </c>
      <c r="N908">
        <v>-82</v>
      </c>
    </row>
    <row r="909" spans="1:14" x14ac:dyDescent="0.25">
      <c r="A909" t="s">
        <v>7</v>
      </c>
      <c r="B909">
        <v>-4</v>
      </c>
      <c r="C909">
        <v>-82</v>
      </c>
      <c r="D909">
        <v>8.5</v>
      </c>
      <c r="E909" t="s">
        <v>706</v>
      </c>
      <c r="F909" t="s">
        <v>9</v>
      </c>
      <c r="G909">
        <v>54</v>
      </c>
      <c r="L909">
        <v>8.5</v>
      </c>
      <c r="M909">
        <v>-82</v>
      </c>
      <c r="N909">
        <v>-82</v>
      </c>
    </row>
    <row r="910" spans="1:14" x14ac:dyDescent="0.25">
      <c r="A910" t="s">
        <v>7</v>
      </c>
      <c r="B910">
        <v>-4</v>
      </c>
      <c r="C910">
        <v>-82</v>
      </c>
      <c r="D910">
        <v>8.5</v>
      </c>
      <c r="E910" t="s">
        <v>707</v>
      </c>
      <c r="F910" t="s">
        <v>9</v>
      </c>
      <c r="G910">
        <v>54</v>
      </c>
      <c r="L910">
        <v>8.5</v>
      </c>
      <c r="M910">
        <v>-82</v>
      </c>
      <c r="N910">
        <v>-82</v>
      </c>
    </row>
    <row r="911" spans="1:14" x14ac:dyDescent="0.25">
      <c r="A911" t="s">
        <v>7</v>
      </c>
      <c r="B911">
        <v>-4</v>
      </c>
      <c r="C911">
        <v>-82</v>
      </c>
      <c r="D911">
        <v>8.5</v>
      </c>
      <c r="E911" t="s">
        <v>708</v>
      </c>
      <c r="F911" t="s">
        <v>9</v>
      </c>
      <c r="G911">
        <v>54</v>
      </c>
      <c r="L911">
        <v>8.5</v>
      </c>
      <c r="M911">
        <v>-82</v>
      </c>
      <c r="N911">
        <v>-82</v>
      </c>
    </row>
    <row r="912" spans="1:14" x14ac:dyDescent="0.25">
      <c r="A912" t="s">
        <v>7</v>
      </c>
      <c r="B912">
        <v>-4</v>
      </c>
      <c r="C912">
        <v>-82</v>
      </c>
      <c r="D912">
        <v>8.5</v>
      </c>
      <c r="E912" t="s">
        <v>708</v>
      </c>
      <c r="F912" t="s">
        <v>9</v>
      </c>
      <c r="G912">
        <v>54</v>
      </c>
      <c r="L912">
        <v>8.5</v>
      </c>
      <c r="M912">
        <v>-82</v>
      </c>
      <c r="N912">
        <v>-82</v>
      </c>
    </row>
    <row r="913" spans="1:14" x14ac:dyDescent="0.25">
      <c r="A913" t="s">
        <v>7</v>
      </c>
      <c r="B913">
        <v>-4</v>
      </c>
      <c r="C913">
        <v>-81</v>
      </c>
      <c r="D913">
        <v>8.5</v>
      </c>
      <c r="E913" t="s">
        <v>709</v>
      </c>
      <c r="F913" t="s">
        <v>9</v>
      </c>
      <c r="G913">
        <v>54</v>
      </c>
      <c r="L913">
        <v>8.5</v>
      </c>
      <c r="M913">
        <v>-81</v>
      </c>
      <c r="N913">
        <v>-81</v>
      </c>
    </row>
    <row r="914" spans="1:14" x14ac:dyDescent="0.25">
      <c r="A914" t="s">
        <v>7</v>
      </c>
      <c r="B914">
        <v>-4</v>
      </c>
      <c r="C914">
        <v>-81</v>
      </c>
      <c r="D914">
        <v>8.5</v>
      </c>
      <c r="E914" t="s">
        <v>710</v>
      </c>
      <c r="F914" t="s">
        <v>9</v>
      </c>
      <c r="G914">
        <v>54</v>
      </c>
      <c r="L914">
        <v>8.5</v>
      </c>
      <c r="M914">
        <v>-81</v>
      </c>
      <c r="N914">
        <v>-81</v>
      </c>
    </row>
    <row r="915" spans="1:14" x14ac:dyDescent="0.25">
      <c r="A915" t="s">
        <v>7</v>
      </c>
      <c r="B915">
        <v>-4</v>
      </c>
      <c r="C915">
        <v>-82</v>
      </c>
      <c r="D915">
        <v>8.5</v>
      </c>
      <c r="E915" t="s">
        <v>711</v>
      </c>
      <c r="F915" t="s">
        <v>9</v>
      </c>
      <c r="G915">
        <v>54</v>
      </c>
      <c r="L915">
        <v>8.5</v>
      </c>
      <c r="M915">
        <v>-82</v>
      </c>
      <c r="N915">
        <v>-82</v>
      </c>
    </row>
    <row r="916" spans="1:14" x14ac:dyDescent="0.25">
      <c r="A916" t="s">
        <v>7</v>
      </c>
      <c r="B916">
        <v>-4</v>
      </c>
      <c r="C916">
        <v>-82</v>
      </c>
      <c r="D916">
        <v>8.5</v>
      </c>
      <c r="E916" t="s">
        <v>711</v>
      </c>
      <c r="F916" t="s">
        <v>9</v>
      </c>
      <c r="G916">
        <v>54</v>
      </c>
      <c r="L916">
        <v>8.5</v>
      </c>
      <c r="M916">
        <v>-82</v>
      </c>
      <c r="N916">
        <v>-82</v>
      </c>
    </row>
    <row r="917" spans="1:14" x14ac:dyDescent="0.25">
      <c r="A917" t="s">
        <v>7</v>
      </c>
      <c r="B917">
        <v>-4</v>
      </c>
      <c r="C917">
        <v>-81</v>
      </c>
      <c r="D917">
        <v>8.5</v>
      </c>
      <c r="E917" t="s">
        <v>712</v>
      </c>
      <c r="F917" t="s">
        <v>9</v>
      </c>
      <c r="G917">
        <v>54</v>
      </c>
      <c r="L917">
        <v>8.5</v>
      </c>
      <c r="M917">
        <v>-81</v>
      </c>
      <c r="N917">
        <v>-81</v>
      </c>
    </row>
    <row r="918" spans="1:14" x14ac:dyDescent="0.25">
      <c r="A918" t="s">
        <v>7</v>
      </c>
      <c r="B918">
        <v>-4</v>
      </c>
      <c r="C918">
        <v>-81</v>
      </c>
      <c r="D918">
        <v>8.5</v>
      </c>
      <c r="E918" t="s">
        <v>713</v>
      </c>
      <c r="F918" t="s">
        <v>9</v>
      </c>
      <c r="G918">
        <v>54</v>
      </c>
      <c r="L918">
        <v>8.5</v>
      </c>
      <c r="M918">
        <v>-81</v>
      </c>
      <c r="N918">
        <v>-81</v>
      </c>
    </row>
    <row r="919" spans="1:14" x14ac:dyDescent="0.25">
      <c r="A919" t="s">
        <v>7</v>
      </c>
      <c r="B919">
        <v>-4</v>
      </c>
      <c r="C919">
        <v>-81</v>
      </c>
      <c r="D919">
        <v>8.5</v>
      </c>
      <c r="E919" t="s">
        <v>714</v>
      </c>
      <c r="F919" t="s">
        <v>9</v>
      </c>
      <c r="G919">
        <v>54</v>
      </c>
      <c r="L919">
        <v>8.5</v>
      </c>
      <c r="M919">
        <v>-81</v>
      </c>
      <c r="N919">
        <v>-81</v>
      </c>
    </row>
    <row r="920" spans="1:14" x14ac:dyDescent="0.25">
      <c r="A920" t="s">
        <v>7</v>
      </c>
      <c r="B920">
        <v>-4</v>
      </c>
      <c r="C920">
        <v>-80</v>
      </c>
      <c r="D920">
        <v>8.5</v>
      </c>
      <c r="E920" t="s">
        <v>715</v>
      </c>
      <c r="F920" t="s">
        <v>9</v>
      </c>
      <c r="G920">
        <v>54</v>
      </c>
      <c r="L920">
        <v>8.5</v>
      </c>
      <c r="M920">
        <v>-80</v>
      </c>
    </row>
    <row r="921" spans="1:14" x14ac:dyDescent="0.25">
      <c r="A921" t="s">
        <v>7</v>
      </c>
      <c r="B921">
        <v>-4</v>
      </c>
      <c r="C921">
        <v>-81</v>
      </c>
      <c r="D921">
        <v>8.5</v>
      </c>
      <c r="E921" t="s">
        <v>716</v>
      </c>
      <c r="F921" t="s">
        <v>9</v>
      </c>
      <c r="G921">
        <v>54</v>
      </c>
      <c r="L921">
        <v>8.5</v>
      </c>
      <c r="M921">
        <v>-81</v>
      </c>
      <c r="N921">
        <v>-81</v>
      </c>
    </row>
    <row r="922" spans="1:14" x14ac:dyDescent="0.25">
      <c r="A922" t="s">
        <v>7</v>
      </c>
      <c r="B922">
        <v>-4</v>
      </c>
      <c r="C922">
        <v>-82</v>
      </c>
      <c r="D922">
        <v>8.5</v>
      </c>
      <c r="E922" t="s">
        <v>717</v>
      </c>
      <c r="F922" t="s">
        <v>9</v>
      </c>
      <c r="G922">
        <v>54</v>
      </c>
      <c r="L922">
        <v>8.5</v>
      </c>
      <c r="M922">
        <v>-82</v>
      </c>
      <c r="N922">
        <v>-82</v>
      </c>
    </row>
    <row r="923" spans="1:14" x14ac:dyDescent="0.25">
      <c r="A923" t="s">
        <v>7</v>
      </c>
      <c r="B923">
        <v>-4</v>
      </c>
      <c r="C923">
        <v>-81</v>
      </c>
      <c r="D923">
        <v>8.5</v>
      </c>
      <c r="E923" t="s">
        <v>718</v>
      </c>
      <c r="F923" t="s">
        <v>9</v>
      </c>
      <c r="G923">
        <v>54</v>
      </c>
      <c r="L923">
        <v>8.5</v>
      </c>
      <c r="M923">
        <v>-81</v>
      </c>
      <c r="N923">
        <v>-81</v>
      </c>
    </row>
    <row r="924" spans="1:14" x14ac:dyDescent="0.25">
      <c r="A924" t="s">
        <v>7</v>
      </c>
      <c r="B924">
        <v>-4</v>
      </c>
      <c r="C924">
        <v>-82</v>
      </c>
      <c r="D924">
        <v>8.5</v>
      </c>
      <c r="E924" t="s">
        <v>719</v>
      </c>
      <c r="F924" t="s">
        <v>9</v>
      </c>
      <c r="G924">
        <v>54</v>
      </c>
      <c r="L924">
        <v>8.5</v>
      </c>
      <c r="M924">
        <v>-82</v>
      </c>
      <c r="N924">
        <v>-82</v>
      </c>
    </row>
    <row r="925" spans="1:14" x14ac:dyDescent="0.25">
      <c r="A925" t="s">
        <v>7</v>
      </c>
      <c r="B925">
        <v>-4</v>
      </c>
      <c r="C925">
        <v>-81</v>
      </c>
      <c r="D925">
        <v>8.5</v>
      </c>
      <c r="E925" t="s">
        <v>720</v>
      </c>
      <c r="F925" t="s">
        <v>9</v>
      </c>
      <c r="G925">
        <v>54</v>
      </c>
      <c r="L925">
        <v>8.5</v>
      </c>
      <c r="M925">
        <v>-81</v>
      </c>
      <c r="N925">
        <v>-81</v>
      </c>
    </row>
    <row r="926" spans="1:14" x14ac:dyDescent="0.25">
      <c r="A926" t="s">
        <v>7</v>
      </c>
      <c r="B926">
        <v>-4</v>
      </c>
      <c r="C926">
        <v>-80</v>
      </c>
      <c r="D926">
        <v>8.5</v>
      </c>
      <c r="E926" t="s">
        <v>721</v>
      </c>
      <c r="F926" t="s">
        <v>9</v>
      </c>
      <c r="G926">
        <v>54</v>
      </c>
      <c r="L926">
        <v>8.5</v>
      </c>
      <c r="M926">
        <v>-80</v>
      </c>
    </row>
    <row r="927" spans="1:14" x14ac:dyDescent="0.25">
      <c r="A927" t="s">
        <v>7</v>
      </c>
      <c r="B927">
        <v>-4</v>
      </c>
      <c r="C927">
        <v>-80</v>
      </c>
      <c r="D927">
        <v>8.5</v>
      </c>
      <c r="E927" t="s">
        <v>722</v>
      </c>
      <c r="F927" t="s">
        <v>9</v>
      </c>
      <c r="G927">
        <v>54</v>
      </c>
      <c r="L927">
        <v>8.5</v>
      </c>
      <c r="M927">
        <v>-80</v>
      </c>
    </row>
    <row r="928" spans="1:14" x14ac:dyDescent="0.25">
      <c r="A928" t="s">
        <v>7</v>
      </c>
      <c r="B928">
        <v>-4</v>
      </c>
      <c r="C928">
        <v>-80</v>
      </c>
      <c r="D928">
        <v>8.5</v>
      </c>
      <c r="E928" t="s">
        <v>723</v>
      </c>
      <c r="F928" t="s">
        <v>9</v>
      </c>
      <c r="G928">
        <v>54</v>
      </c>
      <c r="L928">
        <v>8.5</v>
      </c>
      <c r="M928">
        <v>-80</v>
      </c>
    </row>
    <row r="929" spans="1:14" x14ac:dyDescent="0.25">
      <c r="A929" t="s">
        <v>7</v>
      </c>
      <c r="B929">
        <v>-4</v>
      </c>
      <c r="C929">
        <v>-81</v>
      </c>
      <c r="D929">
        <v>8.5</v>
      </c>
      <c r="E929" t="s">
        <v>724</v>
      </c>
      <c r="F929" t="s">
        <v>9</v>
      </c>
      <c r="G929">
        <v>54</v>
      </c>
      <c r="L929">
        <v>8.5</v>
      </c>
      <c r="M929">
        <v>-81</v>
      </c>
      <c r="N929">
        <v>-81</v>
      </c>
    </row>
    <row r="930" spans="1:14" x14ac:dyDescent="0.25">
      <c r="A930" t="s">
        <v>7</v>
      </c>
      <c r="B930">
        <v>-4</v>
      </c>
      <c r="C930">
        <v>-81</v>
      </c>
      <c r="D930">
        <v>8.5</v>
      </c>
      <c r="E930" t="s">
        <v>724</v>
      </c>
      <c r="F930" t="s">
        <v>9</v>
      </c>
      <c r="G930">
        <v>54</v>
      </c>
      <c r="L930">
        <v>8.5</v>
      </c>
      <c r="M930">
        <v>-81</v>
      </c>
      <c r="N930">
        <v>-81</v>
      </c>
    </row>
    <row r="931" spans="1:14" x14ac:dyDescent="0.25">
      <c r="A931" t="s">
        <v>7</v>
      </c>
      <c r="B931">
        <v>-4</v>
      </c>
      <c r="C931">
        <v>-81</v>
      </c>
      <c r="D931">
        <v>8.5</v>
      </c>
      <c r="E931" t="s">
        <v>725</v>
      </c>
      <c r="F931" t="s">
        <v>9</v>
      </c>
      <c r="G931">
        <v>54</v>
      </c>
      <c r="L931">
        <v>8.5</v>
      </c>
      <c r="M931">
        <v>-81</v>
      </c>
      <c r="N931">
        <v>-81</v>
      </c>
    </row>
    <row r="932" spans="1:14" x14ac:dyDescent="0.25">
      <c r="A932" t="s">
        <v>7</v>
      </c>
      <c r="B932">
        <v>-4</v>
      </c>
      <c r="C932">
        <v>-81</v>
      </c>
      <c r="D932">
        <v>8.5</v>
      </c>
      <c r="E932" t="s">
        <v>726</v>
      </c>
      <c r="F932" t="s">
        <v>9</v>
      </c>
      <c r="G932">
        <v>54</v>
      </c>
      <c r="L932">
        <v>8.5</v>
      </c>
      <c r="M932">
        <v>-81</v>
      </c>
      <c r="N932">
        <v>-81</v>
      </c>
    </row>
    <row r="933" spans="1:14" x14ac:dyDescent="0.25">
      <c r="A933" t="s">
        <v>7</v>
      </c>
      <c r="B933">
        <v>-4</v>
      </c>
      <c r="C933">
        <v>-81</v>
      </c>
      <c r="D933">
        <v>8.5</v>
      </c>
      <c r="E933" t="s">
        <v>726</v>
      </c>
      <c r="F933" t="s">
        <v>9</v>
      </c>
      <c r="G933">
        <v>54</v>
      </c>
      <c r="L933">
        <v>8.5</v>
      </c>
      <c r="M933">
        <v>-81</v>
      </c>
      <c r="N933">
        <v>-81</v>
      </c>
    </row>
    <row r="934" spans="1:14" x14ac:dyDescent="0.25">
      <c r="A934" t="s">
        <v>7</v>
      </c>
      <c r="B934">
        <v>-4</v>
      </c>
      <c r="C934">
        <v>-81</v>
      </c>
      <c r="D934">
        <v>8.5</v>
      </c>
      <c r="E934" t="s">
        <v>727</v>
      </c>
      <c r="F934" t="s">
        <v>9</v>
      </c>
      <c r="G934">
        <v>53</v>
      </c>
      <c r="L934">
        <v>8.5</v>
      </c>
      <c r="M934">
        <v>-81</v>
      </c>
      <c r="N934">
        <v>-81</v>
      </c>
    </row>
    <row r="935" spans="1:14" x14ac:dyDescent="0.25">
      <c r="A935" t="s">
        <v>7</v>
      </c>
      <c r="B935">
        <v>-4</v>
      </c>
      <c r="C935">
        <v>-82</v>
      </c>
      <c r="D935">
        <v>8.5</v>
      </c>
      <c r="E935" t="s">
        <v>728</v>
      </c>
      <c r="F935" t="s">
        <v>9</v>
      </c>
      <c r="G935">
        <v>53</v>
      </c>
      <c r="L935">
        <v>8.5</v>
      </c>
      <c r="M935">
        <v>-82</v>
      </c>
      <c r="N935">
        <v>-82</v>
      </c>
    </row>
    <row r="936" spans="1:14" x14ac:dyDescent="0.25">
      <c r="A936" t="s">
        <v>7</v>
      </c>
      <c r="B936">
        <v>-4</v>
      </c>
      <c r="C936">
        <v>-81</v>
      </c>
      <c r="D936">
        <v>8.5</v>
      </c>
      <c r="E936" t="s">
        <v>728</v>
      </c>
      <c r="F936" t="s">
        <v>9</v>
      </c>
      <c r="G936">
        <v>53</v>
      </c>
      <c r="L936">
        <v>8.5</v>
      </c>
      <c r="M936">
        <v>-81</v>
      </c>
      <c r="N936">
        <v>-81</v>
      </c>
    </row>
    <row r="937" spans="1:14" x14ac:dyDescent="0.25">
      <c r="A937" t="s">
        <v>7</v>
      </c>
      <c r="B937">
        <v>-4</v>
      </c>
      <c r="C937">
        <v>-81</v>
      </c>
      <c r="D937">
        <v>8.5</v>
      </c>
      <c r="E937" t="s">
        <v>729</v>
      </c>
      <c r="F937" t="s">
        <v>9</v>
      </c>
      <c r="G937">
        <v>53</v>
      </c>
      <c r="L937">
        <v>8.5</v>
      </c>
      <c r="M937">
        <v>-81</v>
      </c>
      <c r="N937">
        <v>-81</v>
      </c>
    </row>
    <row r="938" spans="1:14" x14ac:dyDescent="0.25">
      <c r="A938" t="s">
        <v>7</v>
      </c>
      <c r="B938">
        <v>-4</v>
      </c>
      <c r="C938">
        <v>-85</v>
      </c>
      <c r="D938">
        <v>8.5</v>
      </c>
      <c r="E938" t="s">
        <v>730</v>
      </c>
      <c r="F938" t="s">
        <v>9</v>
      </c>
      <c r="G938">
        <v>53</v>
      </c>
      <c r="L938">
        <v>8.5</v>
      </c>
      <c r="M938">
        <v>-85</v>
      </c>
    </row>
    <row r="939" spans="1:14" x14ac:dyDescent="0.25">
      <c r="A939" t="s">
        <v>7</v>
      </c>
      <c r="B939">
        <v>-4</v>
      </c>
      <c r="C939">
        <v>-84</v>
      </c>
      <c r="D939">
        <v>8.5</v>
      </c>
      <c r="E939" t="s">
        <v>731</v>
      </c>
      <c r="F939" t="s">
        <v>9</v>
      </c>
      <c r="G939">
        <v>53</v>
      </c>
      <c r="L939">
        <v>8.5</v>
      </c>
      <c r="M939">
        <v>-84</v>
      </c>
    </row>
    <row r="940" spans="1:14" x14ac:dyDescent="0.25">
      <c r="A940" t="s">
        <v>7</v>
      </c>
      <c r="B940">
        <v>-4</v>
      </c>
      <c r="C940">
        <v>-84</v>
      </c>
      <c r="D940">
        <v>8.5</v>
      </c>
      <c r="E940" t="s">
        <v>732</v>
      </c>
      <c r="F940" t="s">
        <v>9</v>
      </c>
      <c r="G940">
        <v>53</v>
      </c>
      <c r="L940">
        <v>8.5</v>
      </c>
      <c r="M940">
        <v>-84</v>
      </c>
    </row>
    <row r="941" spans="1:14" x14ac:dyDescent="0.25">
      <c r="A941" t="s">
        <v>7</v>
      </c>
      <c r="B941">
        <v>-4</v>
      </c>
      <c r="C941">
        <v>-87</v>
      </c>
      <c r="D941">
        <v>8.5</v>
      </c>
      <c r="E941" t="s">
        <v>733</v>
      </c>
      <c r="F941" t="s">
        <v>9</v>
      </c>
      <c r="G941">
        <v>53</v>
      </c>
      <c r="L941">
        <v>8.5</v>
      </c>
      <c r="M941">
        <v>-87</v>
      </c>
    </row>
    <row r="942" spans="1:14" x14ac:dyDescent="0.25">
      <c r="A942" t="s">
        <v>7</v>
      </c>
      <c r="B942">
        <v>-4</v>
      </c>
      <c r="C942">
        <v>-95</v>
      </c>
      <c r="D942">
        <v>8.5</v>
      </c>
      <c r="E942" t="s">
        <v>734</v>
      </c>
      <c r="F942" t="s">
        <v>9</v>
      </c>
      <c r="G942">
        <v>53</v>
      </c>
      <c r="L942">
        <v>8.5</v>
      </c>
      <c r="M942">
        <v>-95</v>
      </c>
    </row>
    <row r="943" spans="1:14" x14ac:dyDescent="0.25">
      <c r="A943" t="s">
        <v>7</v>
      </c>
      <c r="B943">
        <v>-4</v>
      </c>
      <c r="C943">
        <v>-86</v>
      </c>
      <c r="D943">
        <v>9</v>
      </c>
      <c r="E943" t="s">
        <v>735</v>
      </c>
      <c r="F943" t="s">
        <v>9</v>
      </c>
      <c r="G943">
        <v>52</v>
      </c>
      <c r="L943">
        <v>9</v>
      </c>
      <c r="M943">
        <v>-86</v>
      </c>
      <c r="N943">
        <v>-86</v>
      </c>
    </row>
    <row r="944" spans="1:14" x14ac:dyDescent="0.25">
      <c r="A944" t="s">
        <v>7</v>
      </c>
      <c r="B944">
        <v>-4</v>
      </c>
      <c r="C944">
        <v>-85</v>
      </c>
      <c r="D944">
        <v>9</v>
      </c>
      <c r="E944" t="s">
        <v>736</v>
      </c>
      <c r="F944" t="s">
        <v>9</v>
      </c>
      <c r="G944">
        <v>52</v>
      </c>
      <c r="L944">
        <v>9</v>
      </c>
      <c r="M944">
        <v>-85</v>
      </c>
      <c r="N944">
        <v>-85</v>
      </c>
    </row>
    <row r="945" spans="1:14" x14ac:dyDescent="0.25">
      <c r="A945" t="s">
        <v>7</v>
      </c>
      <c r="B945">
        <v>-4</v>
      </c>
      <c r="C945">
        <v>-82</v>
      </c>
      <c r="D945">
        <v>9</v>
      </c>
      <c r="E945" t="s">
        <v>737</v>
      </c>
      <c r="F945" t="s">
        <v>9</v>
      </c>
      <c r="G945">
        <v>52</v>
      </c>
      <c r="L945">
        <v>9</v>
      </c>
      <c r="M945">
        <v>-82</v>
      </c>
      <c r="N945">
        <v>-82</v>
      </c>
    </row>
    <row r="946" spans="1:14" x14ac:dyDescent="0.25">
      <c r="A946" t="s">
        <v>7</v>
      </c>
      <c r="B946">
        <v>-4</v>
      </c>
      <c r="C946">
        <v>-82</v>
      </c>
      <c r="D946">
        <v>9</v>
      </c>
      <c r="E946" t="s">
        <v>738</v>
      </c>
      <c r="F946" t="s">
        <v>9</v>
      </c>
      <c r="G946">
        <v>52</v>
      </c>
      <c r="L946">
        <v>9</v>
      </c>
      <c r="M946">
        <v>-82</v>
      </c>
      <c r="N946">
        <v>-82</v>
      </c>
    </row>
    <row r="947" spans="1:14" x14ac:dyDescent="0.25">
      <c r="A947" t="s">
        <v>7</v>
      </c>
      <c r="B947">
        <v>-4</v>
      </c>
      <c r="C947">
        <v>-82</v>
      </c>
      <c r="D947">
        <v>9</v>
      </c>
      <c r="E947" t="s">
        <v>739</v>
      </c>
      <c r="F947" t="s">
        <v>9</v>
      </c>
      <c r="G947">
        <v>52</v>
      </c>
      <c r="L947">
        <v>9</v>
      </c>
      <c r="M947">
        <v>-82</v>
      </c>
      <c r="N947">
        <v>-82</v>
      </c>
    </row>
    <row r="948" spans="1:14" x14ac:dyDescent="0.25">
      <c r="A948" t="s">
        <v>7</v>
      </c>
      <c r="B948">
        <v>-4</v>
      </c>
      <c r="C948">
        <v>-85</v>
      </c>
      <c r="D948">
        <v>9</v>
      </c>
      <c r="E948" t="s">
        <v>740</v>
      </c>
      <c r="F948" t="s">
        <v>9</v>
      </c>
      <c r="G948">
        <v>52</v>
      </c>
      <c r="L948">
        <v>9</v>
      </c>
      <c r="M948">
        <v>-85</v>
      </c>
      <c r="N948">
        <v>-85</v>
      </c>
    </row>
    <row r="949" spans="1:14" x14ac:dyDescent="0.25">
      <c r="A949" t="s">
        <v>7</v>
      </c>
      <c r="B949">
        <v>-4</v>
      </c>
      <c r="C949">
        <v>-84</v>
      </c>
      <c r="D949">
        <v>9</v>
      </c>
      <c r="E949" t="s">
        <v>740</v>
      </c>
      <c r="F949" t="s">
        <v>9</v>
      </c>
      <c r="G949">
        <v>52</v>
      </c>
      <c r="L949">
        <v>9</v>
      </c>
      <c r="M949">
        <v>-84</v>
      </c>
      <c r="N949">
        <v>-84</v>
      </c>
    </row>
    <row r="950" spans="1:14" x14ac:dyDescent="0.25">
      <c r="A950" t="s">
        <v>7</v>
      </c>
      <c r="B950">
        <v>-4</v>
      </c>
      <c r="C950">
        <v>-84</v>
      </c>
      <c r="D950">
        <v>9</v>
      </c>
      <c r="E950" t="s">
        <v>741</v>
      </c>
      <c r="F950" t="s">
        <v>9</v>
      </c>
      <c r="G950">
        <v>52</v>
      </c>
      <c r="L950">
        <v>9</v>
      </c>
      <c r="M950">
        <v>-84</v>
      </c>
      <c r="N950">
        <v>-84</v>
      </c>
    </row>
    <row r="951" spans="1:14" x14ac:dyDescent="0.25">
      <c r="A951" t="s">
        <v>7</v>
      </c>
      <c r="B951">
        <v>-4</v>
      </c>
      <c r="C951">
        <v>-84</v>
      </c>
      <c r="D951">
        <v>9</v>
      </c>
      <c r="E951" t="s">
        <v>742</v>
      </c>
      <c r="F951" t="s">
        <v>9</v>
      </c>
      <c r="G951">
        <v>52</v>
      </c>
      <c r="L951">
        <v>9</v>
      </c>
      <c r="M951">
        <v>-84</v>
      </c>
      <c r="N951">
        <v>-84</v>
      </c>
    </row>
    <row r="952" spans="1:14" x14ac:dyDescent="0.25">
      <c r="A952" t="s">
        <v>7</v>
      </c>
      <c r="B952">
        <v>-4</v>
      </c>
      <c r="C952">
        <v>-84</v>
      </c>
      <c r="D952">
        <v>9</v>
      </c>
      <c r="E952" t="s">
        <v>742</v>
      </c>
      <c r="F952" t="s">
        <v>9</v>
      </c>
      <c r="G952">
        <v>52</v>
      </c>
      <c r="L952">
        <v>9</v>
      </c>
      <c r="M952">
        <v>-84</v>
      </c>
      <c r="N952">
        <v>-84</v>
      </c>
    </row>
    <row r="953" spans="1:14" x14ac:dyDescent="0.25">
      <c r="A953" t="s">
        <v>7</v>
      </c>
      <c r="B953">
        <v>-4</v>
      </c>
      <c r="C953">
        <v>-84</v>
      </c>
      <c r="D953">
        <v>9</v>
      </c>
      <c r="E953" t="s">
        <v>743</v>
      </c>
      <c r="F953" t="s">
        <v>9</v>
      </c>
      <c r="G953">
        <v>52</v>
      </c>
      <c r="L953">
        <v>9</v>
      </c>
      <c r="M953">
        <v>-84</v>
      </c>
      <c r="N953">
        <v>-84</v>
      </c>
    </row>
    <row r="954" spans="1:14" x14ac:dyDescent="0.25">
      <c r="A954" t="s">
        <v>7</v>
      </c>
      <c r="B954">
        <v>-4</v>
      </c>
      <c r="C954">
        <v>-84</v>
      </c>
      <c r="D954">
        <v>9</v>
      </c>
      <c r="E954" t="s">
        <v>744</v>
      </c>
      <c r="F954" t="s">
        <v>9</v>
      </c>
      <c r="G954">
        <v>52</v>
      </c>
      <c r="L954">
        <v>9</v>
      </c>
      <c r="M954">
        <v>-84</v>
      </c>
      <c r="N954">
        <v>-84</v>
      </c>
    </row>
    <row r="955" spans="1:14" x14ac:dyDescent="0.25">
      <c r="A955" t="s">
        <v>7</v>
      </c>
      <c r="B955">
        <v>-4</v>
      </c>
      <c r="C955">
        <v>-84</v>
      </c>
      <c r="D955">
        <v>9</v>
      </c>
      <c r="E955" t="s">
        <v>744</v>
      </c>
      <c r="F955" t="s">
        <v>9</v>
      </c>
      <c r="G955">
        <v>52</v>
      </c>
      <c r="L955">
        <v>9</v>
      </c>
      <c r="M955">
        <v>-84</v>
      </c>
      <c r="N955">
        <v>-84</v>
      </c>
    </row>
    <row r="956" spans="1:14" x14ac:dyDescent="0.25">
      <c r="A956" t="s">
        <v>7</v>
      </c>
      <c r="B956">
        <v>-4</v>
      </c>
      <c r="C956">
        <v>-84</v>
      </c>
      <c r="D956">
        <v>9</v>
      </c>
      <c r="E956" t="s">
        <v>745</v>
      </c>
      <c r="F956" t="s">
        <v>9</v>
      </c>
      <c r="G956">
        <v>52</v>
      </c>
      <c r="L956">
        <v>9</v>
      </c>
      <c r="M956">
        <v>-84</v>
      </c>
      <c r="N956">
        <v>-84</v>
      </c>
    </row>
    <row r="957" spans="1:14" x14ac:dyDescent="0.25">
      <c r="A957" t="s">
        <v>7</v>
      </c>
      <c r="B957">
        <v>-4</v>
      </c>
      <c r="C957">
        <v>-83</v>
      </c>
      <c r="D957">
        <v>9</v>
      </c>
      <c r="E957" t="s">
        <v>746</v>
      </c>
      <c r="F957" t="s">
        <v>9</v>
      </c>
      <c r="G957">
        <v>52</v>
      </c>
      <c r="L957">
        <v>9</v>
      </c>
      <c r="M957">
        <v>-83</v>
      </c>
      <c r="N957">
        <v>-83</v>
      </c>
    </row>
    <row r="958" spans="1:14" x14ac:dyDescent="0.25">
      <c r="A958" t="s">
        <v>7</v>
      </c>
      <c r="B958">
        <v>-4</v>
      </c>
      <c r="C958">
        <v>-84</v>
      </c>
      <c r="D958">
        <v>9</v>
      </c>
      <c r="E958" t="s">
        <v>746</v>
      </c>
      <c r="F958" t="s">
        <v>9</v>
      </c>
      <c r="G958">
        <v>52</v>
      </c>
      <c r="L958">
        <v>9</v>
      </c>
      <c r="M958">
        <v>-84</v>
      </c>
      <c r="N958">
        <v>-84</v>
      </c>
    </row>
    <row r="959" spans="1:14" x14ac:dyDescent="0.25">
      <c r="A959" t="s">
        <v>7</v>
      </c>
      <c r="B959">
        <v>-4</v>
      </c>
      <c r="C959">
        <v>-84</v>
      </c>
      <c r="D959">
        <v>9</v>
      </c>
      <c r="E959" t="s">
        <v>747</v>
      </c>
      <c r="F959" t="s">
        <v>9</v>
      </c>
      <c r="G959">
        <v>52</v>
      </c>
      <c r="L959">
        <v>9</v>
      </c>
      <c r="M959">
        <v>-84</v>
      </c>
      <c r="N959">
        <v>-84</v>
      </c>
    </row>
    <row r="960" spans="1:14" x14ac:dyDescent="0.25">
      <c r="A960" t="s">
        <v>7</v>
      </c>
      <c r="B960">
        <v>-4</v>
      </c>
      <c r="C960">
        <v>-85</v>
      </c>
      <c r="D960">
        <v>9</v>
      </c>
      <c r="E960" t="s">
        <v>748</v>
      </c>
      <c r="F960" t="s">
        <v>9</v>
      </c>
      <c r="G960">
        <v>51</v>
      </c>
      <c r="L960">
        <v>9</v>
      </c>
      <c r="M960">
        <v>-85</v>
      </c>
      <c r="N960">
        <v>-85</v>
      </c>
    </row>
    <row r="961" spans="1:14" x14ac:dyDescent="0.25">
      <c r="A961" t="s">
        <v>7</v>
      </c>
      <c r="B961">
        <v>-4</v>
      </c>
      <c r="C961">
        <v>-84</v>
      </c>
      <c r="D961">
        <v>9</v>
      </c>
      <c r="E961" t="s">
        <v>748</v>
      </c>
      <c r="F961" t="s">
        <v>9</v>
      </c>
      <c r="G961">
        <v>51</v>
      </c>
      <c r="L961">
        <v>9</v>
      </c>
      <c r="M961">
        <v>-84</v>
      </c>
      <c r="N961">
        <v>-84</v>
      </c>
    </row>
    <row r="962" spans="1:14" x14ac:dyDescent="0.25">
      <c r="A962" t="s">
        <v>7</v>
      </c>
      <c r="B962">
        <v>-4</v>
      </c>
      <c r="C962">
        <v>-84</v>
      </c>
      <c r="D962">
        <v>9</v>
      </c>
      <c r="E962" t="s">
        <v>749</v>
      </c>
      <c r="F962" t="s">
        <v>9</v>
      </c>
      <c r="G962">
        <v>51</v>
      </c>
      <c r="L962">
        <v>9</v>
      </c>
      <c r="M962">
        <v>-84</v>
      </c>
      <c r="N962">
        <v>-84</v>
      </c>
    </row>
    <row r="963" spans="1:14" x14ac:dyDescent="0.25">
      <c r="A963" t="s">
        <v>7</v>
      </c>
      <c r="B963">
        <v>-4</v>
      </c>
      <c r="C963">
        <v>-84</v>
      </c>
      <c r="D963">
        <v>9</v>
      </c>
      <c r="E963" t="s">
        <v>750</v>
      </c>
      <c r="F963" t="s">
        <v>9</v>
      </c>
      <c r="G963">
        <v>51</v>
      </c>
      <c r="L963">
        <v>9</v>
      </c>
      <c r="M963">
        <v>-84</v>
      </c>
      <c r="N963">
        <v>-84</v>
      </c>
    </row>
    <row r="964" spans="1:14" x14ac:dyDescent="0.25">
      <c r="A964" t="s">
        <v>7</v>
      </c>
      <c r="B964">
        <v>-4</v>
      </c>
      <c r="C964">
        <v>-84</v>
      </c>
      <c r="D964">
        <v>9</v>
      </c>
      <c r="E964" t="s">
        <v>751</v>
      </c>
      <c r="F964" t="s">
        <v>9</v>
      </c>
      <c r="G964">
        <v>51</v>
      </c>
      <c r="L964">
        <v>9</v>
      </c>
      <c r="M964">
        <v>-84</v>
      </c>
      <c r="N964">
        <v>-84</v>
      </c>
    </row>
    <row r="965" spans="1:14" x14ac:dyDescent="0.25">
      <c r="A965" t="s">
        <v>7</v>
      </c>
      <c r="B965">
        <v>-4</v>
      </c>
      <c r="C965">
        <v>-85</v>
      </c>
      <c r="D965">
        <v>9</v>
      </c>
      <c r="E965" t="s">
        <v>752</v>
      </c>
      <c r="F965" t="s">
        <v>9</v>
      </c>
      <c r="G965">
        <v>51</v>
      </c>
      <c r="L965">
        <v>9</v>
      </c>
      <c r="M965">
        <v>-85</v>
      </c>
      <c r="N965">
        <v>-85</v>
      </c>
    </row>
    <row r="966" spans="1:14" x14ac:dyDescent="0.25">
      <c r="A966" t="s">
        <v>7</v>
      </c>
      <c r="B966">
        <v>-4</v>
      </c>
      <c r="C966">
        <v>-84</v>
      </c>
      <c r="D966">
        <v>9</v>
      </c>
      <c r="E966" t="s">
        <v>753</v>
      </c>
      <c r="F966" t="s">
        <v>9</v>
      </c>
      <c r="G966">
        <v>51</v>
      </c>
      <c r="L966">
        <v>9</v>
      </c>
      <c r="M966">
        <v>-84</v>
      </c>
      <c r="N966">
        <v>-84</v>
      </c>
    </row>
    <row r="967" spans="1:14" x14ac:dyDescent="0.25">
      <c r="A967" t="s">
        <v>7</v>
      </c>
      <c r="B967">
        <v>-4</v>
      </c>
      <c r="C967">
        <v>-83</v>
      </c>
      <c r="D967">
        <v>9</v>
      </c>
      <c r="E967" t="s">
        <v>754</v>
      </c>
      <c r="F967" t="s">
        <v>9</v>
      </c>
      <c r="G967">
        <v>51</v>
      </c>
      <c r="L967">
        <v>9</v>
      </c>
      <c r="M967">
        <v>-83</v>
      </c>
      <c r="N967">
        <v>-83</v>
      </c>
    </row>
    <row r="968" spans="1:14" x14ac:dyDescent="0.25">
      <c r="A968" t="s">
        <v>7</v>
      </c>
      <c r="B968">
        <v>-4</v>
      </c>
      <c r="C968">
        <v>-84</v>
      </c>
      <c r="D968">
        <v>9</v>
      </c>
      <c r="E968" t="s">
        <v>755</v>
      </c>
      <c r="F968" t="s">
        <v>9</v>
      </c>
      <c r="G968">
        <v>51</v>
      </c>
      <c r="L968">
        <v>9</v>
      </c>
      <c r="M968">
        <v>-84</v>
      </c>
      <c r="N968">
        <v>-84</v>
      </c>
    </row>
    <row r="969" spans="1:14" x14ac:dyDescent="0.25">
      <c r="A969" t="s">
        <v>7</v>
      </c>
      <c r="B969">
        <v>-4</v>
      </c>
      <c r="C969">
        <v>-86</v>
      </c>
      <c r="D969">
        <v>9</v>
      </c>
      <c r="E969" t="s">
        <v>756</v>
      </c>
      <c r="F969" t="s">
        <v>9</v>
      </c>
      <c r="G969">
        <v>51</v>
      </c>
      <c r="L969">
        <v>9</v>
      </c>
      <c r="M969">
        <v>-86</v>
      </c>
      <c r="N969">
        <v>-86</v>
      </c>
    </row>
    <row r="970" spans="1:14" x14ac:dyDescent="0.25">
      <c r="A970" t="s">
        <v>7</v>
      </c>
      <c r="B970">
        <v>-4</v>
      </c>
      <c r="C970">
        <v>-85</v>
      </c>
      <c r="D970">
        <v>9</v>
      </c>
      <c r="E970" t="s">
        <v>757</v>
      </c>
      <c r="F970" t="s">
        <v>9</v>
      </c>
      <c r="G970">
        <v>51</v>
      </c>
      <c r="L970">
        <v>9</v>
      </c>
      <c r="M970">
        <v>-85</v>
      </c>
      <c r="N970">
        <v>-85</v>
      </c>
    </row>
    <row r="971" spans="1:14" x14ac:dyDescent="0.25">
      <c r="A971" t="s">
        <v>7</v>
      </c>
      <c r="B971">
        <v>-4</v>
      </c>
      <c r="C971">
        <v>-84</v>
      </c>
      <c r="D971">
        <v>9</v>
      </c>
      <c r="E971" t="s">
        <v>758</v>
      </c>
      <c r="F971" t="s">
        <v>9</v>
      </c>
      <c r="G971">
        <v>51</v>
      </c>
      <c r="L971">
        <v>9</v>
      </c>
      <c r="M971">
        <v>-84</v>
      </c>
      <c r="N971">
        <v>-84</v>
      </c>
    </row>
    <row r="972" spans="1:14" x14ac:dyDescent="0.25">
      <c r="A972" t="s">
        <v>7</v>
      </c>
      <c r="B972">
        <v>-4</v>
      </c>
      <c r="C972">
        <v>-86</v>
      </c>
      <c r="D972">
        <v>9</v>
      </c>
      <c r="E972" t="s">
        <v>759</v>
      </c>
      <c r="F972" t="s">
        <v>9</v>
      </c>
      <c r="G972">
        <v>51</v>
      </c>
      <c r="L972">
        <v>9</v>
      </c>
      <c r="M972">
        <v>-86</v>
      </c>
      <c r="N972">
        <v>-86</v>
      </c>
    </row>
    <row r="973" spans="1:14" x14ac:dyDescent="0.25">
      <c r="A973" t="s">
        <v>7</v>
      </c>
      <c r="B973">
        <v>-4</v>
      </c>
      <c r="C973">
        <v>-84</v>
      </c>
      <c r="D973">
        <v>9</v>
      </c>
      <c r="E973" t="s">
        <v>760</v>
      </c>
      <c r="F973" t="s">
        <v>9</v>
      </c>
      <c r="G973">
        <v>51</v>
      </c>
      <c r="L973">
        <v>9</v>
      </c>
      <c r="M973">
        <v>-84</v>
      </c>
      <c r="N973">
        <v>-84</v>
      </c>
    </row>
    <row r="974" spans="1:14" x14ac:dyDescent="0.25">
      <c r="A974" t="s">
        <v>7</v>
      </c>
      <c r="B974">
        <v>-4</v>
      </c>
      <c r="C974">
        <v>-85</v>
      </c>
      <c r="D974">
        <v>9</v>
      </c>
      <c r="E974" t="s">
        <v>761</v>
      </c>
      <c r="F974" t="s">
        <v>9</v>
      </c>
      <c r="G974">
        <v>51</v>
      </c>
      <c r="L974">
        <v>9</v>
      </c>
      <c r="M974">
        <v>-85</v>
      </c>
      <c r="N974">
        <v>-85</v>
      </c>
    </row>
    <row r="975" spans="1:14" x14ac:dyDescent="0.25">
      <c r="A975" t="s">
        <v>7</v>
      </c>
      <c r="B975">
        <v>-4</v>
      </c>
      <c r="C975">
        <v>-84</v>
      </c>
      <c r="D975">
        <v>9</v>
      </c>
      <c r="E975" t="s">
        <v>762</v>
      </c>
      <c r="F975" t="s">
        <v>9</v>
      </c>
      <c r="G975">
        <v>51</v>
      </c>
      <c r="L975">
        <v>9</v>
      </c>
      <c r="M975">
        <v>-84</v>
      </c>
      <c r="N975">
        <v>-84</v>
      </c>
    </row>
    <row r="976" spans="1:14" x14ac:dyDescent="0.25">
      <c r="A976" t="s">
        <v>7</v>
      </c>
      <c r="B976">
        <v>-4</v>
      </c>
      <c r="C976">
        <v>-84</v>
      </c>
      <c r="D976">
        <v>9</v>
      </c>
      <c r="E976" t="s">
        <v>762</v>
      </c>
      <c r="F976" t="s">
        <v>9</v>
      </c>
      <c r="G976">
        <v>51</v>
      </c>
      <c r="L976">
        <v>9</v>
      </c>
      <c r="M976">
        <v>-84</v>
      </c>
      <c r="N976">
        <v>-84</v>
      </c>
    </row>
    <row r="977" spans="1:14" x14ac:dyDescent="0.25">
      <c r="A977" t="s">
        <v>7</v>
      </c>
      <c r="B977">
        <v>-4</v>
      </c>
      <c r="C977">
        <v>-85</v>
      </c>
      <c r="D977">
        <v>9</v>
      </c>
      <c r="E977" t="s">
        <v>763</v>
      </c>
      <c r="F977" t="s">
        <v>9</v>
      </c>
      <c r="G977">
        <v>51</v>
      </c>
      <c r="L977">
        <v>9</v>
      </c>
      <c r="M977">
        <v>-85</v>
      </c>
      <c r="N977">
        <v>-85</v>
      </c>
    </row>
    <row r="978" spans="1:14" x14ac:dyDescent="0.25">
      <c r="A978" t="s">
        <v>7</v>
      </c>
      <c r="B978">
        <v>-4</v>
      </c>
      <c r="C978">
        <v>-83</v>
      </c>
      <c r="D978">
        <v>9</v>
      </c>
      <c r="E978" t="s">
        <v>764</v>
      </c>
      <c r="F978" t="s">
        <v>9</v>
      </c>
      <c r="G978">
        <v>51</v>
      </c>
      <c r="L978">
        <v>9</v>
      </c>
      <c r="M978">
        <v>-83</v>
      </c>
      <c r="N978">
        <v>-83</v>
      </c>
    </row>
    <row r="979" spans="1:14" x14ac:dyDescent="0.25">
      <c r="A979" t="s">
        <v>7</v>
      </c>
      <c r="B979">
        <v>-4</v>
      </c>
      <c r="C979">
        <v>-83</v>
      </c>
      <c r="D979">
        <v>9</v>
      </c>
      <c r="E979" t="s">
        <v>765</v>
      </c>
      <c r="F979" t="s">
        <v>9</v>
      </c>
      <c r="G979">
        <v>51</v>
      </c>
      <c r="L979">
        <v>9</v>
      </c>
      <c r="M979">
        <v>-83</v>
      </c>
      <c r="N979">
        <v>-83</v>
      </c>
    </row>
    <row r="980" spans="1:14" x14ac:dyDescent="0.25">
      <c r="A980" t="s">
        <v>7</v>
      </c>
      <c r="B980">
        <v>-4</v>
      </c>
      <c r="C980">
        <v>-82</v>
      </c>
      <c r="D980">
        <v>9</v>
      </c>
      <c r="E980" t="s">
        <v>765</v>
      </c>
      <c r="F980" t="s">
        <v>9</v>
      </c>
      <c r="G980">
        <v>51</v>
      </c>
      <c r="L980">
        <v>9</v>
      </c>
      <c r="M980">
        <v>-82</v>
      </c>
      <c r="N980">
        <v>-82</v>
      </c>
    </row>
    <row r="981" spans="1:14" x14ac:dyDescent="0.25">
      <c r="A981" t="s">
        <v>7</v>
      </c>
      <c r="B981">
        <v>-4</v>
      </c>
      <c r="C981">
        <v>-80</v>
      </c>
      <c r="D981">
        <v>9</v>
      </c>
      <c r="E981" t="s">
        <v>766</v>
      </c>
      <c r="F981" t="s">
        <v>9</v>
      </c>
      <c r="G981">
        <v>50</v>
      </c>
      <c r="L981">
        <v>9</v>
      </c>
      <c r="M981">
        <v>-80</v>
      </c>
      <c r="N981">
        <v>-80</v>
      </c>
    </row>
    <row r="982" spans="1:14" x14ac:dyDescent="0.25">
      <c r="A982" t="s">
        <v>7</v>
      </c>
      <c r="B982">
        <v>-4</v>
      </c>
      <c r="C982">
        <v>-80</v>
      </c>
      <c r="D982">
        <v>9</v>
      </c>
      <c r="E982" t="s">
        <v>767</v>
      </c>
      <c r="F982" t="s">
        <v>9</v>
      </c>
      <c r="G982">
        <v>50</v>
      </c>
      <c r="L982">
        <v>9</v>
      </c>
      <c r="M982">
        <v>-80</v>
      </c>
      <c r="N982">
        <v>-80</v>
      </c>
    </row>
    <row r="983" spans="1:14" x14ac:dyDescent="0.25">
      <c r="A983" t="s">
        <v>7</v>
      </c>
      <c r="B983">
        <v>-4</v>
      </c>
      <c r="C983">
        <v>-80</v>
      </c>
      <c r="D983">
        <v>9</v>
      </c>
      <c r="E983" t="s">
        <v>768</v>
      </c>
      <c r="F983" t="s">
        <v>9</v>
      </c>
      <c r="G983">
        <v>50</v>
      </c>
      <c r="L983">
        <v>9</v>
      </c>
      <c r="M983">
        <v>-80</v>
      </c>
      <c r="N983">
        <v>-80</v>
      </c>
    </row>
    <row r="984" spans="1:14" x14ac:dyDescent="0.25">
      <c r="A984" t="s">
        <v>7</v>
      </c>
      <c r="B984">
        <v>-4</v>
      </c>
      <c r="C984">
        <v>-80</v>
      </c>
      <c r="D984">
        <v>9</v>
      </c>
      <c r="E984" t="s">
        <v>769</v>
      </c>
      <c r="F984" t="s">
        <v>9</v>
      </c>
      <c r="G984">
        <v>50</v>
      </c>
      <c r="L984">
        <v>9</v>
      </c>
      <c r="M984">
        <v>-80</v>
      </c>
      <c r="N984">
        <v>-80</v>
      </c>
    </row>
    <row r="985" spans="1:14" x14ac:dyDescent="0.25">
      <c r="A985" t="s">
        <v>7</v>
      </c>
      <c r="B985">
        <v>-4</v>
      </c>
      <c r="C985">
        <v>-80</v>
      </c>
      <c r="D985">
        <v>9</v>
      </c>
      <c r="E985" t="s">
        <v>770</v>
      </c>
      <c r="F985" t="s">
        <v>9</v>
      </c>
      <c r="G985">
        <v>50</v>
      </c>
      <c r="L985">
        <v>9</v>
      </c>
      <c r="M985">
        <v>-80</v>
      </c>
      <c r="N985">
        <v>-80</v>
      </c>
    </row>
    <row r="986" spans="1:14" x14ac:dyDescent="0.25">
      <c r="A986" t="s">
        <v>7</v>
      </c>
      <c r="B986">
        <v>-4</v>
      </c>
      <c r="C986">
        <v>-81</v>
      </c>
      <c r="D986">
        <v>9</v>
      </c>
      <c r="E986" t="s">
        <v>770</v>
      </c>
      <c r="F986" t="s">
        <v>9</v>
      </c>
      <c r="G986">
        <v>50</v>
      </c>
      <c r="L986">
        <v>9</v>
      </c>
      <c r="M986">
        <v>-81</v>
      </c>
      <c r="N986">
        <v>-81</v>
      </c>
    </row>
    <row r="987" spans="1:14" x14ac:dyDescent="0.25">
      <c r="A987" t="s">
        <v>7</v>
      </c>
      <c r="B987">
        <v>-4</v>
      </c>
      <c r="C987">
        <v>-74</v>
      </c>
      <c r="D987">
        <v>9</v>
      </c>
      <c r="E987" t="s">
        <v>771</v>
      </c>
      <c r="F987" t="s">
        <v>9</v>
      </c>
      <c r="G987">
        <v>50</v>
      </c>
      <c r="L987">
        <v>9</v>
      </c>
      <c r="M987">
        <v>-74</v>
      </c>
    </row>
    <row r="988" spans="1:14" x14ac:dyDescent="0.25">
      <c r="A988" t="s">
        <v>7</v>
      </c>
      <c r="B988">
        <v>-4</v>
      </c>
      <c r="C988">
        <v>-80</v>
      </c>
      <c r="D988">
        <v>9</v>
      </c>
      <c r="E988" t="s">
        <v>772</v>
      </c>
      <c r="F988" t="s">
        <v>9</v>
      </c>
      <c r="G988">
        <v>50</v>
      </c>
      <c r="L988">
        <v>9</v>
      </c>
      <c r="M988">
        <v>-80</v>
      </c>
      <c r="N988">
        <v>-80</v>
      </c>
    </row>
    <row r="989" spans="1:14" x14ac:dyDescent="0.25">
      <c r="A989" t="s">
        <v>7</v>
      </c>
      <c r="B989">
        <v>-4</v>
      </c>
      <c r="C989">
        <v>-80</v>
      </c>
      <c r="D989">
        <v>9</v>
      </c>
      <c r="E989" t="s">
        <v>772</v>
      </c>
      <c r="F989" t="s">
        <v>9</v>
      </c>
      <c r="G989">
        <v>50</v>
      </c>
      <c r="L989">
        <v>9</v>
      </c>
      <c r="M989">
        <v>-80</v>
      </c>
      <c r="N989">
        <v>-80</v>
      </c>
    </row>
    <row r="990" spans="1:14" x14ac:dyDescent="0.25">
      <c r="A990" t="s">
        <v>7</v>
      </c>
      <c r="B990">
        <v>-4</v>
      </c>
      <c r="C990">
        <v>-79</v>
      </c>
      <c r="D990">
        <v>9</v>
      </c>
      <c r="E990" t="s">
        <v>773</v>
      </c>
      <c r="F990" t="s">
        <v>9</v>
      </c>
      <c r="G990">
        <v>50</v>
      </c>
      <c r="L990">
        <v>9</v>
      </c>
      <c r="M990">
        <v>-79</v>
      </c>
      <c r="N990">
        <v>-79</v>
      </c>
    </row>
    <row r="991" spans="1:14" x14ac:dyDescent="0.25">
      <c r="A991" t="s">
        <v>7</v>
      </c>
      <c r="B991">
        <v>-4</v>
      </c>
      <c r="C991">
        <v>-80</v>
      </c>
      <c r="D991">
        <v>9</v>
      </c>
      <c r="E991" t="s">
        <v>774</v>
      </c>
      <c r="F991" t="s">
        <v>9</v>
      </c>
      <c r="G991">
        <v>50</v>
      </c>
      <c r="L991">
        <v>9</v>
      </c>
      <c r="M991">
        <v>-80</v>
      </c>
      <c r="N991">
        <v>-80</v>
      </c>
    </row>
    <row r="992" spans="1:14" x14ac:dyDescent="0.25">
      <c r="A992" t="s">
        <v>7</v>
      </c>
      <c r="B992">
        <v>-4</v>
      </c>
      <c r="C992">
        <v>-80</v>
      </c>
      <c r="D992">
        <v>9</v>
      </c>
      <c r="E992" t="s">
        <v>775</v>
      </c>
      <c r="F992" t="s">
        <v>9</v>
      </c>
      <c r="G992">
        <v>50</v>
      </c>
      <c r="L992">
        <v>9</v>
      </c>
      <c r="M992">
        <v>-80</v>
      </c>
      <c r="N992">
        <v>-80</v>
      </c>
    </row>
    <row r="993" spans="1:14" x14ac:dyDescent="0.25">
      <c r="A993" t="s">
        <v>7</v>
      </c>
      <c r="B993">
        <v>-4</v>
      </c>
      <c r="C993">
        <v>-80</v>
      </c>
      <c r="D993">
        <v>9</v>
      </c>
      <c r="E993" t="s">
        <v>776</v>
      </c>
      <c r="F993" t="s">
        <v>9</v>
      </c>
      <c r="G993">
        <v>50</v>
      </c>
      <c r="L993">
        <v>9</v>
      </c>
      <c r="M993">
        <v>-80</v>
      </c>
      <c r="N993">
        <v>-80</v>
      </c>
    </row>
    <row r="994" spans="1:14" x14ac:dyDescent="0.25">
      <c r="A994" t="s">
        <v>7</v>
      </c>
      <c r="B994">
        <v>-4</v>
      </c>
      <c r="C994">
        <v>-80</v>
      </c>
      <c r="D994">
        <v>9</v>
      </c>
      <c r="E994" t="s">
        <v>777</v>
      </c>
      <c r="F994" t="s">
        <v>9</v>
      </c>
      <c r="G994">
        <v>50</v>
      </c>
      <c r="L994">
        <v>9</v>
      </c>
      <c r="M994">
        <v>-80</v>
      </c>
      <c r="N994">
        <v>-80</v>
      </c>
    </row>
    <row r="995" spans="1:14" x14ac:dyDescent="0.25">
      <c r="A995" t="s">
        <v>7</v>
      </c>
      <c r="B995">
        <v>-4</v>
      </c>
      <c r="C995">
        <v>-80</v>
      </c>
      <c r="D995">
        <v>9</v>
      </c>
      <c r="E995" t="s">
        <v>778</v>
      </c>
      <c r="F995" t="s">
        <v>9</v>
      </c>
      <c r="G995">
        <v>50</v>
      </c>
      <c r="L995">
        <v>9</v>
      </c>
      <c r="M995">
        <v>-80</v>
      </c>
      <c r="N995">
        <v>-80</v>
      </c>
    </row>
    <row r="996" spans="1:14" x14ac:dyDescent="0.25">
      <c r="A996" t="s">
        <v>7</v>
      </c>
      <c r="B996">
        <v>-4</v>
      </c>
      <c r="C996">
        <v>-80</v>
      </c>
      <c r="D996">
        <v>9</v>
      </c>
      <c r="E996" t="s">
        <v>779</v>
      </c>
      <c r="F996" t="s">
        <v>9</v>
      </c>
      <c r="G996">
        <v>50</v>
      </c>
      <c r="L996">
        <v>9</v>
      </c>
      <c r="M996">
        <v>-80</v>
      </c>
      <c r="N996">
        <v>-80</v>
      </c>
    </row>
    <row r="997" spans="1:14" x14ac:dyDescent="0.25">
      <c r="A997" t="s">
        <v>7</v>
      </c>
      <c r="B997">
        <v>-4</v>
      </c>
      <c r="C997">
        <v>-80</v>
      </c>
      <c r="D997">
        <v>9</v>
      </c>
      <c r="E997" t="s">
        <v>780</v>
      </c>
      <c r="F997" t="s">
        <v>9</v>
      </c>
      <c r="G997">
        <v>50</v>
      </c>
      <c r="L997">
        <v>9</v>
      </c>
      <c r="M997">
        <v>-80</v>
      </c>
      <c r="N997">
        <v>-80</v>
      </c>
    </row>
    <row r="998" spans="1:14" x14ac:dyDescent="0.25">
      <c r="A998" t="s">
        <v>7</v>
      </c>
      <c r="B998">
        <v>-4</v>
      </c>
      <c r="C998">
        <v>-80</v>
      </c>
      <c r="D998">
        <v>9</v>
      </c>
      <c r="E998" t="s">
        <v>781</v>
      </c>
      <c r="F998" t="s">
        <v>9</v>
      </c>
      <c r="G998">
        <v>50</v>
      </c>
      <c r="L998">
        <v>9</v>
      </c>
      <c r="M998">
        <v>-80</v>
      </c>
      <c r="N998">
        <v>-80</v>
      </c>
    </row>
    <row r="999" spans="1:14" x14ac:dyDescent="0.25">
      <c r="A999" t="s">
        <v>7</v>
      </c>
      <c r="B999">
        <v>-4</v>
      </c>
      <c r="C999">
        <v>-79</v>
      </c>
      <c r="D999">
        <v>9</v>
      </c>
      <c r="E999" t="s">
        <v>782</v>
      </c>
      <c r="F999" t="s">
        <v>9</v>
      </c>
      <c r="G999">
        <v>50</v>
      </c>
      <c r="L999">
        <v>9</v>
      </c>
      <c r="M999">
        <v>-79</v>
      </c>
      <c r="N999">
        <v>-79</v>
      </c>
    </row>
    <row r="1000" spans="1:14" x14ac:dyDescent="0.25">
      <c r="A1000" t="s">
        <v>7</v>
      </c>
      <c r="B1000">
        <v>-4</v>
      </c>
      <c r="C1000">
        <v>-79</v>
      </c>
      <c r="D1000">
        <v>9</v>
      </c>
      <c r="E1000" t="s">
        <v>783</v>
      </c>
      <c r="F1000" t="s">
        <v>9</v>
      </c>
      <c r="G1000">
        <v>50</v>
      </c>
      <c r="L1000">
        <v>9</v>
      </c>
      <c r="M1000">
        <v>-79</v>
      </c>
      <c r="N1000">
        <v>-79</v>
      </c>
    </row>
    <row r="1001" spans="1:14" x14ac:dyDescent="0.25">
      <c r="A1001" t="s">
        <v>7</v>
      </c>
      <c r="B1001">
        <v>-4</v>
      </c>
      <c r="C1001">
        <v>-80</v>
      </c>
      <c r="D1001">
        <v>9</v>
      </c>
      <c r="E1001" t="s">
        <v>784</v>
      </c>
      <c r="F1001" t="s">
        <v>9</v>
      </c>
      <c r="G1001">
        <v>50</v>
      </c>
      <c r="L1001">
        <v>9</v>
      </c>
      <c r="M1001">
        <v>-80</v>
      </c>
      <c r="N1001">
        <v>-80</v>
      </c>
    </row>
    <row r="1002" spans="1:14" x14ac:dyDescent="0.25">
      <c r="A1002" t="s">
        <v>7</v>
      </c>
      <c r="B1002">
        <v>-4</v>
      </c>
      <c r="C1002">
        <v>-80</v>
      </c>
      <c r="D1002">
        <v>9</v>
      </c>
      <c r="E1002" t="s">
        <v>785</v>
      </c>
      <c r="F1002" t="s">
        <v>9</v>
      </c>
      <c r="G1002">
        <v>50</v>
      </c>
      <c r="L1002">
        <v>9</v>
      </c>
      <c r="M1002">
        <v>-80</v>
      </c>
      <c r="N1002">
        <v>-80</v>
      </c>
    </row>
    <row r="1003" spans="1:14" x14ac:dyDescent="0.25">
      <c r="A1003" t="s">
        <v>7</v>
      </c>
      <c r="B1003">
        <v>-4</v>
      </c>
      <c r="C1003">
        <v>-80</v>
      </c>
      <c r="D1003">
        <v>9</v>
      </c>
      <c r="E1003" t="s">
        <v>786</v>
      </c>
      <c r="F1003" t="s">
        <v>9</v>
      </c>
      <c r="G1003">
        <v>50</v>
      </c>
      <c r="L1003">
        <v>9</v>
      </c>
      <c r="M1003">
        <v>-80</v>
      </c>
      <c r="N1003">
        <v>-80</v>
      </c>
    </row>
    <row r="1004" spans="1:14" x14ac:dyDescent="0.25">
      <c r="A1004" t="s">
        <v>7</v>
      </c>
      <c r="B1004">
        <v>-4</v>
      </c>
      <c r="C1004">
        <v>-80</v>
      </c>
      <c r="D1004">
        <v>9</v>
      </c>
      <c r="E1004" t="s">
        <v>787</v>
      </c>
      <c r="F1004" t="s">
        <v>9</v>
      </c>
      <c r="G1004">
        <v>50</v>
      </c>
      <c r="L1004">
        <v>9</v>
      </c>
      <c r="M1004">
        <v>-80</v>
      </c>
      <c r="N1004">
        <v>-80</v>
      </c>
    </row>
    <row r="1005" spans="1:14" x14ac:dyDescent="0.25">
      <c r="A1005" t="s">
        <v>7</v>
      </c>
      <c r="B1005">
        <v>-4</v>
      </c>
      <c r="C1005">
        <v>-80</v>
      </c>
      <c r="D1005">
        <v>9</v>
      </c>
      <c r="E1005" t="s">
        <v>788</v>
      </c>
      <c r="F1005" t="s">
        <v>9</v>
      </c>
      <c r="G1005">
        <v>50</v>
      </c>
      <c r="L1005">
        <v>9</v>
      </c>
      <c r="M1005">
        <v>-80</v>
      </c>
      <c r="N1005">
        <v>-80</v>
      </c>
    </row>
    <row r="1006" spans="1:14" x14ac:dyDescent="0.25">
      <c r="A1006" t="s">
        <v>7</v>
      </c>
      <c r="B1006">
        <v>-4</v>
      </c>
      <c r="C1006">
        <v>-80</v>
      </c>
      <c r="D1006">
        <v>9</v>
      </c>
      <c r="E1006" t="s">
        <v>789</v>
      </c>
      <c r="F1006" t="s">
        <v>9</v>
      </c>
      <c r="G1006">
        <v>50</v>
      </c>
      <c r="L1006">
        <v>9</v>
      </c>
      <c r="M1006">
        <v>-80</v>
      </c>
      <c r="N1006">
        <v>-80</v>
      </c>
    </row>
    <row r="1007" spans="1:14" x14ac:dyDescent="0.25">
      <c r="A1007" t="s">
        <v>7</v>
      </c>
      <c r="B1007">
        <v>-4</v>
      </c>
      <c r="C1007">
        <v>-80</v>
      </c>
      <c r="D1007">
        <v>9</v>
      </c>
      <c r="E1007" t="s">
        <v>790</v>
      </c>
      <c r="F1007" t="s">
        <v>9</v>
      </c>
      <c r="G1007">
        <v>50</v>
      </c>
      <c r="L1007">
        <v>9</v>
      </c>
      <c r="M1007">
        <v>-80</v>
      </c>
      <c r="N1007">
        <v>-80</v>
      </c>
    </row>
    <row r="1008" spans="1:14" x14ac:dyDescent="0.25">
      <c r="A1008" t="s">
        <v>7</v>
      </c>
      <c r="B1008">
        <v>-4</v>
      </c>
      <c r="C1008">
        <v>-79</v>
      </c>
      <c r="D1008">
        <v>9.5</v>
      </c>
      <c r="E1008" t="s">
        <v>791</v>
      </c>
      <c r="F1008" t="s">
        <v>9</v>
      </c>
      <c r="G1008">
        <v>48</v>
      </c>
      <c r="L1008">
        <v>9.5</v>
      </c>
      <c r="M1008">
        <v>-79</v>
      </c>
    </row>
    <row r="1009" spans="1:14" x14ac:dyDescent="0.25">
      <c r="A1009" t="s">
        <v>7</v>
      </c>
      <c r="B1009">
        <v>-4</v>
      </c>
      <c r="C1009">
        <v>-79</v>
      </c>
      <c r="D1009">
        <v>9.5</v>
      </c>
      <c r="E1009" t="s">
        <v>792</v>
      </c>
      <c r="F1009" t="s">
        <v>9</v>
      </c>
      <c r="G1009">
        <v>48</v>
      </c>
      <c r="L1009">
        <v>9.5</v>
      </c>
      <c r="M1009">
        <v>-79</v>
      </c>
    </row>
    <row r="1010" spans="1:14" x14ac:dyDescent="0.25">
      <c r="A1010" t="s">
        <v>7</v>
      </c>
      <c r="B1010">
        <v>-4</v>
      </c>
      <c r="C1010">
        <v>-80</v>
      </c>
      <c r="D1010">
        <v>9.5</v>
      </c>
      <c r="E1010" t="s">
        <v>793</v>
      </c>
      <c r="F1010" t="s">
        <v>9</v>
      </c>
      <c r="G1010">
        <v>48</v>
      </c>
      <c r="L1010">
        <v>9.5</v>
      </c>
      <c r="M1010">
        <v>-80</v>
      </c>
      <c r="N1010">
        <v>-80</v>
      </c>
    </row>
    <row r="1011" spans="1:14" x14ac:dyDescent="0.25">
      <c r="A1011" t="s">
        <v>7</v>
      </c>
      <c r="B1011">
        <v>-4</v>
      </c>
      <c r="C1011">
        <v>-82</v>
      </c>
      <c r="D1011">
        <v>9.5</v>
      </c>
      <c r="E1011" t="s">
        <v>794</v>
      </c>
      <c r="F1011" t="s">
        <v>9</v>
      </c>
      <c r="G1011">
        <v>48</v>
      </c>
      <c r="L1011">
        <v>9.5</v>
      </c>
      <c r="M1011">
        <v>-82</v>
      </c>
      <c r="N1011">
        <v>-82</v>
      </c>
    </row>
    <row r="1012" spans="1:14" x14ac:dyDescent="0.25">
      <c r="A1012" t="s">
        <v>7</v>
      </c>
      <c r="B1012">
        <v>-4</v>
      </c>
      <c r="C1012">
        <v>-81</v>
      </c>
      <c r="D1012">
        <v>9.5</v>
      </c>
      <c r="E1012" t="s">
        <v>794</v>
      </c>
      <c r="F1012" t="s">
        <v>9</v>
      </c>
      <c r="G1012">
        <v>48</v>
      </c>
      <c r="L1012">
        <v>9.5</v>
      </c>
      <c r="M1012">
        <v>-81</v>
      </c>
      <c r="N1012">
        <v>-81</v>
      </c>
    </row>
    <row r="1013" spans="1:14" x14ac:dyDescent="0.25">
      <c r="A1013" t="s">
        <v>7</v>
      </c>
      <c r="B1013">
        <v>-4</v>
      </c>
      <c r="C1013">
        <v>-81</v>
      </c>
      <c r="D1013">
        <v>9.5</v>
      </c>
      <c r="E1013" t="s">
        <v>795</v>
      </c>
      <c r="F1013" t="s">
        <v>9</v>
      </c>
      <c r="G1013">
        <v>48</v>
      </c>
      <c r="L1013">
        <v>9.5</v>
      </c>
      <c r="M1013">
        <v>-81</v>
      </c>
      <c r="N1013">
        <v>-81</v>
      </c>
    </row>
    <row r="1014" spans="1:14" x14ac:dyDescent="0.25">
      <c r="A1014" t="s">
        <v>7</v>
      </c>
      <c r="B1014">
        <v>-4</v>
      </c>
      <c r="C1014">
        <v>-81</v>
      </c>
      <c r="D1014">
        <v>9.5</v>
      </c>
      <c r="E1014" t="s">
        <v>796</v>
      </c>
      <c r="F1014" t="s">
        <v>9</v>
      </c>
      <c r="G1014">
        <v>48</v>
      </c>
      <c r="L1014">
        <v>9.5</v>
      </c>
      <c r="M1014">
        <v>-81</v>
      </c>
      <c r="N1014">
        <v>-81</v>
      </c>
    </row>
    <row r="1015" spans="1:14" x14ac:dyDescent="0.25">
      <c r="A1015" t="s">
        <v>7</v>
      </c>
      <c r="B1015">
        <v>-4</v>
      </c>
      <c r="C1015">
        <v>-82</v>
      </c>
      <c r="D1015">
        <v>9.5</v>
      </c>
      <c r="E1015" t="s">
        <v>797</v>
      </c>
      <c r="F1015" t="s">
        <v>9</v>
      </c>
      <c r="G1015">
        <v>48</v>
      </c>
      <c r="L1015">
        <v>9.5</v>
      </c>
      <c r="M1015">
        <v>-82</v>
      </c>
      <c r="N1015">
        <v>-82</v>
      </c>
    </row>
    <row r="1016" spans="1:14" x14ac:dyDescent="0.25">
      <c r="A1016" t="s">
        <v>7</v>
      </c>
      <c r="B1016">
        <v>-4</v>
      </c>
      <c r="C1016">
        <v>-81</v>
      </c>
      <c r="D1016">
        <v>9.5</v>
      </c>
      <c r="E1016" t="s">
        <v>798</v>
      </c>
      <c r="F1016" t="s">
        <v>9</v>
      </c>
      <c r="G1016">
        <v>48</v>
      </c>
      <c r="L1016">
        <v>9.5</v>
      </c>
      <c r="M1016">
        <v>-81</v>
      </c>
      <c r="N1016">
        <v>-81</v>
      </c>
    </row>
    <row r="1017" spans="1:14" x14ac:dyDescent="0.25">
      <c r="A1017" t="s">
        <v>7</v>
      </c>
      <c r="B1017">
        <v>-4</v>
      </c>
      <c r="C1017">
        <v>-80</v>
      </c>
      <c r="D1017">
        <v>9.5</v>
      </c>
      <c r="E1017" t="s">
        <v>799</v>
      </c>
      <c r="F1017" t="s">
        <v>9</v>
      </c>
      <c r="G1017">
        <v>48</v>
      </c>
      <c r="L1017">
        <v>9.5</v>
      </c>
      <c r="M1017">
        <v>-80</v>
      </c>
      <c r="N1017">
        <v>-80</v>
      </c>
    </row>
    <row r="1018" spans="1:14" x14ac:dyDescent="0.25">
      <c r="A1018" t="s">
        <v>7</v>
      </c>
      <c r="B1018">
        <v>-4</v>
      </c>
      <c r="C1018">
        <v>-78</v>
      </c>
      <c r="D1018">
        <v>9.5</v>
      </c>
      <c r="E1018" t="s">
        <v>799</v>
      </c>
      <c r="F1018" t="s">
        <v>9</v>
      </c>
      <c r="G1018">
        <v>48</v>
      </c>
      <c r="L1018">
        <v>9.5</v>
      </c>
      <c r="M1018">
        <v>-78</v>
      </c>
    </row>
    <row r="1019" spans="1:14" x14ac:dyDescent="0.25">
      <c r="A1019" t="s">
        <v>7</v>
      </c>
      <c r="B1019">
        <v>-4</v>
      </c>
      <c r="C1019">
        <v>-80</v>
      </c>
      <c r="D1019">
        <v>9.5</v>
      </c>
      <c r="E1019" t="s">
        <v>800</v>
      </c>
      <c r="F1019" t="s">
        <v>9</v>
      </c>
      <c r="G1019">
        <v>48</v>
      </c>
      <c r="L1019">
        <v>9.5</v>
      </c>
      <c r="M1019">
        <v>-80</v>
      </c>
      <c r="N1019">
        <v>-80</v>
      </c>
    </row>
    <row r="1020" spans="1:14" x14ac:dyDescent="0.25">
      <c r="A1020" t="s">
        <v>7</v>
      </c>
      <c r="B1020">
        <v>-4</v>
      </c>
      <c r="C1020">
        <v>-80</v>
      </c>
      <c r="D1020">
        <v>9.5</v>
      </c>
      <c r="E1020" t="s">
        <v>801</v>
      </c>
      <c r="F1020" t="s">
        <v>9</v>
      </c>
      <c r="G1020">
        <v>48</v>
      </c>
      <c r="L1020">
        <v>9.5</v>
      </c>
      <c r="M1020">
        <v>-80</v>
      </c>
      <c r="N1020">
        <v>-80</v>
      </c>
    </row>
    <row r="1021" spans="1:14" x14ac:dyDescent="0.25">
      <c r="A1021" t="s">
        <v>7</v>
      </c>
      <c r="B1021">
        <v>-4</v>
      </c>
      <c r="C1021">
        <v>-80</v>
      </c>
      <c r="D1021">
        <v>9.5</v>
      </c>
      <c r="E1021" t="s">
        <v>801</v>
      </c>
      <c r="F1021" t="s">
        <v>9</v>
      </c>
      <c r="G1021">
        <v>48</v>
      </c>
      <c r="L1021">
        <v>9.5</v>
      </c>
      <c r="M1021">
        <v>-80</v>
      </c>
      <c r="N1021">
        <v>-80</v>
      </c>
    </row>
    <row r="1022" spans="1:14" x14ac:dyDescent="0.25">
      <c r="A1022" t="s">
        <v>7</v>
      </c>
      <c r="B1022">
        <v>-4</v>
      </c>
      <c r="C1022">
        <v>-80</v>
      </c>
      <c r="D1022">
        <v>9.5</v>
      </c>
      <c r="E1022" t="s">
        <v>802</v>
      </c>
      <c r="F1022" t="s">
        <v>9</v>
      </c>
      <c r="G1022">
        <v>48</v>
      </c>
      <c r="L1022">
        <v>9.5</v>
      </c>
      <c r="M1022">
        <v>-80</v>
      </c>
      <c r="N1022">
        <v>-80</v>
      </c>
    </row>
    <row r="1023" spans="1:14" x14ac:dyDescent="0.25">
      <c r="A1023" t="s">
        <v>7</v>
      </c>
      <c r="B1023">
        <v>-4</v>
      </c>
      <c r="C1023">
        <v>-81</v>
      </c>
      <c r="D1023">
        <v>9.5</v>
      </c>
      <c r="E1023" t="s">
        <v>803</v>
      </c>
      <c r="F1023" t="s">
        <v>9</v>
      </c>
      <c r="G1023">
        <v>48</v>
      </c>
      <c r="L1023">
        <v>9.5</v>
      </c>
      <c r="M1023">
        <v>-81</v>
      </c>
      <c r="N1023">
        <v>-81</v>
      </c>
    </row>
    <row r="1024" spans="1:14" x14ac:dyDescent="0.25">
      <c r="A1024" t="s">
        <v>7</v>
      </c>
      <c r="B1024">
        <v>-4</v>
      </c>
      <c r="C1024">
        <v>-81</v>
      </c>
      <c r="D1024">
        <v>9.5</v>
      </c>
      <c r="E1024" t="s">
        <v>803</v>
      </c>
      <c r="F1024" t="s">
        <v>9</v>
      </c>
      <c r="G1024">
        <v>48</v>
      </c>
      <c r="L1024">
        <v>9.5</v>
      </c>
      <c r="M1024">
        <v>-81</v>
      </c>
      <c r="N1024">
        <v>-81</v>
      </c>
    </row>
    <row r="1025" spans="1:14" x14ac:dyDescent="0.25">
      <c r="A1025" t="s">
        <v>7</v>
      </c>
      <c r="B1025">
        <v>-4</v>
      </c>
      <c r="C1025">
        <v>-81</v>
      </c>
      <c r="D1025">
        <v>9.5</v>
      </c>
      <c r="E1025" t="s">
        <v>804</v>
      </c>
      <c r="F1025" t="s">
        <v>9</v>
      </c>
      <c r="G1025">
        <v>48</v>
      </c>
      <c r="L1025">
        <v>9.5</v>
      </c>
      <c r="M1025">
        <v>-81</v>
      </c>
      <c r="N1025">
        <v>-81</v>
      </c>
    </row>
    <row r="1026" spans="1:14" x14ac:dyDescent="0.25">
      <c r="A1026" t="s">
        <v>7</v>
      </c>
      <c r="B1026">
        <v>-4</v>
      </c>
      <c r="C1026">
        <v>-80</v>
      </c>
      <c r="D1026">
        <v>9.5</v>
      </c>
      <c r="E1026" t="s">
        <v>805</v>
      </c>
      <c r="F1026" t="s">
        <v>9</v>
      </c>
      <c r="G1026">
        <v>48</v>
      </c>
      <c r="L1026">
        <v>9.5</v>
      </c>
      <c r="M1026">
        <v>-80</v>
      </c>
      <c r="N1026">
        <v>-80</v>
      </c>
    </row>
    <row r="1027" spans="1:14" x14ac:dyDescent="0.25">
      <c r="A1027" t="s">
        <v>7</v>
      </c>
      <c r="B1027">
        <v>-4</v>
      </c>
      <c r="C1027">
        <v>-81</v>
      </c>
      <c r="D1027">
        <v>9.5</v>
      </c>
      <c r="E1027" t="s">
        <v>805</v>
      </c>
      <c r="F1027" t="s">
        <v>9</v>
      </c>
      <c r="G1027">
        <v>48</v>
      </c>
      <c r="L1027">
        <v>9.5</v>
      </c>
      <c r="M1027">
        <v>-81</v>
      </c>
      <c r="N1027">
        <v>-81</v>
      </c>
    </row>
    <row r="1028" spans="1:14" x14ac:dyDescent="0.25">
      <c r="A1028" t="s">
        <v>7</v>
      </c>
      <c r="B1028">
        <v>-4</v>
      </c>
      <c r="C1028">
        <v>-80</v>
      </c>
      <c r="D1028">
        <v>9.5</v>
      </c>
      <c r="E1028" t="s">
        <v>806</v>
      </c>
      <c r="F1028" t="s">
        <v>9</v>
      </c>
      <c r="G1028">
        <v>48</v>
      </c>
      <c r="L1028">
        <v>9.5</v>
      </c>
      <c r="M1028">
        <v>-80</v>
      </c>
      <c r="N1028">
        <v>-80</v>
      </c>
    </row>
    <row r="1029" spans="1:14" x14ac:dyDescent="0.25">
      <c r="A1029" t="s">
        <v>7</v>
      </c>
      <c r="B1029">
        <v>-4</v>
      </c>
      <c r="C1029">
        <v>-80</v>
      </c>
      <c r="D1029">
        <v>9.5</v>
      </c>
      <c r="E1029" t="s">
        <v>807</v>
      </c>
      <c r="F1029" t="s">
        <v>9</v>
      </c>
      <c r="G1029">
        <v>48</v>
      </c>
      <c r="L1029">
        <v>9.5</v>
      </c>
      <c r="M1029">
        <v>-80</v>
      </c>
      <c r="N1029">
        <v>-80</v>
      </c>
    </row>
    <row r="1030" spans="1:14" x14ac:dyDescent="0.25">
      <c r="A1030" t="s">
        <v>7</v>
      </c>
      <c r="B1030">
        <v>-4</v>
      </c>
      <c r="C1030">
        <v>-80</v>
      </c>
      <c r="D1030">
        <v>9.5</v>
      </c>
      <c r="E1030" t="s">
        <v>807</v>
      </c>
      <c r="F1030" t="s">
        <v>9</v>
      </c>
      <c r="G1030">
        <v>48</v>
      </c>
      <c r="L1030">
        <v>9.5</v>
      </c>
      <c r="M1030">
        <v>-80</v>
      </c>
      <c r="N1030">
        <v>-80</v>
      </c>
    </row>
    <row r="1031" spans="1:14" x14ac:dyDescent="0.25">
      <c r="A1031" t="s">
        <v>7</v>
      </c>
      <c r="B1031">
        <v>-4</v>
      </c>
      <c r="C1031">
        <v>-80</v>
      </c>
      <c r="D1031">
        <v>9.5</v>
      </c>
      <c r="E1031" t="s">
        <v>808</v>
      </c>
      <c r="F1031" t="s">
        <v>9</v>
      </c>
      <c r="G1031">
        <v>48</v>
      </c>
      <c r="L1031">
        <v>9.5</v>
      </c>
      <c r="M1031">
        <v>-80</v>
      </c>
      <c r="N1031">
        <v>-80</v>
      </c>
    </row>
    <row r="1032" spans="1:14" x14ac:dyDescent="0.25">
      <c r="A1032" t="s">
        <v>7</v>
      </c>
      <c r="B1032">
        <v>-4</v>
      </c>
      <c r="C1032">
        <v>-80</v>
      </c>
      <c r="D1032">
        <v>9.5</v>
      </c>
      <c r="E1032" t="s">
        <v>809</v>
      </c>
      <c r="F1032" t="s">
        <v>9</v>
      </c>
      <c r="G1032">
        <v>48</v>
      </c>
      <c r="L1032">
        <v>9.5</v>
      </c>
      <c r="M1032">
        <v>-80</v>
      </c>
      <c r="N1032">
        <v>-80</v>
      </c>
    </row>
    <row r="1033" spans="1:14" x14ac:dyDescent="0.25">
      <c r="A1033" t="s">
        <v>7</v>
      </c>
      <c r="B1033">
        <v>-4</v>
      </c>
      <c r="C1033">
        <v>-80</v>
      </c>
      <c r="D1033">
        <v>9.5</v>
      </c>
      <c r="E1033" t="s">
        <v>810</v>
      </c>
      <c r="F1033" t="s">
        <v>9</v>
      </c>
      <c r="G1033">
        <v>48</v>
      </c>
      <c r="L1033">
        <v>9.5</v>
      </c>
      <c r="M1033">
        <v>-80</v>
      </c>
      <c r="N1033">
        <v>-80</v>
      </c>
    </row>
    <row r="1034" spans="1:14" x14ac:dyDescent="0.25">
      <c r="A1034" t="s">
        <v>7</v>
      </c>
      <c r="B1034">
        <v>-4</v>
      </c>
      <c r="C1034">
        <v>-81</v>
      </c>
      <c r="D1034">
        <v>9.5</v>
      </c>
      <c r="E1034" t="s">
        <v>811</v>
      </c>
      <c r="F1034" t="s">
        <v>9</v>
      </c>
      <c r="G1034">
        <v>48</v>
      </c>
      <c r="L1034">
        <v>9.5</v>
      </c>
      <c r="M1034">
        <v>-81</v>
      </c>
      <c r="N1034">
        <v>-81</v>
      </c>
    </row>
    <row r="1035" spans="1:14" x14ac:dyDescent="0.25">
      <c r="A1035" t="s">
        <v>7</v>
      </c>
      <c r="B1035">
        <v>-4</v>
      </c>
      <c r="C1035">
        <v>-81</v>
      </c>
      <c r="D1035">
        <v>9.5</v>
      </c>
      <c r="E1035" t="s">
        <v>812</v>
      </c>
      <c r="F1035" t="s">
        <v>9</v>
      </c>
      <c r="G1035">
        <v>48</v>
      </c>
      <c r="L1035">
        <v>9.5</v>
      </c>
      <c r="M1035">
        <v>-81</v>
      </c>
      <c r="N1035">
        <v>-81</v>
      </c>
    </row>
    <row r="1036" spans="1:14" x14ac:dyDescent="0.25">
      <c r="A1036" t="s">
        <v>7</v>
      </c>
      <c r="B1036">
        <v>-4</v>
      </c>
      <c r="C1036">
        <v>-80</v>
      </c>
      <c r="D1036">
        <v>9.5</v>
      </c>
      <c r="E1036" t="s">
        <v>813</v>
      </c>
      <c r="F1036" t="s">
        <v>9</v>
      </c>
      <c r="G1036">
        <v>47</v>
      </c>
      <c r="L1036">
        <v>9.5</v>
      </c>
      <c r="M1036">
        <v>-80</v>
      </c>
      <c r="N1036">
        <v>-80</v>
      </c>
    </row>
    <row r="1037" spans="1:14" x14ac:dyDescent="0.25">
      <c r="A1037" t="s">
        <v>7</v>
      </c>
      <c r="B1037">
        <v>-4</v>
      </c>
      <c r="C1037">
        <v>-81</v>
      </c>
      <c r="D1037">
        <v>9.5</v>
      </c>
      <c r="E1037" t="s">
        <v>814</v>
      </c>
      <c r="F1037" t="s">
        <v>9</v>
      </c>
      <c r="G1037">
        <v>47</v>
      </c>
      <c r="L1037">
        <v>9.5</v>
      </c>
      <c r="M1037">
        <v>-81</v>
      </c>
      <c r="N1037">
        <v>-81</v>
      </c>
    </row>
    <row r="1038" spans="1:14" x14ac:dyDescent="0.25">
      <c r="A1038" t="s">
        <v>7</v>
      </c>
      <c r="B1038">
        <v>-4</v>
      </c>
      <c r="C1038">
        <v>-80</v>
      </c>
      <c r="D1038">
        <v>9.5</v>
      </c>
      <c r="E1038" t="s">
        <v>815</v>
      </c>
      <c r="F1038" t="s">
        <v>9</v>
      </c>
      <c r="G1038">
        <v>47</v>
      </c>
      <c r="L1038">
        <v>9.5</v>
      </c>
      <c r="M1038">
        <v>-80</v>
      </c>
      <c r="N1038">
        <v>-80</v>
      </c>
    </row>
    <row r="1039" spans="1:14" x14ac:dyDescent="0.25">
      <c r="A1039" t="s">
        <v>7</v>
      </c>
      <c r="B1039">
        <v>-4</v>
      </c>
      <c r="C1039">
        <v>-80</v>
      </c>
      <c r="D1039">
        <v>9.5</v>
      </c>
      <c r="E1039" t="s">
        <v>816</v>
      </c>
      <c r="F1039" t="s">
        <v>9</v>
      </c>
      <c r="G1039">
        <v>47</v>
      </c>
      <c r="L1039">
        <v>9.5</v>
      </c>
      <c r="M1039">
        <v>-80</v>
      </c>
      <c r="N1039">
        <v>-80</v>
      </c>
    </row>
    <row r="1040" spans="1:14" x14ac:dyDescent="0.25">
      <c r="A1040" t="s">
        <v>7</v>
      </c>
      <c r="B1040">
        <v>-4</v>
      </c>
      <c r="C1040">
        <v>-80</v>
      </c>
      <c r="D1040">
        <v>9.5</v>
      </c>
      <c r="E1040" t="s">
        <v>817</v>
      </c>
      <c r="F1040" t="s">
        <v>9</v>
      </c>
      <c r="G1040">
        <v>47</v>
      </c>
      <c r="L1040">
        <v>9.5</v>
      </c>
      <c r="M1040">
        <v>-80</v>
      </c>
      <c r="N1040">
        <v>-80</v>
      </c>
    </row>
    <row r="1041" spans="1:14" x14ac:dyDescent="0.25">
      <c r="A1041" t="s">
        <v>7</v>
      </c>
      <c r="B1041">
        <v>-4</v>
      </c>
      <c r="C1041">
        <v>-80</v>
      </c>
      <c r="D1041">
        <v>9.5</v>
      </c>
      <c r="E1041" t="s">
        <v>818</v>
      </c>
      <c r="F1041" t="s">
        <v>9</v>
      </c>
      <c r="G1041">
        <v>47</v>
      </c>
      <c r="L1041">
        <v>9.5</v>
      </c>
      <c r="M1041">
        <v>-80</v>
      </c>
      <c r="N1041">
        <v>-80</v>
      </c>
    </row>
    <row r="1042" spans="1:14" x14ac:dyDescent="0.25">
      <c r="A1042" t="s">
        <v>7</v>
      </c>
      <c r="B1042">
        <v>-4</v>
      </c>
      <c r="C1042">
        <v>-80</v>
      </c>
      <c r="D1042">
        <v>9.5</v>
      </c>
      <c r="E1042" t="s">
        <v>819</v>
      </c>
      <c r="F1042" t="s">
        <v>9</v>
      </c>
      <c r="G1042">
        <v>47</v>
      </c>
      <c r="L1042">
        <v>9.5</v>
      </c>
      <c r="M1042">
        <v>-80</v>
      </c>
      <c r="N1042">
        <v>-80</v>
      </c>
    </row>
    <row r="1043" spans="1:14" x14ac:dyDescent="0.25">
      <c r="A1043" t="s">
        <v>7</v>
      </c>
      <c r="B1043">
        <v>-4</v>
      </c>
      <c r="C1043">
        <v>-80</v>
      </c>
      <c r="D1043">
        <v>9.5</v>
      </c>
      <c r="E1043" t="s">
        <v>820</v>
      </c>
      <c r="F1043" t="s">
        <v>9</v>
      </c>
      <c r="G1043">
        <v>47</v>
      </c>
      <c r="L1043">
        <v>9.5</v>
      </c>
      <c r="M1043">
        <v>-80</v>
      </c>
      <c r="N1043">
        <v>-80</v>
      </c>
    </row>
    <row r="1044" spans="1:14" x14ac:dyDescent="0.25">
      <c r="A1044" t="s">
        <v>7</v>
      </c>
      <c r="B1044">
        <v>-4</v>
      </c>
      <c r="C1044">
        <v>-80</v>
      </c>
      <c r="D1044">
        <v>9.5</v>
      </c>
      <c r="E1044" t="s">
        <v>820</v>
      </c>
      <c r="F1044" t="s">
        <v>9</v>
      </c>
      <c r="G1044">
        <v>47</v>
      </c>
      <c r="L1044">
        <v>9.5</v>
      </c>
      <c r="M1044">
        <v>-80</v>
      </c>
      <c r="N1044">
        <v>-80</v>
      </c>
    </row>
    <row r="1045" spans="1:14" x14ac:dyDescent="0.25">
      <c r="A1045" t="s">
        <v>7</v>
      </c>
      <c r="B1045">
        <v>-4</v>
      </c>
      <c r="C1045">
        <v>-81</v>
      </c>
      <c r="D1045">
        <v>9.5</v>
      </c>
      <c r="E1045" t="s">
        <v>821</v>
      </c>
      <c r="F1045" t="s">
        <v>9</v>
      </c>
      <c r="G1045">
        <v>47</v>
      </c>
      <c r="L1045">
        <v>9.5</v>
      </c>
      <c r="M1045">
        <v>-81</v>
      </c>
      <c r="N1045">
        <v>-81</v>
      </c>
    </row>
    <row r="1046" spans="1:14" x14ac:dyDescent="0.25">
      <c r="A1046" t="s">
        <v>7</v>
      </c>
      <c r="B1046">
        <v>-4</v>
      </c>
      <c r="C1046">
        <v>-81</v>
      </c>
      <c r="D1046">
        <v>9.5</v>
      </c>
      <c r="E1046" t="s">
        <v>822</v>
      </c>
      <c r="F1046" t="s">
        <v>9</v>
      </c>
      <c r="G1046">
        <v>47</v>
      </c>
      <c r="L1046">
        <v>9.5</v>
      </c>
      <c r="M1046">
        <v>-81</v>
      </c>
      <c r="N1046">
        <v>-81</v>
      </c>
    </row>
    <row r="1047" spans="1:14" x14ac:dyDescent="0.25">
      <c r="A1047" t="s">
        <v>7</v>
      </c>
      <c r="B1047">
        <v>-4</v>
      </c>
      <c r="C1047">
        <v>-81</v>
      </c>
      <c r="D1047">
        <v>9.5</v>
      </c>
      <c r="E1047" t="s">
        <v>823</v>
      </c>
      <c r="F1047" t="s">
        <v>9</v>
      </c>
      <c r="G1047">
        <v>47</v>
      </c>
      <c r="L1047">
        <v>9.5</v>
      </c>
      <c r="M1047">
        <v>-81</v>
      </c>
      <c r="N1047">
        <v>-81</v>
      </c>
    </row>
    <row r="1048" spans="1:14" x14ac:dyDescent="0.25">
      <c r="A1048" t="s">
        <v>7</v>
      </c>
      <c r="B1048">
        <v>-4</v>
      </c>
      <c r="C1048">
        <v>-82</v>
      </c>
      <c r="D1048">
        <v>9.5</v>
      </c>
      <c r="E1048" t="s">
        <v>824</v>
      </c>
      <c r="F1048" t="s">
        <v>9</v>
      </c>
      <c r="G1048">
        <v>47</v>
      </c>
      <c r="L1048">
        <v>9.5</v>
      </c>
      <c r="M1048">
        <v>-82</v>
      </c>
      <c r="N1048">
        <v>-82</v>
      </c>
    </row>
    <row r="1049" spans="1:14" x14ac:dyDescent="0.25">
      <c r="A1049" t="s">
        <v>7</v>
      </c>
      <c r="B1049">
        <v>-4</v>
      </c>
      <c r="C1049">
        <v>-82</v>
      </c>
      <c r="D1049">
        <v>9.5</v>
      </c>
      <c r="E1049" t="s">
        <v>825</v>
      </c>
      <c r="F1049" t="s">
        <v>9</v>
      </c>
      <c r="G1049">
        <v>47</v>
      </c>
      <c r="L1049">
        <v>9.5</v>
      </c>
      <c r="M1049">
        <v>-82</v>
      </c>
      <c r="N1049">
        <v>-82</v>
      </c>
    </row>
    <row r="1050" spans="1:14" x14ac:dyDescent="0.25">
      <c r="A1050" t="s">
        <v>7</v>
      </c>
      <c r="B1050">
        <v>-4</v>
      </c>
      <c r="C1050">
        <v>-82</v>
      </c>
      <c r="D1050">
        <v>9.5</v>
      </c>
      <c r="E1050" t="s">
        <v>826</v>
      </c>
      <c r="F1050" t="s">
        <v>9</v>
      </c>
      <c r="G1050">
        <v>47</v>
      </c>
      <c r="L1050">
        <v>9.5</v>
      </c>
      <c r="M1050">
        <v>-82</v>
      </c>
      <c r="N1050">
        <v>-82</v>
      </c>
    </row>
    <row r="1051" spans="1:14" x14ac:dyDescent="0.25">
      <c r="A1051" t="s">
        <v>7</v>
      </c>
      <c r="B1051">
        <v>-4</v>
      </c>
      <c r="C1051">
        <v>-82</v>
      </c>
      <c r="D1051">
        <v>9.5</v>
      </c>
      <c r="E1051" t="s">
        <v>827</v>
      </c>
      <c r="F1051" t="s">
        <v>9</v>
      </c>
      <c r="G1051">
        <v>47</v>
      </c>
      <c r="L1051">
        <v>9.5</v>
      </c>
      <c r="M1051">
        <v>-82</v>
      </c>
      <c r="N1051">
        <v>-82</v>
      </c>
    </row>
    <row r="1052" spans="1:14" x14ac:dyDescent="0.25">
      <c r="A1052" t="s">
        <v>7</v>
      </c>
      <c r="B1052">
        <v>-4</v>
      </c>
      <c r="C1052">
        <v>-81</v>
      </c>
      <c r="D1052">
        <v>9.5</v>
      </c>
      <c r="E1052" t="s">
        <v>828</v>
      </c>
      <c r="F1052" t="s">
        <v>9</v>
      </c>
      <c r="G1052">
        <v>47</v>
      </c>
      <c r="L1052">
        <v>9.5</v>
      </c>
      <c r="M1052">
        <v>-81</v>
      </c>
      <c r="N1052">
        <v>-81</v>
      </c>
    </row>
    <row r="1053" spans="1:14" x14ac:dyDescent="0.25">
      <c r="A1053" t="s">
        <v>7</v>
      </c>
      <c r="B1053">
        <v>-4</v>
      </c>
      <c r="C1053">
        <v>-81</v>
      </c>
      <c r="D1053">
        <v>9.5</v>
      </c>
      <c r="E1053" t="s">
        <v>829</v>
      </c>
      <c r="F1053" t="s">
        <v>9</v>
      </c>
      <c r="G1053">
        <v>47</v>
      </c>
      <c r="L1053">
        <v>9.5</v>
      </c>
      <c r="M1053">
        <v>-81</v>
      </c>
      <c r="N1053">
        <v>-81</v>
      </c>
    </row>
    <row r="1054" spans="1:14" x14ac:dyDescent="0.25">
      <c r="A1054" t="s">
        <v>7</v>
      </c>
      <c r="B1054">
        <v>-4</v>
      </c>
      <c r="C1054">
        <v>-81</v>
      </c>
      <c r="D1054">
        <v>9.5</v>
      </c>
      <c r="E1054" t="s">
        <v>829</v>
      </c>
      <c r="F1054" t="s">
        <v>9</v>
      </c>
      <c r="G1054">
        <v>47</v>
      </c>
      <c r="L1054">
        <v>9.5</v>
      </c>
      <c r="M1054">
        <v>-81</v>
      </c>
      <c r="N1054">
        <v>-81</v>
      </c>
    </row>
    <row r="1055" spans="1:14" x14ac:dyDescent="0.25">
      <c r="A1055" t="s">
        <v>7</v>
      </c>
      <c r="B1055">
        <v>-4</v>
      </c>
      <c r="C1055">
        <v>-81</v>
      </c>
      <c r="D1055">
        <v>9.5</v>
      </c>
      <c r="E1055" t="s">
        <v>830</v>
      </c>
      <c r="F1055" t="s">
        <v>9</v>
      </c>
      <c r="G1055">
        <v>47</v>
      </c>
      <c r="L1055">
        <v>9.5</v>
      </c>
      <c r="M1055">
        <v>-81</v>
      </c>
      <c r="N1055">
        <v>-81</v>
      </c>
    </row>
    <row r="1056" spans="1:14" x14ac:dyDescent="0.25">
      <c r="A1056" t="s">
        <v>7</v>
      </c>
      <c r="B1056">
        <v>-4</v>
      </c>
      <c r="C1056">
        <v>-82</v>
      </c>
      <c r="D1056">
        <v>9.5</v>
      </c>
      <c r="E1056" t="s">
        <v>831</v>
      </c>
      <c r="F1056" t="s">
        <v>9</v>
      </c>
      <c r="G1056">
        <v>47</v>
      </c>
      <c r="L1056">
        <v>9.5</v>
      </c>
      <c r="M1056">
        <v>-82</v>
      </c>
      <c r="N1056">
        <v>-82</v>
      </c>
    </row>
    <row r="1057" spans="1:14" x14ac:dyDescent="0.25">
      <c r="A1057" t="s">
        <v>7</v>
      </c>
      <c r="B1057">
        <v>-4</v>
      </c>
      <c r="C1057">
        <v>-83</v>
      </c>
      <c r="D1057">
        <v>9.5</v>
      </c>
      <c r="E1057" t="s">
        <v>831</v>
      </c>
      <c r="F1057" t="s">
        <v>9</v>
      </c>
      <c r="G1057">
        <v>47</v>
      </c>
      <c r="L1057">
        <v>9.5</v>
      </c>
      <c r="M1057">
        <v>-83</v>
      </c>
    </row>
    <row r="1058" spans="1:14" x14ac:dyDescent="0.25">
      <c r="A1058" t="s">
        <v>7</v>
      </c>
      <c r="B1058">
        <v>-4</v>
      </c>
      <c r="C1058">
        <v>-82</v>
      </c>
      <c r="D1058">
        <v>9.5</v>
      </c>
      <c r="E1058" t="s">
        <v>832</v>
      </c>
      <c r="F1058" t="s">
        <v>9</v>
      </c>
      <c r="G1058">
        <v>47</v>
      </c>
      <c r="L1058">
        <v>9.5</v>
      </c>
      <c r="M1058">
        <v>-82</v>
      </c>
      <c r="N1058">
        <v>-82</v>
      </c>
    </row>
    <row r="1059" spans="1:14" x14ac:dyDescent="0.25">
      <c r="A1059" t="s">
        <v>7</v>
      </c>
      <c r="B1059">
        <v>-4</v>
      </c>
      <c r="C1059">
        <v>-81</v>
      </c>
      <c r="D1059">
        <v>9.5</v>
      </c>
      <c r="E1059" t="s">
        <v>833</v>
      </c>
      <c r="F1059" t="s">
        <v>9</v>
      </c>
      <c r="G1059">
        <v>47</v>
      </c>
      <c r="L1059">
        <v>9.5</v>
      </c>
      <c r="M1059">
        <v>-81</v>
      </c>
      <c r="N1059">
        <v>-81</v>
      </c>
    </row>
    <row r="1060" spans="1:14" x14ac:dyDescent="0.25">
      <c r="A1060" t="s">
        <v>7</v>
      </c>
      <c r="B1060">
        <v>-4</v>
      </c>
      <c r="C1060">
        <v>-81</v>
      </c>
      <c r="D1060">
        <v>9.5</v>
      </c>
      <c r="E1060" t="s">
        <v>833</v>
      </c>
      <c r="F1060" t="s">
        <v>9</v>
      </c>
      <c r="G1060">
        <v>47</v>
      </c>
      <c r="L1060">
        <v>9.5</v>
      </c>
      <c r="M1060">
        <v>-81</v>
      </c>
      <c r="N1060">
        <v>-81</v>
      </c>
    </row>
    <row r="1061" spans="1:14" x14ac:dyDescent="0.25">
      <c r="A1061" t="s">
        <v>7</v>
      </c>
      <c r="B1061">
        <v>-4</v>
      </c>
      <c r="C1061">
        <v>-81</v>
      </c>
      <c r="D1061">
        <v>9.5</v>
      </c>
      <c r="E1061" t="s">
        <v>834</v>
      </c>
      <c r="F1061" t="s">
        <v>9</v>
      </c>
      <c r="G1061">
        <v>47</v>
      </c>
      <c r="L1061">
        <v>9.5</v>
      </c>
      <c r="M1061">
        <v>-81</v>
      </c>
      <c r="N1061">
        <v>-81</v>
      </c>
    </row>
    <row r="1062" spans="1:14" x14ac:dyDescent="0.25">
      <c r="A1062" t="s">
        <v>7</v>
      </c>
      <c r="B1062">
        <v>-4</v>
      </c>
      <c r="C1062">
        <v>-82</v>
      </c>
      <c r="D1062">
        <v>9.5</v>
      </c>
      <c r="E1062" t="s">
        <v>835</v>
      </c>
      <c r="F1062" t="s">
        <v>9</v>
      </c>
      <c r="G1062">
        <v>47</v>
      </c>
      <c r="L1062">
        <v>9.5</v>
      </c>
      <c r="M1062">
        <v>-82</v>
      </c>
      <c r="N1062">
        <v>-82</v>
      </c>
    </row>
    <row r="1063" spans="1:14" x14ac:dyDescent="0.25">
      <c r="A1063" t="s">
        <v>7</v>
      </c>
      <c r="B1063">
        <v>-4</v>
      </c>
      <c r="C1063">
        <v>-81</v>
      </c>
      <c r="D1063">
        <v>9.5</v>
      </c>
      <c r="E1063" t="s">
        <v>836</v>
      </c>
      <c r="F1063" t="s">
        <v>9</v>
      </c>
      <c r="G1063">
        <v>47</v>
      </c>
      <c r="L1063">
        <v>9.5</v>
      </c>
      <c r="M1063">
        <v>-81</v>
      </c>
      <c r="N1063">
        <v>-81</v>
      </c>
    </row>
    <row r="1064" spans="1:14" x14ac:dyDescent="0.25">
      <c r="A1064" t="s">
        <v>7</v>
      </c>
      <c r="B1064">
        <v>-4</v>
      </c>
      <c r="C1064">
        <v>-80</v>
      </c>
      <c r="D1064">
        <v>9.5</v>
      </c>
      <c r="E1064" t="s">
        <v>836</v>
      </c>
      <c r="F1064" t="s">
        <v>9</v>
      </c>
      <c r="G1064">
        <v>47</v>
      </c>
      <c r="L1064">
        <v>9.5</v>
      </c>
      <c r="M1064">
        <v>-80</v>
      </c>
      <c r="N1064">
        <v>-80</v>
      </c>
    </row>
    <row r="1065" spans="1:14" x14ac:dyDescent="0.25">
      <c r="A1065" t="s">
        <v>7</v>
      </c>
      <c r="B1065">
        <v>-4</v>
      </c>
      <c r="C1065">
        <v>-80</v>
      </c>
      <c r="D1065">
        <v>9.5</v>
      </c>
      <c r="E1065" t="s">
        <v>837</v>
      </c>
      <c r="F1065" t="s">
        <v>9</v>
      </c>
      <c r="G1065">
        <v>47</v>
      </c>
      <c r="L1065">
        <v>9.5</v>
      </c>
      <c r="M1065">
        <v>-80</v>
      </c>
      <c r="N1065">
        <v>-80</v>
      </c>
    </row>
    <row r="1066" spans="1:14" x14ac:dyDescent="0.25">
      <c r="A1066" t="s">
        <v>7</v>
      </c>
      <c r="B1066">
        <v>-4</v>
      </c>
      <c r="C1066">
        <v>-80</v>
      </c>
      <c r="D1066">
        <v>9.5</v>
      </c>
      <c r="E1066" t="s">
        <v>838</v>
      </c>
      <c r="F1066" t="s">
        <v>9</v>
      </c>
      <c r="G1066">
        <v>47</v>
      </c>
      <c r="L1066">
        <v>9.5</v>
      </c>
      <c r="M1066">
        <v>-80</v>
      </c>
      <c r="N1066">
        <v>-80</v>
      </c>
    </row>
    <row r="1067" spans="1:14" x14ac:dyDescent="0.25">
      <c r="A1067" t="s">
        <v>7</v>
      </c>
      <c r="B1067">
        <v>-4</v>
      </c>
      <c r="C1067">
        <v>-80</v>
      </c>
      <c r="D1067">
        <v>9.5</v>
      </c>
      <c r="E1067" t="s">
        <v>839</v>
      </c>
      <c r="F1067" t="s">
        <v>9</v>
      </c>
      <c r="G1067">
        <v>47</v>
      </c>
      <c r="L1067">
        <v>9.5</v>
      </c>
      <c r="M1067">
        <v>-80</v>
      </c>
      <c r="N1067">
        <v>-80</v>
      </c>
    </row>
    <row r="1068" spans="1:14" x14ac:dyDescent="0.25">
      <c r="A1068" t="s">
        <v>7</v>
      </c>
      <c r="B1068">
        <v>-4</v>
      </c>
      <c r="C1068">
        <v>-80</v>
      </c>
      <c r="D1068">
        <v>9.5</v>
      </c>
      <c r="E1068" t="s">
        <v>840</v>
      </c>
      <c r="F1068" t="s">
        <v>9</v>
      </c>
      <c r="G1068">
        <v>47</v>
      </c>
      <c r="L1068">
        <v>9.5</v>
      </c>
      <c r="M1068">
        <v>-80</v>
      </c>
      <c r="N1068">
        <v>-80</v>
      </c>
    </row>
    <row r="1069" spans="1:14" x14ac:dyDescent="0.25">
      <c r="A1069" t="s">
        <v>7</v>
      </c>
      <c r="B1069">
        <v>-4</v>
      </c>
      <c r="C1069">
        <v>-81</v>
      </c>
      <c r="D1069">
        <v>9.5</v>
      </c>
      <c r="E1069" t="s">
        <v>841</v>
      </c>
      <c r="F1069" t="s">
        <v>9</v>
      </c>
      <c r="G1069">
        <v>47</v>
      </c>
      <c r="L1069">
        <v>9.5</v>
      </c>
      <c r="M1069">
        <v>-81</v>
      </c>
      <c r="N1069">
        <v>-81</v>
      </c>
    </row>
    <row r="1070" spans="1:14" x14ac:dyDescent="0.25">
      <c r="A1070" t="s">
        <v>7</v>
      </c>
      <c r="B1070">
        <v>-4</v>
      </c>
      <c r="C1070">
        <v>-81</v>
      </c>
      <c r="D1070">
        <v>9.5</v>
      </c>
      <c r="E1070" t="s">
        <v>841</v>
      </c>
      <c r="F1070" t="s">
        <v>9</v>
      </c>
      <c r="G1070">
        <v>47</v>
      </c>
      <c r="L1070">
        <v>9.5</v>
      </c>
      <c r="M1070">
        <v>-81</v>
      </c>
      <c r="N1070">
        <v>-81</v>
      </c>
    </row>
    <row r="1071" spans="1:14" x14ac:dyDescent="0.25">
      <c r="A1071" t="s">
        <v>7</v>
      </c>
      <c r="B1071">
        <v>-4</v>
      </c>
      <c r="C1071">
        <v>-82</v>
      </c>
      <c r="D1071">
        <v>9.5</v>
      </c>
      <c r="E1071" t="s">
        <v>842</v>
      </c>
      <c r="F1071" t="s">
        <v>9</v>
      </c>
      <c r="G1071">
        <v>47</v>
      </c>
      <c r="L1071">
        <v>9.5</v>
      </c>
      <c r="M1071">
        <v>-82</v>
      </c>
      <c r="N1071">
        <v>-82</v>
      </c>
    </row>
    <row r="1072" spans="1:14" x14ac:dyDescent="0.25">
      <c r="A1072" t="s">
        <v>7</v>
      </c>
      <c r="B1072">
        <v>-4</v>
      </c>
      <c r="C1072">
        <v>-82</v>
      </c>
      <c r="D1072">
        <v>9.5</v>
      </c>
      <c r="E1072" t="s">
        <v>843</v>
      </c>
      <c r="F1072" t="s">
        <v>9</v>
      </c>
      <c r="G1072">
        <v>47</v>
      </c>
      <c r="L1072">
        <v>9.5</v>
      </c>
      <c r="M1072">
        <v>-82</v>
      </c>
      <c r="N1072">
        <v>-82</v>
      </c>
    </row>
    <row r="1073" spans="1:14" x14ac:dyDescent="0.25">
      <c r="A1073" t="s">
        <v>7</v>
      </c>
      <c r="B1073">
        <v>-4</v>
      </c>
      <c r="C1073">
        <v>-82</v>
      </c>
      <c r="D1073">
        <v>9.5</v>
      </c>
      <c r="E1073" t="s">
        <v>844</v>
      </c>
      <c r="F1073" t="s">
        <v>9</v>
      </c>
      <c r="G1073">
        <v>47</v>
      </c>
      <c r="L1073">
        <v>9.5</v>
      </c>
      <c r="M1073">
        <v>-82</v>
      </c>
      <c r="N1073">
        <v>-82</v>
      </c>
    </row>
    <row r="1074" spans="1:14" x14ac:dyDescent="0.25">
      <c r="A1074" t="s">
        <v>7</v>
      </c>
      <c r="B1074">
        <v>-4</v>
      </c>
      <c r="C1074">
        <v>-81</v>
      </c>
      <c r="D1074">
        <v>9.5</v>
      </c>
      <c r="E1074" t="s">
        <v>845</v>
      </c>
      <c r="F1074" t="s">
        <v>9</v>
      </c>
      <c r="G1074">
        <v>47</v>
      </c>
      <c r="L1074">
        <v>9.5</v>
      </c>
      <c r="M1074">
        <v>-81</v>
      </c>
      <c r="N1074">
        <v>-81</v>
      </c>
    </row>
    <row r="1075" spans="1:14" x14ac:dyDescent="0.25">
      <c r="A1075" t="s">
        <v>7</v>
      </c>
      <c r="B1075">
        <v>-4</v>
      </c>
      <c r="C1075">
        <v>-81</v>
      </c>
      <c r="D1075">
        <v>9.5</v>
      </c>
      <c r="E1075" t="s">
        <v>846</v>
      </c>
      <c r="F1075" t="s">
        <v>9</v>
      </c>
      <c r="G1075">
        <v>47</v>
      </c>
      <c r="L1075">
        <v>9.5</v>
      </c>
      <c r="M1075">
        <v>-81</v>
      </c>
      <c r="N1075">
        <v>-81</v>
      </c>
    </row>
    <row r="1076" spans="1:14" x14ac:dyDescent="0.25">
      <c r="A1076" t="s">
        <v>7</v>
      </c>
      <c r="B1076">
        <v>-4</v>
      </c>
      <c r="C1076">
        <v>-80</v>
      </c>
      <c r="D1076">
        <v>9.5</v>
      </c>
      <c r="E1076" t="s">
        <v>847</v>
      </c>
      <c r="F1076" t="s">
        <v>9</v>
      </c>
      <c r="G1076">
        <v>47</v>
      </c>
      <c r="L1076">
        <v>9.5</v>
      </c>
      <c r="M1076">
        <v>-80</v>
      </c>
      <c r="N1076">
        <v>-80</v>
      </c>
    </row>
    <row r="1077" spans="1:14" x14ac:dyDescent="0.25">
      <c r="A1077" t="s">
        <v>7</v>
      </c>
      <c r="B1077">
        <v>-4</v>
      </c>
      <c r="C1077">
        <v>-81</v>
      </c>
      <c r="D1077">
        <v>9.5</v>
      </c>
      <c r="E1077" t="s">
        <v>848</v>
      </c>
      <c r="F1077" t="s">
        <v>9</v>
      </c>
      <c r="G1077">
        <v>47</v>
      </c>
      <c r="L1077">
        <v>9.5</v>
      </c>
      <c r="M1077">
        <v>-81</v>
      </c>
      <c r="N1077">
        <v>-81</v>
      </c>
    </row>
    <row r="1078" spans="1:14" x14ac:dyDescent="0.25">
      <c r="A1078" t="s">
        <v>7</v>
      </c>
      <c r="B1078">
        <v>-4</v>
      </c>
      <c r="C1078">
        <v>-81</v>
      </c>
      <c r="D1078">
        <v>9.5</v>
      </c>
      <c r="E1078" t="s">
        <v>849</v>
      </c>
      <c r="F1078" t="s">
        <v>9</v>
      </c>
      <c r="G1078">
        <v>47</v>
      </c>
      <c r="L1078">
        <v>9.5</v>
      </c>
      <c r="M1078">
        <v>-81</v>
      </c>
      <c r="N1078">
        <v>-81</v>
      </c>
    </row>
    <row r="1079" spans="1:14" x14ac:dyDescent="0.25">
      <c r="A1079" t="s">
        <v>7</v>
      </c>
      <c r="B1079">
        <v>-4</v>
      </c>
      <c r="C1079">
        <v>-82</v>
      </c>
      <c r="D1079">
        <v>9.5</v>
      </c>
      <c r="E1079" t="s">
        <v>849</v>
      </c>
      <c r="F1079" t="s">
        <v>9</v>
      </c>
      <c r="G1079">
        <v>47</v>
      </c>
      <c r="L1079">
        <v>9.5</v>
      </c>
      <c r="M1079">
        <v>-82</v>
      </c>
      <c r="N1079">
        <v>-82</v>
      </c>
    </row>
    <row r="1080" spans="1:14" x14ac:dyDescent="0.25">
      <c r="A1080" t="s">
        <v>7</v>
      </c>
      <c r="B1080">
        <v>-4</v>
      </c>
      <c r="C1080">
        <v>-82</v>
      </c>
      <c r="D1080">
        <v>9.5</v>
      </c>
      <c r="E1080" t="s">
        <v>850</v>
      </c>
      <c r="F1080" t="s">
        <v>9</v>
      </c>
      <c r="G1080">
        <v>47</v>
      </c>
      <c r="L1080">
        <v>9.5</v>
      </c>
      <c r="M1080">
        <v>-82</v>
      </c>
      <c r="N1080">
        <v>-82</v>
      </c>
    </row>
    <row r="1081" spans="1:14" x14ac:dyDescent="0.25">
      <c r="A1081" t="s">
        <v>7</v>
      </c>
      <c r="B1081">
        <v>-4</v>
      </c>
      <c r="C1081">
        <v>-81</v>
      </c>
      <c r="D1081">
        <v>9.5</v>
      </c>
      <c r="E1081" t="s">
        <v>851</v>
      </c>
      <c r="F1081" t="s">
        <v>9</v>
      </c>
      <c r="G1081">
        <v>46</v>
      </c>
      <c r="L1081">
        <v>9.5</v>
      </c>
      <c r="M1081">
        <v>-81</v>
      </c>
      <c r="N1081">
        <v>-81</v>
      </c>
    </row>
    <row r="1082" spans="1:14" x14ac:dyDescent="0.25">
      <c r="A1082" t="s">
        <v>7</v>
      </c>
      <c r="B1082">
        <v>-4</v>
      </c>
      <c r="C1082">
        <v>-80</v>
      </c>
      <c r="D1082">
        <v>9.5</v>
      </c>
      <c r="E1082" t="s">
        <v>852</v>
      </c>
      <c r="F1082" t="s">
        <v>9</v>
      </c>
      <c r="G1082">
        <v>46</v>
      </c>
      <c r="L1082">
        <v>9.5</v>
      </c>
      <c r="M1082">
        <v>-80</v>
      </c>
      <c r="N1082">
        <v>-80</v>
      </c>
    </row>
    <row r="1083" spans="1:14" x14ac:dyDescent="0.25">
      <c r="A1083" t="s">
        <v>7</v>
      </c>
      <c r="B1083">
        <v>-4</v>
      </c>
      <c r="C1083">
        <v>-81</v>
      </c>
      <c r="D1083">
        <v>9.5</v>
      </c>
      <c r="E1083" t="s">
        <v>853</v>
      </c>
      <c r="F1083" t="s">
        <v>9</v>
      </c>
      <c r="G1083">
        <v>46</v>
      </c>
      <c r="L1083">
        <v>9.5</v>
      </c>
      <c r="M1083">
        <v>-81</v>
      </c>
      <c r="N1083">
        <v>-81</v>
      </c>
    </row>
    <row r="1084" spans="1:14" x14ac:dyDescent="0.25">
      <c r="A1084" t="s">
        <v>7</v>
      </c>
      <c r="B1084">
        <v>-4</v>
      </c>
      <c r="C1084">
        <v>-80</v>
      </c>
      <c r="D1084">
        <v>9.5</v>
      </c>
      <c r="E1084" t="s">
        <v>853</v>
      </c>
      <c r="F1084" t="s">
        <v>9</v>
      </c>
      <c r="G1084">
        <v>46</v>
      </c>
      <c r="L1084">
        <v>9.5</v>
      </c>
      <c r="M1084">
        <v>-80</v>
      </c>
      <c r="N1084">
        <v>-80</v>
      </c>
    </row>
    <row r="1085" spans="1:14" x14ac:dyDescent="0.25">
      <c r="A1085" t="s">
        <v>7</v>
      </c>
      <c r="B1085">
        <v>-4</v>
      </c>
      <c r="C1085">
        <v>-81</v>
      </c>
      <c r="D1085">
        <v>9.5</v>
      </c>
      <c r="E1085" t="s">
        <v>854</v>
      </c>
      <c r="F1085" t="s">
        <v>9</v>
      </c>
      <c r="G1085">
        <v>46</v>
      </c>
      <c r="L1085">
        <v>9.5</v>
      </c>
      <c r="M1085">
        <v>-81</v>
      </c>
      <c r="N1085">
        <v>-81</v>
      </c>
    </row>
    <row r="1086" spans="1:14" x14ac:dyDescent="0.25">
      <c r="A1086" t="s">
        <v>7</v>
      </c>
      <c r="B1086">
        <v>-4</v>
      </c>
      <c r="C1086">
        <v>-80</v>
      </c>
      <c r="D1086">
        <v>9.5</v>
      </c>
      <c r="E1086" t="s">
        <v>855</v>
      </c>
      <c r="F1086" t="s">
        <v>9</v>
      </c>
      <c r="G1086">
        <v>46</v>
      </c>
      <c r="L1086">
        <v>9.5</v>
      </c>
      <c r="M1086">
        <v>-80</v>
      </c>
      <c r="N1086">
        <v>-80</v>
      </c>
    </row>
    <row r="1087" spans="1:14" x14ac:dyDescent="0.25">
      <c r="A1087" t="s">
        <v>7</v>
      </c>
      <c r="B1087">
        <v>-4</v>
      </c>
      <c r="C1087">
        <v>-81</v>
      </c>
      <c r="D1087">
        <v>9.5</v>
      </c>
      <c r="E1087" t="s">
        <v>856</v>
      </c>
      <c r="F1087" t="s">
        <v>9</v>
      </c>
      <c r="G1087">
        <v>46</v>
      </c>
      <c r="L1087">
        <v>9.5</v>
      </c>
      <c r="M1087">
        <v>-81</v>
      </c>
      <c r="N1087">
        <v>-81</v>
      </c>
    </row>
    <row r="1088" spans="1:14" x14ac:dyDescent="0.25">
      <c r="A1088" t="s">
        <v>7</v>
      </c>
      <c r="B1088">
        <v>-4</v>
      </c>
      <c r="C1088">
        <v>-80</v>
      </c>
      <c r="D1088">
        <v>9.5</v>
      </c>
      <c r="E1088" t="s">
        <v>857</v>
      </c>
      <c r="F1088" t="s">
        <v>9</v>
      </c>
      <c r="G1088">
        <v>46</v>
      </c>
      <c r="L1088">
        <v>9.5</v>
      </c>
      <c r="M1088">
        <v>-80</v>
      </c>
      <c r="N1088">
        <v>-80</v>
      </c>
    </row>
    <row r="1089" spans="1:14" x14ac:dyDescent="0.25">
      <c r="A1089" t="s">
        <v>7</v>
      </c>
      <c r="B1089">
        <v>-4</v>
      </c>
      <c r="C1089">
        <v>-80</v>
      </c>
      <c r="D1089">
        <v>9.5</v>
      </c>
      <c r="E1089" t="s">
        <v>858</v>
      </c>
      <c r="F1089" t="s">
        <v>9</v>
      </c>
      <c r="G1089">
        <v>46</v>
      </c>
      <c r="L1089">
        <v>9.5</v>
      </c>
      <c r="M1089">
        <v>-80</v>
      </c>
      <c r="N1089">
        <v>-80</v>
      </c>
    </row>
    <row r="1090" spans="1:14" x14ac:dyDescent="0.25">
      <c r="A1090" t="s">
        <v>7</v>
      </c>
      <c r="B1090">
        <v>-4</v>
      </c>
      <c r="C1090">
        <v>-80</v>
      </c>
      <c r="D1090">
        <v>9.5</v>
      </c>
      <c r="E1090" t="s">
        <v>858</v>
      </c>
      <c r="F1090" t="s">
        <v>9</v>
      </c>
      <c r="G1090">
        <v>46</v>
      </c>
      <c r="L1090">
        <v>9.5</v>
      </c>
      <c r="M1090">
        <v>-80</v>
      </c>
      <c r="N1090">
        <v>-80</v>
      </c>
    </row>
    <row r="1091" spans="1:14" x14ac:dyDescent="0.25">
      <c r="A1091" t="s">
        <v>7</v>
      </c>
      <c r="B1091">
        <v>-4</v>
      </c>
      <c r="C1091">
        <v>-80</v>
      </c>
      <c r="D1091">
        <v>9.5</v>
      </c>
      <c r="E1091" t="s">
        <v>859</v>
      </c>
      <c r="F1091" t="s">
        <v>9</v>
      </c>
      <c r="G1091">
        <v>46</v>
      </c>
      <c r="L1091">
        <v>9.5</v>
      </c>
      <c r="M1091">
        <v>-80</v>
      </c>
      <c r="N1091">
        <v>-80</v>
      </c>
    </row>
    <row r="1092" spans="1:14" x14ac:dyDescent="0.25">
      <c r="A1092" t="s">
        <v>7</v>
      </c>
      <c r="B1092">
        <v>-4</v>
      </c>
      <c r="C1092">
        <v>-80</v>
      </c>
      <c r="D1092">
        <v>9.5</v>
      </c>
      <c r="E1092" t="s">
        <v>860</v>
      </c>
      <c r="F1092" t="s">
        <v>9</v>
      </c>
      <c r="G1092">
        <v>46</v>
      </c>
      <c r="L1092">
        <v>9.5</v>
      </c>
      <c r="M1092">
        <v>-80</v>
      </c>
      <c r="N1092">
        <v>-80</v>
      </c>
    </row>
    <row r="1093" spans="1:14" x14ac:dyDescent="0.25">
      <c r="A1093" t="s">
        <v>7</v>
      </c>
      <c r="B1093">
        <v>-4</v>
      </c>
      <c r="C1093">
        <v>-80</v>
      </c>
      <c r="D1093">
        <v>9.5</v>
      </c>
      <c r="E1093" t="s">
        <v>860</v>
      </c>
      <c r="F1093" t="s">
        <v>9</v>
      </c>
      <c r="G1093">
        <v>46</v>
      </c>
      <c r="L1093">
        <v>9.5</v>
      </c>
      <c r="M1093">
        <v>-80</v>
      </c>
      <c r="N1093">
        <v>-80</v>
      </c>
    </row>
    <row r="1094" spans="1:14" x14ac:dyDescent="0.25">
      <c r="A1094" t="s">
        <v>7</v>
      </c>
      <c r="B1094">
        <v>-4</v>
      </c>
      <c r="C1094">
        <v>-80</v>
      </c>
      <c r="D1094">
        <v>9.5</v>
      </c>
      <c r="E1094" t="s">
        <v>861</v>
      </c>
      <c r="F1094" t="s">
        <v>9</v>
      </c>
      <c r="G1094">
        <v>46</v>
      </c>
      <c r="L1094">
        <v>9.5</v>
      </c>
      <c r="M1094">
        <v>-80</v>
      </c>
      <c r="N1094">
        <v>-80</v>
      </c>
    </row>
    <row r="1095" spans="1:14" x14ac:dyDescent="0.25">
      <c r="A1095" t="s">
        <v>7</v>
      </c>
      <c r="B1095">
        <v>-4</v>
      </c>
      <c r="C1095">
        <v>-80</v>
      </c>
      <c r="D1095">
        <v>9.5</v>
      </c>
      <c r="E1095" t="s">
        <v>862</v>
      </c>
      <c r="F1095" t="s">
        <v>9</v>
      </c>
      <c r="G1095">
        <v>46</v>
      </c>
      <c r="L1095">
        <v>9.5</v>
      </c>
      <c r="M1095">
        <v>-80</v>
      </c>
      <c r="N1095">
        <v>-80</v>
      </c>
    </row>
    <row r="1096" spans="1:14" x14ac:dyDescent="0.25">
      <c r="A1096" t="s">
        <v>7</v>
      </c>
      <c r="B1096">
        <v>-4</v>
      </c>
      <c r="C1096">
        <v>-80</v>
      </c>
      <c r="D1096">
        <v>9.5</v>
      </c>
      <c r="E1096" t="s">
        <v>863</v>
      </c>
      <c r="F1096" t="s">
        <v>9</v>
      </c>
      <c r="G1096">
        <v>46</v>
      </c>
      <c r="L1096">
        <v>9.5</v>
      </c>
      <c r="M1096">
        <v>-80</v>
      </c>
      <c r="N1096">
        <v>-80</v>
      </c>
    </row>
    <row r="1097" spans="1:14" x14ac:dyDescent="0.25">
      <c r="A1097" t="s">
        <v>7</v>
      </c>
      <c r="B1097">
        <v>-4</v>
      </c>
      <c r="C1097">
        <v>-80</v>
      </c>
      <c r="D1097">
        <v>9.5</v>
      </c>
      <c r="E1097" t="s">
        <v>864</v>
      </c>
      <c r="F1097" t="s">
        <v>9</v>
      </c>
      <c r="G1097">
        <v>46</v>
      </c>
      <c r="L1097">
        <v>9.5</v>
      </c>
      <c r="M1097">
        <v>-80</v>
      </c>
      <c r="N1097">
        <v>-80</v>
      </c>
    </row>
    <row r="1098" spans="1:14" x14ac:dyDescent="0.25">
      <c r="A1098" t="s">
        <v>7</v>
      </c>
      <c r="B1098">
        <v>-4</v>
      </c>
      <c r="C1098">
        <v>-80</v>
      </c>
      <c r="D1098">
        <v>9.5</v>
      </c>
      <c r="E1098" t="s">
        <v>865</v>
      </c>
      <c r="F1098" t="s">
        <v>9</v>
      </c>
      <c r="G1098">
        <v>46</v>
      </c>
      <c r="L1098">
        <v>9.5</v>
      </c>
      <c r="M1098">
        <v>-80</v>
      </c>
      <c r="N1098">
        <v>-80</v>
      </c>
    </row>
    <row r="1099" spans="1:14" x14ac:dyDescent="0.25">
      <c r="A1099" t="s">
        <v>7</v>
      </c>
      <c r="B1099">
        <v>-4</v>
      </c>
      <c r="C1099">
        <v>-81</v>
      </c>
      <c r="D1099">
        <v>9.5</v>
      </c>
      <c r="E1099" t="s">
        <v>865</v>
      </c>
      <c r="F1099" t="s">
        <v>9</v>
      </c>
      <c r="G1099">
        <v>46</v>
      </c>
      <c r="L1099">
        <v>9.5</v>
      </c>
      <c r="M1099">
        <v>-81</v>
      </c>
      <c r="N1099">
        <v>-81</v>
      </c>
    </row>
    <row r="1100" spans="1:14" x14ac:dyDescent="0.25">
      <c r="A1100" t="s">
        <v>7</v>
      </c>
      <c r="B1100">
        <v>-4</v>
      </c>
      <c r="C1100">
        <v>-81</v>
      </c>
      <c r="D1100">
        <v>9.5</v>
      </c>
      <c r="E1100" t="s">
        <v>866</v>
      </c>
      <c r="F1100" t="s">
        <v>9</v>
      </c>
      <c r="G1100">
        <v>46</v>
      </c>
      <c r="L1100">
        <v>9.5</v>
      </c>
      <c r="M1100">
        <v>-81</v>
      </c>
      <c r="N1100">
        <v>-81</v>
      </c>
    </row>
    <row r="1101" spans="1:14" x14ac:dyDescent="0.25">
      <c r="A1101" t="s">
        <v>7</v>
      </c>
      <c r="B1101">
        <v>-4</v>
      </c>
      <c r="C1101">
        <v>-79</v>
      </c>
      <c r="D1101">
        <v>10</v>
      </c>
      <c r="E1101" t="s">
        <v>867</v>
      </c>
      <c r="F1101" t="s">
        <v>9</v>
      </c>
      <c r="G1101">
        <v>46</v>
      </c>
      <c r="L1101">
        <v>10</v>
      </c>
      <c r="M1101">
        <v>-79</v>
      </c>
      <c r="N1101">
        <v>-79</v>
      </c>
    </row>
    <row r="1102" spans="1:14" x14ac:dyDescent="0.25">
      <c r="A1102" t="s">
        <v>7</v>
      </c>
      <c r="B1102">
        <v>-4</v>
      </c>
      <c r="C1102">
        <v>-80</v>
      </c>
      <c r="D1102">
        <v>10</v>
      </c>
      <c r="E1102" t="s">
        <v>868</v>
      </c>
      <c r="F1102" t="s">
        <v>9</v>
      </c>
      <c r="G1102">
        <v>46</v>
      </c>
      <c r="L1102">
        <v>10</v>
      </c>
      <c r="M1102">
        <v>-80</v>
      </c>
      <c r="N1102">
        <v>-80</v>
      </c>
    </row>
    <row r="1103" spans="1:14" x14ac:dyDescent="0.25">
      <c r="A1103" t="s">
        <v>7</v>
      </c>
      <c r="B1103">
        <v>-4</v>
      </c>
      <c r="C1103">
        <v>-80</v>
      </c>
      <c r="D1103">
        <v>10</v>
      </c>
      <c r="E1103" t="s">
        <v>869</v>
      </c>
      <c r="F1103" t="s">
        <v>9</v>
      </c>
      <c r="G1103">
        <v>46</v>
      </c>
      <c r="L1103">
        <v>10</v>
      </c>
      <c r="M1103">
        <v>-80</v>
      </c>
      <c r="N1103">
        <v>-80</v>
      </c>
    </row>
    <row r="1104" spans="1:14" x14ac:dyDescent="0.25">
      <c r="A1104" t="s">
        <v>7</v>
      </c>
      <c r="B1104">
        <v>-4</v>
      </c>
      <c r="C1104">
        <v>-79</v>
      </c>
      <c r="D1104">
        <v>10</v>
      </c>
      <c r="E1104" t="s">
        <v>869</v>
      </c>
      <c r="F1104" t="s">
        <v>9</v>
      </c>
      <c r="G1104">
        <v>46</v>
      </c>
      <c r="L1104">
        <v>10</v>
      </c>
      <c r="M1104">
        <v>-79</v>
      </c>
      <c r="N1104">
        <v>-79</v>
      </c>
    </row>
    <row r="1105" spans="1:14" x14ac:dyDescent="0.25">
      <c r="A1105" t="s">
        <v>7</v>
      </c>
      <c r="B1105">
        <v>-4</v>
      </c>
      <c r="C1105">
        <v>-79</v>
      </c>
      <c r="D1105">
        <v>10</v>
      </c>
      <c r="E1105" t="s">
        <v>870</v>
      </c>
      <c r="F1105" t="s">
        <v>9</v>
      </c>
      <c r="G1105">
        <v>46</v>
      </c>
      <c r="L1105">
        <v>10</v>
      </c>
      <c r="M1105">
        <v>-79</v>
      </c>
      <c r="N1105">
        <v>-79</v>
      </c>
    </row>
    <row r="1106" spans="1:14" x14ac:dyDescent="0.25">
      <c r="A1106" t="s">
        <v>7</v>
      </c>
      <c r="B1106">
        <v>-4</v>
      </c>
      <c r="C1106">
        <v>-80</v>
      </c>
      <c r="D1106">
        <v>10</v>
      </c>
      <c r="E1106" t="s">
        <v>871</v>
      </c>
      <c r="F1106" t="s">
        <v>9</v>
      </c>
      <c r="G1106">
        <v>46</v>
      </c>
      <c r="L1106">
        <v>10</v>
      </c>
      <c r="M1106">
        <v>-80</v>
      </c>
      <c r="N1106">
        <v>-80</v>
      </c>
    </row>
    <row r="1107" spans="1:14" x14ac:dyDescent="0.25">
      <c r="A1107" t="s">
        <v>7</v>
      </c>
      <c r="B1107">
        <v>-4</v>
      </c>
      <c r="C1107">
        <v>-80</v>
      </c>
      <c r="D1107">
        <v>10</v>
      </c>
      <c r="E1107" t="s">
        <v>872</v>
      </c>
      <c r="F1107" t="s">
        <v>9</v>
      </c>
      <c r="G1107">
        <v>46</v>
      </c>
      <c r="L1107">
        <v>10</v>
      </c>
      <c r="M1107">
        <v>-80</v>
      </c>
      <c r="N1107">
        <v>-80</v>
      </c>
    </row>
    <row r="1108" spans="1:14" x14ac:dyDescent="0.25">
      <c r="A1108" t="s">
        <v>7</v>
      </c>
      <c r="B1108">
        <v>-4</v>
      </c>
      <c r="C1108">
        <v>-80</v>
      </c>
      <c r="D1108">
        <v>10</v>
      </c>
      <c r="E1108" t="s">
        <v>873</v>
      </c>
      <c r="F1108" t="s">
        <v>9</v>
      </c>
      <c r="G1108">
        <v>46</v>
      </c>
      <c r="L1108">
        <v>10</v>
      </c>
      <c r="M1108">
        <v>-80</v>
      </c>
      <c r="N1108">
        <v>-80</v>
      </c>
    </row>
    <row r="1109" spans="1:14" x14ac:dyDescent="0.25">
      <c r="A1109" t="s">
        <v>7</v>
      </c>
      <c r="B1109">
        <v>-4</v>
      </c>
      <c r="C1109">
        <v>-78</v>
      </c>
      <c r="D1109">
        <v>10</v>
      </c>
      <c r="E1109" t="s">
        <v>874</v>
      </c>
      <c r="F1109" t="s">
        <v>9</v>
      </c>
      <c r="G1109">
        <v>46</v>
      </c>
      <c r="L1109">
        <v>10</v>
      </c>
      <c r="M1109">
        <v>-78</v>
      </c>
      <c r="N1109">
        <v>-78</v>
      </c>
    </row>
    <row r="1110" spans="1:14" x14ac:dyDescent="0.25">
      <c r="A1110" t="s">
        <v>7</v>
      </c>
      <c r="B1110">
        <v>-4</v>
      </c>
      <c r="C1110">
        <v>-78</v>
      </c>
      <c r="D1110">
        <v>10</v>
      </c>
      <c r="E1110" t="s">
        <v>875</v>
      </c>
      <c r="F1110" t="s">
        <v>9</v>
      </c>
      <c r="G1110">
        <v>46</v>
      </c>
      <c r="L1110">
        <v>10</v>
      </c>
      <c r="M1110">
        <v>-78</v>
      </c>
      <c r="N1110">
        <v>-78</v>
      </c>
    </row>
    <row r="1111" spans="1:14" x14ac:dyDescent="0.25">
      <c r="A1111" t="s">
        <v>7</v>
      </c>
      <c r="B1111">
        <v>-4</v>
      </c>
      <c r="C1111">
        <v>-78</v>
      </c>
      <c r="D1111">
        <v>10</v>
      </c>
      <c r="E1111" t="s">
        <v>876</v>
      </c>
      <c r="F1111" t="s">
        <v>9</v>
      </c>
      <c r="G1111">
        <v>46</v>
      </c>
      <c r="L1111">
        <v>10</v>
      </c>
      <c r="M1111">
        <v>-78</v>
      </c>
      <c r="N1111">
        <v>-78</v>
      </c>
    </row>
    <row r="1112" spans="1:14" x14ac:dyDescent="0.25">
      <c r="A1112" t="s">
        <v>7</v>
      </c>
      <c r="B1112">
        <v>-4</v>
      </c>
      <c r="C1112">
        <v>-78</v>
      </c>
      <c r="D1112">
        <v>10</v>
      </c>
      <c r="E1112" t="s">
        <v>877</v>
      </c>
      <c r="F1112" t="s">
        <v>9</v>
      </c>
      <c r="G1112">
        <v>46</v>
      </c>
      <c r="L1112">
        <v>10</v>
      </c>
      <c r="M1112">
        <v>-78</v>
      </c>
      <c r="N1112">
        <v>-78</v>
      </c>
    </row>
    <row r="1113" spans="1:14" x14ac:dyDescent="0.25">
      <c r="A1113" t="s">
        <v>7</v>
      </c>
      <c r="B1113">
        <v>-4</v>
      </c>
      <c r="C1113">
        <v>-78</v>
      </c>
      <c r="D1113">
        <v>10</v>
      </c>
      <c r="E1113" t="s">
        <v>877</v>
      </c>
      <c r="F1113" t="s">
        <v>9</v>
      </c>
      <c r="G1113">
        <v>46</v>
      </c>
      <c r="L1113">
        <v>10</v>
      </c>
      <c r="M1113">
        <v>-78</v>
      </c>
      <c r="N1113">
        <v>-78</v>
      </c>
    </row>
    <row r="1114" spans="1:14" x14ac:dyDescent="0.25">
      <c r="A1114" t="s">
        <v>7</v>
      </c>
      <c r="B1114">
        <v>-4</v>
      </c>
      <c r="C1114">
        <v>-78</v>
      </c>
      <c r="D1114">
        <v>10</v>
      </c>
      <c r="E1114" t="s">
        <v>878</v>
      </c>
      <c r="F1114" t="s">
        <v>9</v>
      </c>
      <c r="G1114">
        <v>46</v>
      </c>
      <c r="L1114">
        <v>10</v>
      </c>
      <c r="M1114">
        <v>-78</v>
      </c>
      <c r="N1114">
        <v>-78</v>
      </c>
    </row>
    <row r="1115" spans="1:14" x14ac:dyDescent="0.25">
      <c r="A1115" t="s">
        <v>7</v>
      </c>
      <c r="B1115">
        <v>-4</v>
      </c>
      <c r="C1115">
        <v>-78</v>
      </c>
      <c r="D1115">
        <v>10</v>
      </c>
      <c r="E1115" t="s">
        <v>879</v>
      </c>
      <c r="F1115" t="s">
        <v>9</v>
      </c>
      <c r="G1115">
        <v>45</v>
      </c>
      <c r="L1115">
        <v>10</v>
      </c>
      <c r="M1115">
        <v>-78</v>
      </c>
      <c r="N1115">
        <v>-78</v>
      </c>
    </row>
    <row r="1116" spans="1:14" x14ac:dyDescent="0.25">
      <c r="A1116" t="s">
        <v>7</v>
      </c>
      <c r="B1116">
        <v>-4</v>
      </c>
      <c r="C1116">
        <v>-79</v>
      </c>
      <c r="D1116">
        <v>10</v>
      </c>
      <c r="E1116" t="s">
        <v>880</v>
      </c>
      <c r="F1116" t="s">
        <v>9</v>
      </c>
      <c r="G1116">
        <v>45</v>
      </c>
      <c r="L1116">
        <v>10</v>
      </c>
      <c r="M1116">
        <v>-79</v>
      </c>
      <c r="N1116">
        <v>-79</v>
      </c>
    </row>
    <row r="1117" spans="1:14" x14ac:dyDescent="0.25">
      <c r="A1117" t="s">
        <v>7</v>
      </c>
      <c r="B1117">
        <v>-4</v>
      </c>
      <c r="C1117">
        <v>-79</v>
      </c>
      <c r="D1117">
        <v>10</v>
      </c>
      <c r="E1117" t="s">
        <v>880</v>
      </c>
      <c r="F1117" t="s">
        <v>9</v>
      </c>
      <c r="G1117">
        <v>45</v>
      </c>
      <c r="L1117">
        <v>10</v>
      </c>
      <c r="M1117">
        <v>-79</v>
      </c>
      <c r="N1117">
        <v>-79</v>
      </c>
    </row>
    <row r="1118" spans="1:14" x14ac:dyDescent="0.25">
      <c r="A1118" t="s">
        <v>7</v>
      </c>
      <c r="B1118">
        <v>-4</v>
      </c>
      <c r="C1118">
        <v>-79</v>
      </c>
      <c r="D1118">
        <v>10</v>
      </c>
      <c r="E1118" t="s">
        <v>881</v>
      </c>
      <c r="F1118" t="s">
        <v>9</v>
      </c>
      <c r="G1118">
        <v>45</v>
      </c>
      <c r="L1118">
        <v>10</v>
      </c>
      <c r="M1118">
        <v>-79</v>
      </c>
      <c r="N1118">
        <v>-79</v>
      </c>
    </row>
    <row r="1119" spans="1:14" x14ac:dyDescent="0.25">
      <c r="A1119" t="s">
        <v>7</v>
      </c>
      <c r="B1119">
        <v>-4</v>
      </c>
      <c r="C1119">
        <v>-78</v>
      </c>
      <c r="D1119">
        <v>10</v>
      </c>
      <c r="E1119" t="s">
        <v>882</v>
      </c>
      <c r="F1119" t="s">
        <v>9</v>
      </c>
      <c r="G1119">
        <v>45</v>
      </c>
      <c r="L1119">
        <v>10</v>
      </c>
      <c r="M1119">
        <v>-78</v>
      </c>
      <c r="N1119">
        <v>-78</v>
      </c>
    </row>
    <row r="1120" spans="1:14" x14ac:dyDescent="0.25">
      <c r="A1120" t="s">
        <v>7</v>
      </c>
      <c r="B1120">
        <v>-4</v>
      </c>
      <c r="C1120">
        <v>-78</v>
      </c>
      <c r="D1120">
        <v>10</v>
      </c>
      <c r="E1120" t="s">
        <v>882</v>
      </c>
      <c r="F1120" t="s">
        <v>9</v>
      </c>
      <c r="G1120">
        <v>45</v>
      </c>
      <c r="L1120">
        <v>10</v>
      </c>
      <c r="M1120">
        <v>-78</v>
      </c>
      <c r="N1120">
        <v>-78</v>
      </c>
    </row>
    <row r="1121" spans="1:14" x14ac:dyDescent="0.25">
      <c r="A1121" t="s">
        <v>7</v>
      </c>
      <c r="B1121">
        <v>-4</v>
      </c>
      <c r="C1121">
        <v>-78</v>
      </c>
      <c r="D1121">
        <v>10</v>
      </c>
      <c r="E1121" t="s">
        <v>883</v>
      </c>
      <c r="F1121" t="s">
        <v>9</v>
      </c>
      <c r="G1121">
        <v>45</v>
      </c>
      <c r="L1121">
        <v>10</v>
      </c>
      <c r="M1121">
        <v>-78</v>
      </c>
      <c r="N1121">
        <v>-78</v>
      </c>
    </row>
    <row r="1122" spans="1:14" x14ac:dyDescent="0.25">
      <c r="A1122" t="s">
        <v>7</v>
      </c>
      <c r="B1122">
        <v>-4</v>
      </c>
      <c r="C1122">
        <v>-78</v>
      </c>
      <c r="D1122">
        <v>10</v>
      </c>
      <c r="E1122" t="s">
        <v>884</v>
      </c>
      <c r="F1122" t="s">
        <v>9</v>
      </c>
      <c r="G1122">
        <v>45</v>
      </c>
      <c r="L1122">
        <v>10</v>
      </c>
      <c r="M1122">
        <v>-78</v>
      </c>
      <c r="N1122">
        <v>-78</v>
      </c>
    </row>
    <row r="1123" spans="1:14" x14ac:dyDescent="0.25">
      <c r="A1123" t="s">
        <v>7</v>
      </c>
      <c r="B1123">
        <v>-4</v>
      </c>
      <c r="C1123">
        <v>-78</v>
      </c>
      <c r="D1123">
        <v>10</v>
      </c>
      <c r="E1123" t="s">
        <v>884</v>
      </c>
      <c r="F1123" t="s">
        <v>9</v>
      </c>
      <c r="G1123">
        <v>45</v>
      </c>
      <c r="L1123">
        <v>10</v>
      </c>
      <c r="M1123">
        <v>-78</v>
      </c>
      <c r="N1123">
        <v>-78</v>
      </c>
    </row>
    <row r="1124" spans="1:14" x14ac:dyDescent="0.25">
      <c r="A1124" t="s">
        <v>7</v>
      </c>
      <c r="B1124">
        <v>-4</v>
      </c>
      <c r="C1124">
        <v>-79</v>
      </c>
      <c r="D1124">
        <v>10</v>
      </c>
      <c r="E1124" t="s">
        <v>885</v>
      </c>
      <c r="F1124" t="s">
        <v>9</v>
      </c>
      <c r="G1124">
        <v>45</v>
      </c>
      <c r="L1124">
        <v>10</v>
      </c>
      <c r="M1124">
        <v>-79</v>
      </c>
      <c r="N1124">
        <v>-79</v>
      </c>
    </row>
    <row r="1125" spans="1:14" x14ac:dyDescent="0.25">
      <c r="A1125" t="s">
        <v>7</v>
      </c>
      <c r="B1125">
        <v>-4</v>
      </c>
      <c r="C1125">
        <v>-79</v>
      </c>
      <c r="D1125">
        <v>10</v>
      </c>
      <c r="E1125" t="s">
        <v>886</v>
      </c>
      <c r="F1125" t="s">
        <v>9</v>
      </c>
      <c r="G1125">
        <v>45</v>
      </c>
      <c r="L1125">
        <v>10</v>
      </c>
      <c r="M1125">
        <v>-79</v>
      </c>
      <c r="N1125">
        <v>-79</v>
      </c>
    </row>
    <row r="1126" spans="1:14" x14ac:dyDescent="0.25">
      <c r="A1126" t="s">
        <v>7</v>
      </c>
      <c r="B1126">
        <v>-4</v>
      </c>
      <c r="C1126">
        <v>-78</v>
      </c>
      <c r="D1126">
        <v>10</v>
      </c>
      <c r="E1126" t="s">
        <v>887</v>
      </c>
      <c r="F1126" t="s">
        <v>9</v>
      </c>
      <c r="G1126">
        <v>45</v>
      </c>
      <c r="L1126">
        <v>10</v>
      </c>
      <c r="M1126">
        <v>-78</v>
      </c>
      <c r="N1126">
        <v>-78</v>
      </c>
    </row>
    <row r="1127" spans="1:14" x14ac:dyDescent="0.25">
      <c r="A1127" t="s">
        <v>7</v>
      </c>
      <c r="B1127">
        <v>-4</v>
      </c>
      <c r="C1127">
        <v>-79</v>
      </c>
      <c r="D1127">
        <v>10</v>
      </c>
      <c r="E1127" t="s">
        <v>888</v>
      </c>
      <c r="F1127" t="s">
        <v>9</v>
      </c>
      <c r="G1127">
        <v>45</v>
      </c>
      <c r="L1127">
        <v>10</v>
      </c>
      <c r="M1127">
        <v>-79</v>
      </c>
      <c r="N1127">
        <v>-79</v>
      </c>
    </row>
    <row r="1128" spans="1:14" x14ac:dyDescent="0.25">
      <c r="A1128" t="s">
        <v>7</v>
      </c>
      <c r="B1128">
        <v>-4</v>
      </c>
      <c r="C1128">
        <v>-79</v>
      </c>
      <c r="D1128">
        <v>10</v>
      </c>
      <c r="E1128" t="s">
        <v>889</v>
      </c>
      <c r="F1128" t="s">
        <v>9</v>
      </c>
      <c r="G1128">
        <v>45</v>
      </c>
      <c r="L1128">
        <v>10</v>
      </c>
      <c r="M1128">
        <v>-79</v>
      </c>
      <c r="N1128">
        <v>-79</v>
      </c>
    </row>
    <row r="1129" spans="1:14" x14ac:dyDescent="0.25">
      <c r="A1129" t="s">
        <v>7</v>
      </c>
      <c r="B1129">
        <v>-4</v>
      </c>
      <c r="C1129">
        <v>-79</v>
      </c>
      <c r="D1129">
        <v>10</v>
      </c>
      <c r="E1129" t="s">
        <v>889</v>
      </c>
      <c r="F1129" t="s">
        <v>9</v>
      </c>
      <c r="G1129">
        <v>45</v>
      </c>
      <c r="L1129">
        <v>10</v>
      </c>
      <c r="M1129">
        <v>-79</v>
      </c>
      <c r="N1129">
        <v>-79</v>
      </c>
    </row>
    <row r="1130" spans="1:14" x14ac:dyDescent="0.25">
      <c r="A1130" t="s">
        <v>7</v>
      </c>
      <c r="B1130">
        <v>-4</v>
      </c>
      <c r="C1130">
        <v>-79</v>
      </c>
      <c r="D1130">
        <v>10</v>
      </c>
      <c r="E1130" t="s">
        <v>890</v>
      </c>
      <c r="F1130" t="s">
        <v>9</v>
      </c>
      <c r="G1130">
        <v>45</v>
      </c>
      <c r="L1130">
        <v>10</v>
      </c>
      <c r="M1130">
        <v>-79</v>
      </c>
      <c r="N1130">
        <v>-79</v>
      </c>
    </row>
    <row r="1131" spans="1:14" x14ac:dyDescent="0.25">
      <c r="A1131" t="s">
        <v>7</v>
      </c>
      <c r="B1131">
        <v>-4</v>
      </c>
      <c r="C1131">
        <v>-79</v>
      </c>
      <c r="D1131">
        <v>10</v>
      </c>
      <c r="E1131" t="s">
        <v>891</v>
      </c>
      <c r="F1131" t="s">
        <v>9</v>
      </c>
      <c r="G1131">
        <v>45</v>
      </c>
      <c r="L1131">
        <v>10</v>
      </c>
      <c r="M1131">
        <v>-79</v>
      </c>
      <c r="N1131">
        <v>-79</v>
      </c>
    </row>
    <row r="1132" spans="1:14" x14ac:dyDescent="0.25">
      <c r="A1132" t="s">
        <v>7</v>
      </c>
      <c r="B1132">
        <v>-4</v>
      </c>
      <c r="C1132">
        <v>-79</v>
      </c>
      <c r="D1132">
        <v>10</v>
      </c>
      <c r="E1132" t="s">
        <v>892</v>
      </c>
      <c r="F1132" t="s">
        <v>9</v>
      </c>
      <c r="G1132">
        <v>45</v>
      </c>
      <c r="L1132">
        <v>10</v>
      </c>
      <c r="M1132">
        <v>-79</v>
      </c>
      <c r="N1132">
        <v>-79</v>
      </c>
    </row>
    <row r="1133" spans="1:14" x14ac:dyDescent="0.25">
      <c r="A1133" t="s">
        <v>7</v>
      </c>
      <c r="B1133">
        <v>-4</v>
      </c>
      <c r="C1133">
        <v>-79</v>
      </c>
      <c r="D1133">
        <v>10</v>
      </c>
      <c r="E1133" t="s">
        <v>893</v>
      </c>
      <c r="F1133" t="s">
        <v>9</v>
      </c>
      <c r="G1133">
        <v>45</v>
      </c>
      <c r="L1133">
        <v>10</v>
      </c>
      <c r="M1133">
        <v>-79</v>
      </c>
      <c r="N1133">
        <v>-79</v>
      </c>
    </row>
    <row r="1134" spans="1:14" x14ac:dyDescent="0.25">
      <c r="A1134" t="s">
        <v>7</v>
      </c>
      <c r="B1134">
        <v>-4</v>
      </c>
      <c r="C1134">
        <v>-79</v>
      </c>
      <c r="D1134">
        <v>10</v>
      </c>
      <c r="E1134" t="s">
        <v>893</v>
      </c>
      <c r="F1134" t="s">
        <v>9</v>
      </c>
      <c r="G1134">
        <v>45</v>
      </c>
      <c r="L1134">
        <v>10</v>
      </c>
      <c r="M1134">
        <v>-79</v>
      </c>
      <c r="N1134">
        <v>-79</v>
      </c>
    </row>
    <row r="1135" spans="1:14" x14ac:dyDescent="0.25">
      <c r="A1135" t="s">
        <v>7</v>
      </c>
      <c r="B1135">
        <v>-4</v>
      </c>
      <c r="C1135">
        <v>-79</v>
      </c>
      <c r="D1135">
        <v>10</v>
      </c>
      <c r="E1135" t="s">
        <v>894</v>
      </c>
      <c r="F1135" t="s">
        <v>9</v>
      </c>
      <c r="G1135">
        <v>45</v>
      </c>
      <c r="L1135">
        <v>10</v>
      </c>
      <c r="M1135">
        <v>-79</v>
      </c>
      <c r="N1135">
        <v>-79</v>
      </c>
    </row>
    <row r="1136" spans="1:14" x14ac:dyDescent="0.25">
      <c r="A1136" t="s">
        <v>7</v>
      </c>
      <c r="B1136">
        <v>-4</v>
      </c>
      <c r="C1136">
        <v>-79</v>
      </c>
      <c r="D1136">
        <v>10</v>
      </c>
      <c r="E1136" t="s">
        <v>895</v>
      </c>
      <c r="F1136" t="s">
        <v>9</v>
      </c>
      <c r="G1136">
        <v>45</v>
      </c>
      <c r="L1136">
        <v>10</v>
      </c>
      <c r="M1136">
        <v>-79</v>
      </c>
      <c r="N1136">
        <v>-79</v>
      </c>
    </row>
    <row r="1137" spans="1:14" x14ac:dyDescent="0.25">
      <c r="A1137" t="s">
        <v>7</v>
      </c>
      <c r="B1137">
        <v>-4</v>
      </c>
      <c r="C1137">
        <v>-79</v>
      </c>
      <c r="D1137">
        <v>10</v>
      </c>
      <c r="E1137" t="s">
        <v>896</v>
      </c>
      <c r="F1137" t="s">
        <v>9</v>
      </c>
      <c r="G1137">
        <v>45</v>
      </c>
      <c r="L1137">
        <v>10</v>
      </c>
      <c r="M1137">
        <v>-79</v>
      </c>
      <c r="N1137">
        <v>-79</v>
      </c>
    </row>
    <row r="1138" spans="1:14" x14ac:dyDescent="0.25">
      <c r="A1138" t="s">
        <v>7</v>
      </c>
      <c r="B1138">
        <v>-4</v>
      </c>
      <c r="C1138">
        <v>-79</v>
      </c>
      <c r="D1138">
        <v>10</v>
      </c>
      <c r="E1138" t="s">
        <v>897</v>
      </c>
      <c r="F1138" t="s">
        <v>9</v>
      </c>
      <c r="G1138">
        <v>45</v>
      </c>
      <c r="L1138">
        <v>10</v>
      </c>
      <c r="M1138">
        <v>-79</v>
      </c>
      <c r="N1138">
        <v>-79</v>
      </c>
    </row>
    <row r="1139" spans="1:14" x14ac:dyDescent="0.25">
      <c r="A1139" t="s">
        <v>7</v>
      </c>
      <c r="B1139">
        <v>-4</v>
      </c>
      <c r="C1139">
        <v>-77</v>
      </c>
      <c r="D1139">
        <v>10</v>
      </c>
      <c r="E1139" t="s">
        <v>898</v>
      </c>
      <c r="F1139" t="s">
        <v>9</v>
      </c>
      <c r="G1139">
        <v>45</v>
      </c>
      <c r="L1139">
        <v>10</v>
      </c>
      <c r="M1139">
        <v>-77</v>
      </c>
      <c r="N1139">
        <v>-77</v>
      </c>
    </row>
    <row r="1140" spans="1:14" x14ac:dyDescent="0.25">
      <c r="A1140" t="s">
        <v>7</v>
      </c>
      <c r="B1140">
        <v>-4</v>
      </c>
      <c r="C1140">
        <v>-78</v>
      </c>
      <c r="D1140">
        <v>10</v>
      </c>
      <c r="E1140" t="s">
        <v>898</v>
      </c>
      <c r="F1140" t="s">
        <v>9</v>
      </c>
      <c r="G1140">
        <v>45</v>
      </c>
      <c r="L1140">
        <v>10</v>
      </c>
      <c r="M1140">
        <v>-78</v>
      </c>
      <c r="N1140">
        <v>-78</v>
      </c>
    </row>
    <row r="1141" spans="1:14" x14ac:dyDescent="0.25">
      <c r="A1141" t="s">
        <v>7</v>
      </c>
      <c r="B1141">
        <v>-4</v>
      </c>
      <c r="C1141">
        <v>-77</v>
      </c>
      <c r="D1141">
        <v>10</v>
      </c>
      <c r="E1141" t="s">
        <v>899</v>
      </c>
      <c r="F1141" t="s">
        <v>9</v>
      </c>
      <c r="G1141">
        <v>45</v>
      </c>
      <c r="L1141">
        <v>10</v>
      </c>
      <c r="M1141">
        <v>-77</v>
      </c>
      <c r="N1141">
        <v>-77</v>
      </c>
    </row>
    <row r="1142" spans="1:14" x14ac:dyDescent="0.25">
      <c r="A1142" t="s">
        <v>7</v>
      </c>
      <c r="B1142">
        <v>-4</v>
      </c>
      <c r="C1142">
        <v>-78</v>
      </c>
      <c r="D1142">
        <v>10</v>
      </c>
      <c r="E1142" t="s">
        <v>900</v>
      </c>
      <c r="F1142" t="s">
        <v>9</v>
      </c>
      <c r="G1142">
        <v>45</v>
      </c>
      <c r="L1142">
        <v>10</v>
      </c>
      <c r="M1142">
        <v>-78</v>
      </c>
      <c r="N1142">
        <v>-78</v>
      </c>
    </row>
    <row r="1143" spans="1:14" x14ac:dyDescent="0.25">
      <c r="A1143" t="s">
        <v>7</v>
      </c>
      <c r="B1143">
        <v>-4</v>
      </c>
      <c r="C1143">
        <v>-78</v>
      </c>
      <c r="D1143">
        <v>10</v>
      </c>
      <c r="E1143" t="s">
        <v>900</v>
      </c>
      <c r="F1143" t="s">
        <v>9</v>
      </c>
      <c r="G1143">
        <v>45</v>
      </c>
      <c r="L1143">
        <v>10</v>
      </c>
      <c r="M1143">
        <v>-78</v>
      </c>
      <c r="N1143">
        <v>-78</v>
      </c>
    </row>
    <row r="1144" spans="1:14" x14ac:dyDescent="0.25">
      <c r="A1144" t="s">
        <v>7</v>
      </c>
      <c r="B1144">
        <v>-4</v>
      </c>
      <c r="C1144">
        <v>-78</v>
      </c>
      <c r="D1144">
        <v>10</v>
      </c>
      <c r="E1144" t="s">
        <v>901</v>
      </c>
      <c r="F1144" t="s">
        <v>9</v>
      </c>
      <c r="G1144">
        <v>45</v>
      </c>
      <c r="L1144">
        <v>10</v>
      </c>
      <c r="M1144">
        <v>-78</v>
      </c>
      <c r="N1144">
        <v>-78</v>
      </c>
    </row>
    <row r="1145" spans="1:14" x14ac:dyDescent="0.25">
      <c r="A1145" t="s">
        <v>7</v>
      </c>
      <c r="B1145">
        <v>-4</v>
      </c>
      <c r="C1145">
        <v>-78</v>
      </c>
      <c r="D1145">
        <v>10</v>
      </c>
      <c r="E1145" t="s">
        <v>902</v>
      </c>
      <c r="F1145" t="s">
        <v>9</v>
      </c>
      <c r="G1145">
        <v>45</v>
      </c>
      <c r="L1145">
        <v>10</v>
      </c>
      <c r="M1145">
        <v>-78</v>
      </c>
      <c r="N1145">
        <v>-78</v>
      </c>
    </row>
    <row r="1146" spans="1:14" x14ac:dyDescent="0.25">
      <c r="A1146" t="s">
        <v>7</v>
      </c>
      <c r="B1146">
        <v>-4</v>
      </c>
      <c r="C1146">
        <v>-78</v>
      </c>
      <c r="D1146">
        <v>10</v>
      </c>
      <c r="E1146" t="s">
        <v>902</v>
      </c>
      <c r="F1146" t="s">
        <v>9</v>
      </c>
      <c r="G1146">
        <v>45</v>
      </c>
      <c r="L1146">
        <v>10</v>
      </c>
      <c r="M1146">
        <v>-78</v>
      </c>
      <c r="N1146">
        <v>-78</v>
      </c>
    </row>
    <row r="1147" spans="1:14" x14ac:dyDescent="0.25">
      <c r="A1147" t="s">
        <v>7</v>
      </c>
      <c r="B1147">
        <v>-4</v>
      </c>
      <c r="C1147">
        <v>-78</v>
      </c>
      <c r="D1147">
        <v>10</v>
      </c>
      <c r="E1147" t="s">
        <v>903</v>
      </c>
      <c r="F1147" t="s">
        <v>9</v>
      </c>
      <c r="G1147">
        <v>45</v>
      </c>
      <c r="L1147">
        <v>10</v>
      </c>
      <c r="M1147">
        <v>-78</v>
      </c>
      <c r="N1147">
        <v>-78</v>
      </c>
    </row>
    <row r="1148" spans="1:14" x14ac:dyDescent="0.25">
      <c r="A1148" t="s">
        <v>7</v>
      </c>
      <c r="B1148">
        <v>-4</v>
      </c>
      <c r="C1148">
        <v>-77</v>
      </c>
      <c r="D1148">
        <v>10</v>
      </c>
      <c r="E1148" t="s">
        <v>904</v>
      </c>
      <c r="F1148" t="s">
        <v>9</v>
      </c>
      <c r="G1148">
        <v>45</v>
      </c>
      <c r="L1148">
        <v>10</v>
      </c>
      <c r="M1148">
        <v>-77</v>
      </c>
      <c r="N1148">
        <v>-77</v>
      </c>
    </row>
    <row r="1149" spans="1:14" x14ac:dyDescent="0.25">
      <c r="A1149" t="s">
        <v>7</v>
      </c>
      <c r="B1149">
        <v>-4</v>
      </c>
      <c r="C1149">
        <v>-77</v>
      </c>
      <c r="D1149">
        <v>10</v>
      </c>
      <c r="E1149" t="s">
        <v>905</v>
      </c>
      <c r="F1149" t="s">
        <v>9</v>
      </c>
      <c r="G1149">
        <v>45</v>
      </c>
      <c r="L1149">
        <v>10</v>
      </c>
      <c r="M1149">
        <v>-77</v>
      </c>
      <c r="N1149">
        <v>-77</v>
      </c>
    </row>
    <row r="1150" spans="1:14" x14ac:dyDescent="0.25">
      <c r="A1150" t="s">
        <v>7</v>
      </c>
      <c r="B1150">
        <v>-4</v>
      </c>
      <c r="C1150">
        <v>-77</v>
      </c>
      <c r="D1150">
        <v>10</v>
      </c>
      <c r="E1150" t="s">
        <v>906</v>
      </c>
      <c r="F1150" t="s">
        <v>9</v>
      </c>
      <c r="G1150">
        <v>45</v>
      </c>
      <c r="L1150">
        <v>10</v>
      </c>
      <c r="M1150">
        <v>-77</v>
      </c>
      <c r="N1150">
        <v>-77</v>
      </c>
    </row>
    <row r="1151" spans="1:14" x14ac:dyDescent="0.25">
      <c r="A1151" t="s">
        <v>7</v>
      </c>
      <c r="B1151">
        <v>-4</v>
      </c>
      <c r="C1151">
        <v>-77</v>
      </c>
      <c r="D1151">
        <v>10</v>
      </c>
      <c r="E1151" t="s">
        <v>907</v>
      </c>
      <c r="F1151" t="s">
        <v>9</v>
      </c>
      <c r="G1151">
        <v>45</v>
      </c>
      <c r="L1151">
        <v>10</v>
      </c>
      <c r="M1151">
        <v>-77</v>
      </c>
      <c r="N1151">
        <v>-77</v>
      </c>
    </row>
    <row r="1152" spans="1:14" x14ac:dyDescent="0.25">
      <c r="A1152" t="s">
        <v>7</v>
      </c>
      <c r="B1152">
        <v>-4</v>
      </c>
      <c r="C1152">
        <v>-77</v>
      </c>
      <c r="D1152">
        <v>10</v>
      </c>
      <c r="E1152" t="s">
        <v>908</v>
      </c>
      <c r="F1152" t="s">
        <v>9</v>
      </c>
      <c r="G1152">
        <v>45</v>
      </c>
      <c r="L1152">
        <v>10</v>
      </c>
      <c r="M1152">
        <v>-77</v>
      </c>
      <c r="N1152">
        <v>-77</v>
      </c>
    </row>
    <row r="1153" spans="1:14" x14ac:dyDescent="0.25">
      <c r="A1153" t="s">
        <v>7</v>
      </c>
      <c r="B1153">
        <v>-4</v>
      </c>
      <c r="C1153">
        <v>-78</v>
      </c>
      <c r="D1153">
        <v>10</v>
      </c>
      <c r="E1153" t="s">
        <v>909</v>
      </c>
      <c r="F1153" t="s">
        <v>9</v>
      </c>
      <c r="G1153">
        <v>45</v>
      </c>
      <c r="L1153">
        <v>10</v>
      </c>
      <c r="M1153">
        <v>-78</v>
      </c>
      <c r="N1153">
        <v>-78</v>
      </c>
    </row>
    <row r="1154" spans="1:14" x14ac:dyDescent="0.25">
      <c r="A1154" t="s">
        <v>7</v>
      </c>
      <c r="B1154">
        <v>-4</v>
      </c>
      <c r="C1154">
        <v>-77</v>
      </c>
      <c r="D1154">
        <v>10</v>
      </c>
      <c r="E1154" t="s">
        <v>910</v>
      </c>
      <c r="F1154" t="s">
        <v>9</v>
      </c>
      <c r="G1154">
        <v>45</v>
      </c>
      <c r="L1154">
        <v>10</v>
      </c>
      <c r="M1154">
        <v>-77</v>
      </c>
      <c r="N1154">
        <v>-77</v>
      </c>
    </row>
    <row r="1155" spans="1:14" x14ac:dyDescent="0.25">
      <c r="A1155" t="s">
        <v>7</v>
      </c>
      <c r="B1155">
        <v>-4</v>
      </c>
      <c r="C1155">
        <v>-78</v>
      </c>
      <c r="D1155">
        <v>10</v>
      </c>
      <c r="E1155" t="s">
        <v>911</v>
      </c>
      <c r="F1155" t="s">
        <v>9</v>
      </c>
      <c r="G1155">
        <v>45</v>
      </c>
      <c r="L1155">
        <v>10</v>
      </c>
      <c r="M1155">
        <v>-78</v>
      </c>
      <c r="N1155">
        <v>-78</v>
      </c>
    </row>
    <row r="1156" spans="1:14" x14ac:dyDescent="0.25">
      <c r="A1156" t="s">
        <v>7</v>
      </c>
      <c r="B1156">
        <v>-4</v>
      </c>
      <c r="C1156">
        <v>-78</v>
      </c>
      <c r="D1156">
        <v>10</v>
      </c>
      <c r="E1156" t="s">
        <v>912</v>
      </c>
      <c r="F1156" t="s">
        <v>9</v>
      </c>
      <c r="G1156">
        <v>45</v>
      </c>
      <c r="L1156">
        <v>10</v>
      </c>
      <c r="M1156">
        <v>-78</v>
      </c>
      <c r="N1156">
        <v>-78</v>
      </c>
    </row>
    <row r="1157" spans="1:14" x14ac:dyDescent="0.25">
      <c r="A1157" t="s">
        <v>7</v>
      </c>
      <c r="B1157">
        <v>-4</v>
      </c>
      <c r="C1157">
        <v>-79</v>
      </c>
      <c r="D1157">
        <v>10</v>
      </c>
      <c r="E1157" t="s">
        <v>913</v>
      </c>
      <c r="F1157" t="s">
        <v>9</v>
      </c>
      <c r="G1157">
        <v>45</v>
      </c>
      <c r="L1157">
        <v>10</v>
      </c>
      <c r="M1157">
        <v>-79</v>
      </c>
      <c r="N1157">
        <v>-79</v>
      </c>
    </row>
    <row r="1158" spans="1:14" x14ac:dyDescent="0.25">
      <c r="A1158" t="s">
        <v>7</v>
      </c>
      <c r="B1158">
        <v>-4</v>
      </c>
      <c r="C1158">
        <v>-77</v>
      </c>
      <c r="D1158">
        <v>10</v>
      </c>
      <c r="E1158" t="s">
        <v>914</v>
      </c>
      <c r="F1158" t="s">
        <v>9</v>
      </c>
      <c r="G1158">
        <v>45</v>
      </c>
      <c r="L1158">
        <v>10</v>
      </c>
      <c r="M1158">
        <v>-77</v>
      </c>
      <c r="N1158">
        <v>-77</v>
      </c>
    </row>
    <row r="1159" spans="1:14" x14ac:dyDescent="0.25">
      <c r="A1159" t="s">
        <v>7</v>
      </c>
      <c r="B1159">
        <v>-4</v>
      </c>
      <c r="C1159">
        <v>-78</v>
      </c>
      <c r="D1159">
        <v>10</v>
      </c>
      <c r="E1159" t="s">
        <v>914</v>
      </c>
      <c r="F1159" t="s">
        <v>9</v>
      </c>
      <c r="G1159">
        <v>45</v>
      </c>
      <c r="L1159">
        <v>10</v>
      </c>
      <c r="M1159">
        <v>-78</v>
      </c>
      <c r="N1159">
        <v>-78</v>
      </c>
    </row>
    <row r="1160" spans="1:14" x14ac:dyDescent="0.25">
      <c r="A1160" t="s">
        <v>7</v>
      </c>
      <c r="B1160">
        <v>-4</v>
      </c>
      <c r="C1160">
        <v>-78</v>
      </c>
      <c r="D1160">
        <v>10</v>
      </c>
      <c r="E1160" t="s">
        <v>915</v>
      </c>
      <c r="F1160" t="s">
        <v>9</v>
      </c>
      <c r="G1160">
        <v>45</v>
      </c>
      <c r="L1160">
        <v>10</v>
      </c>
      <c r="M1160">
        <v>-78</v>
      </c>
      <c r="N1160">
        <v>-78</v>
      </c>
    </row>
    <row r="1161" spans="1:14" x14ac:dyDescent="0.25">
      <c r="A1161" t="s">
        <v>7</v>
      </c>
      <c r="B1161">
        <v>-4</v>
      </c>
      <c r="C1161">
        <v>-78</v>
      </c>
      <c r="D1161">
        <v>10</v>
      </c>
      <c r="E1161" t="s">
        <v>915</v>
      </c>
      <c r="F1161" t="s">
        <v>9</v>
      </c>
      <c r="G1161">
        <v>45</v>
      </c>
      <c r="L1161">
        <v>10</v>
      </c>
      <c r="M1161">
        <v>-78</v>
      </c>
      <c r="N1161">
        <v>-78</v>
      </c>
    </row>
    <row r="1162" spans="1:14" x14ac:dyDescent="0.25">
      <c r="A1162" t="s">
        <v>7</v>
      </c>
      <c r="B1162">
        <v>-4</v>
      </c>
      <c r="C1162">
        <v>-79</v>
      </c>
      <c r="D1162">
        <v>10</v>
      </c>
      <c r="E1162" t="s">
        <v>916</v>
      </c>
      <c r="F1162" t="s">
        <v>9</v>
      </c>
      <c r="G1162">
        <v>45</v>
      </c>
      <c r="L1162">
        <v>10</v>
      </c>
      <c r="M1162">
        <v>-79</v>
      </c>
      <c r="N1162">
        <v>-79</v>
      </c>
    </row>
    <row r="1163" spans="1:14" x14ac:dyDescent="0.25">
      <c r="A1163" t="s">
        <v>7</v>
      </c>
      <c r="B1163">
        <v>-4</v>
      </c>
      <c r="C1163">
        <v>-79</v>
      </c>
      <c r="D1163">
        <v>10</v>
      </c>
      <c r="E1163" t="s">
        <v>917</v>
      </c>
      <c r="F1163" t="s">
        <v>9</v>
      </c>
      <c r="G1163">
        <v>45</v>
      </c>
      <c r="L1163">
        <v>10</v>
      </c>
      <c r="M1163">
        <v>-79</v>
      </c>
      <c r="N1163">
        <v>-79</v>
      </c>
    </row>
    <row r="1164" spans="1:14" x14ac:dyDescent="0.25">
      <c r="A1164" t="s">
        <v>7</v>
      </c>
      <c r="B1164">
        <v>-4</v>
      </c>
      <c r="C1164">
        <v>-78</v>
      </c>
      <c r="D1164">
        <v>10</v>
      </c>
      <c r="E1164" t="s">
        <v>917</v>
      </c>
      <c r="F1164" t="s">
        <v>9</v>
      </c>
      <c r="G1164">
        <v>45</v>
      </c>
      <c r="L1164">
        <v>10</v>
      </c>
      <c r="M1164">
        <v>-78</v>
      </c>
      <c r="N1164">
        <v>-78</v>
      </c>
    </row>
    <row r="1165" spans="1:14" x14ac:dyDescent="0.25">
      <c r="A1165" t="s">
        <v>7</v>
      </c>
      <c r="B1165">
        <v>-4</v>
      </c>
      <c r="C1165">
        <v>-78</v>
      </c>
      <c r="D1165">
        <v>10</v>
      </c>
      <c r="E1165" t="s">
        <v>918</v>
      </c>
      <c r="F1165" t="s">
        <v>9</v>
      </c>
      <c r="G1165">
        <v>45</v>
      </c>
      <c r="L1165">
        <v>10</v>
      </c>
      <c r="M1165">
        <v>-78</v>
      </c>
      <c r="N1165">
        <v>-78</v>
      </c>
    </row>
    <row r="1166" spans="1:14" x14ac:dyDescent="0.25">
      <c r="A1166" t="s">
        <v>7</v>
      </c>
      <c r="B1166">
        <v>-4</v>
      </c>
      <c r="C1166">
        <v>-79</v>
      </c>
      <c r="D1166">
        <v>10</v>
      </c>
      <c r="E1166" t="s">
        <v>919</v>
      </c>
      <c r="F1166" t="s">
        <v>9</v>
      </c>
      <c r="G1166">
        <v>44</v>
      </c>
      <c r="L1166">
        <v>10</v>
      </c>
      <c r="M1166">
        <v>-79</v>
      </c>
      <c r="N1166">
        <v>-79</v>
      </c>
    </row>
    <row r="1167" spans="1:14" x14ac:dyDescent="0.25">
      <c r="A1167" t="s">
        <v>7</v>
      </c>
      <c r="B1167">
        <v>-4</v>
      </c>
      <c r="C1167">
        <v>-81</v>
      </c>
      <c r="D1167">
        <v>10</v>
      </c>
      <c r="E1167" t="s">
        <v>920</v>
      </c>
      <c r="F1167" t="s">
        <v>9</v>
      </c>
      <c r="G1167">
        <v>44</v>
      </c>
      <c r="L1167">
        <v>10</v>
      </c>
      <c r="M1167">
        <v>-81</v>
      </c>
    </row>
    <row r="1168" spans="1:14" x14ac:dyDescent="0.25">
      <c r="A1168" t="s">
        <v>7</v>
      </c>
      <c r="B1168">
        <v>-4</v>
      </c>
      <c r="C1168">
        <v>-80</v>
      </c>
      <c r="D1168">
        <v>10</v>
      </c>
      <c r="E1168" t="s">
        <v>920</v>
      </c>
      <c r="F1168" t="s">
        <v>9</v>
      </c>
      <c r="G1168">
        <v>44</v>
      </c>
      <c r="L1168">
        <v>10</v>
      </c>
      <c r="M1168">
        <v>-80</v>
      </c>
      <c r="N1168">
        <v>-80</v>
      </c>
    </row>
    <row r="1169" spans="1:14" x14ac:dyDescent="0.25">
      <c r="A1169" t="s">
        <v>7</v>
      </c>
      <c r="B1169">
        <v>-4</v>
      </c>
      <c r="C1169">
        <v>-80</v>
      </c>
      <c r="D1169">
        <v>10</v>
      </c>
      <c r="E1169" t="s">
        <v>921</v>
      </c>
      <c r="F1169" t="s">
        <v>9</v>
      </c>
      <c r="G1169">
        <v>44</v>
      </c>
      <c r="L1169">
        <v>10</v>
      </c>
      <c r="M1169">
        <v>-80</v>
      </c>
      <c r="N1169">
        <v>-80</v>
      </c>
    </row>
    <row r="1170" spans="1:14" x14ac:dyDescent="0.25">
      <c r="A1170" t="s">
        <v>7</v>
      </c>
      <c r="B1170">
        <v>-4</v>
      </c>
      <c r="C1170">
        <v>-80</v>
      </c>
      <c r="D1170">
        <v>10</v>
      </c>
      <c r="E1170" t="s">
        <v>922</v>
      </c>
      <c r="F1170" t="s">
        <v>9</v>
      </c>
      <c r="G1170">
        <v>44</v>
      </c>
      <c r="L1170">
        <v>10</v>
      </c>
      <c r="M1170">
        <v>-80</v>
      </c>
      <c r="N1170">
        <v>-80</v>
      </c>
    </row>
    <row r="1171" spans="1:14" x14ac:dyDescent="0.25">
      <c r="A1171" t="s">
        <v>7</v>
      </c>
      <c r="B1171">
        <v>-4</v>
      </c>
      <c r="C1171">
        <v>-80</v>
      </c>
      <c r="D1171">
        <v>10</v>
      </c>
      <c r="E1171" t="s">
        <v>923</v>
      </c>
      <c r="F1171" t="s">
        <v>9</v>
      </c>
      <c r="G1171">
        <v>44</v>
      </c>
      <c r="L1171">
        <v>10</v>
      </c>
      <c r="M1171">
        <v>-80</v>
      </c>
      <c r="N1171">
        <v>-80</v>
      </c>
    </row>
    <row r="1172" spans="1:14" x14ac:dyDescent="0.25">
      <c r="A1172" t="s">
        <v>7</v>
      </c>
      <c r="B1172">
        <v>-4</v>
      </c>
      <c r="C1172">
        <v>-78</v>
      </c>
      <c r="D1172">
        <v>10</v>
      </c>
      <c r="E1172" t="s">
        <v>924</v>
      </c>
      <c r="F1172" t="s">
        <v>9</v>
      </c>
      <c r="G1172">
        <v>44</v>
      </c>
      <c r="L1172">
        <v>10</v>
      </c>
      <c r="M1172">
        <v>-78</v>
      </c>
      <c r="N1172">
        <v>-78</v>
      </c>
    </row>
    <row r="1173" spans="1:14" x14ac:dyDescent="0.25">
      <c r="A1173" t="s">
        <v>7</v>
      </c>
      <c r="B1173">
        <v>-4</v>
      </c>
      <c r="C1173">
        <v>-91</v>
      </c>
      <c r="D1173">
        <v>10.5</v>
      </c>
      <c r="E1173" t="s">
        <v>925</v>
      </c>
      <c r="F1173" t="s">
        <v>9</v>
      </c>
      <c r="G1173">
        <v>44</v>
      </c>
      <c r="L1173">
        <v>10.5</v>
      </c>
      <c r="M1173">
        <v>-91</v>
      </c>
    </row>
    <row r="1174" spans="1:14" x14ac:dyDescent="0.25">
      <c r="A1174" t="s">
        <v>7</v>
      </c>
      <c r="B1174">
        <v>-4</v>
      </c>
      <c r="C1174">
        <v>-91</v>
      </c>
      <c r="D1174">
        <v>10.5</v>
      </c>
      <c r="E1174" t="s">
        <v>925</v>
      </c>
      <c r="F1174" t="s">
        <v>9</v>
      </c>
      <c r="G1174">
        <v>44</v>
      </c>
      <c r="L1174">
        <v>10.5</v>
      </c>
      <c r="M1174">
        <v>-91</v>
      </c>
    </row>
    <row r="1175" spans="1:14" x14ac:dyDescent="0.25">
      <c r="A1175" t="s">
        <v>7</v>
      </c>
      <c r="B1175">
        <v>-4</v>
      </c>
      <c r="C1175">
        <v>-91</v>
      </c>
      <c r="D1175">
        <v>10.5</v>
      </c>
      <c r="E1175" t="s">
        <v>926</v>
      </c>
      <c r="F1175" t="s">
        <v>9</v>
      </c>
      <c r="G1175">
        <v>44</v>
      </c>
      <c r="L1175">
        <v>10.5</v>
      </c>
      <c r="M1175">
        <v>-91</v>
      </c>
    </row>
    <row r="1176" spans="1:14" x14ac:dyDescent="0.25">
      <c r="A1176" t="s">
        <v>7</v>
      </c>
      <c r="B1176">
        <v>-4</v>
      </c>
      <c r="C1176">
        <v>-90</v>
      </c>
      <c r="D1176">
        <v>10.5</v>
      </c>
      <c r="E1176" t="s">
        <v>926</v>
      </c>
      <c r="F1176" t="s">
        <v>9</v>
      </c>
      <c r="G1176">
        <v>44</v>
      </c>
      <c r="L1176">
        <v>10.5</v>
      </c>
      <c r="M1176">
        <v>-90</v>
      </c>
    </row>
    <row r="1177" spans="1:14" x14ac:dyDescent="0.25">
      <c r="A1177" t="s">
        <v>7</v>
      </c>
      <c r="B1177">
        <v>-4</v>
      </c>
      <c r="C1177">
        <v>-90</v>
      </c>
      <c r="D1177">
        <v>10.5</v>
      </c>
      <c r="E1177" t="s">
        <v>927</v>
      </c>
      <c r="F1177" t="s">
        <v>9</v>
      </c>
      <c r="G1177">
        <v>44</v>
      </c>
      <c r="L1177">
        <v>10.5</v>
      </c>
      <c r="M1177">
        <v>-90</v>
      </c>
    </row>
    <row r="1178" spans="1:14" x14ac:dyDescent="0.25">
      <c r="A1178" t="s">
        <v>7</v>
      </c>
      <c r="B1178">
        <v>-4</v>
      </c>
      <c r="C1178">
        <v>-90</v>
      </c>
      <c r="D1178">
        <v>10.5</v>
      </c>
      <c r="E1178" t="s">
        <v>928</v>
      </c>
      <c r="F1178" t="s">
        <v>9</v>
      </c>
      <c r="G1178">
        <v>44</v>
      </c>
      <c r="L1178">
        <v>10.5</v>
      </c>
      <c r="M1178">
        <v>-90</v>
      </c>
    </row>
    <row r="1179" spans="1:14" x14ac:dyDescent="0.25">
      <c r="A1179" t="s">
        <v>7</v>
      </c>
      <c r="B1179">
        <v>-4</v>
      </c>
      <c r="C1179">
        <v>-90</v>
      </c>
      <c r="D1179">
        <v>10.5</v>
      </c>
      <c r="E1179" t="s">
        <v>929</v>
      </c>
      <c r="F1179" t="s">
        <v>9</v>
      </c>
      <c r="G1179">
        <v>44</v>
      </c>
      <c r="L1179">
        <v>10.5</v>
      </c>
      <c r="M1179">
        <v>-90</v>
      </c>
    </row>
    <row r="1180" spans="1:14" x14ac:dyDescent="0.25">
      <c r="A1180" t="s">
        <v>7</v>
      </c>
      <c r="B1180">
        <v>-4</v>
      </c>
      <c r="C1180">
        <v>-91</v>
      </c>
      <c r="D1180">
        <v>10.5</v>
      </c>
      <c r="E1180" t="s">
        <v>930</v>
      </c>
      <c r="F1180" t="s">
        <v>9</v>
      </c>
      <c r="G1180">
        <v>44</v>
      </c>
      <c r="L1180">
        <v>10.5</v>
      </c>
      <c r="M1180">
        <v>-91</v>
      </c>
    </row>
    <row r="1181" spans="1:14" x14ac:dyDescent="0.25">
      <c r="A1181" t="s">
        <v>7</v>
      </c>
      <c r="B1181">
        <v>-4</v>
      </c>
      <c r="C1181">
        <v>-87</v>
      </c>
      <c r="D1181">
        <v>10.5</v>
      </c>
      <c r="E1181" t="s">
        <v>931</v>
      </c>
      <c r="F1181" t="s">
        <v>9</v>
      </c>
      <c r="G1181">
        <v>44</v>
      </c>
      <c r="L1181">
        <v>10.5</v>
      </c>
      <c r="M1181">
        <v>-87</v>
      </c>
      <c r="N1181">
        <v>-87</v>
      </c>
    </row>
    <row r="1182" spans="1:14" x14ac:dyDescent="0.25">
      <c r="A1182" t="s">
        <v>7</v>
      </c>
      <c r="B1182">
        <v>-4</v>
      </c>
      <c r="C1182">
        <v>-92</v>
      </c>
      <c r="D1182">
        <v>10.5</v>
      </c>
      <c r="E1182" t="s">
        <v>932</v>
      </c>
      <c r="F1182" t="s">
        <v>9</v>
      </c>
      <c r="G1182">
        <v>44</v>
      </c>
      <c r="L1182">
        <v>10.5</v>
      </c>
      <c r="M1182">
        <v>-92</v>
      </c>
    </row>
    <row r="1183" spans="1:14" x14ac:dyDescent="0.25">
      <c r="A1183" t="s">
        <v>7</v>
      </c>
      <c r="B1183">
        <v>-4</v>
      </c>
      <c r="C1183">
        <v>-88</v>
      </c>
      <c r="D1183">
        <v>10.5</v>
      </c>
      <c r="E1183" t="s">
        <v>933</v>
      </c>
      <c r="F1183" t="s">
        <v>9</v>
      </c>
      <c r="G1183">
        <v>44</v>
      </c>
      <c r="L1183">
        <v>10.5</v>
      </c>
      <c r="M1183">
        <v>-88</v>
      </c>
      <c r="N1183">
        <v>-88</v>
      </c>
    </row>
    <row r="1184" spans="1:14" x14ac:dyDescent="0.25">
      <c r="A1184" t="s">
        <v>7</v>
      </c>
      <c r="B1184">
        <v>-4</v>
      </c>
      <c r="C1184">
        <v>-88</v>
      </c>
      <c r="D1184">
        <v>10.5</v>
      </c>
      <c r="E1184" t="s">
        <v>934</v>
      </c>
      <c r="F1184" t="s">
        <v>9</v>
      </c>
      <c r="G1184">
        <v>44</v>
      </c>
      <c r="L1184">
        <v>10.5</v>
      </c>
      <c r="M1184">
        <v>-88</v>
      </c>
      <c r="N1184">
        <v>-88</v>
      </c>
    </row>
    <row r="1185" spans="1:14" x14ac:dyDescent="0.25">
      <c r="A1185" t="s">
        <v>7</v>
      </c>
      <c r="B1185">
        <v>-4</v>
      </c>
      <c r="C1185">
        <v>-88</v>
      </c>
      <c r="D1185">
        <v>10.5</v>
      </c>
      <c r="E1185" t="s">
        <v>934</v>
      </c>
      <c r="F1185" t="s">
        <v>9</v>
      </c>
      <c r="G1185">
        <v>44</v>
      </c>
      <c r="L1185">
        <v>10.5</v>
      </c>
      <c r="M1185">
        <v>-88</v>
      </c>
      <c r="N1185">
        <v>-88</v>
      </c>
    </row>
    <row r="1186" spans="1:14" x14ac:dyDescent="0.25">
      <c r="A1186" t="s">
        <v>7</v>
      </c>
      <c r="B1186">
        <v>-4</v>
      </c>
      <c r="C1186">
        <v>-86</v>
      </c>
      <c r="D1186">
        <v>10.5</v>
      </c>
      <c r="E1186" t="s">
        <v>935</v>
      </c>
      <c r="F1186" t="s">
        <v>9</v>
      </c>
      <c r="G1186">
        <v>44</v>
      </c>
      <c r="L1186">
        <v>10.5</v>
      </c>
      <c r="M1186">
        <v>-86</v>
      </c>
      <c r="N1186">
        <v>-86</v>
      </c>
    </row>
    <row r="1187" spans="1:14" x14ac:dyDescent="0.25">
      <c r="A1187" t="s">
        <v>7</v>
      </c>
      <c r="B1187">
        <v>-4</v>
      </c>
      <c r="C1187">
        <v>-87</v>
      </c>
      <c r="D1187">
        <v>10.5</v>
      </c>
      <c r="E1187" t="s">
        <v>936</v>
      </c>
      <c r="F1187" t="s">
        <v>9</v>
      </c>
      <c r="G1187">
        <v>44</v>
      </c>
      <c r="L1187">
        <v>10.5</v>
      </c>
      <c r="M1187">
        <v>-87</v>
      </c>
      <c r="N1187">
        <v>-87</v>
      </c>
    </row>
    <row r="1188" spans="1:14" x14ac:dyDescent="0.25">
      <c r="A1188" t="s">
        <v>7</v>
      </c>
      <c r="B1188">
        <v>-4</v>
      </c>
      <c r="C1188">
        <v>-86</v>
      </c>
      <c r="D1188">
        <v>10.5</v>
      </c>
      <c r="E1188" t="s">
        <v>937</v>
      </c>
      <c r="F1188" t="s">
        <v>9</v>
      </c>
      <c r="G1188">
        <v>44</v>
      </c>
      <c r="L1188">
        <v>10.5</v>
      </c>
      <c r="M1188">
        <v>-86</v>
      </c>
      <c r="N1188">
        <v>-86</v>
      </c>
    </row>
    <row r="1189" spans="1:14" x14ac:dyDescent="0.25">
      <c r="A1189" t="s">
        <v>7</v>
      </c>
      <c r="B1189">
        <v>-4</v>
      </c>
      <c r="C1189">
        <v>-86</v>
      </c>
      <c r="D1189">
        <v>10.5</v>
      </c>
      <c r="E1189" t="s">
        <v>938</v>
      </c>
      <c r="F1189" t="s">
        <v>9</v>
      </c>
      <c r="G1189">
        <v>44</v>
      </c>
      <c r="L1189">
        <v>10.5</v>
      </c>
      <c r="M1189">
        <v>-86</v>
      </c>
      <c r="N1189">
        <v>-86</v>
      </c>
    </row>
    <row r="1190" spans="1:14" x14ac:dyDescent="0.25">
      <c r="A1190" t="s">
        <v>7</v>
      </c>
      <c r="B1190">
        <v>-4</v>
      </c>
      <c r="C1190">
        <v>-88</v>
      </c>
      <c r="D1190">
        <v>10.5</v>
      </c>
      <c r="E1190" t="s">
        <v>939</v>
      </c>
      <c r="F1190" t="s">
        <v>9</v>
      </c>
      <c r="G1190">
        <v>44</v>
      </c>
      <c r="L1190">
        <v>10.5</v>
      </c>
      <c r="M1190">
        <v>-88</v>
      </c>
      <c r="N1190">
        <v>-88</v>
      </c>
    </row>
    <row r="1191" spans="1:14" x14ac:dyDescent="0.25">
      <c r="A1191" t="s">
        <v>7</v>
      </c>
      <c r="B1191">
        <v>-4</v>
      </c>
      <c r="C1191">
        <v>-87</v>
      </c>
      <c r="D1191">
        <v>10.5</v>
      </c>
      <c r="E1191" t="s">
        <v>940</v>
      </c>
      <c r="F1191" t="s">
        <v>9</v>
      </c>
      <c r="G1191">
        <v>44</v>
      </c>
      <c r="L1191">
        <v>10.5</v>
      </c>
      <c r="M1191">
        <v>-87</v>
      </c>
      <c r="N1191">
        <v>-87</v>
      </c>
    </row>
    <row r="1192" spans="1:14" x14ac:dyDescent="0.25">
      <c r="A1192" t="s">
        <v>7</v>
      </c>
      <c r="B1192">
        <v>-4</v>
      </c>
      <c r="C1192">
        <v>-86</v>
      </c>
      <c r="D1192">
        <v>10.5</v>
      </c>
      <c r="E1192" t="s">
        <v>941</v>
      </c>
      <c r="F1192" t="s">
        <v>9</v>
      </c>
      <c r="G1192">
        <v>44</v>
      </c>
      <c r="L1192">
        <v>10.5</v>
      </c>
      <c r="M1192">
        <v>-86</v>
      </c>
      <c r="N1192">
        <v>-86</v>
      </c>
    </row>
    <row r="1193" spans="1:14" x14ac:dyDescent="0.25">
      <c r="A1193" t="s">
        <v>7</v>
      </c>
      <c r="B1193">
        <v>-4</v>
      </c>
      <c r="C1193">
        <v>-87</v>
      </c>
      <c r="D1193">
        <v>10.5</v>
      </c>
      <c r="E1193" t="s">
        <v>942</v>
      </c>
      <c r="F1193" t="s">
        <v>9</v>
      </c>
      <c r="G1193">
        <v>44</v>
      </c>
      <c r="L1193">
        <v>10.5</v>
      </c>
      <c r="M1193">
        <v>-87</v>
      </c>
      <c r="N1193">
        <v>-87</v>
      </c>
    </row>
    <row r="1194" spans="1:14" x14ac:dyDescent="0.25">
      <c r="A1194" t="s">
        <v>7</v>
      </c>
      <c r="B1194">
        <v>-4</v>
      </c>
      <c r="C1194">
        <v>-87</v>
      </c>
      <c r="D1194">
        <v>10.5</v>
      </c>
      <c r="E1194" t="s">
        <v>942</v>
      </c>
      <c r="F1194" t="s">
        <v>9</v>
      </c>
      <c r="G1194">
        <v>44</v>
      </c>
      <c r="L1194">
        <v>10.5</v>
      </c>
      <c r="M1194">
        <v>-87</v>
      </c>
      <c r="N1194">
        <v>-87</v>
      </c>
    </row>
    <row r="1195" spans="1:14" x14ac:dyDescent="0.25">
      <c r="A1195" t="s">
        <v>7</v>
      </c>
      <c r="B1195">
        <v>-4</v>
      </c>
      <c r="C1195">
        <v>-87</v>
      </c>
      <c r="D1195">
        <v>10.5</v>
      </c>
      <c r="E1195" t="s">
        <v>943</v>
      </c>
      <c r="F1195" t="s">
        <v>9</v>
      </c>
      <c r="G1195">
        <v>44</v>
      </c>
      <c r="L1195">
        <v>10.5</v>
      </c>
      <c r="M1195">
        <v>-87</v>
      </c>
      <c r="N1195">
        <v>-87</v>
      </c>
    </row>
    <row r="1196" spans="1:14" x14ac:dyDescent="0.25">
      <c r="A1196" t="s">
        <v>7</v>
      </c>
      <c r="B1196">
        <v>-4</v>
      </c>
      <c r="C1196">
        <v>-87</v>
      </c>
      <c r="D1196">
        <v>10.5</v>
      </c>
      <c r="E1196" t="s">
        <v>944</v>
      </c>
      <c r="F1196" t="s">
        <v>9</v>
      </c>
      <c r="G1196">
        <v>44</v>
      </c>
      <c r="L1196">
        <v>10.5</v>
      </c>
      <c r="M1196">
        <v>-87</v>
      </c>
      <c r="N1196">
        <v>-87</v>
      </c>
    </row>
    <row r="1197" spans="1:14" x14ac:dyDescent="0.25">
      <c r="A1197" t="s">
        <v>7</v>
      </c>
      <c r="B1197">
        <v>-4</v>
      </c>
      <c r="C1197">
        <v>-86</v>
      </c>
      <c r="D1197">
        <v>10.5</v>
      </c>
      <c r="E1197" t="s">
        <v>945</v>
      </c>
      <c r="F1197" t="s">
        <v>9</v>
      </c>
      <c r="G1197">
        <v>44</v>
      </c>
      <c r="L1197">
        <v>10.5</v>
      </c>
      <c r="M1197">
        <v>-86</v>
      </c>
      <c r="N1197">
        <v>-86</v>
      </c>
    </row>
    <row r="1198" spans="1:14" x14ac:dyDescent="0.25">
      <c r="A1198" t="s">
        <v>7</v>
      </c>
      <c r="B1198">
        <v>-4</v>
      </c>
      <c r="C1198">
        <v>-86</v>
      </c>
      <c r="D1198">
        <v>10.5</v>
      </c>
      <c r="E1198" t="s">
        <v>946</v>
      </c>
      <c r="F1198" t="s">
        <v>9</v>
      </c>
      <c r="G1198">
        <v>44</v>
      </c>
      <c r="L1198">
        <v>10.5</v>
      </c>
      <c r="M1198">
        <v>-86</v>
      </c>
      <c r="N1198">
        <v>-86</v>
      </c>
    </row>
    <row r="1199" spans="1:14" x14ac:dyDescent="0.25">
      <c r="A1199" t="s">
        <v>7</v>
      </c>
      <c r="B1199">
        <v>-4</v>
      </c>
      <c r="C1199">
        <v>-86</v>
      </c>
      <c r="D1199">
        <v>10.5</v>
      </c>
      <c r="E1199" t="s">
        <v>947</v>
      </c>
      <c r="F1199" t="s">
        <v>9</v>
      </c>
      <c r="G1199">
        <v>44</v>
      </c>
      <c r="L1199">
        <v>10.5</v>
      </c>
      <c r="M1199">
        <v>-86</v>
      </c>
      <c r="N1199">
        <v>-86</v>
      </c>
    </row>
    <row r="1200" spans="1:14" x14ac:dyDescent="0.25">
      <c r="A1200" t="s">
        <v>7</v>
      </c>
      <c r="B1200">
        <v>-4</v>
      </c>
      <c r="C1200">
        <v>-86</v>
      </c>
      <c r="D1200">
        <v>10.5</v>
      </c>
      <c r="E1200" t="s">
        <v>947</v>
      </c>
      <c r="F1200" t="s">
        <v>9</v>
      </c>
      <c r="G1200">
        <v>44</v>
      </c>
      <c r="L1200">
        <v>10.5</v>
      </c>
      <c r="M1200">
        <v>-86</v>
      </c>
      <c r="N1200">
        <v>-86</v>
      </c>
    </row>
    <row r="1201" spans="1:14" x14ac:dyDescent="0.25">
      <c r="A1201" t="s">
        <v>7</v>
      </c>
      <c r="B1201">
        <v>-4</v>
      </c>
      <c r="C1201">
        <v>-87</v>
      </c>
      <c r="D1201">
        <v>10.5</v>
      </c>
      <c r="E1201" t="s">
        <v>948</v>
      </c>
      <c r="F1201" t="s">
        <v>9</v>
      </c>
      <c r="G1201">
        <v>43</v>
      </c>
      <c r="L1201">
        <v>10.5</v>
      </c>
      <c r="M1201">
        <v>-87</v>
      </c>
      <c r="N1201">
        <v>-87</v>
      </c>
    </row>
    <row r="1202" spans="1:14" x14ac:dyDescent="0.25">
      <c r="A1202" t="s">
        <v>7</v>
      </c>
      <c r="B1202">
        <v>-4</v>
      </c>
      <c r="C1202">
        <v>-87</v>
      </c>
      <c r="D1202">
        <v>10.5</v>
      </c>
      <c r="E1202" t="s">
        <v>949</v>
      </c>
      <c r="F1202" t="s">
        <v>9</v>
      </c>
      <c r="G1202">
        <v>43</v>
      </c>
      <c r="L1202">
        <v>10.5</v>
      </c>
      <c r="M1202">
        <v>-87</v>
      </c>
      <c r="N1202">
        <v>-87</v>
      </c>
    </row>
    <row r="1203" spans="1:14" x14ac:dyDescent="0.25">
      <c r="A1203" t="s">
        <v>7</v>
      </c>
      <c r="B1203">
        <v>-4</v>
      </c>
      <c r="C1203">
        <v>-86</v>
      </c>
      <c r="D1203">
        <v>10.5</v>
      </c>
      <c r="E1203" t="s">
        <v>949</v>
      </c>
      <c r="F1203" t="s">
        <v>9</v>
      </c>
      <c r="G1203">
        <v>43</v>
      </c>
      <c r="L1203">
        <v>10.5</v>
      </c>
      <c r="M1203">
        <v>-86</v>
      </c>
      <c r="N1203">
        <v>-86</v>
      </c>
    </row>
    <row r="1204" spans="1:14" x14ac:dyDescent="0.25">
      <c r="A1204" t="s">
        <v>7</v>
      </c>
      <c r="B1204">
        <v>-4</v>
      </c>
      <c r="C1204">
        <v>-85</v>
      </c>
      <c r="D1204">
        <v>10.5</v>
      </c>
      <c r="E1204" t="s">
        <v>950</v>
      </c>
      <c r="F1204" t="s">
        <v>9</v>
      </c>
      <c r="G1204">
        <v>43</v>
      </c>
      <c r="L1204">
        <v>10.5</v>
      </c>
      <c r="M1204">
        <v>-85</v>
      </c>
    </row>
    <row r="1205" spans="1:14" x14ac:dyDescent="0.25">
      <c r="A1205" t="s">
        <v>7</v>
      </c>
      <c r="B1205">
        <v>-4</v>
      </c>
      <c r="C1205">
        <v>-86</v>
      </c>
      <c r="D1205">
        <v>10.5</v>
      </c>
      <c r="E1205" t="s">
        <v>950</v>
      </c>
      <c r="F1205" t="s">
        <v>9</v>
      </c>
      <c r="G1205">
        <v>43</v>
      </c>
      <c r="L1205">
        <v>10.5</v>
      </c>
      <c r="M1205">
        <v>-86</v>
      </c>
      <c r="N1205">
        <v>-86</v>
      </c>
    </row>
    <row r="1206" spans="1:14" x14ac:dyDescent="0.25">
      <c r="A1206" t="s">
        <v>7</v>
      </c>
      <c r="B1206">
        <v>-4</v>
      </c>
      <c r="C1206">
        <v>-86</v>
      </c>
      <c r="D1206">
        <v>10.5</v>
      </c>
      <c r="E1206" t="s">
        <v>951</v>
      </c>
      <c r="F1206" t="s">
        <v>9</v>
      </c>
      <c r="G1206">
        <v>43</v>
      </c>
      <c r="L1206">
        <v>10.5</v>
      </c>
      <c r="M1206">
        <v>-86</v>
      </c>
      <c r="N1206">
        <v>-86</v>
      </c>
    </row>
    <row r="1207" spans="1:14" x14ac:dyDescent="0.25">
      <c r="A1207" t="s">
        <v>7</v>
      </c>
      <c r="B1207">
        <v>-4</v>
      </c>
      <c r="C1207">
        <v>-86</v>
      </c>
      <c r="D1207">
        <v>10.5</v>
      </c>
      <c r="E1207" t="s">
        <v>952</v>
      </c>
      <c r="F1207" t="s">
        <v>9</v>
      </c>
      <c r="G1207">
        <v>43</v>
      </c>
      <c r="L1207">
        <v>10.5</v>
      </c>
      <c r="M1207">
        <v>-86</v>
      </c>
      <c r="N1207">
        <v>-86</v>
      </c>
    </row>
    <row r="1208" spans="1:14" x14ac:dyDescent="0.25">
      <c r="A1208" t="s">
        <v>7</v>
      </c>
      <c r="B1208">
        <v>-4</v>
      </c>
      <c r="C1208">
        <v>-86</v>
      </c>
      <c r="D1208">
        <v>10.5</v>
      </c>
      <c r="E1208" t="s">
        <v>953</v>
      </c>
      <c r="F1208" t="s">
        <v>9</v>
      </c>
      <c r="G1208">
        <v>43</v>
      </c>
      <c r="L1208">
        <v>10.5</v>
      </c>
      <c r="M1208">
        <v>-86</v>
      </c>
      <c r="N1208">
        <v>-86</v>
      </c>
    </row>
    <row r="1209" spans="1:14" x14ac:dyDescent="0.25">
      <c r="A1209" t="s">
        <v>7</v>
      </c>
      <c r="B1209">
        <v>-4</v>
      </c>
      <c r="C1209">
        <v>-86</v>
      </c>
      <c r="D1209">
        <v>10.5</v>
      </c>
      <c r="E1209" t="s">
        <v>953</v>
      </c>
      <c r="F1209" t="s">
        <v>9</v>
      </c>
      <c r="G1209">
        <v>43</v>
      </c>
      <c r="L1209">
        <v>10.5</v>
      </c>
      <c r="M1209">
        <v>-86</v>
      </c>
      <c r="N1209">
        <v>-86</v>
      </c>
    </row>
    <row r="1210" spans="1:14" x14ac:dyDescent="0.25">
      <c r="A1210" t="s">
        <v>7</v>
      </c>
      <c r="B1210">
        <v>-4</v>
      </c>
      <c r="C1210">
        <v>-86</v>
      </c>
      <c r="D1210">
        <v>10.5</v>
      </c>
      <c r="E1210" t="s">
        <v>954</v>
      </c>
      <c r="F1210" t="s">
        <v>9</v>
      </c>
      <c r="G1210">
        <v>43</v>
      </c>
      <c r="L1210">
        <v>10.5</v>
      </c>
      <c r="M1210">
        <v>-86</v>
      </c>
      <c r="N1210">
        <v>-86</v>
      </c>
    </row>
    <row r="1211" spans="1:14" x14ac:dyDescent="0.25">
      <c r="A1211" t="s">
        <v>7</v>
      </c>
      <c r="B1211">
        <v>-4</v>
      </c>
      <c r="C1211">
        <v>-87</v>
      </c>
      <c r="D1211">
        <v>10.5</v>
      </c>
      <c r="E1211" t="s">
        <v>954</v>
      </c>
      <c r="F1211" t="s">
        <v>9</v>
      </c>
      <c r="G1211">
        <v>43</v>
      </c>
      <c r="L1211">
        <v>10.5</v>
      </c>
      <c r="M1211">
        <v>-87</v>
      </c>
      <c r="N1211">
        <v>-87</v>
      </c>
    </row>
    <row r="1212" spans="1:14" x14ac:dyDescent="0.25">
      <c r="A1212" t="s">
        <v>7</v>
      </c>
      <c r="B1212">
        <v>-4</v>
      </c>
      <c r="C1212">
        <v>-87</v>
      </c>
      <c r="D1212">
        <v>10.5</v>
      </c>
      <c r="E1212" t="s">
        <v>955</v>
      </c>
      <c r="F1212" t="s">
        <v>9</v>
      </c>
      <c r="G1212">
        <v>43</v>
      </c>
      <c r="L1212">
        <v>10.5</v>
      </c>
      <c r="M1212">
        <v>-87</v>
      </c>
      <c r="N1212">
        <v>-87</v>
      </c>
    </row>
    <row r="1213" spans="1:14" x14ac:dyDescent="0.25">
      <c r="A1213" t="s">
        <v>7</v>
      </c>
      <c r="B1213">
        <v>-4</v>
      </c>
      <c r="C1213">
        <v>-86</v>
      </c>
      <c r="D1213">
        <v>10.5</v>
      </c>
      <c r="E1213" t="s">
        <v>955</v>
      </c>
      <c r="F1213" t="s">
        <v>9</v>
      </c>
      <c r="G1213">
        <v>43</v>
      </c>
      <c r="L1213">
        <v>10.5</v>
      </c>
      <c r="M1213">
        <v>-86</v>
      </c>
      <c r="N1213">
        <v>-86</v>
      </c>
    </row>
    <row r="1214" spans="1:14" x14ac:dyDescent="0.25">
      <c r="A1214" t="s">
        <v>7</v>
      </c>
      <c r="B1214">
        <v>-4</v>
      </c>
      <c r="C1214">
        <v>-87</v>
      </c>
      <c r="D1214">
        <v>10.5</v>
      </c>
      <c r="E1214" t="s">
        <v>956</v>
      </c>
      <c r="F1214" t="s">
        <v>9</v>
      </c>
      <c r="G1214">
        <v>43</v>
      </c>
      <c r="L1214">
        <v>10.5</v>
      </c>
      <c r="M1214">
        <v>-87</v>
      </c>
      <c r="N1214">
        <v>-87</v>
      </c>
    </row>
    <row r="1215" spans="1:14" x14ac:dyDescent="0.25">
      <c r="A1215" t="s">
        <v>7</v>
      </c>
      <c r="B1215">
        <v>-4</v>
      </c>
      <c r="C1215">
        <v>-86</v>
      </c>
      <c r="D1215">
        <v>10.5</v>
      </c>
      <c r="E1215" t="s">
        <v>957</v>
      </c>
      <c r="F1215" t="s">
        <v>9</v>
      </c>
      <c r="G1215">
        <v>43</v>
      </c>
      <c r="L1215">
        <v>10.5</v>
      </c>
      <c r="M1215">
        <v>-86</v>
      </c>
      <c r="N1215">
        <v>-86</v>
      </c>
    </row>
    <row r="1216" spans="1:14" x14ac:dyDescent="0.25">
      <c r="A1216" t="s">
        <v>7</v>
      </c>
      <c r="B1216">
        <v>-4</v>
      </c>
      <c r="C1216">
        <v>-86</v>
      </c>
      <c r="D1216">
        <v>10.5</v>
      </c>
      <c r="E1216" t="s">
        <v>958</v>
      </c>
      <c r="F1216" t="s">
        <v>9</v>
      </c>
      <c r="G1216">
        <v>43</v>
      </c>
      <c r="L1216">
        <v>10.5</v>
      </c>
      <c r="M1216">
        <v>-86</v>
      </c>
      <c r="N1216">
        <v>-86</v>
      </c>
    </row>
    <row r="1217" spans="1:14" x14ac:dyDescent="0.25">
      <c r="A1217" t="s">
        <v>7</v>
      </c>
      <c r="B1217">
        <v>-4</v>
      </c>
      <c r="C1217">
        <v>-86</v>
      </c>
      <c r="D1217">
        <v>10.5</v>
      </c>
      <c r="E1217" t="s">
        <v>958</v>
      </c>
      <c r="F1217" t="s">
        <v>9</v>
      </c>
      <c r="G1217">
        <v>43</v>
      </c>
      <c r="L1217">
        <v>10.5</v>
      </c>
      <c r="M1217">
        <v>-86</v>
      </c>
      <c r="N1217">
        <v>-86</v>
      </c>
    </row>
    <row r="1218" spans="1:14" x14ac:dyDescent="0.25">
      <c r="A1218" t="s">
        <v>7</v>
      </c>
      <c r="B1218">
        <v>-4</v>
      </c>
      <c r="C1218">
        <v>-87</v>
      </c>
      <c r="D1218">
        <v>10.5</v>
      </c>
      <c r="E1218" t="s">
        <v>958</v>
      </c>
      <c r="F1218" t="s">
        <v>9</v>
      </c>
      <c r="G1218">
        <v>43</v>
      </c>
      <c r="L1218">
        <v>10.5</v>
      </c>
      <c r="M1218">
        <v>-87</v>
      </c>
      <c r="N1218">
        <v>-87</v>
      </c>
    </row>
    <row r="1219" spans="1:14" x14ac:dyDescent="0.25">
      <c r="A1219" t="s">
        <v>7</v>
      </c>
      <c r="B1219">
        <v>-4</v>
      </c>
      <c r="C1219">
        <v>-87</v>
      </c>
      <c r="D1219">
        <v>10.5</v>
      </c>
      <c r="E1219" t="s">
        <v>959</v>
      </c>
      <c r="F1219" t="s">
        <v>9</v>
      </c>
      <c r="G1219">
        <v>43</v>
      </c>
      <c r="L1219">
        <v>10.5</v>
      </c>
      <c r="M1219">
        <v>-87</v>
      </c>
      <c r="N1219">
        <v>-87</v>
      </c>
    </row>
    <row r="1220" spans="1:14" x14ac:dyDescent="0.25">
      <c r="A1220" t="s">
        <v>7</v>
      </c>
      <c r="B1220">
        <v>-4</v>
      </c>
      <c r="C1220">
        <v>-87</v>
      </c>
      <c r="D1220">
        <v>10.5</v>
      </c>
      <c r="E1220" t="s">
        <v>960</v>
      </c>
      <c r="F1220" t="s">
        <v>9</v>
      </c>
      <c r="G1220">
        <v>43</v>
      </c>
      <c r="L1220">
        <v>10.5</v>
      </c>
      <c r="M1220">
        <v>-87</v>
      </c>
      <c r="N1220">
        <v>-87</v>
      </c>
    </row>
    <row r="1221" spans="1:14" x14ac:dyDescent="0.25">
      <c r="A1221" t="s">
        <v>7</v>
      </c>
      <c r="B1221">
        <v>-4</v>
      </c>
      <c r="C1221">
        <v>-87</v>
      </c>
      <c r="D1221">
        <v>10.5</v>
      </c>
      <c r="E1221" t="s">
        <v>961</v>
      </c>
      <c r="F1221" t="s">
        <v>9</v>
      </c>
      <c r="G1221">
        <v>43</v>
      </c>
      <c r="L1221">
        <v>10.5</v>
      </c>
      <c r="M1221">
        <v>-87</v>
      </c>
      <c r="N1221">
        <v>-87</v>
      </c>
    </row>
    <row r="1222" spans="1:14" x14ac:dyDescent="0.25">
      <c r="A1222" t="s">
        <v>7</v>
      </c>
      <c r="B1222">
        <v>-4</v>
      </c>
      <c r="C1222">
        <v>-87</v>
      </c>
      <c r="D1222">
        <v>10.5</v>
      </c>
      <c r="E1222" t="s">
        <v>962</v>
      </c>
      <c r="F1222" t="s">
        <v>9</v>
      </c>
      <c r="G1222">
        <v>43</v>
      </c>
      <c r="L1222">
        <v>10.5</v>
      </c>
      <c r="M1222">
        <v>-87</v>
      </c>
      <c r="N1222">
        <v>-87</v>
      </c>
    </row>
    <row r="1223" spans="1:14" x14ac:dyDescent="0.25">
      <c r="A1223" t="s">
        <v>7</v>
      </c>
      <c r="B1223">
        <v>-4</v>
      </c>
      <c r="C1223">
        <v>-87</v>
      </c>
      <c r="D1223">
        <v>10.5</v>
      </c>
      <c r="E1223" t="s">
        <v>962</v>
      </c>
      <c r="F1223" t="s">
        <v>9</v>
      </c>
      <c r="G1223">
        <v>43</v>
      </c>
      <c r="L1223">
        <v>10.5</v>
      </c>
      <c r="M1223">
        <v>-87</v>
      </c>
      <c r="N1223">
        <v>-87</v>
      </c>
    </row>
    <row r="1224" spans="1:14" x14ac:dyDescent="0.25">
      <c r="A1224" t="s">
        <v>7</v>
      </c>
      <c r="B1224">
        <v>-4</v>
      </c>
      <c r="C1224">
        <v>-86</v>
      </c>
      <c r="D1224">
        <v>10.5</v>
      </c>
      <c r="E1224" t="s">
        <v>963</v>
      </c>
      <c r="F1224" t="s">
        <v>9</v>
      </c>
      <c r="G1224">
        <v>43</v>
      </c>
      <c r="L1224">
        <v>10.5</v>
      </c>
      <c r="M1224">
        <v>-86</v>
      </c>
      <c r="N1224">
        <v>-86</v>
      </c>
    </row>
    <row r="1225" spans="1:14" x14ac:dyDescent="0.25">
      <c r="A1225" t="s">
        <v>7</v>
      </c>
      <c r="B1225">
        <v>-4</v>
      </c>
      <c r="C1225">
        <v>-88</v>
      </c>
      <c r="D1225">
        <v>10.5</v>
      </c>
      <c r="E1225" t="s">
        <v>964</v>
      </c>
      <c r="F1225" t="s">
        <v>9</v>
      </c>
      <c r="G1225">
        <v>43</v>
      </c>
      <c r="L1225">
        <v>10.5</v>
      </c>
      <c r="M1225">
        <v>-88</v>
      </c>
      <c r="N1225">
        <v>-88</v>
      </c>
    </row>
    <row r="1226" spans="1:14" x14ac:dyDescent="0.25">
      <c r="A1226" t="s">
        <v>7</v>
      </c>
      <c r="B1226">
        <v>-4</v>
      </c>
      <c r="C1226">
        <v>-88</v>
      </c>
      <c r="D1226">
        <v>10.5</v>
      </c>
      <c r="E1226" t="s">
        <v>965</v>
      </c>
      <c r="F1226" t="s">
        <v>9</v>
      </c>
      <c r="G1226">
        <v>43</v>
      </c>
      <c r="L1226">
        <v>10.5</v>
      </c>
      <c r="M1226">
        <v>-88</v>
      </c>
      <c r="N1226">
        <v>-88</v>
      </c>
    </row>
    <row r="1227" spans="1:14" x14ac:dyDescent="0.25">
      <c r="A1227" t="s">
        <v>7</v>
      </c>
      <c r="B1227">
        <v>-4</v>
      </c>
      <c r="C1227">
        <v>-87</v>
      </c>
      <c r="D1227">
        <v>10.5</v>
      </c>
      <c r="E1227" t="s">
        <v>965</v>
      </c>
      <c r="F1227" t="s">
        <v>9</v>
      </c>
      <c r="G1227">
        <v>43</v>
      </c>
      <c r="L1227">
        <v>10.5</v>
      </c>
      <c r="M1227">
        <v>-87</v>
      </c>
      <c r="N1227">
        <v>-87</v>
      </c>
    </row>
    <row r="1228" spans="1:14" x14ac:dyDescent="0.25">
      <c r="A1228" t="s">
        <v>7</v>
      </c>
      <c r="B1228">
        <v>-4</v>
      </c>
      <c r="C1228">
        <v>-87</v>
      </c>
      <c r="D1228">
        <v>10.5</v>
      </c>
      <c r="E1228" t="s">
        <v>965</v>
      </c>
      <c r="F1228" t="s">
        <v>9</v>
      </c>
      <c r="G1228">
        <v>43</v>
      </c>
      <c r="L1228">
        <v>10.5</v>
      </c>
      <c r="M1228">
        <v>-87</v>
      </c>
      <c r="N1228">
        <v>-87</v>
      </c>
    </row>
    <row r="1229" spans="1:14" x14ac:dyDescent="0.25">
      <c r="A1229" t="s">
        <v>7</v>
      </c>
      <c r="B1229">
        <v>-4</v>
      </c>
      <c r="C1229">
        <v>-87</v>
      </c>
      <c r="D1229">
        <v>10.5</v>
      </c>
      <c r="E1229" t="s">
        <v>966</v>
      </c>
      <c r="F1229" t="s">
        <v>9</v>
      </c>
      <c r="G1229">
        <v>43</v>
      </c>
      <c r="L1229">
        <v>10.5</v>
      </c>
      <c r="M1229">
        <v>-87</v>
      </c>
      <c r="N1229">
        <v>-87</v>
      </c>
    </row>
    <row r="1230" spans="1:14" x14ac:dyDescent="0.25">
      <c r="A1230" t="s">
        <v>7</v>
      </c>
      <c r="B1230">
        <v>-4</v>
      </c>
      <c r="C1230">
        <v>-88</v>
      </c>
      <c r="D1230">
        <v>10.5</v>
      </c>
      <c r="E1230" t="s">
        <v>967</v>
      </c>
      <c r="F1230" t="s">
        <v>9</v>
      </c>
      <c r="G1230">
        <v>43</v>
      </c>
      <c r="L1230">
        <v>10.5</v>
      </c>
      <c r="M1230">
        <v>-88</v>
      </c>
      <c r="N1230">
        <v>-88</v>
      </c>
    </row>
    <row r="1231" spans="1:14" x14ac:dyDescent="0.25">
      <c r="A1231" t="s">
        <v>7</v>
      </c>
      <c r="B1231">
        <v>-4</v>
      </c>
      <c r="C1231">
        <v>-87</v>
      </c>
      <c r="D1231">
        <v>10.5</v>
      </c>
      <c r="E1231" t="s">
        <v>967</v>
      </c>
      <c r="F1231" t="s">
        <v>9</v>
      </c>
      <c r="G1231">
        <v>43</v>
      </c>
      <c r="L1231">
        <v>10.5</v>
      </c>
      <c r="M1231">
        <v>-87</v>
      </c>
      <c r="N1231">
        <v>-87</v>
      </c>
    </row>
    <row r="1232" spans="1:14" x14ac:dyDescent="0.25">
      <c r="A1232" t="s">
        <v>7</v>
      </c>
      <c r="B1232">
        <v>-4</v>
      </c>
      <c r="C1232">
        <v>-87</v>
      </c>
      <c r="D1232">
        <v>10.5</v>
      </c>
      <c r="E1232" t="s">
        <v>968</v>
      </c>
      <c r="F1232" t="s">
        <v>9</v>
      </c>
      <c r="G1232">
        <v>43</v>
      </c>
      <c r="L1232">
        <v>10.5</v>
      </c>
      <c r="M1232">
        <v>-87</v>
      </c>
      <c r="N1232">
        <v>-87</v>
      </c>
    </row>
    <row r="1233" spans="1:14" x14ac:dyDescent="0.25">
      <c r="A1233" t="s">
        <v>7</v>
      </c>
      <c r="B1233">
        <v>-4</v>
      </c>
      <c r="C1233">
        <v>-88</v>
      </c>
      <c r="D1233">
        <v>10.5</v>
      </c>
      <c r="E1233" t="s">
        <v>968</v>
      </c>
      <c r="F1233" t="s">
        <v>9</v>
      </c>
      <c r="G1233">
        <v>43</v>
      </c>
      <c r="L1233">
        <v>10.5</v>
      </c>
      <c r="M1233">
        <v>-88</v>
      </c>
      <c r="N1233">
        <v>-88</v>
      </c>
    </row>
    <row r="1234" spans="1:14" x14ac:dyDescent="0.25">
      <c r="A1234" t="s">
        <v>7</v>
      </c>
      <c r="B1234">
        <v>-4</v>
      </c>
      <c r="C1234">
        <v>-87</v>
      </c>
      <c r="D1234">
        <v>10.5</v>
      </c>
      <c r="E1234" t="s">
        <v>969</v>
      </c>
      <c r="F1234" t="s">
        <v>9</v>
      </c>
      <c r="G1234">
        <v>43</v>
      </c>
      <c r="L1234">
        <v>10.5</v>
      </c>
      <c r="M1234">
        <v>-87</v>
      </c>
      <c r="N1234">
        <v>-87</v>
      </c>
    </row>
    <row r="1235" spans="1:14" x14ac:dyDescent="0.25">
      <c r="A1235" t="s">
        <v>7</v>
      </c>
      <c r="B1235">
        <v>-4</v>
      </c>
      <c r="C1235">
        <v>-89</v>
      </c>
      <c r="D1235">
        <v>10.5</v>
      </c>
      <c r="E1235" t="s">
        <v>970</v>
      </c>
      <c r="F1235" t="s">
        <v>9</v>
      </c>
      <c r="G1235">
        <v>43</v>
      </c>
      <c r="L1235">
        <v>10.5</v>
      </c>
      <c r="M1235">
        <v>-89</v>
      </c>
    </row>
    <row r="1236" spans="1:14" x14ac:dyDescent="0.25">
      <c r="A1236" t="s">
        <v>7</v>
      </c>
      <c r="B1236">
        <v>-4</v>
      </c>
      <c r="C1236">
        <v>-89</v>
      </c>
      <c r="D1236">
        <v>10.5</v>
      </c>
      <c r="E1236" t="s">
        <v>971</v>
      </c>
      <c r="F1236" t="s">
        <v>9</v>
      </c>
      <c r="G1236">
        <v>43</v>
      </c>
      <c r="L1236">
        <v>10.5</v>
      </c>
      <c r="M1236">
        <v>-89</v>
      </c>
    </row>
    <row r="1237" spans="1:14" x14ac:dyDescent="0.25">
      <c r="A1237" t="s">
        <v>7</v>
      </c>
      <c r="B1237">
        <v>-4</v>
      </c>
      <c r="C1237">
        <v>-89</v>
      </c>
      <c r="D1237">
        <v>10.5</v>
      </c>
      <c r="E1237" t="s">
        <v>971</v>
      </c>
      <c r="F1237" t="s">
        <v>9</v>
      </c>
      <c r="G1237">
        <v>43</v>
      </c>
      <c r="L1237">
        <v>10.5</v>
      </c>
      <c r="M1237">
        <v>-89</v>
      </c>
    </row>
    <row r="1238" spans="1:14" x14ac:dyDescent="0.25">
      <c r="A1238" t="s">
        <v>7</v>
      </c>
      <c r="B1238">
        <v>-4</v>
      </c>
      <c r="C1238">
        <v>-88</v>
      </c>
      <c r="D1238">
        <v>10.5</v>
      </c>
      <c r="E1238" t="s">
        <v>972</v>
      </c>
      <c r="F1238" t="s">
        <v>9</v>
      </c>
      <c r="G1238">
        <v>43</v>
      </c>
      <c r="L1238">
        <v>10.5</v>
      </c>
      <c r="M1238">
        <v>-88</v>
      </c>
      <c r="N1238">
        <v>-88</v>
      </c>
    </row>
    <row r="1239" spans="1:14" x14ac:dyDescent="0.25">
      <c r="A1239" t="s">
        <v>7</v>
      </c>
      <c r="B1239">
        <v>-4</v>
      </c>
      <c r="C1239">
        <v>-88</v>
      </c>
      <c r="D1239">
        <v>10.5</v>
      </c>
      <c r="E1239" t="s">
        <v>973</v>
      </c>
      <c r="F1239" t="s">
        <v>9</v>
      </c>
      <c r="G1239">
        <v>43</v>
      </c>
      <c r="L1239">
        <v>10.5</v>
      </c>
      <c r="M1239">
        <v>-88</v>
      </c>
      <c r="N1239">
        <v>-88</v>
      </c>
    </row>
    <row r="1240" spans="1:14" x14ac:dyDescent="0.25">
      <c r="A1240" t="s">
        <v>7</v>
      </c>
      <c r="B1240">
        <v>-4</v>
      </c>
      <c r="C1240">
        <v>-88</v>
      </c>
      <c r="D1240">
        <v>10.5</v>
      </c>
      <c r="E1240" t="s">
        <v>974</v>
      </c>
      <c r="F1240" t="s">
        <v>9</v>
      </c>
      <c r="G1240">
        <v>43</v>
      </c>
      <c r="L1240">
        <v>10.5</v>
      </c>
      <c r="M1240">
        <v>-88</v>
      </c>
      <c r="N1240">
        <v>-88</v>
      </c>
    </row>
    <row r="1241" spans="1:14" x14ac:dyDescent="0.25">
      <c r="A1241" t="s">
        <v>7</v>
      </c>
      <c r="B1241">
        <v>-4</v>
      </c>
      <c r="C1241">
        <v>-87</v>
      </c>
      <c r="D1241">
        <v>10.5</v>
      </c>
      <c r="E1241" t="s">
        <v>975</v>
      </c>
      <c r="F1241" t="s">
        <v>9</v>
      </c>
      <c r="G1241">
        <v>43</v>
      </c>
      <c r="L1241">
        <v>10.5</v>
      </c>
      <c r="M1241">
        <v>-87</v>
      </c>
      <c r="N1241">
        <v>-87</v>
      </c>
    </row>
    <row r="1242" spans="1:14" x14ac:dyDescent="0.25">
      <c r="A1242" t="s">
        <v>7</v>
      </c>
      <c r="B1242">
        <v>-4</v>
      </c>
      <c r="C1242">
        <v>-88</v>
      </c>
      <c r="D1242">
        <v>10.5</v>
      </c>
      <c r="E1242" t="s">
        <v>976</v>
      </c>
      <c r="F1242" t="s">
        <v>9</v>
      </c>
      <c r="G1242">
        <v>43</v>
      </c>
      <c r="L1242">
        <v>10.5</v>
      </c>
      <c r="M1242">
        <v>-88</v>
      </c>
      <c r="N1242">
        <v>-88</v>
      </c>
    </row>
    <row r="1243" spans="1:14" x14ac:dyDescent="0.25">
      <c r="A1243" t="s">
        <v>7</v>
      </c>
      <c r="B1243">
        <v>-4</v>
      </c>
      <c r="C1243">
        <v>-88</v>
      </c>
      <c r="D1243">
        <v>10.5</v>
      </c>
      <c r="E1243" t="s">
        <v>977</v>
      </c>
      <c r="F1243" t="s">
        <v>9</v>
      </c>
      <c r="G1243">
        <v>43</v>
      </c>
      <c r="L1243">
        <v>10.5</v>
      </c>
      <c r="M1243">
        <v>-88</v>
      </c>
      <c r="N1243">
        <v>-88</v>
      </c>
    </row>
    <row r="1244" spans="1:14" x14ac:dyDescent="0.25">
      <c r="A1244" t="s">
        <v>7</v>
      </c>
      <c r="B1244">
        <v>-4</v>
      </c>
      <c r="C1244">
        <v>-88</v>
      </c>
      <c r="D1244">
        <v>10.5</v>
      </c>
      <c r="E1244" t="s">
        <v>978</v>
      </c>
      <c r="F1244" t="s">
        <v>9</v>
      </c>
      <c r="G1244">
        <v>43</v>
      </c>
      <c r="L1244">
        <v>10.5</v>
      </c>
      <c r="M1244">
        <v>-88</v>
      </c>
      <c r="N1244">
        <v>-88</v>
      </c>
    </row>
    <row r="1245" spans="1:14" x14ac:dyDescent="0.25">
      <c r="A1245" t="s">
        <v>7</v>
      </c>
      <c r="B1245">
        <v>-4</v>
      </c>
      <c r="C1245">
        <v>-88</v>
      </c>
      <c r="D1245">
        <v>10.5</v>
      </c>
      <c r="E1245" t="s">
        <v>978</v>
      </c>
      <c r="F1245" t="s">
        <v>9</v>
      </c>
      <c r="G1245">
        <v>43</v>
      </c>
      <c r="L1245">
        <v>10.5</v>
      </c>
      <c r="M1245">
        <v>-88</v>
      </c>
      <c r="N1245">
        <v>-88</v>
      </c>
    </row>
    <row r="1246" spans="1:14" x14ac:dyDescent="0.25">
      <c r="A1246" t="s">
        <v>7</v>
      </c>
      <c r="B1246">
        <v>-4</v>
      </c>
      <c r="C1246">
        <v>-88</v>
      </c>
      <c r="D1246">
        <v>10.5</v>
      </c>
      <c r="E1246" t="s">
        <v>979</v>
      </c>
      <c r="F1246" t="s">
        <v>9</v>
      </c>
      <c r="G1246">
        <v>42</v>
      </c>
      <c r="L1246">
        <v>10.5</v>
      </c>
      <c r="M1246">
        <v>-88</v>
      </c>
      <c r="N1246">
        <v>-88</v>
      </c>
    </row>
    <row r="1247" spans="1:14" x14ac:dyDescent="0.25">
      <c r="A1247" t="s">
        <v>7</v>
      </c>
      <c r="B1247">
        <v>-4</v>
      </c>
      <c r="C1247">
        <v>-88</v>
      </c>
      <c r="D1247">
        <v>10.5</v>
      </c>
      <c r="E1247" t="s">
        <v>979</v>
      </c>
      <c r="F1247" t="s">
        <v>9</v>
      </c>
      <c r="G1247">
        <v>42</v>
      </c>
      <c r="L1247">
        <v>10.5</v>
      </c>
      <c r="M1247">
        <v>-88</v>
      </c>
      <c r="N1247">
        <v>-88</v>
      </c>
    </row>
    <row r="1248" spans="1:14" x14ac:dyDescent="0.25">
      <c r="A1248" t="s">
        <v>7</v>
      </c>
      <c r="B1248">
        <v>-4</v>
      </c>
      <c r="C1248">
        <v>-87</v>
      </c>
      <c r="D1248">
        <v>10.5</v>
      </c>
      <c r="E1248" t="s">
        <v>980</v>
      </c>
      <c r="F1248" t="s">
        <v>9</v>
      </c>
      <c r="G1248">
        <v>42</v>
      </c>
      <c r="L1248">
        <v>10.5</v>
      </c>
      <c r="M1248">
        <v>-87</v>
      </c>
      <c r="N1248">
        <v>-87</v>
      </c>
    </row>
    <row r="1249" spans="1:14" x14ac:dyDescent="0.25">
      <c r="A1249" t="s">
        <v>7</v>
      </c>
      <c r="B1249">
        <v>-4</v>
      </c>
      <c r="C1249">
        <v>-87</v>
      </c>
      <c r="D1249">
        <v>10.5</v>
      </c>
      <c r="E1249" t="s">
        <v>981</v>
      </c>
      <c r="F1249" t="s">
        <v>9</v>
      </c>
      <c r="G1249">
        <v>42</v>
      </c>
      <c r="L1249">
        <v>10.5</v>
      </c>
      <c r="M1249">
        <v>-87</v>
      </c>
      <c r="N1249">
        <v>-87</v>
      </c>
    </row>
    <row r="1250" spans="1:14" x14ac:dyDescent="0.25">
      <c r="A1250" t="s">
        <v>7</v>
      </c>
      <c r="B1250">
        <v>-4</v>
      </c>
      <c r="C1250">
        <v>-86</v>
      </c>
      <c r="D1250">
        <v>10.5</v>
      </c>
      <c r="E1250" t="s">
        <v>981</v>
      </c>
      <c r="F1250" t="s">
        <v>9</v>
      </c>
      <c r="G1250">
        <v>42</v>
      </c>
      <c r="L1250">
        <v>10.5</v>
      </c>
      <c r="M1250">
        <v>-86</v>
      </c>
      <c r="N1250">
        <v>-86</v>
      </c>
    </row>
    <row r="1251" spans="1:14" x14ac:dyDescent="0.25">
      <c r="A1251" t="s">
        <v>7</v>
      </c>
      <c r="B1251">
        <v>-4</v>
      </c>
      <c r="C1251">
        <v>-87</v>
      </c>
      <c r="D1251">
        <v>10.5</v>
      </c>
      <c r="E1251" t="s">
        <v>982</v>
      </c>
      <c r="F1251" t="s">
        <v>9</v>
      </c>
      <c r="G1251">
        <v>42</v>
      </c>
      <c r="L1251">
        <v>10.5</v>
      </c>
      <c r="M1251">
        <v>-87</v>
      </c>
      <c r="N1251">
        <v>-87</v>
      </c>
    </row>
    <row r="1252" spans="1:14" x14ac:dyDescent="0.25">
      <c r="A1252" t="s">
        <v>7</v>
      </c>
      <c r="B1252">
        <v>-4</v>
      </c>
      <c r="C1252">
        <v>-86</v>
      </c>
      <c r="D1252">
        <v>10.5</v>
      </c>
      <c r="E1252" t="s">
        <v>983</v>
      </c>
      <c r="F1252" t="s">
        <v>9</v>
      </c>
      <c r="G1252">
        <v>42</v>
      </c>
      <c r="L1252">
        <v>10.5</v>
      </c>
      <c r="M1252">
        <v>-86</v>
      </c>
      <c r="N1252">
        <v>-86</v>
      </c>
    </row>
    <row r="1253" spans="1:14" x14ac:dyDescent="0.25">
      <c r="A1253" t="s">
        <v>7</v>
      </c>
      <c r="B1253">
        <v>-4</v>
      </c>
      <c r="C1253">
        <v>-87</v>
      </c>
      <c r="D1253">
        <v>10.5</v>
      </c>
      <c r="E1253" t="s">
        <v>984</v>
      </c>
      <c r="F1253" t="s">
        <v>9</v>
      </c>
      <c r="G1253">
        <v>42</v>
      </c>
      <c r="L1253">
        <v>10.5</v>
      </c>
      <c r="M1253">
        <v>-87</v>
      </c>
      <c r="N1253">
        <v>-87</v>
      </c>
    </row>
    <row r="1254" spans="1:14" x14ac:dyDescent="0.25">
      <c r="A1254" t="s">
        <v>7</v>
      </c>
      <c r="B1254">
        <v>-4</v>
      </c>
      <c r="C1254">
        <v>-89</v>
      </c>
      <c r="D1254">
        <v>10.5</v>
      </c>
      <c r="E1254" t="s">
        <v>985</v>
      </c>
      <c r="F1254" t="s">
        <v>9</v>
      </c>
      <c r="G1254">
        <v>42</v>
      </c>
      <c r="L1254">
        <v>10.5</v>
      </c>
      <c r="M1254">
        <v>-89</v>
      </c>
    </row>
    <row r="1255" spans="1:14" x14ac:dyDescent="0.25">
      <c r="A1255" t="s">
        <v>7</v>
      </c>
      <c r="B1255">
        <v>-4</v>
      </c>
      <c r="C1255">
        <v>-88</v>
      </c>
      <c r="D1255">
        <v>10.5</v>
      </c>
      <c r="E1255" t="s">
        <v>986</v>
      </c>
      <c r="F1255" t="s">
        <v>9</v>
      </c>
      <c r="G1255">
        <v>42</v>
      </c>
      <c r="L1255">
        <v>10.5</v>
      </c>
      <c r="M1255">
        <v>-88</v>
      </c>
      <c r="N1255">
        <v>-88</v>
      </c>
    </row>
    <row r="1256" spans="1:14" x14ac:dyDescent="0.25">
      <c r="A1256" t="s">
        <v>7</v>
      </c>
      <c r="B1256">
        <v>-4</v>
      </c>
      <c r="C1256">
        <v>-88</v>
      </c>
      <c r="D1256">
        <v>10.5</v>
      </c>
      <c r="E1256" t="s">
        <v>987</v>
      </c>
      <c r="F1256" t="s">
        <v>9</v>
      </c>
      <c r="G1256">
        <v>42</v>
      </c>
      <c r="L1256">
        <v>10.5</v>
      </c>
      <c r="M1256">
        <v>-88</v>
      </c>
      <c r="N1256">
        <v>-88</v>
      </c>
    </row>
    <row r="1257" spans="1:14" x14ac:dyDescent="0.25">
      <c r="A1257" t="s">
        <v>7</v>
      </c>
      <c r="B1257">
        <v>-4</v>
      </c>
      <c r="C1257">
        <v>-88</v>
      </c>
      <c r="D1257">
        <v>10.5</v>
      </c>
      <c r="E1257" t="s">
        <v>988</v>
      </c>
      <c r="F1257" t="s">
        <v>9</v>
      </c>
      <c r="G1257">
        <v>42</v>
      </c>
      <c r="L1257">
        <v>10.5</v>
      </c>
      <c r="M1257">
        <v>-88</v>
      </c>
      <c r="N1257">
        <v>-88</v>
      </c>
    </row>
    <row r="1258" spans="1:14" x14ac:dyDescent="0.25">
      <c r="A1258" t="s">
        <v>7</v>
      </c>
      <c r="B1258">
        <v>-4</v>
      </c>
      <c r="C1258">
        <v>-87</v>
      </c>
      <c r="D1258">
        <v>10.5</v>
      </c>
      <c r="E1258" t="s">
        <v>989</v>
      </c>
      <c r="F1258" t="s">
        <v>9</v>
      </c>
      <c r="G1258">
        <v>42</v>
      </c>
      <c r="L1258">
        <v>10.5</v>
      </c>
      <c r="M1258">
        <v>-87</v>
      </c>
      <c r="N1258">
        <v>-87</v>
      </c>
    </row>
    <row r="1259" spans="1:14" x14ac:dyDescent="0.25">
      <c r="A1259" t="s">
        <v>7</v>
      </c>
      <c r="B1259">
        <v>-4</v>
      </c>
      <c r="C1259">
        <v>-88</v>
      </c>
      <c r="D1259">
        <v>10.5</v>
      </c>
      <c r="E1259" t="s">
        <v>990</v>
      </c>
      <c r="F1259" t="s">
        <v>9</v>
      </c>
      <c r="G1259">
        <v>42</v>
      </c>
      <c r="L1259">
        <v>10.5</v>
      </c>
      <c r="M1259">
        <v>-88</v>
      </c>
      <c r="N1259">
        <v>-88</v>
      </c>
    </row>
    <row r="1260" spans="1:14" x14ac:dyDescent="0.25">
      <c r="A1260" t="s">
        <v>7</v>
      </c>
      <c r="B1260">
        <v>-4</v>
      </c>
      <c r="C1260">
        <v>-87</v>
      </c>
      <c r="D1260">
        <v>10.5</v>
      </c>
      <c r="E1260" t="s">
        <v>991</v>
      </c>
      <c r="F1260" t="s">
        <v>9</v>
      </c>
      <c r="G1260">
        <v>42</v>
      </c>
      <c r="L1260">
        <v>10.5</v>
      </c>
      <c r="M1260">
        <v>-87</v>
      </c>
      <c r="N1260">
        <v>-87</v>
      </c>
    </row>
    <row r="1261" spans="1:14" x14ac:dyDescent="0.25">
      <c r="A1261" t="s">
        <v>7</v>
      </c>
      <c r="B1261">
        <v>-4</v>
      </c>
      <c r="C1261">
        <v>-88</v>
      </c>
      <c r="D1261">
        <v>10.5</v>
      </c>
      <c r="E1261" t="s">
        <v>991</v>
      </c>
      <c r="F1261" t="s">
        <v>9</v>
      </c>
      <c r="G1261">
        <v>42</v>
      </c>
      <c r="L1261">
        <v>10.5</v>
      </c>
      <c r="M1261">
        <v>-88</v>
      </c>
      <c r="N1261">
        <v>-88</v>
      </c>
    </row>
    <row r="1262" spans="1:14" x14ac:dyDescent="0.25">
      <c r="A1262" t="s">
        <v>7</v>
      </c>
      <c r="B1262">
        <v>-4</v>
      </c>
      <c r="C1262">
        <v>-82</v>
      </c>
      <c r="D1262">
        <v>11</v>
      </c>
      <c r="E1262" t="s">
        <v>992</v>
      </c>
      <c r="F1262" t="s">
        <v>9</v>
      </c>
      <c r="G1262">
        <v>42</v>
      </c>
      <c r="L1262">
        <v>11</v>
      </c>
      <c r="M1262">
        <v>-82</v>
      </c>
    </row>
    <row r="1263" spans="1:14" x14ac:dyDescent="0.25">
      <c r="A1263" t="s">
        <v>7</v>
      </c>
      <c r="B1263">
        <v>-4</v>
      </c>
      <c r="C1263">
        <v>-84</v>
      </c>
      <c r="D1263">
        <v>11</v>
      </c>
      <c r="E1263" t="s">
        <v>993</v>
      </c>
      <c r="F1263" t="s">
        <v>9</v>
      </c>
      <c r="G1263">
        <v>42</v>
      </c>
      <c r="L1263">
        <v>11</v>
      </c>
      <c r="M1263">
        <v>-84</v>
      </c>
      <c r="N1263">
        <v>-84</v>
      </c>
    </row>
    <row r="1264" spans="1:14" x14ac:dyDescent="0.25">
      <c r="A1264" t="s">
        <v>7</v>
      </c>
      <c r="B1264">
        <v>-4</v>
      </c>
      <c r="C1264">
        <v>-83</v>
      </c>
      <c r="D1264">
        <v>11</v>
      </c>
      <c r="E1264" t="s">
        <v>993</v>
      </c>
      <c r="F1264" t="s">
        <v>9</v>
      </c>
      <c r="G1264">
        <v>42</v>
      </c>
      <c r="L1264">
        <v>11</v>
      </c>
      <c r="M1264">
        <v>-83</v>
      </c>
      <c r="N1264">
        <v>-83</v>
      </c>
    </row>
    <row r="1265" spans="1:14" x14ac:dyDescent="0.25">
      <c r="A1265" t="s">
        <v>7</v>
      </c>
      <c r="B1265">
        <v>-4</v>
      </c>
      <c r="C1265">
        <v>-82</v>
      </c>
      <c r="D1265">
        <v>11</v>
      </c>
      <c r="E1265" t="s">
        <v>994</v>
      </c>
      <c r="F1265" t="s">
        <v>9</v>
      </c>
      <c r="G1265">
        <v>42</v>
      </c>
      <c r="L1265">
        <v>11</v>
      </c>
      <c r="M1265">
        <v>-82</v>
      </c>
    </row>
    <row r="1266" spans="1:14" x14ac:dyDescent="0.25">
      <c r="A1266" t="s">
        <v>7</v>
      </c>
      <c r="B1266">
        <v>-4</v>
      </c>
      <c r="C1266">
        <v>-83</v>
      </c>
      <c r="D1266">
        <v>11</v>
      </c>
      <c r="E1266" t="s">
        <v>995</v>
      </c>
      <c r="F1266" t="s">
        <v>9</v>
      </c>
      <c r="G1266">
        <v>42</v>
      </c>
      <c r="L1266">
        <v>11</v>
      </c>
      <c r="M1266">
        <v>-83</v>
      </c>
      <c r="N1266">
        <v>-83</v>
      </c>
    </row>
    <row r="1267" spans="1:14" x14ac:dyDescent="0.25">
      <c r="A1267" t="s">
        <v>7</v>
      </c>
      <c r="B1267">
        <v>-4</v>
      </c>
      <c r="C1267">
        <v>-83</v>
      </c>
      <c r="D1267">
        <v>11</v>
      </c>
      <c r="E1267" t="s">
        <v>996</v>
      </c>
      <c r="F1267" t="s">
        <v>9</v>
      </c>
      <c r="G1267">
        <v>42</v>
      </c>
      <c r="L1267">
        <v>11</v>
      </c>
      <c r="M1267">
        <v>-83</v>
      </c>
      <c r="N1267">
        <v>-83</v>
      </c>
    </row>
    <row r="1268" spans="1:14" x14ac:dyDescent="0.25">
      <c r="A1268" t="s">
        <v>7</v>
      </c>
      <c r="B1268">
        <v>-4</v>
      </c>
      <c r="C1268">
        <v>-83</v>
      </c>
      <c r="D1268">
        <v>11</v>
      </c>
      <c r="E1268" t="s">
        <v>997</v>
      </c>
      <c r="F1268" t="s">
        <v>9</v>
      </c>
      <c r="G1268">
        <v>42</v>
      </c>
      <c r="L1268">
        <v>11</v>
      </c>
      <c r="M1268">
        <v>-83</v>
      </c>
      <c r="N1268">
        <v>-83</v>
      </c>
    </row>
    <row r="1269" spans="1:14" x14ac:dyDescent="0.25">
      <c r="A1269" t="s">
        <v>7</v>
      </c>
      <c r="B1269">
        <v>-4</v>
      </c>
      <c r="C1269">
        <v>-83</v>
      </c>
      <c r="D1269">
        <v>11</v>
      </c>
      <c r="E1269" t="s">
        <v>997</v>
      </c>
      <c r="F1269" t="s">
        <v>9</v>
      </c>
      <c r="G1269">
        <v>42</v>
      </c>
      <c r="L1269">
        <v>11</v>
      </c>
      <c r="M1269">
        <v>-83</v>
      </c>
      <c r="N1269">
        <v>-83</v>
      </c>
    </row>
    <row r="1270" spans="1:14" x14ac:dyDescent="0.25">
      <c r="A1270" t="s">
        <v>7</v>
      </c>
      <c r="B1270">
        <v>-4</v>
      </c>
      <c r="C1270">
        <v>-83</v>
      </c>
      <c r="D1270">
        <v>11</v>
      </c>
      <c r="E1270" t="s">
        <v>998</v>
      </c>
      <c r="F1270" t="s">
        <v>9</v>
      </c>
      <c r="G1270">
        <v>42</v>
      </c>
      <c r="L1270">
        <v>11</v>
      </c>
      <c r="M1270">
        <v>-83</v>
      </c>
      <c r="N1270">
        <v>-83</v>
      </c>
    </row>
    <row r="1271" spans="1:14" x14ac:dyDescent="0.25">
      <c r="A1271" t="s">
        <v>7</v>
      </c>
      <c r="B1271">
        <v>-4</v>
      </c>
      <c r="C1271">
        <v>-82</v>
      </c>
      <c r="D1271">
        <v>11</v>
      </c>
      <c r="E1271" t="s">
        <v>999</v>
      </c>
      <c r="F1271" t="s">
        <v>9</v>
      </c>
      <c r="G1271">
        <v>42</v>
      </c>
      <c r="L1271">
        <v>11</v>
      </c>
      <c r="M1271">
        <v>-82</v>
      </c>
    </row>
    <row r="1272" spans="1:14" x14ac:dyDescent="0.25">
      <c r="A1272" t="s">
        <v>7</v>
      </c>
      <c r="B1272">
        <v>-4</v>
      </c>
      <c r="C1272">
        <v>-81</v>
      </c>
      <c r="D1272">
        <v>11</v>
      </c>
      <c r="E1272" t="s">
        <v>1000</v>
      </c>
      <c r="F1272" t="s">
        <v>9</v>
      </c>
      <c r="G1272">
        <v>42</v>
      </c>
      <c r="L1272">
        <v>11</v>
      </c>
      <c r="M1272">
        <v>-81</v>
      </c>
    </row>
    <row r="1273" spans="1:14" x14ac:dyDescent="0.25">
      <c r="A1273" t="s">
        <v>7</v>
      </c>
      <c r="B1273">
        <v>-4</v>
      </c>
      <c r="C1273">
        <v>-83</v>
      </c>
      <c r="D1273">
        <v>11</v>
      </c>
      <c r="E1273" t="s">
        <v>1001</v>
      </c>
      <c r="F1273" t="s">
        <v>9</v>
      </c>
      <c r="G1273">
        <v>42</v>
      </c>
      <c r="L1273">
        <v>11</v>
      </c>
      <c r="M1273">
        <v>-83</v>
      </c>
      <c r="N1273">
        <v>-83</v>
      </c>
    </row>
    <row r="1274" spans="1:14" x14ac:dyDescent="0.25">
      <c r="A1274" t="s">
        <v>7</v>
      </c>
      <c r="B1274">
        <v>-4</v>
      </c>
      <c r="C1274">
        <v>-85</v>
      </c>
      <c r="D1274">
        <v>11</v>
      </c>
      <c r="E1274" t="s">
        <v>1002</v>
      </c>
      <c r="F1274" t="s">
        <v>9</v>
      </c>
      <c r="G1274">
        <v>42</v>
      </c>
      <c r="L1274">
        <v>11</v>
      </c>
      <c r="M1274">
        <v>-85</v>
      </c>
      <c r="N1274">
        <v>-85</v>
      </c>
    </row>
    <row r="1275" spans="1:14" x14ac:dyDescent="0.25">
      <c r="A1275" t="s">
        <v>7</v>
      </c>
      <c r="B1275">
        <v>-4</v>
      </c>
      <c r="C1275">
        <v>-85</v>
      </c>
      <c r="D1275">
        <v>11</v>
      </c>
      <c r="E1275" t="s">
        <v>1002</v>
      </c>
      <c r="F1275" t="s">
        <v>9</v>
      </c>
      <c r="G1275">
        <v>42</v>
      </c>
      <c r="L1275">
        <v>11</v>
      </c>
      <c r="M1275">
        <v>-85</v>
      </c>
      <c r="N1275">
        <v>-85</v>
      </c>
    </row>
    <row r="1276" spans="1:14" x14ac:dyDescent="0.25">
      <c r="A1276" t="s">
        <v>7</v>
      </c>
      <c r="B1276">
        <v>-4</v>
      </c>
      <c r="C1276">
        <v>-85</v>
      </c>
      <c r="D1276">
        <v>11</v>
      </c>
      <c r="E1276" t="s">
        <v>1003</v>
      </c>
      <c r="F1276" t="s">
        <v>9</v>
      </c>
      <c r="G1276">
        <v>42</v>
      </c>
      <c r="L1276">
        <v>11</v>
      </c>
      <c r="M1276">
        <v>-85</v>
      </c>
      <c r="N1276">
        <v>-85</v>
      </c>
    </row>
    <row r="1277" spans="1:14" x14ac:dyDescent="0.25">
      <c r="A1277" t="s">
        <v>7</v>
      </c>
      <c r="B1277">
        <v>-4</v>
      </c>
      <c r="C1277">
        <v>-84</v>
      </c>
      <c r="D1277">
        <v>11</v>
      </c>
      <c r="E1277" t="s">
        <v>1004</v>
      </c>
      <c r="F1277" t="s">
        <v>9</v>
      </c>
      <c r="G1277">
        <v>42</v>
      </c>
      <c r="L1277">
        <v>11</v>
      </c>
      <c r="M1277">
        <v>-84</v>
      </c>
      <c r="N1277">
        <v>-84</v>
      </c>
    </row>
    <row r="1278" spans="1:14" x14ac:dyDescent="0.25">
      <c r="A1278" t="s">
        <v>7</v>
      </c>
      <c r="B1278">
        <v>-4</v>
      </c>
      <c r="C1278">
        <v>-84</v>
      </c>
      <c r="D1278">
        <v>11</v>
      </c>
      <c r="E1278" t="s">
        <v>1005</v>
      </c>
      <c r="F1278" t="s">
        <v>9</v>
      </c>
      <c r="G1278">
        <v>42</v>
      </c>
      <c r="L1278">
        <v>11</v>
      </c>
      <c r="M1278">
        <v>-84</v>
      </c>
      <c r="N1278">
        <v>-84</v>
      </c>
    </row>
    <row r="1279" spans="1:14" x14ac:dyDescent="0.25">
      <c r="A1279" t="s">
        <v>7</v>
      </c>
      <c r="B1279">
        <v>-4</v>
      </c>
      <c r="C1279">
        <v>-84</v>
      </c>
      <c r="D1279">
        <v>11</v>
      </c>
      <c r="E1279" t="s">
        <v>1006</v>
      </c>
      <c r="F1279" t="s">
        <v>9</v>
      </c>
      <c r="G1279">
        <v>42</v>
      </c>
      <c r="L1279">
        <v>11</v>
      </c>
      <c r="M1279">
        <v>-84</v>
      </c>
      <c r="N1279">
        <v>-84</v>
      </c>
    </row>
    <row r="1280" spans="1:14" x14ac:dyDescent="0.25">
      <c r="A1280" t="s">
        <v>7</v>
      </c>
      <c r="B1280">
        <v>-4</v>
      </c>
      <c r="C1280">
        <v>-85</v>
      </c>
      <c r="D1280">
        <v>11</v>
      </c>
      <c r="E1280" t="s">
        <v>1007</v>
      </c>
      <c r="F1280" t="s">
        <v>9</v>
      </c>
      <c r="G1280">
        <v>42</v>
      </c>
      <c r="L1280">
        <v>11</v>
      </c>
      <c r="M1280">
        <v>-85</v>
      </c>
      <c r="N1280">
        <v>-85</v>
      </c>
    </row>
    <row r="1281" spans="1:14" x14ac:dyDescent="0.25">
      <c r="A1281" t="s">
        <v>7</v>
      </c>
      <c r="B1281">
        <v>-4</v>
      </c>
      <c r="C1281">
        <v>-85</v>
      </c>
      <c r="D1281">
        <v>11</v>
      </c>
      <c r="E1281" t="s">
        <v>1007</v>
      </c>
      <c r="F1281" t="s">
        <v>9</v>
      </c>
      <c r="G1281">
        <v>42</v>
      </c>
      <c r="L1281">
        <v>11</v>
      </c>
      <c r="M1281">
        <v>-85</v>
      </c>
      <c r="N1281">
        <v>-85</v>
      </c>
    </row>
    <row r="1282" spans="1:14" x14ac:dyDescent="0.25">
      <c r="A1282" t="s">
        <v>7</v>
      </c>
      <c r="B1282">
        <v>-4</v>
      </c>
      <c r="C1282">
        <v>-86</v>
      </c>
      <c r="D1282">
        <v>11</v>
      </c>
      <c r="E1282" t="s">
        <v>1008</v>
      </c>
      <c r="F1282" t="s">
        <v>9</v>
      </c>
      <c r="G1282">
        <v>42</v>
      </c>
      <c r="L1282">
        <v>11</v>
      </c>
      <c r="M1282">
        <v>-86</v>
      </c>
      <c r="N1282">
        <v>-86</v>
      </c>
    </row>
    <row r="1283" spans="1:14" x14ac:dyDescent="0.25">
      <c r="A1283" t="s">
        <v>7</v>
      </c>
      <c r="B1283">
        <v>-4</v>
      </c>
      <c r="C1283">
        <v>-87</v>
      </c>
      <c r="D1283">
        <v>11</v>
      </c>
      <c r="E1283" t="s">
        <v>1008</v>
      </c>
      <c r="F1283" t="s">
        <v>9</v>
      </c>
      <c r="G1283">
        <v>42</v>
      </c>
      <c r="L1283">
        <v>11</v>
      </c>
      <c r="M1283">
        <v>-87</v>
      </c>
    </row>
    <row r="1284" spans="1:14" x14ac:dyDescent="0.25">
      <c r="A1284" t="s">
        <v>7</v>
      </c>
      <c r="B1284">
        <v>-4</v>
      </c>
      <c r="C1284">
        <v>-85</v>
      </c>
      <c r="D1284">
        <v>11</v>
      </c>
      <c r="E1284" t="s">
        <v>1009</v>
      </c>
      <c r="F1284" t="s">
        <v>9</v>
      </c>
      <c r="G1284">
        <v>42</v>
      </c>
      <c r="L1284">
        <v>11</v>
      </c>
      <c r="M1284">
        <v>-85</v>
      </c>
      <c r="N1284">
        <v>-85</v>
      </c>
    </row>
    <row r="1285" spans="1:14" x14ac:dyDescent="0.25">
      <c r="A1285" t="s">
        <v>7</v>
      </c>
      <c r="B1285">
        <v>-4</v>
      </c>
      <c r="C1285">
        <v>-86</v>
      </c>
      <c r="D1285">
        <v>11</v>
      </c>
      <c r="E1285" t="s">
        <v>1010</v>
      </c>
      <c r="F1285" t="s">
        <v>9</v>
      </c>
      <c r="G1285">
        <v>41</v>
      </c>
      <c r="L1285">
        <v>11</v>
      </c>
      <c r="M1285">
        <v>-86</v>
      </c>
      <c r="N1285">
        <v>-86</v>
      </c>
    </row>
    <row r="1286" spans="1:14" x14ac:dyDescent="0.25">
      <c r="A1286" t="s">
        <v>7</v>
      </c>
      <c r="B1286">
        <v>-4</v>
      </c>
      <c r="C1286">
        <v>-86</v>
      </c>
      <c r="D1286">
        <v>11</v>
      </c>
      <c r="E1286" t="s">
        <v>1011</v>
      </c>
      <c r="F1286" t="s">
        <v>9</v>
      </c>
      <c r="G1286">
        <v>41</v>
      </c>
      <c r="L1286">
        <v>11</v>
      </c>
      <c r="M1286">
        <v>-86</v>
      </c>
      <c r="N1286">
        <v>-86</v>
      </c>
    </row>
    <row r="1287" spans="1:14" x14ac:dyDescent="0.25">
      <c r="A1287" t="s">
        <v>7</v>
      </c>
      <c r="B1287">
        <v>-4</v>
      </c>
      <c r="C1287">
        <v>-86</v>
      </c>
      <c r="D1287">
        <v>11</v>
      </c>
      <c r="E1287" t="s">
        <v>1012</v>
      </c>
      <c r="F1287" t="s">
        <v>9</v>
      </c>
      <c r="G1287">
        <v>41</v>
      </c>
      <c r="L1287">
        <v>11</v>
      </c>
      <c r="M1287">
        <v>-86</v>
      </c>
      <c r="N1287">
        <v>-86</v>
      </c>
    </row>
    <row r="1288" spans="1:14" x14ac:dyDescent="0.25">
      <c r="A1288" t="s">
        <v>7</v>
      </c>
      <c r="B1288">
        <v>-4</v>
      </c>
      <c r="C1288">
        <v>-85</v>
      </c>
      <c r="D1288">
        <v>11</v>
      </c>
      <c r="E1288" t="s">
        <v>1013</v>
      </c>
      <c r="F1288" t="s">
        <v>9</v>
      </c>
      <c r="G1288">
        <v>41</v>
      </c>
      <c r="L1288">
        <v>11</v>
      </c>
      <c r="M1288">
        <v>-85</v>
      </c>
      <c r="N1288">
        <v>-85</v>
      </c>
    </row>
    <row r="1289" spans="1:14" x14ac:dyDescent="0.25">
      <c r="A1289" t="s">
        <v>7</v>
      </c>
      <c r="B1289">
        <v>-4</v>
      </c>
      <c r="C1289">
        <v>-85</v>
      </c>
      <c r="D1289">
        <v>11</v>
      </c>
      <c r="E1289" t="s">
        <v>1014</v>
      </c>
      <c r="F1289" t="s">
        <v>9</v>
      </c>
      <c r="G1289">
        <v>41</v>
      </c>
      <c r="L1289">
        <v>11</v>
      </c>
      <c r="M1289">
        <v>-85</v>
      </c>
      <c r="N1289">
        <v>-85</v>
      </c>
    </row>
    <row r="1290" spans="1:14" x14ac:dyDescent="0.25">
      <c r="A1290" t="s">
        <v>7</v>
      </c>
      <c r="B1290">
        <v>-4</v>
      </c>
      <c r="C1290">
        <v>-85</v>
      </c>
      <c r="D1290">
        <v>11</v>
      </c>
      <c r="E1290" t="s">
        <v>1015</v>
      </c>
      <c r="F1290" t="s">
        <v>9</v>
      </c>
      <c r="G1290">
        <v>41</v>
      </c>
      <c r="L1290">
        <v>11</v>
      </c>
      <c r="M1290">
        <v>-85</v>
      </c>
      <c r="N1290">
        <v>-85</v>
      </c>
    </row>
    <row r="1291" spans="1:14" x14ac:dyDescent="0.25">
      <c r="A1291" t="s">
        <v>7</v>
      </c>
      <c r="B1291">
        <v>-4</v>
      </c>
      <c r="C1291">
        <v>-85</v>
      </c>
      <c r="D1291">
        <v>11</v>
      </c>
      <c r="E1291" t="s">
        <v>1016</v>
      </c>
      <c r="F1291" t="s">
        <v>9</v>
      </c>
      <c r="G1291">
        <v>41</v>
      </c>
      <c r="L1291">
        <v>11</v>
      </c>
      <c r="M1291">
        <v>-85</v>
      </c>
      <c r="N1291">
        <v>-85</v>
      </c>
    </row>
    <row r="1292" spans="1:14" x14ac:dyDescent="0.25">
      <c r="A1292" t="s">
        <v>7</v>
      </c>
      <c r="B1292">
        <v>-4</v>
      </c>
      <c r="C1292">
        <v>-84</v>
      </c>
      <c r="D1292">
        <v>11</v>
      </c>
      <c r="E1292" t="s">
        <v>1017</v>
      </c>
      <c r="F1292" t="s">
        <v>9</v>
      </c>
      <c r="G1292">
        <v>41</v>
      </c>
      <c r="L1292">
        <v>11</v>
      </c>
      <c r="M1292">
        <v>-84</v>
      </c>
      <c r="N1292">
        <v>-84</v>
      </c>
    </row>
    <row r="1293" spans="1:14" x14ac:dyDescent="0.25">
      <c r="A1293" t="s">
        <v>7</v>
      </c>
      <c r="B1293">
        <v>-4</v>
      </c>
      <c r="C1293">
        <v>-86</v>
      </c>
      <c r="D1293">
        <v>11</v>
      </c>
      <c r="E1293" t="s">
        <v>1018</v>
      </c>
      <c r="F1293" t="s">
        <v>9</v>
      </c>
      <c r="G1293">
        <v>41</v>
      </c>
      <c r="L1293">
        <v>11</v>
      </c>
      <c r="M1293">
        <v>-86</v>
      </c>
      <c r="N1293">
        <v>-86</v>
      </c>
    </row>
    <row r="1294" spans="1:14" x14ac:dyDescent="0.25">
      <c r="A1294" t="s">
        <v>7</v>
      </c>
      <c r="B1294">
        <v>-4</v>
      </c>
      <c r="C1294">
        <v>-86</v>
      </c>
      <c r="D1294">
        <v>11</v>
      </c>
      <c r="E1294" t="s">
        <v>1018</v>
      </c>
      <c r="F1294" t="s">
        <v>9</v>
      </c>
      <c r="G1294">
        <v>41</v>
      </c>
      <c r="L1294">
        <v>11</v>
      </c>
      <c r="M1294">
        <v>-86</v>
      </c>
      <c r="N1294">
        <v>-86</v>
      </c>
    </row>
    <row r="1295" spans="1:14" x14ac:dyDescent="0.25">
      <c r="A1295" t="s">
        <v>7</v>
      </c>
      <c r="B1295">
        <v>-4</v>
      </c>
      <c r="C1295">
        <v>-85</v>
      </c>
      <c r="D1295">
        <v>11</v>
      </c>
      <c r="E1295" t="s">
        <v>1019</v>
      </c>
      <c r="F1295" t="s">
        <v>9</v>
      </c>
      <c r="G1295">
        <v>41</v>
      </c>
      <c r="L1295">
        <v>11</v>
      </c>
      <c r="M1295">
        <v>-85</v>
      </c>
      <c r="N1295">
        <v>-85</v>
      </c>
    </row>
    <row r="1296" spans="1:14" x14ac:dyDescent="0.25">
      <c r="A1296" t="s">
        <v>7</v>
      </c>
      <c r="B1296">
        <v>-4</v>
      </c>
      <c r="C1296">
        <v>-86</v>
      </c>
      <c r="D1296">
        <v>11</v>
      </c>
      <c r="E1296" t="s">
        <v>1020</v>
      </c>
      <c r="F1296" t="s">
        <v>9</v>
      </c>
      <c r="G1296">
        <v>41</v>
      </c>
      <c r="L1296">
        <v>11</v>
      </c>
      <c r="M1296">
        <v>-86</v>
      </c>
      <c r="N1296">
        <v>-86</v>
      </c>
    </row>
    <row r="1297" spans="1:14" x14ac:dyDescent="0.25">
      <c r="A1297" t="s">
        <v>7</v>
      </c>
      <c r="B1297">
        <v>-4</v>
      </c>
      <c r="C1297">
        <v>-86</v>
      </c>
      <c r="D1297">
        <v>11</v>
      </c>
      <c r="E1297" t="s">
        <v>1021</v>
      </c>
      <c r="F1297" t="s">
        <v>9</v>
      </c>
      <c r="G1297">
        <v>41</v>
      </c>
      <c r="L1297">
        <v>11</v>
      </c>
      <c r="M1297">
        <v>-86</v>
      </c>
      <c r="N1297">
        <v>-86</v>
      </c>
    </row>
    <row r="1298" spans="1:14" x14ac:dyDescent="0.25">
      <c r="A1298" t="s">
        <v>7</v>
      </c>
      <c r="B1298">
        <v>-4</v>
      </c>
      <c r="C1298">
        <v>-86</v>
      </c>
      <c r="D1298">
        <v>11</v>
      </c>
      <c r="E1298" t="s">
        <v>1022</v>
      </c>
      <c r="F1298" t="s">
        <v>9</v>
      </c>
      <c r="G1298">
        <v>41</v>
      </c>
      <c r="L1298">
        <v>11</v>
      </c>
      <c r="M1298">
        <v>-86</v>
      </c>
      <c r="N1298">
        <v>-86</v>
      </c>
    </row>
    <row r="1299" spans="1:14" x14ac:dyDescent="0.25">
      <c r="A1299" t="s">
        <v>7</v>
      </c>
      <c r="B1299">
        <v>-4</v>
      </c>
      <c r="C1299">
        <v>-86</v>
      </c>
      <c r="D1299">
        <v>11</v>
      </c>
      <c r="E1299" t="s">
        <v>1022</v>
      </c>
      <c r="F1299" t="s">
        <v>9</v>
      </c>
      <c r="G1299">
        <v>41</v>
      </c>
      <c r="L1299">
        <v>11</v>
      </c>
      <c r="M1299">
        <v>-86</v>
      </c>
      <c r="N1299">
        <v>-86</v>
      </c>
    </row>
    <row r="1300" spans="1:14" x14ac:dyDescent="0.25">
      <c r="A1300" t="s">
        <v>7</v>
      </c>
      <c r="B1300">
        <v>-4</v>
      </c>
      <c r="C1300">
        <v>-86</v>
      </c>
      <c r="D1300">
        <v>11</v>
      </c>
      <c r="E1300" t="s">
        <v>1023</v>
      </c>
      <c r="F1300" t="s">
        <v>9</v>
      </c>
      <c r="G1300">
        <v>41</v>
      </c>
      <c r="L1300">
        <v>11</v>
      </c>
      <c r="M1300">
        <v>-86</v>
      </c>
      <c r="N1300">
        <v>-86</v>
      </c>
    </row>
    <row r="1301" spans="1:14" x14ac:dyDescent="0.25">
      <c r="A1301" t="s">
        <v>7</v>
      </c>
      <c r="B1301">
        <v>-4</v>
      </c>
      <c r="C1301">
        <v>-84</v>
      </c>
      <c r="D1301">
        <v>11</v>
      </c>
      <c r="E1301" t="s">
        <v>1024</v>
      </c>
      <c r="F1301" t="s">
        <v>9</v>
      </c>
      <c r="G1301">
        <v>41</v>
      </c>
      <c r="L1301">
        <v>11</v>
      </c>
      <c r="M1301">
        <v>-84</v>
      </c>
      <c r="N1301">
        <v>-84</v>
      </c>
    </row>
    <row r="1302" spans="1:14" x14ac:dyDescent="0.25">
      <c r="A1302" t="s">
        <v>7</v>
      </c>
      <c r="B1302">
        <v>-4</v>
      </c>
      <c r="C1302">
        <v>-84</v>
      </c>
      <c r="D1302">
        <v>11</v>
      </c>
      <c r="E1302" t="s">
        <v>1025</v>
      </c>
      <c r="F1302" t="s">
        <v>9</v>
      </c>
      <c r="G1302">
        <v>41</v>
      </c>
      <c r="L1302">
        <v>11</v>
      </c>
      <c r="M1302">
        <v>-84</v>
      </c>
      <c r="N1302">
        <v>-84</v>
      </c>
    </row>
    <row r="1303" spans="1:14" x14ac:dyDescent="0.25">
      <c r="A1303" t="s">
        <v>7</v>
      </c>
      <c r="B1303">
        <v>-4</v>
      </c>
      <c r="C1303">
        <v>-84</v>
      </c>
      <c r="D1303">
        <v>11</v>
      </c>
      <c r="E1303" t="s">
        <v>1025</v>
      </c>
      <c r="F1303" t="s">
        <v>9</v>
      </c>
      <c r="G1303">
        <v>41</v>
      </c>
      <c r="L1303">
        <v>11</v>
      </c>
      <c r="M1303">
        <v>-84</v>
      </c>
      <c r="N1303">
        <v>-84</v>
      </c>
    </row>
    <row r="1304" spans="1:14" x14ac:dyDescent="0.25">
      <c r="A1304" t="s">
        <v>7</v>
      </c>
      <c r="B1304">
        <v>-4</v>
      </c>
      <c r="C1304">
        <v>-84</v>
      </c>
      <c r="D1304">
        <v>11</v>
      </c>
      <c r="E1304" t="s">
        <v>1026</v>
      </c>
      <c r="F1304" t="s">
        <v>9</v>
      </c>
      <c r="G1304">
        <v>41</v>
      </c>
      <c r="L1304">
        <v>11</v>
      </c>
      <c r="M1304">
        <v>-84</v>
      </c>
      <c r="N1304">
        <v>-84</v>
      </c>
    </row>
    <row r="1305" spans="1:14" x14ac:dyDescent="0.25">
      <c r="A1305" t="s">
        <v>7</v>
      </c>
      <c r="B1305">
        <v>-4</v>
      </c>
      <c r="C1305">
        <v>-84</v>
      </c>
      <c r="D1305">
        <v>11</v>
      </c>
      <c r="E1305" t="s">
        <v>1027</v>
      </c>
      <c r="F1305" t="s">
        <v>9</v>
      </c>
      <c r="G1305">
        <v>41</v>
      </c>
      <c r="L1305">
        <v>11</v>
      </c>
      <c r="M1305">
        <v>-84</v>
      </c>
      <c r="N1305">
        <v>-84</v>
      </c>
    </row>
    <row r="1306" spans="1:14" x14ac:dyDescent="0.25">
      <c r="A1306" t="s">
        <v>7</v>
      </c>
      <c r="B1306">
        <v>-4</v>
      </c>
      <c r="C1306">
        <v>-84</v>
      </c>
      <c r="D1306">
        <v>11</v>
      </c>
      <c r="E1306" t="s">
        <v>1028</v>
      </c>
      <c r="F1306" t="s">
        <v>9</v>
      </c>
      <c r="G1306">
        <v>41</v>
      </c>
      <c r="L1306">
        <v>11</v>
      </c>
      <c r="M1306">
        <v>-84</v>
      </c>
      <c r="N1306">
        <v>-84</v>
      </c>
    </row>
    <row r="1307" spans="1:14" x14ac:dyDescent="0.25">
      <c r="A1307" t="s">
        <v>7</v>
      </c>
      <c r="B1307">
        <v>-4</v>
      </c>
      <c r="C1307">
        <v>-84</v>
      </c>
      <c r="D1307">
        <v>11</v>
      </c>
      <c r="E1307" t="s">
        <v>1029</v>
      </c>
      <c r="F1307" t="s">
        <v>9</v>
      </c>
      <c r="G1307">
        <v>41</v>
      </c>
      <c r="L1307">
        <v>11</v>
      </c>
      <c r="M1307">
        <v>-84</v>
      </c>
      <c r="N1307">
        <v>-84</v>
      </c>
    </row>
    <row r="1308" spans="1:14" x14ac:dyDescent="0.25">
      <c r="A1308" t="s">
        <v>7</v>
      </c>
      <c r="B1308">
        <v>-4</v>
      </c>
      <c r="C1308">
        <v>-85</v>
      </c>
      <c r="D1308">
        <v>11</v>
      </c>
      <c r="E1308" t="s">
        <v>1030</v>
      </c>
      <c r="F1308" t="s">
        <v>9</v>
      </c>
      <c r="G1308">
        <v>41</v>
      </c>
      <c r="L1308">
        <v>11</v>
      </c>
      <c r="M1308">
        <v>-85</v>
      </c>
      <c r="N1308">
        <v>-85</v>
      </c>
    </row>
    <row r="1309" spans="1:14" x14ac:dyDescent="0.25">
      <c r="A1309" t="s">
        <v>7</v>
      </c>
      <c r="B1309">
        <v>-4</v>
      </c>
      <c r="C1309">
        <v>-86</v>
      </c>
      <c r="D1309">
        <v>11</v>
      </c>
      <c r="E1309" t="s">
        <v>1030</v>
      </c>
      <c r="F1309" t="s">
        <v>9</v>
      </c>
      <c r="G1309">
        <v>41</v>
      </c>
      <c r="L1309">
        <v>11</v>
      </c>
      <c r="M1309">
        <v>-86</v>
      </c>
      <c r="N1309">
        <v>-86</v>
      </c>
    </row>
    <row r="1310" spans="1:14" x14ac:dyDescent="0.25">
      <c r="A1310" t="s">
        <v>7</v>
      </c>
      <c r="B1310">
        <v>-4</v>
      </c>
      <c r="C1310">
        <v>-85</v>
      </c>
      <c r="D1310">
        <v>11</v>
      </c>
      <c r="E1310" t="s">
        <v>1031</v>
      </c>
      <c r="F1310" t="s">
        <v>9</v>
      </c>
      <c r="G1310">
        <v>41</v>
      </c>
      <c r="L1310">
        <v>11</v>
      </c>
      <c r="M1310">
        <v>-85</v>
      </c>
      <c r="N1310">
        <v>-85</v>
      </c>
    </row>
    <row r="1311" spans="1:14" x14ac:dyDescent="0.25">
      <c r="A1311" t="s">
        <v>7</v>
      </c>
      <c r="B1311">
        <v>-4</v>
      </c>
      <c r="C1311">
        <v>-85</v>
      </c>
      <c r="D1311">
        <v>11</v>
      </c>
      <c r="E1311" t="s">
        <v>1032</v>
      </c>
      <c r="F1311" t="s">
        <v>9</v>
      </c>
      <c r="G1311">
        <v>41</v>
      </c>
      <c r="L1311">
        <v>11</v>
      </c>
      <c r="M1311">
        <v>-85</v>
      </c>
      <c r="N1311">
        <v>-85</v>
      </c>
    </row>
    <row r="1312" spans="1:14" x14ac:dyDescent="0.25">
      <c r="A1312" t="s">
        <v>7</v>
      </c>
      <c r="B1312">
        <v>-4</v>
      </c>
      <c r="C1312">
        <v>-84</v>
      </c>
      <c r="D1312">
        <v>11</v>
      </c>
      <c r="E1312" t="s">
        <v>1033</v>
      </c>
      <c r="F1312" t="s">
        <v>9</v>
      </c>
      <c r="G1312">
        <v>41</v>
      </c>
      <c r="L1312">
        <v>11</v>
      </c>
      <c r="M1312">
        <v>-84</v>
      </c>
      <c r="N1312">
        <v>-84</v>
      </c>
    </row>
    <row r="1313" spans="1:14" x14ac:dyDescent="0.25">
      <c r="A1313" t="s">
        <v>7</v>
      </c>
      <c r="B1313">
        <v>-4</v>
      </c>
      <c r="C1313">
        <v>-84</v>
      </c>
      <c r="D1313">
        <v>11</v>
      </c>
      <c r="E1313" t="s">
        <v>1033</v>
      </c>
      <c r="F1313" t="s">
        <v>9</v>
      </c>
      <c r="G1313">
        <v>41</v>
      </c>
      <c r="L1313">
        <v>11</v>
      </c>
      <c r="M1313">
        <v>-84</v>
      </c>
      <c r="N1313">
        <v>-84</v>
      </c>
    </row>
    <row r="1314" spans="1:14" x14ac:dyDescent="0.25">
      <c r="A1314" t="s">
        <v>7</v>
      </c>
      <c r="B1314">
        <v>-4</v>
      </c>
      <c r="C1314">
        <v>-85</v>
      </c>
      <c r="D1314">
        <v>11</v>
      </c>
      <c r="E1314" t="s">
        <v>1034</v>
      </c>
      <c r="F1314" t="s">
        <v>9</v>
      </c>
      <c r="G1314">
        <v>41</v>
      </c>
      <c r="L1314">
        <v>11</v>
      </c>
      <c r="M1314">
        <v>-85</v>
      </c>
      <c r="N1314">
        <v>-85</v>
      </c>
    </row>
    <row r="1315" spans="1:14" x14ac:dyDescent="0.25">
      <c r="A1315" t="s">
        <v>7</v>
      </c>
      <c r="B1315">
        <v>-4</v>
      </c>
      <c r="C1315">
        <v>-85</v>
      </c>
      <c r="D1315">
        <v>11</v>
      </c>
      <c r="E1315" t="s">
        <v>1035</v>
      </c>
      <c r="F1315" t="s">
        <v>9</v>
      </c>
      <c r="G1315">
        <v>41</v>
      </c>
      <c r="L1315">
        <v>11</v>
      </c>
      <c r="M1315">
        <v>-85</v>
      </c>
      <c r="N1315">
        <v>-85</v>
      </c>
    </row>
    <row r="1316" spans="1:14" x14ac:dyDescent="0.25">
      <c r="A1316" t="s">
        <v>7</v>
      </c>
      <c r="B1316">
        <v>-4</v>
      </c>
      <c r="C1316">
        <v>-86</v>
      </c>
      <c r="D1316">
        <v>11</v>
      </c>
      <c r="E1316" t="s">
        <v>1035</v>
      </c>
      <c r="F1316" t="s">
        <v>9</v>
      </c>
      <c r="G1316">
        <v>41</v>
      </c>
      <c r="L1316">
        <v>11</v>
      </c>
      <c r="M1316">
        <v>-86</v>
      </c>
      <c r="N1316">
        <v>-86</v>
      </c>
    </row>
    <row r="1317" spans="1:14" x14ac:dyDescent="0.25">
      <c r="A1317" t="s">
        <v>7</v>
      </c>
      <c r="B1317">
        <v>-4</v>
      </c>
      <c r="C1317">
        <v>-87</v>
      </c>
      <c r="D1317">
        <v>11</v>
      </c>
      <c r="E1317" t="s">
        <v>1036</v>
      </c>
      <c r="F1317" t="s">
        <v>9</v>
      </c>
      <c r="G1317">
        <v>41</v>
      </c>
      <c r="L1317">
        <v>11</v>
      </c>
      <c r="M1317">
        <v>-87</v>
      </c>
    </row>
    <row r="1318" spans="1:14" x14ac:dyDescent="0.25">
      <c r="A1318" t="s">
        <v>7</v>
      </c>
      <c r="B1318">
        <v>-4</v>
      </c>
      <c r="C1318">
        <v>-84</v>
      </c>
      <c r="D1318">
        <v>11</v>
      </c>
      <c r="E1318" t="s">
        <v>1037</v>
      </c>
      <c r="F1318" t="s">
        <v>9</v>
      </c>
      <c r="G1318">
        <v>41</v>
      </c>
      <c r="L1318">
        <v>11</v>
      </c>
      <c r="M1318">
        <v>-84</v>
      </c>
      <c r="N1318">
        <v>-84</v>
      </c>
    </row>
    <row r="1319" spans="1:14" x14ac:dyDescent="0.25">
      <c r="A1319" t="s">
        <v>7</v>
      </c>
      <c r="B1319">
        <v>-4</v>
      </c>
      <c r="C1319">
        <v>-85</v>
      </c>
      <c r="D1319">
        <v>11</v>
      </c>
      <c r="E1319" t="s">
        <v>1038</v>
      </c>
      <c r="F1319" t="s">
        <v>9</v>
      </c>
      <c r="G1319">
        <v>41</v>
      </c>
      <c r="L1319">
        <v>11</v>
      </c>
      <c r="M1319">
        <v>-85</v>
      </c>
      <c r="N1319">
        <v>-85</v>
      </c>
    </row>
    <row r="1320" spans="1:14" x14ac:dyDescent="0.25">
      <c r="A1320" t="s">
        <v>7</v>
      </c>
      <c r="B1320">
        <v>-4</v>
      </c>
      <c r="C1320">
        <v>-86</v>
      </c>
      <c r="D1320">
        <v>11</v>
      </c>
      <c r="E1320" t="s">
        <v>1039</v>
      </c>
      <c r="F1320" t="s">
        <v>9</v>
      </c>
      <c r="G1320">
        <v>41</v>
      </c>
      <c r="L1320">
        <v>11</v>
      </c>
      <c r="M1320">
        <v>-86</v>
      </c>
      <c r="N1320">
        <v>-86</v>
      </c>
    </row>
    <row r="1321" spans="1:14" x14ac:dyDescent="0.25">
      <c r="A1321" t="s">
        <v>7</v>
      </c>
      <c r="B1321">
        <v>-4</v>
      </c>
      <c r="C1321">
        <v>-85</v>
      </c>
      <c r="D1321">
        <v>11</v>
      </c>
      <c r="E1321" t="s">
        <v>1040</v>
      </c>
      <c r="F1321" t="s">
        <v>9</v>
      </c>
      <c r="G1321">
        <v>41</v>
      </c>
      <c r="L1321">
        <v>11</v>
      </c>
      <c r="M1321">
        <v>-85</v>
      </c>
      <c r="N1321">
        <v>-85</v>
      </c>
    </row>
    <row r="1322" spans="1:14" x14ac:dyDescent="0.25">
      <c r="A1322" t="s">
        <v>7</v>
      </c>
      <c r="B1322">
        <v>-4</v>
      </c>
      <c r="C1322">
        <v>-83</v>
      </c>
      <c r="D1322">
        <v>11</v>
      </c>
      <c r="E1322" t="s">
        <v>1041</v>
      </c>
      <c r="F1322" t="s">
        <v>9</v>
      </c>
      <c r="G1322">
        <v>41</v>
      </c>
      <c r="L1322">
        <v>11</v>
      </c>
      <c r="M1322">
        <v>-83</v>
      </c>
      <c r="N1322">
        <v>-83</v>
      </c>
    </row>
    <row r="1323" spans="1:14" x14ac:dyDescent="0.25">
      <c r="A1323" t="s">
        <v>7</v>
      </c>
      <c r="B1323">
        <v>-4</v>
      </c>
      <c r="C1323">
        <v>-83</v>
      </c>
      <c r="D1323">
        <v>11</v>
      </c>
      <c r="E1323" t="s">
        <v>1042</v>
      </c>
      <c r="F1323" t="s">
        <v>9</v>
      </c>
      <c r="G1323">
        <v>41</v>
      </c>
      <c r="L1323">
        <v>11</v>
      </c>
      <c r="M1323">
        <v>-83</v>
      </c>
      <c r="N1323">
        <v>-83</v>
      </c>
    </row>
    <row r="1324" spans="1:14" x14ac:dyDescent="0.25">
      <c r="A1324" t="s">
        <v>7</v>
      </c>
      <c r="B1324">
        <v>-4</v>
      </c>
      <c r="C1324">
        <v>-82</v>
      </c>
      <c r="D1324">
        <v>11.5</v>
      </c>
      <c r="E1324" t="s">
        <v>1043</v>
      </c>
      <c r="F1324" t="s">
        <v>9</v>
      </c>
      <c r="G1324">
        <v>40</v>
      </c>
      <c r="L1324">
        <v>11.5</v>
      </c>
      <c r="M1324">
        <v>-82</v>
      </c>
      <c r="N1324">
        <v>-82</v>
      </c>
    </row>
    <row r="1325" spans="1:14" x14ac:dyDescent="0.25">
      <c r="A1325" t="s">
        <v>7</v>
      </c>
      <c r="B1325">
        <v>-4</v>
      </c>
      <c r="C1325">
        <v>-80</v>
      </c>
      <c r="D1325">
        <v>11.5</v>
      </c>
      <c r="E1325" t="s">
        <v>1044</v>
      </c>
      <c r="F1325" t="s">
        <v>9</v>
      </c>
      <c r="G1325">
        <v>40</v>
      </c>
      <c r="L1325">
        <v>11.5</v>
      </c>
      <c r="M1325">
        <v>-80</v>
      </c>
      <c r="N1325">
        <v>-80</v>
      </c>
    </row>
    <row r="1326" spans="1:14" x14ac:dyDescent="0.25">
      <c r="A1326" t="s">
        <v>7</v>
      </c>
      <c r="B1326">
        <v>-4</v>
      </c>
      <c r="C1326">
        <v>-81</v>
      </c>
      <c r="D1326">
        <v>11.5</v>
      </c>
      <c r="E1326" t="s">
        <v>1045</v>
      </c>
      <c r="F1326" t="s">
        <v>9</v>
      </c>
      <c r="G1326">
        <v>40</v>
      </c>
      <c r="L1326">
        <v>11.5</v>
      </c>
      <c r="M1326">
        <v>-81</v>
      </c>
      <c r="N1326">
        <v>-81</v>
      </c>
    </row>
    <row r="1327" spans="1:14" x14ac:dyDescent="0.25">
      <c r="A1327" t="s">
        <v>7</v>
      </c>
      <c r="B1327">
        <v>-4</v>
      </c>
      <c r="C1327">
        <v>-81</v>
      </c>
      <c r="D1327">
        <v>11.5</v>
      </c>
      <c r="E1327" t="s">
        <v>1046</v>
      </c>
      <c r="F1327" t="s">
        <v>9</v>
      </c>
      <c r="G1327">
        <v>40</v>
      </c>
      <c r="L1327">
        <v>11.5</v>
      </c>
      <c r="M1327">
        <v>-81</v>
      </c>
      <c r="N1327">
        <v>-81</v>
      </c>
    </row>
    <row r="1328" spans="1:14" x14ac:dyDescent="0.25">
      <c r="A1328" t="s">
        <v>7</v>
      </c>
      <c r="B1328">
        <v>-4</v>
      </c>
      <c r="C1328">
        <v>-81</v>
      </c>
      <c r="D1328">
        <v>11.5</v>
      </c>
      <c r="E1328" t="s">
        <v>1047</v>
      </c>
      <c r="F1328" t="s">
        <v>9</v>
      </c>
      <c r="G1328">
        <v>40</v>
      </c>
      <c r="L1328">
        <v>11.5</v>
      </c>
      <c r="M1328">
        <v>-81</v>
      </c>
      <c r="N1328">
        <v>-81</v>
      </c>
    </row>
    <row r="1329" spans="1:14" x14ac:dyDescent="0.25">
      <c r="A1329" t="s">
        <v>7</v>
      </c>
      <c r="B1329">
        <v>-4</v>
      </c>
      <c r="C1329">
        <v>-80</v>
      </c>
      <c r="D1329">
        <v>11.5</v>
      </c>
      <c r="E1329" t="s">
        <v>1048</v>
      </c>
      <c r="F1329" t="s">
        <v>9</v>
      </c>
      <c r="G1329">
        <v>40</v>
      </c>
      <c r="L1329">
        <v>11.5</v>
      </c>
      <c r="M1329">
        <v>-80</v>
      </c>
      <c r="N1329">
        <v>-80</v>
      </c>
    </row>
    <row r="1330" spans="1:14" x14ac:dyDescent="0.25">
      <c r="A1330" t="s">
        <v>7</v>
      </c>
      <c r="B1330">
        <v>-4</v>
      </c>
      <c r="C1330">
        <v>-81</v>
      </c>
      <c r="D1330">
        <v>11.5</v>
      </c>
      <c r="E1330" t="s">
        <v>1049</v>
      </c>
      <c r="F1330" t="s">
        <v>9</v>
      </c>
      <c r="G1330">
        <v>40</v>
      </c>
      <c r="L1330">
        <v>11.5</v>
      </c>
      <c r="M1330">
        <v>-81</v>
      </c>
      <c r="N1330">
        <v>-81</v>
      </c>
    </row>
    <row r="1331" spans="1:14" x14ac:dyDescent="0.25">
      <c r="A1331" t="s">
        <v>7</v>
      </c>
      <c r="B1331">
        <v>-4</v>
      </c>
      <c r="C1331">
        <v>-81</v>
      </c>
      <c r="D1331">
        <v>11.5</v>
      </c>
      <c r="E1331" t="s">
        <v>1050</v>
      </c>
      <c r="F1331" t="s">
        <v>9</v>
      </c>
      <c r="G1331">
        <v>40</v>
      </c>
      <c r="L1331">
        <v>11.5</v>
      </c>
      <c r="M1331">
        <v>-81</v>
      </c>
      <c r="N1331">
        <v>-81</v>
      </c>
    </row>
    <row r="1332" spans="1:14" x14ac:dyDescent="0.25">
      <c r="A1332" t="s">
        <v>7</v>
      </c>
      <c r="B1332">
        <v>-4</v>
      </c>
      <c r="C1332">
        <v>-81</v>
      </c>
      <c r="D1332">
        <v>11.5</v>
      </c>
      <c r="E1332" t="s">
        <v>1050</v>
      </c>
      <c r="F1332" t="s">
        <v>9</v>
      </c>
      <c r="G1332">
        <v>40</v>
      </c>
      <c r="L1332">
        <v>11.5</v>
      </c>
      <c r="M1332">
        <v>-81</v>
      </c>
      <c r="N1332">
        <v>-81</v>
      </c>
    </row>
    <row r="1333" spans="1:14" x14ac:dyDescent="0.25">
      <c r="A1333" t="s">
        <v>7</v>
      </c>
      <c r="B1333">
        <v>-4</v>
      </c>
      <c r="C1333">
        <v>-81</v>
      </c>
      <c r="D1333">
        <v>11.5</v>
      </c>
      <c r="E1333" t="s">
        <v>1051</v>
      </c>
      <c r="F1333" t="s">
        <v>9</v>
      </c>
      <c r="G1333">
        <v>40</v>
      </c>
      <c r="L1333">
        <v>11.5</v>
      </c>
      <c r="M1333">
        <v>-81</v>
      </c>
      <c r="N1333">
        <v>-81</v>
      </c>
    </row>
    <row r="1334" spans="1:14" x14ac:dyDescent="0.25">
      <c r="A1334" t="s">
        <v>7</v>
      </c>
      <c r="B1334">
        <v>-4</v>
      </c>
      <c r="C1334">
        <v>-81</v>
      </c>
      <c r="D1334">
        <v>11.5</v>
      </c>
      <c r="E1334" t="s">
        <v>1052</v>
      </c>
      <c r="F1334" t="s">
        <v>9</v>
      </c>
      <c r="G1334">
        <v>40</v>
      </c>
      <c r="L1334">
        <v>11.5</v>
      </c>
      <c r="M1334">
        <v>-81</v>
      </c>
      <c r="N1334">
        <v>-81</v>
      </c>
    </row>
    <row r="1335" spans="1:14" x14ac:dyDescent="0.25">
      <c r="A1335" t="s">
        <v>7</v>
      </c>
      <c r="B1335">
        <v>-4</v>
      </c>
      <c r="C1335">
        <v>-80</v>
      </c>
      <c r="D1335">
        <v>11.5</v>
      </c>
      <c r="E1335" t="s">
        <v>1053</v>
      </c>
      <c r="F1335" t="s">
        <v>9</v>
      </c>
      <c r="G1335">
        <v>40</v>
      </c>
      <c r="L1335">
        <v>11.5</v>
      </c>
      <c r="M1335">
        <v>-80</v>
      </c>
      <c r="N1335">
        <v>-80</v>
      </c>
    </row>
    <row r="1336" spans="1:14" x14ac:dyDescent="0.25">
      <c r="A1336" t="s">
        <v>7</v>
      </c>
      <c r="B1336">
        <v>-4</v>
      </c>
      <c r="C1336">
        <v>-81</v>
      </c>
      <c r="D1336">
        <v>11.5</v>
      </c>
      <c r="E1336" t="s">
        <v>1054</v>
      </c>
      <c r="F1336" t="s">
        <v>9</v>
      </c>
      <c r="G1336">
        <v>40</v>
      </c>
      <c r="L1336">
        <v>11.5</v>
      </c>
      <c r="M1336">
        <v>-81</v>
      </c>
      <c r="N1336">
        <v>-81</v>
      </c>
    </row>
    <row r="1337" spans="1:14" x14ac:dyDescent="0.25">
      <c r="A1337" t="s">
        <v>7</v>
      </c>
      <c r="B1337">
        <v>-4</v>
      </c>
      <c r="C1337">
        <v>-80</v>
      </c>
      <c r="D1337">
        <v>11.5</v>
      </c>
      <c r="E1337" t="s">
        <v>1055</v>
      </c>
      <c r="F1337" t="s">
        <v>9</v>
      </c>
      <c r="G1337">
        <v>40</v>
      </c>
      <c r="L1337">
        <v>11.5</v>
      </c>
      <c r="M1337">
        <v>-80</v>
      </c>
      <c r="N1337">
        <v>-80</v>
      </c>
    </row>
    <row r="1338" spans="1:14" x14ac:dyDescent="0.25">
      <c r="A1338" t="s">
        <v>7</v>
      </c>
      <c r="B1338">
        <v>-4</v>
      </c>
      <c r="C1338">
        <v>-81</v>
      </c>
      <c r="D1338">
        <v>11.5</v>
      </c>
      <c r="E1338" t="s">
        <v>1056</v>
      </c>
      <c r="F1338" t="s">
        <v>9</v>
      </c>
      <c r="G1338">
        <v>40</v>
      </c>
      <c r="L1338">
        <v>11.5</v>
      </c>
      <c r="M1338">
        <v>-81</v>
      </c>
      <c r="N1338">
        <v>-81</v>
      </c>
    </row>
    <row r="1339" spans="1:14" x14ac:dyDescent="0.25">
      <c r="A1339" t="s">
        <v>7</v>
      </c>
      <c r="B1339">
        <v>-4</v>
      </c>
      <c r="C1339">
        <v>-80</v>
      </c>
      <c r="D1339">
        <v>11.5</v>
      </c>
      <c r="E1339" t="s">
        <v>1056</v>
      </c>
      <c r="F1339" t="s">
        <v>9</v>
      </c>
      <c r="G1339">
        <v>40</v>
      </c>
      <c r="L1339">
        <v>11.5</v>
      </c>
      <c r="M1339">
        <v>-80</v>
      </c>
      <c r="N1339">
        <v>-80</v>
      </c>
    </row>
    <row r="1340" spans="1:14" x14ac:dyDescent="0.25">
      <c r="A1340" t="s">
        <v>7</v>
      </c>
      <c r="B1340">
        <v>-4</v>
      </c>
      <c r="C1340">
        <v>-80</v>
      </c>
      <c r="D1340">
        <v>11.5</v>
      </c>
      <c r="E1340" t="s">
        <v>1057</v>
      </c>
      <c r="F1340" t="s">
        <v>9</v>
      </c>
      <c r="G1340">
        <v>40</v>
      </c>
      <c r="L1340">
        <v>11.5</v>
      </c>
      <c r="M1340">
        <v>-80</v>
      </c>
      <c r="N1340">
        <v>-80</v>
      </c>
    </row>
    <row r="1341" spans="1:14" x14ac:dyDescent="0.25">
      <c r="A1341" t="s">
        <v>7</v>
      </c>
      <c r="B1341">
        <v>-4</v>
      </c>
      <c r="C1341">
        <v>-83</v>
      </c>
      <c r="D1341">
        <v>11.5</v>
      </c>
      <c r="E1341" t="s">
        <v>1058</v>
      </c>
      <c r="F1341" t="s">
        <v>9</v>
      </c>
      <c r="G1341">
        <v>40</v>
      </c>
      <c r="L1341">
        <v>11.5</v>
      </c>
      <c r="M1341">
        <v>-83</v>
      </c>
      <c r="N1341">
        <v>-83</v>
      </c>
    </row>
    <row r="1342" spans="1:14" x14ac:dyDescent="0.25">
      <c r="A1342" t="s">
        <v>7</v>
      </c>
      <c r="B1342">
        <v>-4</v>
      </c>
      <c r="C1342">
        <v>-83</v>
      </c>
      <c r="D1342">
        <v>11.5</v>
      </c>
      <c r="E1342" t="s">
        <v>1058</v>
      </c>
      <c r="F1342" t="s">
        <v>9</v>
      </c>
      <c r="G1342">
        <v>40</v>
      </c>
      <c r="L1342">
        <v>11.5</v>
      </c>
      <c r="M1342">
        <v>-83</v>
      </c>
      <c r="N1342">
        <v>-83</v>
      </c>
    </row>
    <row r="1343" spans="1:14" x14ac:dyDescent="0.25">
      <c r="A1343" t="s">
        <v>7</v>
      </c>
      <c r="B1343">
        <v>-4</v>
      </c>
      <c r="C1343">
        <v>-83</v>
      </c>
      <c r="D1343">
        <v>11.5</v>
      </c>
      <c r="E1343" t="s">
        <v>1059</v>
      </c>
      <c r="F1343" t="s">
        <v>9</v>
      </c>
      <c r="G1343">
        <v>40</v>
      </c>
      <c r="L1343">
        <v>11.5</v>
      </c>
      <c r="M1343">
        <v>-83</v>
      </c>
      <c r="N1343">
        <v>-83</v>
      </c>
    </row>
    <row r="1344" spans="1:14" x14ac:dyDescent="0.25">
      <c r="A1344" t="s">
        <v>7</v>
      </c>
      <c r="B1344">
        <v>-4</v>
      </c>
      <c r="C1344">
        <v>-87</v>
      </c>
      <c r="D1344">
        <v>11.5</v>
      </c>
      <c r="E1344" t="s">
        <v>1059</v>
      </c>
      <c r="F1344" t="s">
        <v>9</v>
      </c>
      <c r="G1344">
        <v>40</v>
      </c>
      <c r="L1344">
        <v>11.5</v>
      </c>
      <c r="M1344">
        <v>-87</v>
      </c>
    </row>
    <row r="1345" spans="1:14" x14ac:dyDescent="0.25">
      <c r="A1345" t="s">
        <v>7</v>
      </c>
      <c r="B1345">
        <v>-4</v>
      </c>
      <c r="C1345">
        <v>-81</v>
      </c>
      <c r="D1345">
        <v>11.5</v>
      </c>
      <c r="E1345" t="s">
        <v>1060</v>
      </c>
      <c r="F1345" t="s">
        <v>9</v>
      </c>
      <c r="G1345">
        <v>40</v>
      </c>
      <c r="L1345">
        <v>11.5</v>
      </c>
      <c r="M1345">
        <v>-81</v>
      </c>
      <c r="N1345">
        <v>-81</v>
      </c>
    </row>
    <row r="1346" spans="1:14" x14ac:dyDescent="0.25">
      <c r="A1346" t="s">
        <v>7</v>
      </c>
      <c r="B1346">
        <v>-4</v>
      </c>
      <c r="C1346">
        <v>-81</v>
      </c>
      <c r="D1346">
        <v>11.5</v>
      </c>
      <c r="E1346" t="s">
        <v>1060</v>
      </c>
      <c r="F1346" t="s">
        <v>9</v>
      </c>
      <c r="G1346">
        <v>40</v>
      </c>
      <c r="L1346">
        <v>11.5</v>
      </c>
      <c r="M1346">
        <v>-81</v>
      </c>
      <c r="N1346">
        <v>-81</v>
      </c>
    </row>
    <row r="1347" spans="1:14" x14ac:dyDescent="0.25">
      <c r="A1347" t="s">
        <v>7</v>
      </c>
      <c r="B1347">
        <v>-4</v>
      </c>
      <c r="C1347">
        <v>-82</v>
      </c>
      <c r="D1347">
        <v>11.5</v>
      </c>
      <c r="E1347" t="s">
        <v>1061</v>
      </c>
      <c r="F1347" t="s">
        <v>9</v>
      </c>
      <c r="G1347">
        <v>40</v>
      </c>
      <c r="L1347">
        <v>11.5</v>
      </c>
      <c r="M1347">
        <v>-82</v>
      </c>
      <c r="N1347">
        <v>-82</v>
      </c>
    </row>
    <row r="1348" spans="1:14" x14ac:dyDescent="0.25">
      <c r="A1348" t="s">
        <v>7</v>
      </c>
      <c r="B1348">
        <v>-4</v>
      </c>
      <c r="C1348">
        <v>-81</v>
      </c>
      <c r="D1348">
        <v>11.5</v>
      </c>
      <c r="E1348" t="s">
        <v>1061</v>
      </c>
      <c r="F1348" t="s">
        <v>9</v>
      </c>
      <c r="G1348">
        <v>40</v>
      </c>
      <c r="L1348">
        <v>11.5</v>
      </c>
      <c r="M1348">
        <v>-81</v>
      </c>
      <c r="N1348">
        <v>-81</v>
      </c>
    </row>
    <row r="1349" spans="1:14" x14ac:dyDescent="0.25">
      <c r="A1349" t="s">
        <v>7</v>
      </c>
      <c r="B1349">
        <v>-4</v>
      </c>
      <c r="C1349">
        <v>-82</v>
      </c>
      <c r="D1349">
        <v>11.5</v>
      </c>
      <c r="E1349" t="s">
        <v>1062</v>
      </c>
      <c r="F1349" t="s">
        <v>9</v>
      </c>
      <c r="G1349">
        <v>40</v>
      </c>
      <c r="L1349">
        <v>11.5</v>
      </c>
      <c r="M1349">
        <v>-82</v>
      </c>
      <c r="N1349">
        <v>-82</v>
      </c>
    </row>
    <row r="1350" spans="1:14" x14ac:dyDescent="0.25">
      <c r="A1350" t="s">
        <v>7</v>
      </c>
      <c r="B1350">
        <v>-4</v>
      </c>
      <c r="C1350">
        <v>-81</v>
      </c>
      <c r="D1350">
        <v>11.5</v>
      </c>
      <c r="E1350" t="s">
        <v>1063</v>
      </c>
      <c r="F1350" t="s">
        <v>9</v>
      </c>
      <c r="G1350">
        <v>40</v>
      </c>
      <c r="L1350">
        <v>11.5</v>
      </c>
      <c r="M1350">
        <v>-81</v>
      </c>
      <c r="N1350">
        <v>-81</v>
      </c>
    </row>
    <row r="1351" spans="1:14" x14ac:dyDescent="0.25">
      <c r="A1351" t="s">
        <v>7</v>
      </c>
      <c r="B1351">
        <v>-4</v>
      </c>
      <c r="C1351">
        <v>-81</v>
      </c>
      <c r="D1351">
        <v>11.5</v>
      </c>
      <c r="E1351" t="s">
        <v>1064</v>
      </c>
      <c r="F1351" t="s">
        <v>9</v>
      </c>
      <c r="G1351">
        <v>40</v>
      </c>
      <c r="L1351">
        <v>11.5</v>
      </c>
      <c r="M1351">
        <v>-81</v>
      </c>
      <c r="N1351">
        <v>-81</v>
      </c>
    </row>
    <row r="1352" spans="1:14" x14ac:dyDescent="0.25">
      <c r="A1352" t="s">
        <v>7</v>
      </c>
      <c r="B1352">
        <v>-4</v>
      </c>
      <c r="C1352">
        <v>-82</v>
      </c>
      <c r="D1352">
        <v>11.5</v>
      </c>
      <c r="E1352" t="s">
        <v>1065</v>
      </c>
      <c r="F1352" t="s">
        <v>9</v>
      </c>
      <c r="G1352">
        <v>40</v>
      </c>
      <c r="L1352">
        <v>11.5</v>
      </c>
      <c r="M1352">
        <v>-82</v>
      </c>
      <c r="N1352">
        <v>-82</v>
      </c>
    </row>
    <row r="1353" spans="1:14" x14ac:dyDescent="0.25">
      <c r="A1353" t="s">
        <v>7</v>
      </c>
      <c r="B1353">
        <v>-4</v>
      </c>
      <c r="C1353">
        <v>-81</v>
      </c>
      <c r="D1353">
        <v>11.5</v>
      </c>
      <c r="E1353" t="s">
        <v>1066</v>
      </c>
      <c r="F1353" t="s">
        <v>9</v>
      </c>
      <c r="G1353">
        <v>40</v>
      </c>
      <c r="L1353">
        <v>11.5</v>
      </c>
      <c r="M1353">
        <v>-81</v>
      </c>
      <c r="N1353">
        <v>-81</v>
      </c>
    </row>
    <row r="1354" spans="1:14" x14ac:dyDescent="0.25">
      <c r="A1354" t="s">
        <v>7</v>
      </c>
      <c r="B1354">
        <v>-4</v>
      </c>
      <c r="C1354">
        <v>-81</v>
      </c>
      <c r="D1354">
        <v>11.5</v>
      </c>
      <c r="E1354" t="s">
        <v>1067</v>
      </c>
      <c r="F1354" t="s">
        <v>9</v>
      </c>
      <c r="G1354">
        <v>40</v>
      </c>
      <c r="L1354">
        <v>11.5</v>
      </c>
      <c r="M1354">
        <v>-81</v>
      </c>
      <c r="N1354">
        <v>-81</v>
      </c>
    </row>
    <row r="1355" spans="1:14" x14ac:dyDescent="0.25">
      <c r="A1355" t="s">
        <v>7</v>
      </c>
      <c r="B1355">
        <v>-4</v>
      </c>
      <c r="C1355">
        <v>-81</v>
      </c>
      <c r="D1355">
        <v>11.5</v>
      </c>
      <c r="E1355" t="s">
        <v>1068</v>
      </c>
      <c r="F1355" t="s">
        <v>9</v>
      </c>
      <c r="G1355">
        <v>40</v>
      </c>
      <c r="L1355">
        <v>11.5</v>
      </c>
      <c r="M1355">
        <v>-81</v>
      </c>
      <c r="N1355">
        <v>-81</v>
      </c>
    </row>
    <row r="1356" spans="1:14" x14ac:dyDescent="0.25">
      <c r="A1356" t="s">
        <v>7</v>
      </c>
      <c r="B1356">
        <v>-4</v>
      </c>
      <c r="C1356">
        <v>-82</v>
      </c>
      <c r="D1356">
        <v>11.5</v>
      </c>
      <c r="E1356" t="s">
        <v>1068</v>
      </c>
      <c r="F1356" t="s">
        <v>9</v>
      </c>
      <c r="G1356">
        <v>40</v>
      </c>
      <c r="L1356">
        <v>11.5</v>
      </c>
      <c r="M1356">
        <v>-82</v>
      </c>
      <c r="N1356">
        <v>-82</v>
      </c>
    </row>
    <row r="1357" spans="1:14" x14ac:dyDescent="0.25">
      <c r="A1357" t="s">
        <v>7</v>
      </c>
      <c r="B1357">
        <v>-4</v>
      </c>
      <c r="C1357">
        <v>-81</v>
      </c>
      <c r="D1357">
        <v>11.5</v>
      </c>
      <c r="E1357" t="s">
        <v>1069</v>
      </c>
      <c r="F1357" t="s">
        <v>9</v>
      </c>
      <c r="G1357">
        <v>40</v>
      </c>
      <c r="L1357">
        <v>11.5</v>
      </c>
      <c r="M1357">
        <v>-81</v>
      </c>
      <c r="N1357">
        <v>-81</v>
      </c>
    </row>
    <row r="1358" spans="1:14" x14ac:dyDescent="0.25">
      <c r="A1358" t="s">
        <v>7</v>
      </c>
      <c r="B1358">
        <v>-4</v>
      </c>
      <c r="C1358">
        <v>-92</v>
      </c>
      <c r="D1358">
        <v>11.5</v>
      </c>
      <c r="E1358" t="s">
        <v>1070</v>
      </c>
      <c r="F1358" t="s">
        <v>9</v>
      </c>
      <c r="G1358">
        <v>40</v>
      </c>
      <c r="L1358">
        <v>11.5</v>
      </c>
      <c r="M1358">
        <v>-92</v>
      </c>
    </row>
    <row r="1359" spans="1:14" x14ac:dyDescent="0.25">
      <c r="A1359" t="s">
        <v>7</v>
      </c>
      <c r="B1359">
        <v>-4</v>
      </c>
      <c r="C1359">
        <v>-92</v>
      </c>
      <c r="D1359">
        <v>11.5</v>
      </c>
      <c r="E1359" t="s">
        <v>1071</v>
      </c>
      <c r="F1359" t="s">
        <v>9</v>
      </c>
      <c r="G1359">
        <v>40</v>
      </c>
      <c r="L1359">
        <v>11.5</v>
      </c>
      <c r="M1359">
        <v>-92</v>
      </c>
    </row>
    <row r="1360" spans="1:14" x14ac:dyDescent="0.25">
      <c r="A1360" t="s">
        <v>7</v>
      </c>
      <c r="B1360">
        <v>-4</v>
      </c>
      <c r="C1360">
        <v>-83</v>
      </c>
      <c r="D1360">
        <v>11.5</v>
      </c>
      <c r="E1360" t="s">
        <v>1071</v>
      </c>
      <c r="F1360" t="s">
        <v>9</v>
      </c>
      <c r="G1360">
        <v>40</v>
      </c>
      <c r="L1360">
        <v>11.5</v>
      </c>
      <c r="M1360">
        <v>-83</v>
      </c>
      <c r="N1360">
        <v>-83</v>
      </c>
    </row>
    <row r="1361" spans="1:14" x14ac:dyDescent="0.25">
      <c r="A1361" t="s">
        <v>7</v>
      </c>
      <c r="B1361">
        <v>-4</v>
      </c>
      <c r="C1361">
        <v>-82</v>
      </c>
      <c r="D1361">
        <v>11.5</v>
      </c>
      <c r="E1361" t="s">
        <v>1072</v>
      </c>
      <c r="F1361" t="s">
        <v>9</v>
      </c>
      <c r="G1361">
        <v>40</v>
      </c>
      <c r="L1361">
        <v>11.5</v>
      </c>
      <c r="M1361">
        <v>-82</v>
      </c>
      <c r="N1361">
        <v>-82</v>
      </c>
    </row>
    <row r="1362" spans="1:14" x14ac:dyDescent="0.25">
      <c r="A1362" t="s">
        <v>7</v>
      </c>
      <c r="B1362">
        <v>-4</v>
      </c>
      <c r="C1362">
        <v>-81</v>
      </c>
      <c r="D1362">
        <v>11.5</v>
      </c>
      <c r="E1362" t="s">
        <v>1073</v>
      </c>
      <c r="F1362" t="s">
        <v>9</v>
      </c>
      <c r="G1362">
        <v>40</v>
      </c>
      <c r="L1362">
        <v>11.5</v>
      </c>
      <c r="M1362">
        <v>-81</v>
      </c>
      <c r="N1362">
        <v>-81</v>
      </c>
    </row>
    <row r="1363" spans="1:14" x14ac:dyDescent="0.25">
      <c r="A1363" t="s">
        <v>7</v>
      </c>
      <c r="B1363">
        <v>-4</v>
      </c>
      <c r="C1363">
        <v>-82</v>
      </c>
      <c r="D1363">
        <v>11.5</v>
      </c>
      <c r="E1363" t="s">
        <v>1074</v>
      </c>
      <c r="F1363" t="s">
        <v>9</v>
      </c>
      <c r="G1363">
        <v>40</v>
      </c>
      <c r="L1363">
        <v>11.5</v>
      </c>
      <c r="M1363">
        <v>-82</v>
      </c>
      <c r="N1363">
        <v>-82</v>
      </c>
    </row>
    <row r="1364" spans="1:14" x14ac:dyDescent="0.25">
      <c r="A1364" t="s">
        <v>7</v>
      </c>
      <c r="B1364">
        <v>-4</v>
      </c>
      <c r="C1364">
        <v>-83</v>
      </c>
      <c r="D1364">
        <v>11.5</v>
      </c>
      <c r="E1364" t="s">
        <v>1075</v>
      </c>
      <c r="F1364" t="s">
        <v>9</v>
      </c>
      <c r="G1364">
        <v>40</v>
      </c>
      <c r="L1364">
        <v>11.5</v>
      </c>
      <c r="M1364">
        <v>-83</v>
      </c>
      <c r="N1364">
        <v>-83</v>
      </c>
    </row>
    <row r="1365" spans="1:14" x14ac:dyDescent="0.25">
      <c r="A1365" t="s">
        <v>7</v>
      </c>
      <c r="B1365">
        <v>-4</v>
      </c>
      <c r="C1365">
        <v>-83</v>
      </c>
      <c r="D1365">
        <v>11.5</v>
      </c>
      <c r="E1365" t="s">
        <v>1076</v>
      </c>
      <c r="F1365" t="s">
        <v>9</v>
      </c>
      <c r="G1365">
        <v>40</v>
      </c>
      <c r="L1365">
        <v>11.5</v>
      </c>
      <c r="M1365">
        <v>-83</v>
      </c>
      <c r="N1365">
        <v>-83</v>
      </c>
    </row>
    <row r="1366" spans="1:14" x14ac:dyDescent="0.25">
      <c r="A1366" t="s">
        <v>7</v>
      </c>
      <c r="B1366">
        <v>-4</v>
      </c>
      <c r="C1366">
        <v>-83</v>
      </c>
      <c r="D1366">
        <v>11.5</v>
      </c>
      <c r="E1366" t="s">
        <v>1077</v>
      </c>
      <c r="F1366" t="s">
        <v>9</v>
      </c>
      <c r="G1366">
        <v>40</v>
      </c>
      <c r="L1366">
        <v>11.5</v>
      </c>
      <c r="M1366">
        <v>-83</v>
      </c>
      <c r="N1366">
        <v>-83</v>
      </c>
    </row>
    <row r="1367" spans="1:14" x14ac:dyDescent="0.25">
      <c r="A1367" t="s">
        <v>7</v>
      </c>
      <c r="B1367">
        <v>-4</v>
      </c>
      <c r="C1367">
        <v>-82</v>
      </c>
      <c r="D1367">
        <v>11.5</v>
      </c>
      <c r="E1367" t="s">
        <v>1078</v>
      </c>
      <c r="F1367" t="s">
        <v>9</v>
      </c>
      <c r="G1367">
        <v>40</v>
      </c>
      <c r="L1367">
        <v>11.5</v>
      </c>
      <c r="M1367">
        <v>-82</v>
      </c>
      <c r="N1367">
        <v>-82</v>
      </c>
    </row>
    <row r="1368" spans="1:14" x14ac:dyDescent="0.25">
      <c r="A1368" t="s">
        <v>7</v>
      </c>
      <c r="B1368">
        <v>-4</v>
      </c>
      <c r="C1368">
        <v>-82</v>
      </c>
      <c r="D1368">
        <v>11.5</v>
      </c>
      <c r="E1368" t="s">
        <v>1079</v>
      </c>
      <c r="F1368" t="s">
        <v>9</v>
      </c>
      <c r="G1368">
        <v>40</v>
      </c>
      <c r="L1368">
        <v>11.5</v>
      </c>
      <c r="M1368">
        <v>-82</v>
      </c>
      <c r="N1368">
        <v>-82</v>
      </c>
    </row>
    <row r="1369" spans="1:14" x14ac:dyDescent="0.25">
      <c r="A1369" t="s">
        <v>7</v>
      </c>
      <c r="B1369">
        <v>-4</v>
      </c>
      <c r="C1369">
        <v>-82</v>
      </c>
      <c r="D1369">
        <v>11.5</v>
      </c>
      <c r="E1369" t="s">
        <v>1080</v>
      </c>
      <c r="F1369" t="s">
        <v>9</v>
      </c>
      <c r="G1369">
        <v>40</v>
      </c>
      <c r="L1369">
        <v>11.5</v>
      </c>
      <c r="M1369">
        <v>-82</v>
      </c>
      <c r="N1369">
        <v>-82</v>
      </c>
    </row>
    <row r="1370" spans="1:14" x14ac:dyDescent="0.25">
      <c r="A1370" t="s">
        <v>7</v>
      </c>
      <c r="B1370">
        <v>-4</v>
      </c>
      <c r="C1370">
        <v>-82</v>
      </c>
      <c r="D1370">
        <v>11.5</v>
      </c>
      <c r="E1370" t="s">
        <v>1081</v>
      </c>
      <c r="F1370" t="s">
        <v>9</v>
      </c>
      <c r="G1370">
        <v>39</v>
      </c>
      <c r="L1370">
        <v>11.5</v>
      </c>
      <c r="M1370">
        <v>-82</v>
      </c>
      <c r="N1370">
        <v>-82</v>
      </c>
    </row>
    <row r="1371" spans="1:14" x14ac:dyDescent="0.25">
      <c r="A1371" t="s">
        <v>7</v>
      </c>
      <c r="B1371">
        <v>-4</v>
      </c>
      <c r="C1371">
        <v>-82</v>
      </c>
      <c r="D1371">
        <v>11.5</v>
      </c>
      <c r="E1371" t="s">
        <v>1082</v>
      </c>
      <c r="F1371" t="s">
        <v>9</v>
      </c>
      <c r="G1371">
        <v>39</v>
      </c>
      <c r="L1371">
        <v>11.5</v>
      </c>
      <c r="M1371">
        <v>-82</v>
      </c>
      <c r="N1371">
        <v>-82</v>
      </c>
    </row>
    <row r="1372" spans="1:14" x14ac:dyDescent="0.25">
      <c r="A1372" t="s">
        <v>7</v>
      </c>
      <c r="B1372">
        <v>-4</v>
      </c>
      <c r="C1372">
        <v>-82</v>
      </c>
      <c r="D1372">
        <v>11.5</v>
      </c>
      <c r="E1372" t="s">
        <v>1083</v>
      </c>
      <c r="F1372" t="s">
        <v>9</v>
      </c>
      <c r="G1372">
        <v>39</v>
      </c>
      <c r="L1372">
        <v>11.5</v>
      </c>
      <c r="M1372">
        <v>-82</v>
      </c>
      <c r="N1372">
        <v>-82</v>
      </c>
    </row>
    <row r="1373" spans="1:14" x14ac:dyDescent="0.25">
      <c r="A1373" t="s">
        <v>7</v>
      </c>
      <c r="B1373">
        <v>-4</v>
      </c>
      <c r="C1373">
        <v>-82</v>
      </c>
      <c r="D1373">
        <v>11.5</v>
      </c>
      <c r="E1373" t="s">
        <v>1084</v>
      </c>
      <c r="F1373" t="s">
        <v>9</v>
      </c>
      <c r="G1373">
        <v>39</v>
      </c>
      <c r="L1373">
        <v>11.5</v>
      </c>
      <c r="M1373">
        <v>-82</v>
      </c>
      <c r="N1373">
        <v>-82</v>
      </c>
    </row>
    <row r="1374" spans="1:14" x14ac:dyDescent="0.25">
      <c r="A1374" t="s">
        <v>7</v>
      </c>
      <c r="B1374">
        <v>-4</v>
      </c>
      <c r="C1374">
        <v>-83</v>
      </c>
      <c r="D1374">
        <v>11.5</v>
      </c>
      <c r="E1374" t="s">
        <v>1085</v>
      </c>
      <c r="F1374" t="s">
        <v>9</v>
      </c>
      <c r="G1374">
        <v>39</v>
      </c>
      <c r="L1374">
        <v>11.5</v>
      </c>
      <c r="M1374">
        <v>-83</v>
      </c>
      <c r="N1374">
        <v>-83</v>
      </c>
    </row>
    <row r="1375" spans="1:14" x14ac:dyDescent="0.25">
      <c r="A1375" t="s">
        <v>7</v>
      </c>
      <c r="B1375">
        <v>-4</v>
      </c>
      <c r="C1375">
        <v>-81</v>
      </c>
      <c r="D1375">
        <v>11.5</v>
      </c>
      <c r="E1375" t="s">
        <v>1086</v>
      </c>
      <c r="F1375" t="s">
        <v>9</v>
      </c>
      <c r="G1375">
        <v>39</v>
      </c>
      <c r="L1375">
        <v>11.5</v>
      </c>
      <c r="M1375">
        <v>-81</v>
      </c>
      <c r="N1375">
        <v>-81</v>
      </c>
    </row>
    <row r="1376" spans="1:14" x14ac:dyDescent="0.25">
      <c r="A1376" t="s">
        <v>7</v>
      </c>
      <c r="B1376">
        <v>-4</v>
      </c>
      <c r="C1376">
        <v>-81</v>
      </c>
      <c r="D1376">
        <v>11.5</v>
      </c>
      <c r="E1376" t="s">
        <v>1087</v>
      </c>
      <c r="F1376" t="s">
        <v>9</v>
      </c>
      <c r="G1376">
        <v>39</v>
      </c>
      <c r="L1376">
        <v>11.5</v>
      </c>
      <c r="M1376">
        <v>-81</v>
      </c>
      <c r="N1376">
        <v>-81</v>
      </c>
    </row>
    <row r="1377" spans="1:14" x14ac:dyDescent="0.25">
      <c r="A1377" t="s">
        <v>7</v>
      </c>
      <c r="B1377">
        <v>-4</v>
      </c>
      <c r="C1377">
        <v>-82</v>
      </c>
      <c r="D1377">
        <v>11.5</v>
      </c>
      <c r="E1377" t="s">
        <v>1087</v>
      </c>
      <c r="F1377" t="s">
        <v>9</v>
      </c>
      <c r="G1377">
        <v>39</v>
      </c>
      <c r="L1377">
        <v>11.5</v>
      </c>
      <c r="M1377">
        <v>-82</v>
      </c>
      <c r="N1377">
        <v>-82</v>
      </c>
    </row>
    <row r="1378" spans="1:14" x14ac:dyDescent="0.25">
      <c r="A1378" t="s">
        <v>7</v>
      </c>
      <c r="B1378">
        <v>-4</v>
      </c>
      <c r="C1378">
        <v>-81</v>
      </c>
      <c r="D1378">
        <v>11.5</v>
      </c>
      <c r="E1378" t="s">
        <v>1088</v>
      </c>
      <c r="F1378" t="s">
        <v>9</v>
      </c>
      <c r="G1378">
        <v>39</v>
      </c>
      <c r="L1378">
        <v>11.5</v>
      </c>
      <c r="M1378">
        <v>-81</v>
      </c>
      <c r="N1378">
        <v>-81</v>
      </c>
    </row>
    <row r="1379" spans="1:14" x14ac:dyDescent="0.25">
      <c r="A1379" t="s">
        <v>7</v>
      </c>
      <c r="B1379">
        <v>-4</v>
      </c>
      <c r="C1379">
        <v>-82</v>
      </c>
      <c r="D1379">
        <v>11.5</v>
      </c>
      <c r="E1379" t="s">
        <v>1088</v>
      </c>
      <c r="F1379" t="s">
        <v>9</v>
      </c>
      <c r="G1379">
        <v>39</v>
      </c>
      <c r="L1379">
        <v>11.5</v>
      </c>
      <c r="M1379">
        <v>-82</v>
      </c>
      <c r="N1379">
        <v>-82</v>
      </c>
    </row>
    <row r="1380" spans="1:14" x14ac:dyDescent="0.25">
      <c r="A1380" t="s">
        <v>7</v>
      </c>
      <c r="B1380">
        <v>-4</v>
      </c>
      <c r="C1380">
        <v>-82</v>
      </c>
      <c r="D1380">
        <v>11.5</v>
      </c>
      <c r="E1380" t="s">
        <v>1089</v>
      </c>
      <c r="F1380" t="s">
        <v>9</v>
      </c>
      <c r="G1380">
        <v>39</v>
      </c>
      <c r="L1380">
        <v>11.5</v>
      </c>
      <c r="M1380">
        <v>-82</v>
      </c>
      <c r="N1380">
        <v>-82</v>
      </c>
    </row>
    <row r="1381" spans="1:14" x14ac:dyDescent="0.25">
      <c r="A1381" t="s">
        <v>7</v>
      </c>
      <c r="B1381">
        <v>-4</v>
      </c>
      <c r="C1381">
        <v>-83</v>
      </c>
      <c r="D1381">
        <v>11.5</v>
      </c>
      <c r="E1381" t="s">
        <v>1089</v>
      </c>
      <c r="F1381" t="s">
        <v>9</v>
      </c>
      <c r="G1381">
        <v>39</v>
      </c>
      <c r="L1381">
        <v>11.5</v>
      </c>
      <c r="M1381">
        <v>-83</v>
      </c>
      <c r="N1381">
        <v>-83</v>
      </c>
    </row>
    <row r="1382" spans="1:14" x14ac:dyDescent="0.25">
      <c r="A1382" t="s">
        <v>7</v>
      </c>
      <c r="B1382">
        <v>-4</v>
      </c>
      <c r="C1382">
        <v>-79</v>
      </c>
      <c r="D1382">
        <v>11.5</v>
      </c>
      <c r="E1382" t="s">
        <v>1090</v>
      </c>
      <c r="F1382" t="s">
        <v>9</v>
      </c>
      <c r="G1382">
        <v>39</v>
      </c>
      <c r="L1382">
        <v>11.5</v>
      </c>
      <c r="M1382">
        <v>-79</v>
      </c>
    </row>
    <row r="1383" spans="1:14" x14ac:dyDescent="0.25">
      <c r="A1383" t="s">
        <v>7</v>
      </c>
      <c r="B1383">
        <v>-4</v>
      </c>
      <c r="C1383">
        <v>-79</v>
      </c>
      <c r="D1383">
        <v>11.5</v>
      </c>
      <c r="E1383" t="s">
        <v>1090</v>
      </c>
      <c r="F1383" t="s">
        <v>9</v>
      </c>
      <c r="G1383">
        <v>39</v>
      </c>
      <c r="L1383">
        <v>11.5</v>
      </c>
      <c r="M1383">
        <v>-79</v>
      </c>
    </row>
    <row r="1384" spans="1:14" x14ac:dyDescent="0.25">
      <c r="A1384" t="s">
        <v>7</v>
      </c>
      <c r="B1384">
        <v>-4</v>
      </c>
      <c r="C1384">
        <v>-79</v>
      </c>
      <c r="D1384">
        <v>11.5</v>
      </c>
      <c r="E1384" t="s">
        <v>1091</v>
      </c>
      <c r="F1384" t="s">
        <v>9</v>
      </c>
      <c r="G1384">
        <v>39</v>
      </c>
      <c r="L1384">
        <v>11.5</v>
      </c>
      <c r="M1384">
        <v>-79</v>
      </c>
    </row>
    <row r="1385" spans="1:14" x14ac:dyDescent="0.25">
      <c r="A1385" t="s">
        <v>7</v>
      </c>
      <c r="B1385">
        <v>-4</v>
      </c>
      <c r="C1385">
        <v>-81</v>
      </c>
      <c r="D1385">
        <v>11.5</v>
      </c>
      <c r="E1385" t="s">
        <v>1092</v>
      </c>
      <c r="F1385" t="s">
        <v>9</v>
      </c>
      <c r="G1385">
        <v>39</v>
      </c>
      <c r="L1385">
        <v>11.5</v>
      </c>
      <c r="M1385">
        <v>-81</v>
      </c>
      <c r="N1385">
        <v>-81</v>
      </c>
    </row>
    <row r="1386" spans="1:14" x14ac:dyDescent="0.25">
      <c r="A1386" t="s">
        <v>7</v>
      </c>
      <c r="B1386">
        <v>-4</v>
      </c>
      <c r="C1386">
        <v>-81</v>
      </c>
      <c r="D1386">
        <v>11.5</v>
      </c>
      <c r="E1386" t="s">
        <v>1093</v>
      </c>
      <c r="F1386" t="s">
        <v>9</v>
      </c>
      <c r="G1386">
        <v>39</v>
      </c>
      <c r="L1386">
        <v>11.5</v>
      </c>
      <c r="M1386">
        <v>-81</v>
      </c>
      <c r="N1386">
        <v>-81</v>
      </c>
    </row>
    <row r="1387" spans="1:14" x14ac:dyDescent="0.25">
      <c r="A1387" t="s">
        <v>7</v>
      </c>
      <c r="B1387">
        <v>-4</v>
      </c>
      <c r="C1387">
        <v>-81</v>
      </c>
      <c r="D1387">
        <v>11.5</v>
      </c>
      <c r="E1387" t="s">
        <v>1094</v>
      </c>
      <c r="F1387" t="s">
        <v>9</v>
      </c>
      <c r="G1387">
        <v>39</v>
      </c>
      <c r="L1387">
        <v>11.5</v>
      </c>
      <c r="M1387">
        <v>-81</v>
      </c>
      <c r="N1387">
        <v>-81</v>
      </c>
    </row>
    <row r="1388" spans="1:14" x14ac:dyDescent="0.25">
      <c r="A1388" t="s">
        <v>7</v>
      </c>
      <c r="B1388">
        <v>-4</v>
      </c>
      <c r="C1388">
        <v>-79</v>
      </c>
      <c r="D1388">
        <v>12</v>
      </c>
      <c r="E1388" t="s">
        <v>1095</v>
      </c>
      <c r="F1388" t="s">
        <v>9</v>
      </c>
      <c r="G1388">
        <v>39</v>
      </c>
      <c r="L1388">
        <v>12</v>
      </c>
      <c r="M1388">
        <v>-79</v>
      </c>
      <c r="N1388">
        <v>-79</v>
      </c>
    </row>
    <row r="1389" spans="1:14" x14ac:dyDescent="0.25">
      <c r="A1389" t="s">
        <v>7</v>
      </c>
      <c r="B1389">
        <v>-4</v>
      </c>
      <c r="C1389">
        <v>-79</v>
      </c>
      <c r="D1389">
        <v>12</v>
      </c>
      <c r="E1389" t="s">
        <v>1095</v>
      </c>
      <c r="F1389" t="s">
        <v>9</v>
      </c>
      <c r="G1389">
        <v>39</v>
      </c>
      <c r="L1389">
        <v>12</v>
      </c>
      <c r="M1389">
        <v>-79</v>
      </c>
      <c r="N1389">
        <v>-79</v>
      </c>
    </row>
    <row r="1390" spans="1:14" x14ac:dyDescent="0.25">
      <c r="A1390" t="s">
        <v>7</v>
      </c>
      <c r="B1390">
        <v>-4</v>
      </c>
      <c r="C1390">
        <v>-80</v>
      </c>
      <c r="D1390">
        <v>12</v>
      </c>
      <c r="E1390" t="s">
        <v>1096</v>
      </c>
      <c r="F1390" t="s">
        <v>9</v>
      </c>
      <c r="G1390">
        <v>39</v>
      </c>
      <c r="L1390">
        <v>12</v>
      </c>
      <c r="M1390">
        <v>-80</v>
      </c>
      <c r="N1390">
        <v>-80</v>
      </c>
    </row>
    <row r="1391" spans="1:14" x14ac:dyDescent="0.25">
      <c r="A1391" t="s">
        <v>7</v>
      </c>
      <c r="B1391">
        <v>-4</v>
      </c>
      <c r="C1391">
        <v>-80</v>
      </c>
      <c r="D1391">
        <v>12</v>
      </c>
      <c r="E1391" t="s">
        <v>1097</v>
      </c>
      <c r="F1391" t="s">
        <v>9</v>
      </c>
      <c r="G1391">
        <v>39</v>
      </c>
      <c r="L1391">
        <v>12</v>
      </c>
      <c r="M1391">
        <v>-80</v>
      </c>
      <c r="N1391">
        <v>-80</v>
      </c>
    </row>
    <row r="1392" spans="1:14" x14ac:dyDescent="0.25">
      <c r="A1392" t="s">
        <v>7</v>
      </c>
      <c r="B1392">
        <v>-4</v>
      </c>
      <c r="C1392">
        <v>-80</v>
      </c>
      <c r="D1392">
        <v>12</v>
      </c>
      <c r="E1392" t="s">
        <v>1098</v>
      </c>
      <c r="F1392" t="s">
        <v>9</v>
      </c>
      <c r="G1392">
        <v>39</v>
      </c>
      <c r="L1392">
        <v>12</v>
      </c>
      <c r="M1392">
        <v>-80</v>
      </c>
      <c r="N1392">
        <v>-80</v>
      </c>
    </row>
    <row r="1393" spans="1:14" x14ac:dyDescent="0.25">
      <c r="A1393" t="s">
        <v>7</v>
      </c>
      <c r="B1393">
        <v>-4</v>
      </c>
      <c r="C1393">
        <v>-80</v>
      </c>
      <c r="D1393">
        <v>12</v>
      </c>
      <c r="E1393" t="s">
        <v>1098</v>
      </c>
      <c r="F1393" t="s">
        <v>9</v>
      </c>
      <c r="G1393">
        <v>39</v>
      </c>
      <c r="L1393">
        <v>12</v>
      </c>
      <c r="M1393">
        <v>-80</v>
      </c>
      <c r="N1393">
        <v>-80</v>
      </c>
    </row>
    <row r="1394" spans="1:14" x14ac:dyDescent="0.25">
      <c r="A1394" t="s">
        <v>7</v>
      </c>
      <c r="B1394">
        <v>-4</v>
      </c>
      <c r="C1394">
        <v>-80</v>
      </c>
      <c r="D1394">
        <v>12</v>
      </c>
      <c r="E1394" t="s">
        <v>1099</v>
      </c>
      <c r="F1394" t="s">
        <v>9</v>
      </c>
      <c r="G1394">
        <v>39</v>
      </c>
      <c r="L1394">
        <v>12</v>
      </c>
      <c r="M1394">
        <v>-80</v>
      </c>
      <c r="N1394">
        <v>-80</v>
      </c>
    </row>
    <row r="1395" spans="1:14" x14ac:dyDescent="0.25">
      <c r="A1395" t="s">
        <v>7</v>
      </c>
      <c r="B1395">
        <v>-4</v>
      </c>
      <c r="C1395">
        <v>-80</v>
      </c>
      <c r="D1395">
        <v>12</v>
      </c>
      <c r="E1395" t="s">
        <v>1100</v>
      </c>
      <c r="F1395" t="s">
        <v>9</v>
      </c>
      <c r="G1395">
        <v>39</v>
      </c>
      <c r="L1395">
        <v>12</v>
      </c>
      <c r="M1395">
        <v>-80</v>
      </c>
      <c r="N1395">
        <v>-80</v>
      </c>
    </row>
    <row r="1396" spans="1:14" x14ac:dyDescent="0.25">
      <c r="A1396" t="s">
        <v>7</v>
      </c>
      <c r="B1396">
        <v>-4</v>
      </c>
      <c r="C1396">
        <v>-80</v>
      </c>
      <c r="D1396">
        <v>12</v>
      </c>
      <c r="E1396" t="s">
        <v>1100</v>
      </c>
      <c r="F1396" t="s">
        <v>9</v>
      </c>
      <c r="G1396">
        <v>39</v>
      </c>
      <c r="L1396">
        <v>12</v>
      </c>
      <c r="M1396">
        <v>-80</v>
      </c>
      <c r="N1396">
        <v>-80</v>
      </c>
    </row>
    <row r="1397" spans="1:14" x14ac:dyDescent="0.25">
      <c r="A1397" t="s">
        <v>7</v>
      </c>
      <c r="B1397">
        <v>-4</v>
      </c>
      <c r="C1397">
        <v>-80</v>
      </c>
      <c r="D1397">
        <v>12</v>
      </c>
      <c r="E1397" t="s">
        <v>1101</v>
      </c>
      <c r="F1397" t="s">
        <v>9</v>
      </c>
      <c r="G1397">
        <v>39</v>
      </c>
      <c r="L1397">
        <v>12</v>
      </c>
      <c r="M1397">
        <v>-80</v>
      </c>
      <c r="N1397">
        <v>-80</v>
      </c>
    </row>
    <row r="1398" spans="1:14" x14ac:dyDescent="0.25">
      <c r="A1398" t="s">
        <v>7</v>
      </c>
      <c r="B1398">
        <v>-4</v>
      </c>
      <c r="C1398">
        <v>-79</v>
      </c>
      <c r="D1398">
        <v>12</v>
      </c>
      <c r="E1398" t="s">
        <v>1102</v>
      </c>
      <c r="F1398" t="s">
        <v>9</v>
      </c>
      <c r="G1398">
        <v>39</v>
      </c>
      <c r="L1398">
        <v>12</v>
      </c>
      <c r="M1398">
        <v>-79</v>
      </c>
      <c r="N1398">
        <v>-79</v>
      </c>
    </row>
    <row r="1399" spans="1:14" x14ac:dyDescent="0.25">
      <c r="A1399" t="s">
        <v>7</v>
      </c>
      <c r="B1399">
        <v>-4</v>
      </c>
      <c r="C1399">
        <v>-79</v>
      </c>
      <c r="D1399">
        <v>12</v>
      </c>
      <c r="E1399" t="s">
        <v>1103</v>
      </c>
      <c r="F1399" t="s">
        <v>9</v>
      </c>
      <c r="G1399">
        <v>39</v>
      </c>
      <c r="L1399">
        <v>12</v>
      </c>
      <c r="M1399">
        <v>-79</v>
      </c>
      <c r="N1399">
        <v>-79</v>
      </c>
    </row>
    <row r="1400" spans="1:14" x14ac:dyDescent="0.25">
      <c r="A1400" t="s">
        <v>7</v>
      </c>
      <c r="B1400">
        <v>-4</v>
      </c>
      <c r="C1400">
        <v>-79</v>
      </c>
      <c r="D1400">
        <v>12</v>
      </c>
      <c r="E1400" t="s">
        <v>1104</v>
      </c>
      <c r="F1400" t="s">
        <v>9</v>
      </c>
      <c r="G1400">
        <v>39</v>
      </c>
      <c r="L1400">
        <v>12</v>
      </c>
      <c r="M1400">
        <v>-79</v>
      </c>
      <c r="N1400">
        <v>-79</v>
      </c>
    </row>
    <row r="1401" spans="1:14" x14ac:dyDescent="0.25">
      <c r="A1401" t="s">
        <v>7</v>
      </c>
      <c r="B1401">
        <v>-4</v>
      </c>
      <c r="C1401">
        <v>-80</v>
      </c>
      <c r="D1401">
        <v>12</v>
      </c>
      <c r="E1401" t="s">
        <v>1105</v>
      </c>
      <c r="F1401" t="s">
        <v>9</v>
      </c>
      <c r="G1401">
        <v>39</v>
      </c>
      <c r="L1401">
        <v>12</v>
      </c>
      <c r="M1401">
        <v>-80</v>
      </c>
      <c r="N1401">
        <v>-80</v>
      </c>
    </row>
    <row r="1402" spans="1:14" x14ac:dyDescent="0.25">
      <c r="A1402" t="s">
        <v>7</v>
      </c>
      <c r="B1402">
        <v>-4</v>
      </c>
      <c r="C1402">
        <v>-80</v>
      </c>
      <c r="D1402">
        <v>12</v>
      </c>
      <c r="E1402" t="s">
        <v>1106</v>
      </c>
      <c r="F1402" t="s">
        <v>9</v>
      </c>
      <c r="G1402">
        <v>39</v>
      </c>
      <c r="L1402">
        <v>12</v>
      </c>
      <c r="M1402">
        <v>-80</v>
      </c>
      <c r="N1402">
        <v>-80</v>
      </c>
    </row>
    <row r="1403" spans="1:14" x14ac:dyDescent="0.25">
      <c r="A1403" t="s">
        <v>7</v>
      </c>
      <c r="B1403">
        <v>-4</v>
      </c>
      <c r="C1403">
        <v>-80</v>
      </c>
      <c r="D1403">
        <v>12</v>
      </c>
      <c r="E1403" t="s">
        <v>1107</v>
      </c>
      <c r="F1403" t="s">
        <v>9</v>
      </c>
      <c r="G1403">
        <v>39</v>
      </c>
      <c r="L1403">
        <v>12</v>
      </c>
      <c r="M1403">
        <v>-80</v>
      </c>
      <c r="N1403">
        <v>-80</v>
      </c>
    </row>
    <row r="1404" spans="1:14" x14ac:dyDescent="0.25">
      <c r="A1404" t="s">
        <v>7</v>
      </c>
      <c r="B1404">
        <v>-4</v>
      </c>
      <c r="C1404">
        <v>-80</v>
      </c>
      <c r="D1404">
        <v>12</v>
      </c>
      <c r="E1404" t="s">
        <v>1107</v>
      </c>
      <c r="F1404" t="s">
        <v>9</v>
      </c>
      <c r="G1404">
        <v>39</v>
      </c>
      <c r="L1404">
        <v>12</v>
      </c>
      <c r="M1404">
        <v>-80</v>
      </c>
      <c r="N1404">
        <v>-80</v>
      </c>
    </row>
    <row r="1405" spans="1:14" x14ac:dyDescent="0.25">
      <c r="A1405" t="s">
        <v>7</v>
      </c>
      <c r="B1405">
        <v>-4</v>
      </c>
      <c r="C1405">
        <v>-79</v>
      </c>
      <c r="D1405">
        <v>12</v>
      </c>
      <c r="E1405" t="s">
        <v>1108</v>
      </c>
      <c r="F1405" t="s">
        <v>9</v>
      </c>
      <c r="G1405">
        <v>38</v>
      </c>
      <c r="L1405">
        <v>12</v>
      </c>
      <c r="M1405">
        <v>-79</v>
      </c>
      <c r="N1405">
        <v>-79</v>
      </c>
    </row>
    <row r="1406" spans="1:14" x14ac:dyDescent="0.25">
      <c r="A1406" t="s">
        <v>7</v>
      </c>
      <c r="B1406">
        <v>-4</v>
      </c>
      <c r="C1406">
        <v>-80</v>
      </c>
      <c r="D1406">
        <v>12</v>
      </c>
      <c r="E1406" t="s">
        <v>1109</v>
      </c>
      <c r="F1406" t="s">
        <v>9</v>
      </c>
      <c r="G1406">
        <v>38</v>
      </c>
      <c r="L1406">
        <v>12</v>
      </c>
      <c r="M1406">
        <v>-80</v>
      </c>
      <c r="N1406">
        <v>-80</v>
      </c>
    </row>
    <row r="1407" spans="1:14" x14ac:dyDescent="0.25">
      <c r="A1407" t="s">
        <v>7</v>
      </c>
      <c r="B1407">
        <v>-4</v>
      </c>
      <c r="C1407">
        <v>-79</v>
      </c>
      <c r="D1407">
        <v>12</v>
      </c>
      <c r="E1407" t="s">
        <v>1110</v>
      </c>
      <c r="F1407" t="s">
        <v>9</v>
      </c>
      <c r="G1407">
        <v>38</v>
      </c>
      <c r="L1407">
        <v>12</v>
      </c>
      <c r="M1407">
        <v>-79</v>
      </c>
      <c r="N1407">
        <v>-79</v>
      </c>
    </row>
    <row r="1408" spans="1:14" x14ac:dyDescent="0.25">
      <c r="A1408" t="s">
        <v>7</v>
      </c>
      <c r="B1408">
        <v>-4</v>
      </c>
      <c r="C1408">
        <v>-79</v>
      </c>
      <c r="D1408">
        <v>12</v>
      </c>
      <c r="E1408" t="s">
        <v>1110</v>
      </c>
      <c r="F1408" t="s">
        <v>9</v>
      </c>
      <c r="G1408">
        <v>38</v>
      </c>
      <c r="L1408">
        <v>12</v>
      </c>
      <c r="M1408">
        <v>-79</v>
      </c>
      <c r="N1408">
        <v>-79</v>
      </c>
    </row>
    <row r="1409" spans="1:14" x14ac:dyDescent="0.25">
      <c r="A1409" t="s">
        <v>7</v>
      </c>
      <c r="B1409">
        <v>-4</v>
      </c>
      <c r="C1409">
        <v>-80</v>
      </c>
      <c r="D1409">
        <v>12</v>
      </c>
      <c r="E1409" t="s">
        <v>1111</v>
      </c>
      <c r="F1409" t="s">
        <v>9</v>
      </c>
      <c r="G1409">
        <v>38</v>
      </c>
      <c r="L1409">
        <v>12</v>
      </c>
      <c r="M1409">
        <v>-80</v>
      </c>
      <c r="N1409">
        <v>-80</v>
      </c>
    </row>
    <row r="1410" spans="1:14" x14ac:dyDescent="0.25">
      <c r="A1410" t="s">
        <v>7</v>
      </c>
      <c r="B1410">
        <v>-4</v>
      </c>
      <c r="C1410">
        <v>-80</v>
      </c>
      <c r="D1410">
        <v>12</v>
      </c>
      <c r="E1410" t="s">
        <v>1112</v>
      </c>
      <c r="F1410" t="s">
        <v>9</v>
      </c>
      <c r="G1410">
        <v>38</v>
      </c>
      <c r="L1410">
        <v>12</v>
      </c>
      <c r="M1410">
        <v>-80</v>
      </c>
      <c r="N1410">
        <v>-80</v>
      </c>
    </row>
    <row r="1411" spans="1:14" x14ac:dyDescent="0.25">
      <c r="A1411" t="s">
        <v>7</v>
      </c>
      <c r="B1411">
        <v>-4</v>
      </c>
      <c r="C1411">
        <v>-80</v>
      </c>
      <c r="D1411">
        <v>12</v>
      </c>
      <c r="E1411" t="s">
        <v>1113</v>
      </c>
      <c r="F1411" t="s">
        <v>9</v>
      </c>
      <c r="G1411">
        <v>38</v>
      </c>
      <c r="L1411">
        <v>12</v>
      </c>
      <c r="M1411">
        <v>-80</v>
      </c>
      <c r="N1411">
        <v>-80</v>
      </c>
    </row>
    <row r="1412" spans="1:14" x14ac:dyDescent="0.25">
      <c r="A1412" t="s">
        <v>7</v>
      </c>
      <c r="B1412">
        <v>-4</v>
      </c>
      <c r="C1412">
        <v>-78</v>
      </c>
      <c r="D1412">
        <v>12</v>
      </c>
      <c r="E1412" t="s">
        <v>1114</v>
      </c>
      <c r="F1412" t="s">
        <v>9</v>
      </c>
      <c r="G1412">
        <v>38</v>
      </c>
      <c r="L1412">
        <v>12</v>
      </c>
      <c r="M1412">
        <v>-78</v>
      </c>
    </row>
    <row r="1413" spans="1:14" x14ac:dyDescent="0.25">
      <c r="A1413" t="s">
        <v>7</v>
      </c>
      <c r="B1413">
        <v>-4</v>
      </c>
      <c r="C1413">
        <v>-78</v>
      </c>
      <c r="D1413">
        <v>12</v>
      </c>
      <c r="E1413" t="s">
        <v>1115</v>
      </c>
      <c r="F1413" t="s">
        <v>9</v>
      </c>
      <c r="G1413">
        <v>38</v>
      </c>
      <c r="L1413">
        <v>12</v>
      </c>
      <c r="M1413">
        <v>-78</v>
      </c>
    </row>
    <row r="1414" spans="1:14" x14ac:dyDescent="0.25">
      <c r="A1414" t="s">
        <v>7</v>
      </c>
      <c r="B1414">
        <v>-4</v>
      </c>
      <c r="C1414">
        <v>-78</v>
      </c>
      <c r="D1414">
        <v>12</v>
      </c>
      <c r="E1414" t="s">
        <v>1116</v>
      </c>
      <c r="F1414" t="s">
        <v>9</v>
      </c>
      <c r="G1414">
        <v>38</v>
      </c>
      <c r="L1414">
        <v>12</v>
      </c>
      <c r="M1414">
        <v>-78</v>
      </c>
    </row>
    <row r="1415" spans="1:14" x14ac:dyDescent="0.25">
      <c r="A1415" t="s">
        <v>7</v>
      </c>
      <c r="B1415">
        <v>-4</v>
      </c>
      <c r="C1415">
        <v>-80</v>
      </c>
      <c r="D1415">
        <v>12</v>
      </c>
      <c r="E1415" t="s">
        <v>1117</v>
      </c>
      <c r="F1415" t="s">
        <v>9</v>
      </c>
      <c r="G1415">
        <v>38</v>
      </c>
      <c r="L1415">
        <v>12</v>
      </c>
      <c r="M1415">
        <v>-80</v>
      </c>
      <c r="N1415">
        <v>-80</v>
      </c>
    </row>
    <row r="1416" spans="1:14" x14ac:dyDescent="0.25">
      <c r="A1416" t="s">
        <v>7</v>
      </c>
      <c r="B1416">
        <v>-4</v>
      </c>
      <c r="C1416">
        <v>-80</v>
      </c>
      <c r="D1416">
        <v>12</v>
      </c>
      <c r="E1416" t="s">
        <v>1118</v>
      </c>
      <c r="F1416" t="s">
        <v>9</v>
      </c>
      <c r="G1416">
        <v>38</v>
      </c>
      <c r="L1416">
        <v>12</v>
      </c>
      <c r="M1416">
        <v>-80</v>
      </c>
      <c r="N1416">
        <v>-80</v>
      </c>
    </row>
    <row r="1417" spans="1:14" x14ac:dyDescent="0.25">
      <c r="A1417" t="s">
        <v>7</v>
      </c>
      <c r="B1417">
        <v>-4</v>
      </c>
      <c r="C1417">
        <v>-81</v>
      </c>
      <c r="D1417">
        <v>12</v>
      </c>
      <c r="E1417" t="s">
        <v>1119</v>
      </c>
      <c r="F1417" t="s">
        <v>9</v>
      </c>
      <c r="G1417">
        <v>38</v>
      </c>
      <c r="L1417">
        <v>12</v>
      </c>
      <c r="M1417">
        <v>-81</v>
      </c>
      <c r="N1417">
        <v>-81</v>
      </c>
    </row>
    <row r="1418" spans="1:14" x14ac:dyDescent="0.25">
      <c r="A1418" t="s">
        <v>7</v>
      </c>
      <c r="B1418">
        <v>-4</v>
      </c>
      <c r="C1418">
        <v>-80</v>
      </c>
      <c r="D1418">
        <v>12</v>
      </c>
      <c r="E1418" t="s">
        <v>1120</v>
      </c>
      <c r="F1418" t="s">
        <v>9</v>
      </c>
      <c r="G1418">
        <v>38</v>
      </c>
      <c r="L1418">
        <v>12</v>
      </c>
      <c r="M1418">
        <v>-80</v>
      </c>
      <c r="N1418">
        <v>-80</v>
      </c>
    </row>
    <row r="1419" spans="1:14" x14ac:dyDescent="0.25">
      <c r="A1419" t="s">
        <v>7</v>
      </c>
      <c r="B1419">
        <v>-4</v>
      </c>
      <c r="C1419">
        <v>-80</v>
      </c>
      <c r="D1419">
        <v>12</v>
      </c>
      <c r="E1419" t="s">
        <v>1120</v>
      </c>
      <c r="F1419" t="s">
        <v>9</v>
      </c>
      <c r="G1419">
        <v>38</v>
      </c>
      <c r="L1419">
        <v>12</v>
      </c>
      <c r="M1419">
        <v>-80</v>
      </c>
      <c r="N1419">
        <v>-80</v>
      </c>
    </row>
    <row r="1420" spans="1:14" x14ac:dyDescent="0.25">
      <c r="A1420" t="s">
        <v>7</v>
      </c>
      <c r="B1420">
        <v>-4</v>
      </c>
      <c r="C1420">
        <v>-80</v>
      </c>
      <c r="D1420">
        <v>12</v>
      </c>
      <c r="E1420" t="s">
        <v>1121</v>
      </c>
      <c r="F1420" t="s">
        <v>9</v>
      </c>
      <c r="G1420">
        <v>38</v>
      </c>
      <c r="L1420">
        <v>12</v>
      </c>
      <c r="M1420">
        <v>-80</v>
      </c>
      <c r="N1420">
        <v>-80</v>
      </c>
    </row>
    <row r="1421" spans="1:14" x14ac:dyDescent="0.25">
      <c r="A1421" t="s">
        <v>7</v>
      </c>
      <c r="B1421">
        <v>-4</v>
      </c>
      <c r="C1421">
        <v>-80</v>
      </c>
      <c r="D1421">
        <v>12</v>
      </c>
      <c r="E1421" t="s">
        <v>1121</v>
      </c>
      <c r="F1421" t="s">
        <v>9</v>
      </c>
      <c r="G1421">
        <v>38</v>
      </c>
      <c r="L1421">
        <v>12</v>
      </c>
      <c r="M1421">
        <v>-80</v>
      </c>
      <c r="N1421">
        <v>-80</v>
      </c>
    </row>
    <row r="1422" spans="1:14" x14ac:dyDescent="0.25">
      <c r="A1422" t="s">
        <v>7</v>
      </c>
      <c r="B1422">
        <v>-4</v>
      </c>
      <c r="C1422">
        <v>-80</v>
      </c>
      <c r="D1422">
        <v>12</v>
      </c>
      <c r="E1422" t="s">
        <v>1122</v>
      </c>
      <c r="F1422" t="s">
        <v>9</v>
      </c>
      <c r="G1422">
        <v>38</v>
      </c>
      <c r="L1422">
        <v>12</v>
      </c>
      <c r="M1422">
        <v>-80</v>
      </c>
      <c r="N1422">
        <v>-80</v>
      </c>
    </row>
    <row r="1423" spans="1:14" x14ac:dyDescent="0.25">
      <c r="A1423" t="s">
        <v>7</v>
      </c>
      <c r="B1423">
        <v>-4</v>
      </c>
      <c r="C1423">
        <v>-81</v>
      </c>
      <c r="D1423">
        <v>12</v>
      </c>
      <c r="E1423" t="s">
        <v>1123</v>
      </c>
      <c r="F1423" t="s">
        <v>9</v>
      </c>
      <c r="G1423">
        <v>38</v>
      </c>
      <c r="L1423">
        <v>12</v>
      </c>
      <c r="M1423">
        <v>-81</v>
      </c>
      <c r="N1423">
        <v>-81</v>
      </c>
    </row>
    <row r="1424" spans="1:14" x14ac:dyDescent="0.25">
      <c r="A1424" t="s">
        <v>7</v>
      </c>
      <c r="B1424">
        <v>-4</v>
      </c>
      <c r="C1424">
        <v>-81</v>
      </c>
      <c r="D1424">
        <v>12</v>
      </c>
      <c r="E1424" t="s">
        <v>1123</v>
      </c>
      <c r="F1424" t="s">
        <v>9</v>
      </c>
      <c r="G1424">
        <v>38</v>
      </c>
      <c r="L1424">
        <v>12</v>
      </c>
      <c r="M1424">
        <v>-81</v>
      </c>
      <c r="N1424">
        <v>-81</v>
      </c>
    </row>
    <row r="1425" spans="1:14" x14ac:dyDescent="0.25">
      <c r="A1425" t="s">
        <v>7</v>
      </c>
      <c r="B1425">
        <v>-4</v>
      </c>
      <c r="C1425">
        <v>-81</v>
      </c>
      <c r="D1425">
        <v>12</v>
      </c>
      <c r="E1425" t="s">
        <v>1124</v>
      </c>
      <c r="F1425" t="s">
        <v>9</v>
      </c>
      <c r="G1425">
        <v>38</v>
      </c>
      <c r="L1425">
        <v>12</v>
      </c>
      <c r="M1425">
        <v>-81</v>
      </c>
      <c r="N1425">
        <v>-81</v>
      </c>
    </row>
    <row r="1426" spans="1:14" x14ac:dyDescent="0.25">
      <c r="A1426" t="s">
        <v>7</v>
      </c>
      <c r="B1426">
        <v>-4</v>
      </c>
      <c r="C1426">
        <v>-80</v>
      </c>
      <c r="D1426">
        <v>12</v>
      </c>
      <c r="E1426" t="s">
        <v>1125</v>
      </c>
      <c r="F1426" t="s">
        <v>9</v>
      </c>
      <c r="G1426">
        <v>38</v>
      </c>
      <c r="L1426">
        <v>12</v>
      </c>
      <c r="M1426">
        <v>-80</v>
      </c>
      <c r="N1426">
        <v>-80</v>
      </c>
    </row>
    <row r="1427" spans="1:14" x14ac:dyDescent="0.25">
      <c r="A1427" t="s">
        <v>7</v>
      </c>
      <c r="B1427">
        <v>-4</v>
      </c>
      <c r="C1427">
        <v>-80</v>
      </c>
      <c r="D1427">
        <v>12</v>
      </c>
      <c r="E1427" t="s">
        <v>1126</v>
      </c>
      <c r="F1427" t="s">
        <v>9</v>
      </c>
      <c r="G1427">
        <v>38</v>
      </c>
      <c r="L1427">
        <v>12</v>
      </c>
      <c r="M1427">
        <v>-80</v>
      </c>
      <c r="N1427">
        <v>-80</v>
      </c>
    </row>
    <row r="1428" spans="1:14" x14ac:dyDescent="0.25">
      <c r="A1428" t="s">
        <v>7</v>
      </c>
      <c r="B1428">
        <v>-4</v>
      </c>
      <c r="C1428">
        <v>-80</v>
      </c>
      <c r="D1428">
        <v>12</v>
      </c>
      <c r="E1428" t="s">
        <v>1127</v>
      </c>
      <c r="F1428" t="s">
        <v>9</v>
      </c>
      <c r="G1428">
        <v>38</v>
      </c>
      <c r="L1428">
        <v>12</v>
      </c>
      <c r="M1428">
        <v>-80</v>
      </c>
      <c r="N1428">
        <v>-80</v>
      </c>
    </row>
    <row r="1429" spans="1:14" x14ac:dyDescent="0.25">
      <c r="A1429" t="s">
        <v>7</v>
      </c>
      <c r="B1429">
        <v>-4</v>
      </c>
      <c r="C1429">
        <v>-80</v>
      </c>
      <c r="D1429">
        <v>12</v>
      </c>
      <c r="E1429" t="s">
        <v>1127</v>
      </c>
      <c r="F1429" t="s">
        <v>9</v>
      </c>
      <c r="G1429">
        <v>38</v>
      </c>
      <c r="L1429">
        <v>12</v>
      </c>
      <c r="M1429">
        <v>-80</v>
      </c>
      <c r="N1429">
        <v>-80</v>
      </c>
    </row>
    <row r="1430" spans="1:14" x14ac:dyDescent="0.25">
      <c r="A1430" t="s">
        <v>7</v>
      </c>
      <c r="B1430">
        <v>-4</v>
      </c>
      <c r="C1430">
        <v>-80</v>
      </c>
      <c r="D1430">
        <v>12</v>
      </c>
      <c r="E1430" t="s">
        <v>1128</v>
      </c>
      <c r="F1430" t="s">
        <v>9</v>
      </c>
      <c r="G1430">
        <v>38</v>
      </c>
      <c r="L1430">
        <v>12</v>
      </c>
      <c r="M1430">
        <v>-80</v>
      </c>
      <c r="N1430">
        <v>-80</v>
      </c>
    </row>
    <row r="1431" spans="1:14" x14ac:dyDescent="0.25">
      <c r="A1431" t="s">
        <v>7</v>
      </c>
      <c r="B1431">
        <v>-4</v>
      </c>
      <c r="C1431">
        <v>-80</v>
      </c>
      <c r="D1431">
        <v>12</v>
      </c>
      <c r="E1431" t="s">
        <v>1128</v>
      </c>
      <c r="F1431" t="s">
        <v>9</v>
      </c>
      <c r="G1431">
        <v>38</v>
      </c>
      <c r="L1431">
        <v>12</v>
      </c>
      <c r="M1431">
        <v>-80</v>
      </c>
      <c r="N1431">
        <v>-80</v>
      </c>
    </row>
    <row r="1432" spans="1:14" x14ac:dyDescent="0.25">
      <c r="A1432" t="s">
        <v>7</v>
      </c>
      <c r="B1432">
        <v>-4</v>
      </c>
      <c r="C1432">
        <v>-79</v>
      </c>
      <c r="D1432">
        <v>12</v>
      </c>
      <c r="E1432" t="s">
        <v>1129</v>
      </c>
      <c r="F1432" t="s">
        <v>9</v>
      </c>
      <c r="G1432">
        <v>38</v>
      </c>
      <c r="L1432">
        <v>12</v>
      </c>
      <c r="M1432">
        <v>-79</v>
      </c>
      <c r="N1432">
        <v>-79</v>
      </c>
    </row>
    <row r="1433" spans="1:14" x14ac:dyDescent="0.25">
      <c r="A1433" t="s">
        <v>7</v>
      </c>
      <c r="B1433">
        <v>-4</v>
      </c>
      <c r="C1433">
        <v>-79</v>
      </c>
      <c r="D1433">
        <v>12</v>
      </c>
      <c r="E1433" t="s">
        <v>1130</v>
      </c>
      <c r="F1433" t="s">
        <v>9</v>
      </c>
      <c r="G1433">
        <v>37</v>
      </c>
      <c r="L1433">
        <v>12</v>
      </c>
      <c r="M1433">
        <v>-79</v>
      </c>
      <c r="N1433">
        <v>-79</v>
      </c>
    </row>
    <row r="1434" spans="1:14" x14ac:dyDescent="0.25">
      <c r="A1434" t="s">
        <v>7</v>
      </c>
      <c r="B1434">
        <v>-4</v>
      </c>
      <c r="C1434">
        <v>-79</v>
      </c>
      <c r="D1434">
        <v>12</v>
      </c>
      <c r="E1434" t="s">
        <v>1131</v>
      </c>
      <c r="F1434" t="s">
        <v>9</v>
      </c>
      <c r="G1434">
        <v>37</v>
      </c>
      <c r="L1434">
        <v>12</v>
      </c>
      <c r="M1434">
        <v>-79</v>
      </c>
      <c r="N1434">
        <v>-79</v>
      </c>
    </row>
    <row r="1435" spans="1:14" x14ac:dyDescent="0.25">
      <c r="A1435" t="s">
        <v>7</v>
      </c>
      <c r="B1435">
        <v>-4</v>
      </c>
      <c r="C1435">
        <v>-80</v>
      </c>
      <c r="D1435">
        <v>12</v>
      </c>
      <c r="E1435" t="s">
        <v>1132</v>
      </c>
      <c r="F1435" t="s">
        <v>9</v>
      </c>
      <c r="G1435">
        <v>37</v>
      </c>
      <c r="L1435">
        <v>12</v>
      </c>
      <c r="M1435">
        <v>-80</v>
      </c>
      <c r="N1435">
        <v>-80</v>
      </c>
    </row>
    <row r="1436" spans="1:14" x14ac:dyDescent="0.25">
      <c r="A1436" t="s">
        <v>7</v>
      </c>
      <c r="B1436">
        <v>-4</v>
      </c>
      <c r="C1436">
        <v>-78</v>
      </c>
      <c r="D1436">
        <v>12</v>
      </c>
      <c r="E1436" t="s">
        <v>1133</v>
      </c>
      <c r="F1436" t="s">
        <v>9</v>
      </c>
      <c r="G1436">
        <v>37</v>
      </c>
      <c r="L1436">
        <v>12</v>
      </c>
      <c r="M1436">
        <v>-78</v>
      </c>
    </row>
    <row r="1437" spans="1:14" x14ac:dyDescent="0.25">
      <c r="A1437" t="s">
        <v>7</v>
      </c>
      <c r="B1437">
        <v>-4</v>
      </c>
      <c r="C1437">
        <v>-79</v>
      </c>
      <c r="D1437">
        <v>12</v>
      </c>
      <c r="E1437" t="s">
        <v>1134</v>
      </c>
      <c r="F1437" t="s">
        <v>9</v>
      </c>
      <c r="G1437">
        <v>37</v>
      </c>
      <c r="L1437">
        <v>12</v>
      </c>
      <c r="M1437">
        <v>-79</v>
      </c>
      <c r="N1437">
        <v>-79</v>
      </c>
    </row>
    <row r="1438" spans="1:14" x14ac:dyDescent="0.25">
      <c r="A1438" t="s">
        <v>7</v>
      </c>
      <c r="B1438">
        <v>-4</v>
      </c>
      <c r="C1438">
        <v>-79</v>
      </c>
      <c r="D1438">
        <v>12</v>
      </c>
      <c r="E1438" t="s">
        <v>1135</v>
      </c>
      <c r="F1438" t="s">
        <v>9</v>
      </c>
      <c r="G1438">
        <v>37</v>
      </c>
      <c r="L1438">
        <v>12</v>
      </c>
      <c r="M1438">
        <v>-79</v>
      </c>
      <c r="N1438">
        <v>-79</v>
      </c>
    </row>
    <row r="1439" spans="1:14" x14ac:dyDescent="0.25">
      <c r="A1439" t="s">
        <v>7</v>
      </c>
      <c r="B1439">
        <v>-4</v>
      </c>
      <c r="C1439">
        <v>-80</v>
      </c>
      <c r="D1439">
        <v>12</v>
      </c>
      <c r="E1439" t="s">
        <v>1136</v>
      </c>
      <c r="F1439" t="s">
        <v>9</v>
      </c>
      <c r="G1439">
        <v>37</v>
      </c>
      <c r="L1439">
        <v>12</v>
      </c>
      <c r="M1439">
        <v>-80</v>
      </c>
      <c r="N1439">
        <v>-80</v>
      </c>
    </row>
    <row r="1440" spans="1:14" x14ac:dyDescent="0.25">
      <c r="A1440" t="s">
        <v>7</v>
      </c>
      <c r="B1440">
        <v>-4</v>
      </c>
      <c r="C1440">
        <v>-80</v>
      </c>
      <c r="D1440">
        <v>12</v>
      </c>
      <c r="E1440" t="s">
        <v>1136</v>
      </c>
      <c r="F1440" t="s">
        <v>9</v>
      </c>
      <c r="G1440">
        <v>37</v>
      </c>
      <c r="L1440">
        <v>12</v>
      </c>
      <c r="M1440">
        <v>-80</v>
      </c>
      <c r="N1440">
        <v>-80</v>
      </c>
    </row>
    <row r="1441" spans="1:14" x14ac:dyDescent="0.25">
      <c r="A1441" t="s">
        <v>7</v>
      </c>
      <c r="B1441">
        <v>-4</v>
      </c>
      <c r="C1441">
        <v>-81</v>
      </c>
      <c r="D1441">
        <v>12</v>
      </c>
      <c r="E1441" t="s">
        <v>1137</v>
      </c>
      <c r="F1441" t="s">
        <v>9</v>
      </c>
      <c r="G1441">
        <v>37</v>
      </c>
      <c r="L1441">
        <v>12</v>
      </c>
      <c r="M1441">
        <v>-81</v>
      </c>
      <c r="N1441">
        <v>-81</v>
      </c>
    </row>
    <row r="1442" spans="1:14" x14ac:dyDescent="0.25">
      <c r="A1442" t="s">
        <v>7</v>
      </c>
      <c r="B1442">
        <v>-4</v>
      </c>
      <c r="C1442">
        <v>-81</v>
      </c>
      <c r="D1442">
        <v>12</v>
      </c>
      <c r="E1442" t="s">
        <v>1138</v>
      </c>
      <c r="F1442" t="s">
        <v>9</v>
      </c>
      <c r="G1442">
        <v>37</v>
      </c>
      <c r="L1442">
        <v>12</v>
      </c>
      <c r="M1442">
        <v>-81</v>
      </c>
      <c r="N1442">
        <v>-81</v>
      </c>
    </row>
    <row r="1443" spans="1:14" x14ac:dyDescent="0.25">
      <c r="A1443" t="s">
        <v>7</v>
      </c>
      <c r="B1443">
        <v>-4</v>
      </c>
      <c r="C1443">
        <v>-80</v>
      </c>
      <c r="D1443">
        <v>12</v>
      </c>
      <c r="E1443" t="s">
        <v>1139</v>
      </c>
      <c r="F1443" t="s">
        <v>9</v>
      </c>
      <c r="G1443">
        <v>37</v>
      </c>
      <c r="L1443">
        <v>12</v>
      </c>
      <c r="M1443">
        <v>-80</v>
      </c>
      <c r="N1443">
        <v>-80</v>
      </c>
    </row>
    <row r="1444" spans="1:14" x14ac:dyDescent="0.25">
      <c r="A1444" t="s">
        <v>7</v>
      </c>
      <c r="B1444">
        <v>-4</v>
      </c>
      <c r="C1444">
        <v>-80</v>
      </c>
      <c r="D1444">
        <v>12</v>
      </c>
      <c r="E1444" t="s">
        <v>1140</v>
      </c>
      <c r="F1444" t="s">
        <v>9</v>
      </c>
      <c r="G1444">
        <v>37</v>
      </c>
      <c r="L1444">
        <v>12</v>
      </c>
      <c r="M1444">
        <v>-80</v>
      </c>
      <c r="N1444">
        <v>-80</v>
      </c>
    </row>
    <row r="1445" spans="1:14" x14ac:dyDescent="0.25">
      <c r="A1445" t="s">
        <v>7</v>
      </c>
      <c r="B1445">
        <v>-4</v>
      </c>
      <c r="C1445">
        <v>-79</v>
      </c>
      <c r="D1445">
        <v>12</v>
      </c>
      <c r="E1445" t="s">
        <v>1141</v>
      </c>
      <c r="F1445" t="s">
        <v>9</v>
      </c>
      <c r="G1445">
        <v>37</v>
      </c>
      <c r="L1445">
        <v>12</v>
      </c>
      <c r="M1445">
        <v>-79</v>
      </c>
      <c r="N1445">
        <v>-79</v>
      </c>
    </row>
    <row r="1446" spans="1:14" x14ac:dyDescent="0.25">
      <c r="A1446" t="s">
        <v>7</v>
      </c>
      <c r="B1446">
        <v>-4</v>
      </c>
      <c r="C1446">
        <v>-80</v>
      </c>
      <c r="D1446">
        <v>12</v>
      </c>
      <c r="E1446" t="s">
        <v>1142</v>
      </c>
      <c r="F1446" t="s">
        <v>9</v>
      </c>
      <c r="G1446">
        <v>37</v>
      </c>
      <c r="L1446">
        <v>12</v>
      </c>
      <c r="M1446">
        <v>-80</v>
      </c>
      <c r="N1446">
        <v>-80</v>
      </c>
    </row>
    <row r="1447" spans="1:14" x14ac:dyDescent="0.25">
      <c r="A1447" t="s">
        <v>7</v>
      </c>
      <c r="B1447">
        <v>-4</v>
      </c>
      <c r="C1447">
        <v>-79</v>
      </c>
      <c r="D1447">
        <v>12</v>
      </c>
      <c r="E1447" t="s">
        <v>1143</v>
      </c>
      <c r="F1447" t="s">
        <v>9</v>
      </c>
      <c r="G1447">
        <v>37</v>
      </c>
      <c r="L1447">
        <v>12</v>
      </c>
      <c r="M1447">
        <v>-79</v>
      </c>
      <c r="N1447">
        <v>-79</v>
      </c>
    </row>
    <row r="1448" spans="1:14" x14ac:dyDescent="0.25">
      <c r="A1448" t="s">
        <v>7</v>
      </c>
      <c r="B1448">
        <v>-4</v>
      </c>
      <c r="C1448">
        <v>-79</v>
      </c>
      <c r="D1448">
        <v>12</v>
      </c>
      <c r="E1448" t="s">
        <v>1143</v>
      </c>
      <c r="F1448" t="s">
        <v>9</v>
      </c>
      <c r="G1448">
        <v>37</v>
      </c>
      <c r="L1448">
        <v>12</v>
      </c>
      <c r="M1448">
        <v>-79</v>
      </c>
      <c r="N1448">
        <v>-79</v>
      </c>
    </row>
    <row r="1449" spans="1:14" x14ac:dyDescent="0.25">
      <c r="A1449" t="s">
        <v>7</v>
      </c>
      <c r="B1449">
        <v>-4</v>
      </c>
      <c r="C1449">
        <v>-80</v>
      </c>
      <c r="D1449">
        <v>12</v>
      </c>
      <c r="E1449" t="s">
        <v>1144</v>
      </c>
      <c r="F1449" t="s">
        <v>9</v>
      </c>
      <c r="G1449">
        <v>37</v>
      </c>
      <c r="L1449">
        <v>12</v>
      </c>
      <c r="M1449">
        <v>-80</v>
      </c>
      <c r="N1449">
        <v>-80</v>
      </c>
    </row>
    <row r="1450" spans="1:14" x14ac:dyDescent="0.25">
      <c r="A1450" t="s">
        <v>7</v>
      </c>
      <c r="B1450">
        <v>-4</v>
      </c>
      <c r="C1450">
        <v>-81</v>
      </c>
      <c r="D1450">
        <v>12</v>
      </c>
      <c r="E1450" t="s">
        <v>1145</v>
      </c>
      <c r="F1450" t="s">
        <v>9</v>
      </c>
      <c r="G1450">
        <v>37</v>
      </c>
      <c r="L1450">
        <v>12</v>
      </c>
      <c r="M1450">
        <v>-81</v>
      </c>
      <c r="N1450">
        <v>-81</v>
      </c>
    </row>
    <row r="1451" spans="1:14" x14ac:dyDescent="0.25">
      <c r="A1451" t="s">
        <v>7</v>
      </c>
      <c r="B1451">
        <v>-4</v>
      </c>
      <c r="C1451">
        <v>-79</v>
      </c>
      <c r="D1451">
        <v>12</v>
      </c>
      <c r="E1451" t="s">
        <v>1146</v>
      </c>
      <c r="F1451" t="s">
        <v>9</v>
      </c>
      <c r="G1451">
        <v>37</v>
      </c>
      <c r="L1451">
        <v>12</v>
      </c>
      <c r="M1451">
        <v>-79</v>
      </c>
      <c r="N1451">
        <v>-79</v>
      </c>
    </row>
    <row r="1452" spans="1:14" x14ac:dyDescent="0.25">
      <c r="A1452" t="s">
        <v>7</v>
      </c>
      <c r="B1452">
        <v>-4</v>
      </c>
      <c r="C1452">
        <v>-80</v>
      </c>
      <c r="D1452">
        <v>12</v>
      </c>
      <c r="E1452" t="s">
        <v>1147</v>
      </c>
      <c r="F1452" t="s">
        <v>9</v>
      </c>
      <c r="G1452">
        <v>37</v>
      </c>
      <c r="L1452">
        <v>12</v>
      </c>
      <c r="M1452">
        <v>-80</v>
      </c>
      <c r="N1452">
        <v>-80</v>
      </c>
    </row>
    <row r="1453" spans="1:14" x14ac:dyDescent="0.25">
      <c r="A1453" t="s">
        <v>7</v>
      </c>
      <c r="B1453">
        <v>-4</v>
      </c>
      <c r="C1453">
        <v>-80</v>
      </c>
      <c r="D1453">
        <v>12</v>
      </c>
      <c r="E1453" t="s">
        <v>1148</v>
      </c>
      <c r="F1453" t="s">
        <v>9</v>
      </c>
      <c r="G1453">
        <v>37</v>
      </c>
      <c r="L1453">
        <v>12</v>
      </c>
      <c r="M1453">
        <v>-80</v>
      </c>
      <c r="N1453">
        <v>-80</v>
      </c>
    </row>
    <row r="1454" spans="1:14" x14ac:dyDescent="0.25">
      <c r="A1454" t="s">
        <v>7</v>
      </c>
      <c r="B1454">
        <v>-4</v>
      </c>
      <c r="C1454">
        <v>-81</v>
      </c>
      <c r="D1454">
        <v>12</v>
      </c>
      <c r="E1454" t="s">
        <v>1148</v>
      </c>
      <c r="F1454" t="s">
        <v>9</v>
      </c>
      <c r="G1454">
        <v>37</v>
      </c>
      <c r="L1454">
        <v>12</v>
      </c>
      <c r="M1454">
        <v>-81</v>
      </c>
      <c r="N1454">
        <v>-81</v>
      </c>
    </row>
    <row r="1455" spans="1:14" x14ac:dyDescent="0.25">
      <c r="A1455" t="s">
        <v>7</v>
      </c>
      <c r="B1455">
        <v>-4</v>
      </c>
      <c r="C1455">
        <v>-80</v>
      </c>
      <c r="D1455">
        <v>12</v>
      </c>
      <c r="E1455" t="s">
        <v>1149</v>
      </c>
      <c r="F1455" t="s">
        <v>9</v>
      </c>
      <c r="G1455">
        <v>37</v>
      </c>
      <c r="L1455">
        <v>12</v>
      </c>
      <c r="M1455">
        <v>-80</v>
      </c>
      <c r="N1455">
        <v>-80</v>
      </c>
    </row>
    <row r="1456" spans="1:14" x14ac:dyDescent="0.25">
      <c r="A1456" t="s">
        <v>7</v>
      </c>
      <c r="B1456">
        <v>-4</v>
      </c>
      <c r="C1456">
        <v>-80</v>
      </c>
      <c r="D1456">
        <v>12</v>
      </c>
      <c r="E1456" t="s">
        <v>1150</v>
      </c>
      <c r="F1456" t="s">
        <v>9</v>
      </c>
      <c r="G1456">
        <v>37</v>
      </c>
      <c r="L1456">
        <v>12</v>
      </c>
      <c r="M1456">
        <v>-80</v>
      </c>
      <c r="N1456">
        <v>-80</v>
      </c>
    </row>
    <row r="1457" spans="1:14" x14ac:dyDescent="0.25">
      <c r="A1457" t="s">
        <v>7</v>
      </c>
      <c r="B1457">
        <v>-4</v>
      </c>
      <c r="C1457">
        <v>-82</v>
      </c>
      <c r="D1457">
        <v>12</v>
      </c>
      <c r="E1457" t="s">
        <v>1151</v>
      </c>
      <c r="F1457" t="s">
        <v>9</v>
      </c>
      <c r="G1457">
        <v>37</v>
      </c>
      <c r="L1457">
        <v>12</v>
      </c>
      <c r="M1457">
        <v>-82</v>
      </c>
    </row>
    <row r="1458" spans="1:14" x14ac:dyDescent="0.25">
      <c r="A1458" t="s">
        <v>7</v>
      </c>
      <c r="B1458">
        <v>-4</v>
      </c>
      <c r="C1458">
        <v>-79</v>
      </c>
      <c r="D1458">
        <v>12</v>
      </c>
      <c r="E1458" t="s">
        <v>1152</v>
      </c>
      <c r="F1458" t="s">
        <v>9</v>
      </c>
      <c r="G1458">
        <v>37</v>
      </c>
      <c r="L1458">
        <v>12</v>
      </c>
      <c r="M1458">
        <v>-79</v>
      </c>
      <c r="N1458">
        <v>-79</v>
      </c>
    </row>
    <row r="1459" spans="1:14" x14ac:dyDescent="0.25">
      <c r="A1459" t="s">
        <v>7</v>
      </c>
      <c r="B1459">
        <v>-4</v>
      </c>
      <c r="C1459">
        <v>-80</v>
      </c>
      <c r="D1459">
        <v>12</v>
      </c>
      <c r="E1459" t="s">
        <v>1152</v>
      </c>
      <c r="F1459" t="s">
        <v>9</v>
      </c>
      <c r="G1459">
        <v>37</v>
      </c>
      <c r="L1459">
        <v>12</v>
      </c>
      <c r="M1459">
        <v>-80</v>
      </c>
      <c r="N1459">
        <v>-80</v>
      </c>
    </row>
    <row r="1460" spans="1:14" x14ac:dyDescent="0.25">
      <c r="A1460" t="s">
        <v>7</v>
      </c>
      <c r="B1460">
        <v>-4</v>
      </c>
      <c r="C1460">
        <v>-79</v>
      </c>
      <c r="D1460">
        <v>12</v>
      </c>
      <c r="E1460" t="s">
        <v>1153</v>
      </c>
      <c r="F1460" t="s">
        <v>9</v>
      </c>
      <c r="G1460">
        <v>37</v>
      </c>
      <c r="L1460">
        <v>12</v>
      </c>
      <c r="M1460">
        <v>-79</v>
      </c>
      <c r="N1460">
        <v>-79</v>
      </c>
    </row>
    <row r="1461" spans="1:14" x14ac:dyDescent="0.25">
      <c r="A1461" t="s">
        <v>7</v>
      </c>
      <c r="B1461">
        <v>-4</v>
      </c>
      <c r="C1461">
        <v>-79</v>
      </c>
      <c r="D1461">
        <v>12</v>
      </c>
      <c r="E1461" t="s">
        <v>1154</v>
      </c>
      <c r="F1461" t="s">
        <v>9</v>
      </c>
      <c r="G1461">
        <v>37</v>
      </c>
      <c r="L1461">
        <v>12</v>
      </c>
      <c r="M1461">
        <v>-79</v>
      </c>
      <c r="N1461">
        <v>-79</v>
      </c>
    </row>
    <row r="1462" spans="1:14" x14ac:dyDescent="0.25">
      <c r="A1462" t="s">
        <v>7</v>
      </c>
      <c r="B1462">
        <v>-4</v>
      </c>
      <c r="C1462">
        <v>-79</v>
      </c>
      <c r="D1462">
        <v>12</v>
      </c>
      <c r="E1462" t="s">
        <v>1155</v>
      </c>
      <c r="F1462" t="s">
        <v>9</v>
      </c>
      <c r="G1462">
        <v>37</v>
      </c>
      <c r="L1462">
        <v>12</v>
      </c>
      <c r="M1462">
        <v>-79</v>
      </c>
      <c r="N1462">
        <v>-79</v>
      </c>
    </row>
    <row r="1463" spans="1:14" x14ac:dyDescent="0.25">
      <c r="A1463" t="s">
        <v>7</v>
      </c>
      <c r="B1463">
        <v>-4</v>
      </c>
      <c r="C1463">
        <v>-79</v>
      </c>
      <c r="D1463">
        <v>12</v>
      </c>
      <c r="E1463" t="s">
        <v>1156</v>
      </c>
      <c r="F1463" t="s">
        <v>9</v>
      </c>
      <c r="G1463">
        <v>37</v>
      </c>
      <c r="L1463">
        <v>12</v>
      </c>
      <c r="M1463">
        <v>-79</v>
      </c>
      <c r="N1463">
        <v>-79</v>
      </c>
    </row>
    <row r="1464" spans="1:14" x14ac:dyDescent="0.25">
      <c r="A1464" t="s">
        <v>7</v>
      </c>
      <c r="B1464">
        <v>-4</v>
      </c>
      <c r="C1464">
        <v>-80</v>
      </c>
      <c r="D1464">
        <v>12</v>
      </c>
      <c r="E1464" t="s">
        <v>1157</v>
      </c>
      <c r="F1464" t="s">
        <v>9</v>
      </c>
      <c r="G1464">
        <v>37</v>
      </c>
      <c r="L1464">
        <v>12</v>
      </c>
      <c r="M1464">
        <v>-80</v>
      </c>
      <c r="N1464">
        <v>-80</v>
      </c>
    </row>
    <row r="1465" spans="1:14" x14ac:dyDescent="0.25">
      <c r="A1465" t="s">
        <v>7</v>
      </c>
      <c r="B1465">
        <v>-4</v>
      </c>
      <c r="C1465">
        <v>-80</v>
      </c>
      <c r="D1465">
        <v>12</v>
      </c>
      <c r="E1465" t="s">
        <v>1158</v>
      </c>
      <c r="F1465" t="s">
        <v>9</v>
      </c>
      <c r="G1465">
        <v>37</v>
      </c>
      <c r="L1465">
        <v>12</v>
      </c>
      <c r="M1465">
        <v>-80</v>
      </c>
      <c r="N1465">
        <v>-80</v>
      </c>
    </row>
    <row r="1466" spans="1:14" x14ac:dyDescent="0.25">
      <c r="A1466" t="s">
        <v>7</v>
      </c>
      <c r="B1466">
        <v>-4</v>
      </c>
      <c r="C1466">
        <v>-81</v>
      </c>
      <c r="D1466">
        <v>12</v>
      </c>
      <c r="E1466" t="s">
        <v>1159</v>
      </c>
      <c r="F1466" t="s">
        <v>9</v>
      </c>
      <c r="G1466">
        <v>37</v>
      </c>
      <c r="L1466">
        <v>12</v>
      </c>
      <c r="M1466">
        <v>-81</v>
      </c>
      <c r="N1466">
        <v>-81</v>
      </c>
    </row>
    <row r="1467" spans="1:14" x14ac:dyDescent="0.25">
      <c r="A1467" t="s">
        <v>7</v>
      </c>
      <c r="B1467">
        <v>-4</v>
      </c>
      <c r="C1467">
        <v>-80</v>
      </c>
      <c r="D1467">
        <v>12</v>
      </c>
      <c r="E1467" t="s">
        <v>1160</v>
      </c>
      <c r="F1467" t="s">
        <v>9</v>
      </c>
      <c r="G1467">
        <v>37</v>
      </c>
      <c r="L1467">
        <v>12</v>
      </c>
      <c r="M1467">
        <v>-80</v>
      </c>
      <c r="N1467">
        <v>-80</v>
      </c>
    </row>
    <row r="1468" spans="1:14" x14ac:dyDescent="0.25">
      <c r="A1468" t="s">
        <v>7</v>
      </c>
      <c r="B1468">
        <v>-4</v>
      </c>
      <c r="C1468">
        <v>-80</v>
      </c>
      <c r="D1468">
        <v>12</v>
      </c>
      <c r="E1468" t="s">
        <v>1161</v>
      </c>
      <c r="F1468" t="s">
        <v>9</v>
      </c>
      <c r="G1468">
        <v>37</v>
      </c>
      <c r="L1468">
        <v>12</v>
      </c>
      <c r="M1468">
        <v>-80</v>
      </c>
      <c r="N1468">
        <v>-80</v>
      </c>
    </row>
    <row r="1469" spans="1:14" x14ac:dyDescent="0.25">
      <c r="A1469" t="s">
        <v>7</v>
      </c>
      <c r="B1469">
        <v>-4</v>
      </c>
      <c r="C1469">
        <v>-82</v>
      </c>
      <c r="D1469">
        <v>12.5</v>
      </c>
      <c r="E1469" t="s">
        <v>1162</v>
      </c>
      <c r="F1469" t="s">
        <v>9</v>
      </c>
      <c r="G1469">
        <v>37</v>
      </c>
      <c r="L1469">
        <v>12.5</v>
      </c>
      <c r="M1469">
        <v>-82</v>
      </c>
      <c r="N1469">
        <v>-82</v>
      </c>
    </row>
    <row r="1470" spans="1:14" x14ac:dyDescent="0.25">
      <c r="A1470" t="s">
        <v>7</v>
      </c>
      <c r="B1470">
        <v>-4</v>
      </c>
      <c r="C1470">
        <v>-81</v>
      </c>
      <c r="D1470">
        <v>12.5</v>
      </c>
      <c r="E1470" t="s">
        <v>1162</v>
      </c>
      <c r="F1470" t="s">
        <v>9</v>
      </c>
      <c r="G1470">
        <v>37</v>
      </c>
      <c r="L1470">
        <v>12.5</v>
      </c>
      <c r="M1470">
        <v>-81</v>
      </c>
      <c r="N1470">
        <v>-81</v>
      </c>
    </row>
    <row r="1471" spans="1:14" x14ac:dyDescent="0.25">
      <c r="A1471" t="s">
        <v>7</v>
      </c>
      <c r="B1471">
        <v>-4</v>
      </c>
      <c r="C1471">
        <v>-83</v>
      </c>
      <c r="D1471">
        <v>12.5</v>
      </c>
      <c r="E1471" t="s">
        <v>1163</v>
      </c>
      <c r="F1471" t="s">
        <v>9</v>
      </c>
      <c r="G1471">
        <v>37</v>
      </c>
      <c r="L1471">
        <v>12.5</v>
      </c>
      <c r="M1471">
        <v>-83</v>
      </c>
      <c r="N1471">
        <v>-83</v>
      </c>
    </row>
    <row r="1472" spans="1:14" x14ac:dyDescent="0.25">
      <c r="A1472" t="s">
        <v>7</v>
      </c>
      <c r="B1472">
        <v>-4</v>
      </c>
      <c r="C1472">
        <v>-83</v>
      </c>
      <c r="D1472">
        <v>12.5</v>
      </c>
      <c r="E1472" t="s">
        <v>1163</v>
      </c>
      <c r="F1472" t="s">
        <v>9</v>
      </c>
      <c r="G1472">
        <v>37</v>
      </c>
      <c r="L1472">
        <v>12.5</v>
      </c>
      <c r="M1472">
        <v>-83</v>
      </c>
      <c r="N1472">
        <v>-83</v>
      </c>
    </row>
    <row r="1473" spans="1:14" x14ac:dyDescent="0.25">
      <c r="A1473" t="s">
        <v>7</v>
      </c>
      <c r="B1473">
        <v>-4</v>
      </c>
      <c r="C1473">
        <v>-82</v>
      </c>
      <c r="D1473">
        <v>12.5</v>
      </c>
      <c r="E1473" t="s">
        <v>1164</v>
      </c>
      <c r="F1473" t="s">
        <v>9</v>
      </c>
      <c r="G1473">
        <v>37</v>
      </c>
      <c r="L1473">
        <v>12.5</v>
      </c>
      <c r="M1473">
        <v>-82</v>
      </c>
      <c r="N1473">
        <v>-82</v>
      </c>
    </row>
    <row r="1474" spans="1:14" x14ac:dyDescent="0.25">
      <c r="A1474" t="s">
        <v>7</v>
      </c>
      <c r="B1474">
        <v>-4</v>
      </c>
      <c r="C1474">
        <v>-84</v>
      </c>
      <c r="D1474">
        <v>12.5</v>
      </c>
      <c r="E1474" t="s">
        <v>1165</v>
      </c>
      <c r="F1474" t="s">
        <v>9</v>
      </c>
      <c r="G1474">
        <v>37</v>
      </c>
      <c r="L1474">
        <v>12.5</v>
      </c>
      <c r="M1474">
        <v>-84</v>
      </c>
      <c r="N1474">
        <v>-84</v>
      </c>
    </row>
    <row r="1475" spans="1:14" x14ac:dyDescent="0.25">
      <c r="A1475" t="s">
        <v>7</v>
      </c>
      <c r="B1475">
        <v>-4</v>
      </c>
      <c r="C1475">
        <v>-84</v>
      </c>
      <c r="D1475">
        <v>12.5</v>
      </c>
      <c r="E1475" t="s">
        <v>1166</v>
      </c>
      <c r="F1475" t="s">
        <v>9</v>
      </c>
      <c r="G1475">
        <v>37</v>
      </c>
      <c r="L1475">
        <v>12.5</v>
      </c>
      <c r="M1475">
        <v>-84</v>
      </c>
      <c r="N1475">
        <v>-84</v>
      </c>
    </row>
    <row r="1476" spans="1:14" x14ac:dyDescent="0.25">
      <c r="A1476" t="s">
        <v>7</v>
      </c>
      <c r="B1476">
        <v>-4</v>
      </c>
      <c r="C1476">
        <v>-84</v>
      </c>
      <c r="D1476">
        <v>12.5</v>
      </c>
      <c r="E1476" t="s">
        <v>1166</v>
      </c>
      <c r="F1476" t="s">
        <v>9</v>
      </c>
      <c r="G1476">
        <v>37</v>
      </c>
      <c r="L1476">
        <v>12.5</v>
      </c>
      <c r="M1476">
        <v>-84</v>
      </c>
      <c r="N1476">
        <v>-84</v>
      </c>
    </row>
    <row r="1477" spans="1:14" x14ac:dyDescent="0.25">
      <c r="A1477" t="s">
        <v>7</v>
      </c>
      <c r="B1477">
        <v>-4</v>
      </c>
      <c r="C1477">
        <v>-84</v>
      </c>
      <c r="D1477">
        <v>12.5</v>
      </c>
      <c r="E1477" t="s">
        <v>1167</v>
      </c>
      <c r="F1477" t="s">
        <v>9</v>
      </c>
      <c r="G1477">
        <v>37</v>
      </c>
      <c r="L1477">
        <v>12.5</v>
      </c>
      <c r="M1477">
        <v>-84</v>
      </c>
      <c r="N1477">
        <v>-84</v>
      </c>
    </row>
    <row r="1478" spans="1:14" x14ac:dyDescent="0.25">
      <c r="A1478" t="s">
        <v>7</v>
      </c>
      <c r="B1478">
        <v>-4</v>
      </c>
      <c r="C1478">
        <v>-84</v>
      </c>
      <c r="D1478">
        <v>12.5</v>
      </c>
      <c r="E1478" t="s">
        <v>1167</v>
      </c>
      <c r="F1478" t="s">
        <v>9</v>
      </c>
      <c r="G1478">
        <v>37</v>
      </c>
      <c r="L1478">
        <v>12.5</v>
      </c>
      <c r="M1478">
        <v>-84</v>
      </c>
      <c r="N1478">
        <v>-84</v>
      </c>
    </row>
    <row r="1479" spans="1:14" x14ac:dyDescent="0.25">
      <c r="A1479" t="s">
        <v>7</v>
      </c>
      <c r="B1479">
        <v>-4</v>
      </c>
      <c r="C1479">
        <v>-85</v>
      </c>
      <c r="D1479">
        <v>12.5</v>
      </c>
      <c r="E1479" t="s">
        <v>1168</v>
      </c>
      <c r="F1479" t="s">
        <v>9</v>
      </c>
      <c r="G1479">
        <v>37</v>
      </c>
      <c r="L1479">
        <v>12.5</v>
      </c>
      <c r="M1479">
        <v>-85</v>
      </c>
      <c r="N1479">
        <v>-85</v>
      </c>
    </row>
    <row r="1480" spans="1:14" x14ac:dyDescent="0.25">
      <c r="A1480" t="s">
        <v>7</v>
      </c>
      <c r="B1480">
        <v>-4</v>
      </c>
      <c r="C1480">
        <v>-82</v>
      </c>
      <c r="D1480">
        <v>12.5</v>
      </c>
      <c r="E1480" t="s">
        <v>1169</v>
      </c>
      <c r="F1480" t="s">
        <v>9</v>
      </c>
      <c r="G1480">
        <v>37</v>
      </c>
      <c r="L1480">
        <v>12.5</v>
      </c>
      <c r="M1480">
        <v>-82</v>
      </c>
      <c r="N1480">
        <v>-82</v>
      </c>
    </row>
    <row r="1481" spans="1:14" x14ac:dyDescent="0.25">
      <c r="A1481" t="s">
        <v>7</v>
      </c>
      <c r="B1481">
        <v>-4</v>
      </c>
      <c r="C1481">
        <v>-84</v>
      </c>
      <c r="D1481">
        <v>12.5</v>
      </c>
      <c r="E1481" t="s">
        <v>1170</v>
      </c>
      <c r="F1481" t="s">
        <v>9</v>
      </c>
      <c r="G1481">
        <v>37</v>
      </c>
      <c r="L1481">
        <v>12.5</v>
      </c>
      <c r="M1481">
        <v>-84</v>
      </c>
      <c r="N1481">
        <v>-84</v>
      </c>
    </row>
    <row r="1482" spans="1:14" x14ac:dyDescent="0.25">
      <c r="A1482" t="s">
        <v>7</v>
      </c>
      <c r="B1482">
        <v>-4</v>
      </c>
      <c r="C1482">
        <v>-83</v>
      </c>
      <c r="D1482">
        <v>12.5</v>
      </c>
      <c r="E1482" t="s">
        <v>1171</v>
      </c>
      <c r="F1482" t="s">
        <v>9</v>
      </c>
      <c r="G1482">
        <v>37</v>
      </c>
      <c r="L1482">
        <v>12.5</v>
      </c>
      <c r="M1482">
        <v>-83</v>
      </c>
      <c r="N1482">
        <v>-83</v>
      </c>
    </row>
    <row r="1483" spans="1:14" x14ac:dyDescent="0.25">
      <c r="A1483" t="s">
        <v>7</v>
      </c>
      <c r="B1483">
        <v>-4</v>
      </c>
      <c r="C1483">
        <v>-87</v>
      </c>
      <c r="D1483">
        <v>12.5</v>
      </c>
      <c r="E1483" t="s">
        <v>1172</v>
      </c>
      <c r="F1483" t="s">
        <v>9</v>
      </c>
      <c r="G1483">
        <v>36</v>
      </c>
      <c r="L1483">
        <v>12.5</v>
      </c>
      <c r="M1483">
        <v>-87</v>
      </c>
      <c r="N1483">
        <v>-87</v>
      </c>
    </row>
    <row r="1484" spans="1:14" x14ac:dyDescent="0.25">
      <c r="A1484" t="s">
        <v>7</v>
      </c>
      <c r="B1484">
        <v>-4</v>
      </c>
      <c r="C1484">
        <v>-84</v>
      </c>
      <c r="D1484">
        <v>12.5</v>
      </c>
      <c r="E1484" t="s">
        <v>1173</v>
      </c>
      <c r="F1484" t="s">
        <v>9</v>
      </c>
      <c r="G1484">
        <v>36</v>
      </c>
      <c r="L1484">
        <v>12.5</v>
      </c>
      <c r="M1484">
        <v>-84</v>
      </c>
      <c r="N1484">
        <v>-84</v>
      </c>
    </row>
    <row r="1485" spans="1:14" x14ac:dyDescent="0.25">
      <c r="A1485" t="s">
        <v>7</v>
      </c>
      <c r="B1485">
        <v>-4</v>
      </c>
      <c r="C1485">
        <v>-84</v>
      </c>
      <c r="D1485">
        <v>12.5</v>
      </c>
      <c r="E1485" t="s">
        <v>1173</v>
      </c>
      <c r="F1485" t="s">
        <v>9</v>
      </c>
      <c r="G1485">
        <v>36</v>
      </c>
      <c r="L1485">
        <v>12.5</v>
      </c>
      <c r="M1485">
        <v>-84</v>
      </c>
      <c r="N1485">
        <v>-84</v>
      </c>
    </row>
    <row r="1486" spans="1:14" x14ac:dyDescent="0.25">
      <c r="A1486" t="s">
        <v>7</v>
      </c>
      <c r="B1486">
        <v>-4</v>
      </c>
      <c r="C1486">
        <v>-84</v>
      </c>
      <c r="D1486">
        <v>12.5</v>
      </c>
      <c r="E1486" t="s">
        <v>1174</v>
      </c>
      <c r="F1486" t="s">
        <v>9</v>
      </c>
      <c r="G1486">
        <v>36</v>
      </c>
      <c r="L1486">
        <v>12.5</v>
      </c>
      <c r="M1486">
        <v>-84</v>
      </c>
      <c r="N1486">
        <v>-84</v>
      </c>
    </row>
    <row r="1487" spans="1:14" x14ac:dyDescent="0.25">
      <c r="A1487" t="s">
        <v>7</v>
      </c>
      <c r="B1487">
        <v>-4</v>
      </c>
      <c r="C1487">
        <v>-85</v>
      </c>
      <c r="D1487">
        <v>12.5</v>
      </c>
      <c r="E1487" t="s">
        <v>1175</v>
      </c>
      <c r="F1487" t="s">
        <v>9</v>
      </c>
      <c r="G1487">
        <v>36</v>
      </c>
      <c r="L1487">
        <v>12.5</v>
      </c>
      <c r="M1487">
        <v>-85</v>
      </c>
      <c r="N1487">
        <v>-85</v>
      </c>
    </row>
    <row r="1488" spans="1:14" x14ac:dyDescent="0.25">
      <c r="A1488" t="s">
        <v>7</v>
      </c>
      <c r="B1488">
        <v>-4</v>
      </c>
      <c r="C1488">
        <v>-84</v>
      </c>
      <c r="D1488">
        <v>12.5</v>
      </c>
      <c r="E1488" t="s">
        <v>1176</v>
      </c>
      <c r="F1488" t="s">
        <v>9</v>
      </c>
      <c r="G1488">
        <v>36</v>
      </c>
      <c r="L1488">
        <v>12.5</v>
      </c>
      <c r="M1488">
        <v>-84</v>
      </c>
      <c r="N1488">
        <v>-84</v>
      </c>
    </row>
    <row r="1489" spans="1:14" x14ac:dyDescent="0.25">
      <c r="A1489" t="s">
        <v>7</v>
      </c>
      <c r="B1489">
        <v>-4</v>
      </c>
      <c r="C1489">
        <v>-84</v>
      </c>
      <c r="D1489">
        <v>12.5</v>
      </c>
      <c r="E1489" t="s">
        <v>1176</v>
      </c>
      <c r="F1489" t="s">
        <v>9</v>
      </c>
      <c r="G1489">
        <v>36</v>
      </c>
      <c r="L1489">
        <v>12.5</v>
      </c>
      <c r="M1489">
        <v>-84</v>
      </c>
      <c r="N1489">
        <v>-84</v>
      </c>
    </row>
    <row r="1490" spans="1:14" x14ac:dyDescent="0.25">
      <c r="A1490" t="s">
        <v>7</v>
      </c>
      <c r="B1490">
        <v>-4</v>
      </c>
      <c r="C1490">
        <v>-84</v>
      </c>
      <c r="D1490">
        <v>12.5</v>
      </c>
      <c r="E1490" t="s">
        <v>1177</v>
      </c>
      <c r="F1490" t="s">
        <v>9</v>
      </c>
      <c r="G1490">
        <v>36</v>
      </c>
      <c r="L1490">
        <v>12.5</v>
      </c>
      <c r="M1490">
        <v>-84</v>
      </c>
      <c r="N1490">
        <v>-84</v>
      </c>
    </row>
    <row r="1491" spans="1:14" x14ac:dyDescent="0.25">
      <c r="A1491" t="s">
        <v>7</v>
      </c>
      <c r="B1491">
        <v>-4</v>
      </c>
      <c r="C1491">
        <v>-84</v>
      </c>
      <c r="D1491">
        <v>12.5</v>
      </c>
      <c r="E1491" t="s">
        <v>1178</v>
      </c>
      <c r="F1491" t="s">
        <v>9</v>
      </c>
      <c r="G1491">
        <v>36</v>
      </c>
      <c r="L1491">
        <v>12.5</v>
      </c>
      <c r="M1491">
        <v>-84</v>
      </c>
      <c r="N1491">
        <v>-84</v>
      </c>
    </row>
    <row r="1492" spans="1:14" x14ac:dyDescent="0.25">
      <c r="A1492" t="s">
        <v>7</v>
      </c>
      <c r="B1492">
        <v>-4</v>
      </c>
      <c r="C1492">
        <v>-85</v>
      </c>
      <c r="D1492">
        <v>12.5</v>
      </c>
      <c r="E1492" t="s">
        <v>1178</v>
      </c>
      <c r="F1492" t="s">
        <v>9</v>
      </c>
      <c r="G1492">
        <v>36</v>
      </c>
      <c r="L1492">
        <v>12.5</v>
      </c>
      <c r="M1492">
        <v>-85</v>
      </c>
      <c r="N1492">
        <v>-85</v>
      </c>
    </row>
    <row r="1493" spans="1:14" x14ac:dyDescent="0.25">
      <c r="A1493" t="s">
        <v>7</v>
      </c>
      <c r="B1493">
        <v>-4</v>
      </c>
      <c r="C1493">
        <v>-84</v>
      </c>
      <c r="D1493">
        <v>12.5</v>
      </c>
      <c r="E1493" t="s">
        <v>1179</v>
      </c>
      <c r="F1493" t="s">
        <v>9</v>
      </c>
      <c r="G1493">
        <v>36</v>
      </c>
      <c r="L1493">
        <v>12.5</v>
      </c>
      <c r="M1493">
        <v>-84</v>
      </c>
      <c r="N1493">
        <v>-84</v>
      </c>
    </row>
    <row r="1494" spans="1:14" x14ac:dyDescent="0.25">
      <c r="A1494" t="s">
        <v>7</v>
      </c>
      <c r="B1494">
        <v>-4</v>
      </c>
      <c r="C1494">
        <v>-85</v>
      </c>
      <c r="D1494">
        <v>12.5</v>
      </c>
      <c r="E1494" t="s">
        <v>1180</v>
      </c>
      <c r="F1494" t="s">
        <v>9</v>
      </c>
      <c r="G1494">
        <v>36</v>
      </c>
      <c r="L1494">
        <v>12.5</v>
      </c>
      <c r="M1494">
        <v>-85</v>
      </c>
      <c r="N1494">
        <v>-85</v>
      </c>
    </row>
    <row r="1495" spans="1:14" x14ac:dyDescent="0.25">
      <c r="A1495" t="s">
        <v>7</v>
      </c>
      <c r="B1495">
        <v>-4</v>
      </c>
      <c r="C1495">
        <v>-85</v>
      </c>
      <c r="D1495">
        <v>12.5</v>
      </c>
      <c r="E1495" t="s">
        <v>1181</v>
      </c>
      <c r="F1495" t="s">
        <v>9</v>
      </c>
      <c r="G1495">
        <v>36</v>
      </c>
      <c r="L1495">
        <v>12.5</v>
      </c>
      <c r="M1495">
        <v>-85</v>
      </c>
      <c r="N1495">
        <v>-85</v>
      </c>
    </row>
    <row r="1496" spans="1:14" x14ac:dyDescent="0.25">
      <c r="A1496" t="s">
        <v>7</v>
      </c>
      <c r="B1496">
        <v>-4</v>
      </c>
      <c r="C1496">
        <v>-81</v>
      </c>
      <c r="D1496">
        <v>12.5</v>
      </c>
      <c r="E1496" t="s">
        <v>1181</v>
      </c>
      <c r="F1496" t="s">
        <v>9</v>
      </c>
      <c r="G1496">
        <v>36</v>
      </c>
      <c r="L1496">
        <v>12.5</v>
      </c>
      <c r="M1496">
        <v>-81</v>
      </c>
      <c r="N1496">
        <v>-81</v>
      </c>
    </row>
    <row r="1497" spans="1:14" x14ac:dyDescent="0.25">
      <c r="A1497" t="s">
        <v>7</v>
      </c>
      <c r="B1497">
        <v>-4</v>
      </c>
      <c r="C1497">
        <v>-82</v>
      </c>
      <c r="D1497">
        <v>12.5</v>
      </c>
      <c r="E1497" t="s">
        <v>1182</v>
      </c>
      <c r="F1497" t="s">
        <v>9</v>
      </c>
      <c r="G1497">
        <v>36</v>
      </c>
      <c r="L1497">
        <v>12.5</v>
      </c>
      <c r="M1497">
        <v>-82</v>
      </c>
      <c r="N1497">
        <v>-82</v>
      </c>
    </row>
    <row r="1498" spans="1:14" x14ac:dyDescent="0.25">
      <c r="A1498" t="s">
        <v>7</v>
      </c>
      <c r="B1498">
        <v>-4</v>
      </c>
      <c r="C1498">
        <v>-83</v>
      </c>
      <c r="D1498">
        <v>12.5</v>
      </c>
      <c r="E1498" t="s">
        <v>1183</v>
      </c>
      <c r="F1498" t="s">
        <v>9</v>
      </c>
      <c r="G1498">
        <v>36</v>
      </c>
      <c r="L1498">
        <v>12.5</v>
      </c>
      <c r="M1498">
        <v>-83</v>
      </c>
      <c r="N1498">
        <v>-83</v>
      </c>
    </row>
    <row r="1499" spans="1:14" x14ac:dyDescent="0.25">
      <c r="A1499" t="s">
        <v>7</v>
      </c>
      <c r="B1499">
        <v>-4</v>
      </c>
      <c r="C1499">
        <v>-83</v>
      </c>
      <c r="D1499">
        <v>12.5</v>
      </c>
      <c r="E1499" t="s">
        <v>1184</v>
      </c>
      <c r="F1499" t="s">
        <v>9</v>
      </c>
      <c r="G1499">
        <v>36</v>
      </c>
      <c r="L1499">
        <v>12.5</v>
      </c>
      <c r="M1499">
        <v>-83</v>
      </c>
      <c r="N1499">
        <v>-83</v>
      </c>
    </row>
    <row r="1500" spans="1:14" x14ac:dyDescent="0.25">
      <c r="A1500" t="s">
        <v>7</v>
      </c>
      <c r="B1500">
        <v>-4</v>
      </c>
      <c r="C1500">
        <v>-82</v>
      </c>
      <c r="D1500">
        <v>12.5</v>
      </c>
      <c r="E1500" t="s">
        <v>1185</v>
      </c>
      <c r="F1500" t="s">
        <v>9</v>
      </c>
      <c r="G1500">
        <v>36</v>
      </c>
      <c r="L1500">
        <v>12.5</v>
      </c>
      <c r="M1500">
        <v>-82</v>
      </c>
      <c r="N1500">
        <v>-82</v>
      </c>
    </row>
    <row r="1501" spans="1:14" x14ac:dyDescent="0.25">
      <c r="A1501" t="s">
        <v>7</v>
      </c>
      <c r="B1501">
        <v>-4</v>
      </c>
      <c r="C1501">
        <v>-82</v>
      </c>
      <c r="D1501">
        <v>12.5</v>
      </c>
      <c r="E1501" t="s">
        <v>1186</v>
      </c>
      <c r="F1501" t="s">
        <v>9</v>
      </c>
      <c r="G1501">
        <v>36</v>
      </c>
      <c r="L1501">
        <v>12.5</v>
      </c>
      <c r="M1501">
        <v>-82</v>
      </c>
      <c r="N1501">
        <v>-82</v>
      </c>
    </row>
    <row r="1502" spans="1:14" x14ac:dyDescent="0.25">
      <c r="A1502" t="s">
        <v>7</v>
      </c>
      <c r="B1502">
        <v>-4</v>
      </c>
      <c r="C1502">
        <v>-84</v>
      </c>
      <c r="D1502">
        <v>12.5</v>
      </c>
      <c r="E1502" t="s">
        <v>1187</v>
      </c>
      <c r="F1502" t="s">
        <v>9</v>
      </c>
      <c r="G1502">
        <v>36</v>
      </c>
      <c r="L1502">
        <v>12.5</v>
      </c>
      <c r="M1502">
        <v>-84</v>
      </c>
      <c r="N1502">
        <v>-84</v>
      </c>
    </row>
    <row r="1503" spans="1:14" x14ac:dyDescent="0.25">
      <c r="A1503" t="s">
        <v>7</v>
      </c>
      <c r="B1503">
        <v>-4</v>
      </c>
      <c r="C1503">
        <v>-84</v>
      </c>
      <c r="D1503">
        <v>12.5</v>
      </c>
      <c r="E1503" t="s">
        <v>1188</v>
      </c>
      <c r="F1503" t="s">
        <v>9</v>
      </c>
      <c r="G1503">
        <v>36</v>
      </c>
      <c r="L1503">
        <v>12.5</v>
      </c>
      <c r="M1503">
        <v>-84</v>
      </c>
      <c r="N1503">
        <v>-84</v>
      </c>
    </row>
    <row r="1504" spans="1:14" x14ac:dyDescent="0.25">
      <c r="A1504" t="s">
        <v>7</v>
      </c>
      <c r="B1504">
        <v>-4</v>
      </c>
      <c r="C1504">
        <v>-83</v>
      </c>
      <c r="D1504">
        <v>12.5</v>
      </c>
      <c r="E1504" t="s">
        <v>1189</v>
      </c>
      <c r="F1504" t="s">
        <v>9</v>
      </c>
      <c r="G1504">
        <v>36</v>
      </c>
      <c r="L1504">
        <v>12.5</v>
      </c>
      <c r="M1504">
        <v>-83</v>
      </c>
      <c r="N1504">
        <v>-83</v>
      </c>
    </row>
    <row r="1505" spans="1:14" x14ac:dyDescent="0.25">
      <c r="A1505" t="s">
        <v>7</v>
      </c>
      <c r="B1505">
        <v>-4</v>
      </c>
      <c r="C1505">
        <v>-83</v>
      </c>
      <c r="D1505">
        <v>12.5</v>
      </c>
      <c r="E1505" t="s">
        <v>1190</v>
      </c>
      <c r="F1505" t="s">
        <v>9</v>
      </c>
      <c r="G1505">
        <v>36</v>
      </c>
      <c r="L1505">
        <v>12.5</v>
      </c>
      <c r="M1505">
        <v>-83</v>
      </c>
      <c r="N1505">
        <v>-83</v>
      </c>
    </row>
    <row r="1506" spans="1:14" x14ac:dyDescent="0.25">
      <c r="A1506" t="s">
        <v>7</v>
      </c>
      <c r="B1506">
        <v>-4</v>
      </c>
      <c r="C1506">
        <v>-82</v>
      </c>
      <c r="D1506">
        <v>12.5</v>
      </c>
      <c r="E1506" t="s">
        <v>1191</v>
      </c>
      <c r="F1506" t="s">
        <v>9</v>
      </c>
      <c r="G1506">
        <v>36</v>
      </c>
      <c r="L1506">
        <v>12.5</v>
      </c>
      <c r="M1506">
        <v>-82</v>
      </c>
      <c r="N1506">
        <v>-82</v>
      </c>
    </row>
    <row r="1507" spans="1:14" x14ac:dyDescent="0.25">
      <c r="A1507" t="s">
        <v>7</v>
      </c>
      <c r="B1507">
        <v>-4</v>
      </c>
      <c r="C1507">
        <v>-82</v>
      </c>
      <c r="D1507">
        <v>12.5</v>
      </c>
      <c r="E1507" t="s">
        <v>1191</v>
      </c>
      <c r="F1507" t="s">
        <v>9</v>
      </c>
      <c r="G1507">
        <v>36</v>
      </c>
      <c r="L1507">
        <v>12.5</v>
      </c>
      <c r="M1507">
        <v>-82</v>
      </c>
      <c r="N1507">
        <v>-82</v>
      </c>
    </row>
    <row r="1508" spans="1:14" x14ac:dyDescent="0.25">
      <c r="A1508" t="s">
        <v>7</v>
      </c>
      <c r="B1508">
        <v>-4</v>
      </c>
      <c r="C1508">
        <v>-82</v>
      </c>
      <c r="D1508">
        <v>12.5</v>
      </c>
      <c r="E1508" t="s">
        <v>1192</v>
      </c>
      <c r="F1508" t="s">
        <v>9</v>
      </c>
      <c r="G1508">
        <v>36</v>
      </c>
      <c r="L1508">
        <v>12.5</v>
      </c>
      <c r="M1508">
        <v>-82</v>
      </c>
      <c r="N1508">
        <v>-82</v>
      </c>
    </row>
    <row r="1509" spans="1:14" x14ac:dyDescent="0.25">
      <c r="A1509" t="s">
        <v>7</v>
      </c>
      <c r="B1509">
        <v>-4</v>
      </c>
      <c r="C1509">
        <v>-83</v>
      </c>
      <c r="D1509">
        <v>12.5</v>
      </c>
      <c r="E1509" t="s">
        <v>1193</v>
      </c>
      <c r="F1509" t="s">
        <v>9</v>
      </c>
      <c r="G1509">
        <v>35</v>
      </c>
      <c r="L1509">
        <v>12.5</v>
      </c>
      <c r="M1509">
        <v>-83</v>
      </c>
      <c r="N1509">
        <v>-83</v>
      </c>
    </row>
    <row r="1510" spans="1:14" x14ac:dyDescent="0.25">
      <c r="A1510" t="s">
        <v>7</v>
      </c>
      <c r="B1510">
        <v>-4</v>
      </c>
      <c r="C1510">
        <v>-82</v>
      </c>
      <c r="D1510">
        <v>12.5</v>
      </c>
      <c r="E1510" t="s">
        <v>1194</v>
      </c>
      <c r="F1510" t="s">
        <v>9</v>
      </c>
      <c r="G1510">
        <v>35</v>
      </c>
      <c r="L1510">
        <v>12.5</v>
      </c>
      <c r="M1510">
        <v>-82</v>
      </c>
      <c r="N1510">
        <v>-82</v>
      </c>
    </row>
    <row r="1511" spans="1:14" x14ac:dyDescent="0.25">
      <c r="A1511" t="s">
        <v>7</v>
      </c>
      <c r="B1511">
        <v>-4</v>
      </c>
      <c r="C1511">
        <v>-82</v>
      </c>
      <c r="D1511">
        <v>12.5</v>
      </c>
      <c r="E1511" t="s">
        <v>1195</v>
      </c>
      <c r="F1511" t="s">
        <v>9</v>
      </c>
      <c r="G1511">
        <v>35</v>
      </c>
      <c r="L1511">
        <v>12.5</v>
      </c>
      <c r="M1511">
        <v>-82</v>
      </c>
      <c r="N1511">
        <v>-82</v>
      </c>
    </row>
    <row r="1512" spans="1:14" x14ac:dyDescent="0.25">
      <c r="A1512" t="s">
        <v>7</v>
      </c>
      <c r="B1512">
        <v>-4</v>
      </c>
      <c r="C1512">
        <v>-82</v>
      </c>
      <c r="D1512">
        <v>12.5</v>
      </c>
      <c r="E1512" t="s">
        <v>1196</v>
      </c>
      <c r="F1512" t="s">
        <v>9</v>
      </c>
      <c r="G1512">
        <v>35</v>
      </c>
      <c r="L1512">
        <v>12.5</v>
      </c>
      <c r="M1512">
        <v>-82</v>
      </c>
      <c r="N1512">
        <v>-82</v>
      </c>
    </row>
    <row r="1513" spans="1:14" x14ac:dyDescent="0.25">
      <c r="A1513" t="s">
        <v>7</v>
      </c>
      <c r="B1513">
        <v>-4</v>
      </c>
      <c r="C1513">
        <v>-82</v>
      </c>
      <c r="D1513">
        <v>12.5</v>
      </c>
      <c r="E1513" t="s">
        <v>1196</v>
      </c>
      <c r="F1513" t="s">
        <v>9</v>
      </c>
      <c r="G1513">
        <v>35</v>
      </c>
      <c r="L1513">
        <v>12.5</v>
      </c>
      <c r="M1513">
        <v>-82</v>
      </c>
      <c r="N1513">
        <v>-82</v>
      </c>
    </row>
    <row r="1514" spans="1:14" x14ac:dyDescent="0.25">
      <c r="A1514" t="s">
        <v>7</v>
      </c>
      <c r="B1514">
        <v>-4</v>
      </c>
      <c r="C1514">
        <v>-83</v>
      </c>
      <c r="D1514">
        <v>12.5</v>
      </c>
      <c r="E1514" t="s">
        <v>1197</v>
      </c>
      <c r="F1514" t="s">
        <v>9</v>
      </c>
      <c r="G1514">
        <v>35</v>
      </c>
      <c r="L1514">
        <v>12.5</v>
      </c>
      <c r="M1514">
        <v>-83</v>
      </c>
      <c r="N1514">
        <v>-83</v>
      </c>
    </row>
    <row r="1515" spans="1:14" x14ac:dyDescent="0.25">
      <c r="A1515" t="s">
        <v>7</v>
      </c>
      <c r="B1515">
        <v>-4</v>
      </c>
      <c r="C1515">
        <v>-80</v>
      </c>
      <c r="D1515">
        <v>12.5</v>
      </c>
      <c r="E1515" t="s">
        <v>1198</v>
      </c>
      <c r="F1515" t="s">
        <v>9</v>
      </c>
      <c r="G1515">
        <v>35</v>
      </c>
      <c r="L1515">
        <v>12.5</v>
      </c>
      <c r="M1515">
        <v>-80</v>
      </c>
    </row>
    <row r="1516" spans="1:14" x14ac:dyDescent="0.25">
      <c r="A1516" t="s">
        <v>7</v>
      </c>
      <c r="B1516">
        <v>-4</v>
      </c>
      <c r="C1516">
        <v>-82</v>
      </c>
      <c r="D1516">
        <v>12.5</v>
      </c>
      <c r="E1516" t="s">
        <v>1198</v>
      </c>
      <c r="F1516" t="s">
        <v>9</v>
      </c>
      <c r="G1516">
        <v>35</v>
      </c>
      <c r="L1516">
        <v>12.5</v>
      </c>
      <c r="M1516">
        <v>-82</v>
      </c>
      <c r="N1516">
        <v>-82</v>
      </c>
    </row>
    <row r="1517" spans="1:14" x14ac:dyDescent="0.25">
      <c r="A1517" t="s">
        <v>7</v>
      </c>
      <c r="B1517">
        <v>-4</v>
      </c>
      <c r="C1517">
        <v>-80</v>
      </c>
      <c r="D1517">
        <v>12.5</v>
      </c>
      <c r="E1517" t="s">
        <v>1199</v>
      </c>
      <c r="F1517" t="s">
        <v>9</v>
      </c>
      <c r="G1517">
        <v>35</v>
      </c>
      <c r="L1517">
        <v>12.5</v>
      </c>
      <c r="M1517">
        <v>-80</v>
      </c>
    </row>
    <row r="1518" spans="1:14" x14ac:dyDescent="0.25">
      <c r="A1518" t="s">
        <v>7</v>
      </c>
      <c r="B1518">
        <v>-4</v>
      </c>
      <c r="C1518">
        <v>-81</v>
      </c>
      <c r="D1518">
        <v>12.5</v>
      </c>
      <c r="E1518" t="s">
        <v>1200</v>
      </c>
      <c r="F1518" t="s">
        <v>9</v>
      </c>
      <c r="G1518">
        <v>35</v>
      </c>
      <c r="L1518">
        <v>12.5</v>
      </c>
      <c r="M1518">
        <v>-81</v>
      </c>
      <c r="N1518">
        <v>-81</v>
      </c>
    </row>
    <row r="1519" spans="1:14" x14ac:dyDescent="0.25">
      <c r="A1519" t="s">
        <v>7</v>
      </c>
      <c r="B1519">
        <v>-4</v>
      </c>
      <c r="C1519">
        <v>-85</v>
      </c>
      <c r="D1519">
        <v>12.5</v>
      </c>
      <c r="E1519" t="s">
        <v>1201</v>
      </c>
      <c r="F1519" t="s">
        <v>9</v>
      </c>
      <c r="G1519">
        <v>35</v>
      </c>
      <c r="L1519">
        <v>12.5</v>
      </c>
      <c r="M1519">
        <v>-85</v>
      </c>
      <c r="N1519">
        <v>-85</v>
      </c>
    </row>
    <row r="1520" spans="1:14" x14ac:dyDescent="0.25">
      <c r="A1520" t="s">
        <v>7</v>
      </c>
      <c r="B1520">
        <v>-4</v>
      </c>
      <c r="C1520">
        <v>-87</v>
      </c>
      <c r="D1520">
        <v>12.5</v>
      </c>
      <c r="E1520" t="s">
        <v>1202</v>
      </c>
      <c r="F1520" t="s">
        <v>9</v>
      </c>
      <c r="G1520">
        <v>35</v>
      </c>
      <c r="L1520">
        <v>12.5</v>
      </c>
      <c r="M1520">
        <v>-87</v>
      </c>
      <c r="N1520">
        <v>-87</v>
      </c>
    </row>
    <row r="1521" spans="1:14" x14ac:dyDescent="0.25">
      <c r="A1521" t="s">
        <v>7</v>
      </c>
      <c r="B1521">
        <v>-4</v>
      </c>
      <c r="C1521">
        <v>-86</v>
      </c>
      <c r="D1521">
        <v>12.5</v>
      </c>
      <c r="E1521" t="s">
        <v>1203</v>
      </c>
      <c r="F1521" t="s">
        <v>9</v>
      </c>
      <c r="G1521">
        <v>35</v>
      </c>
      <c r="L1521">
        <v>12.5</v>
      </c>
      <c r="M1521">
        <v>-86</v>
      </c>
      <c r="N1521">
        <v>-86</v>
      </c>
    </row>
    <row r="1522" spans="1:14" x14ac:dyDescent="0.25">
      <c r="A1522" t="s">
        <v>7</v>
      </c>
      <c r="B1522">
        <v>-4</v>
      </c>
      <c r="C1522">
        <v>-87</v>
      </c>
      <c r="D1522">
        <v>12.5</v>
      </c>
      <c r="E1522" t="s">
        <v>1204</v>
      </c>
      <c r="F1522" t="s">
        <v>9</v>
      </c>
      <c r="G1522">
        <v>35</v>
      </c>
      <c r="L1522">
        <v>12.5</v>
      </c>
      <c r="M1522">
        <v>-87</v>
      </c>
      <c r="N1522">
        <v>-87</v>
      </c>
    </row>
    <row r="1523" spans="1:14" x14ac:dyDescent="0.25">
      <c r="A1523" t="s">
        <v>7</v>
      </c>
      <c r="B1523">
        <v>-4</v>
      </c>
      <c r="C1523">
        <v>-87</v>
      </c>
      <c r="D1523">
        <v>12.5</v>
      </c>
      <c r="E1523" t="s">
        <v>1205</v>
      </c>
      <c r="F1523" t="s">
        <v>9</v>
      </c>
      <c r="G1523">
        <v>35</v>
      </c>
      <c r="L1523">
        <v>12.5</v>
      </c>
      <c r="M1523">
        <v>-87</v>
      </c>
      <c r="N1523">
        <v>-87</v>
      </c>
    </row>
    <row r="1524" spans="1:14" x14ac:dyDescent="0.25">
      <c r="A1524" t="s">
        <v>7</v>
      </c>
      <c r="B1524">
        <v>-4</v>
      </c>
      <c r="C1524">
        <v>-86</v>
      </c>
      <c r="D1524">
        <v>12.5</v>
      </c>
      <c r="E1524" t="s">
        <v>1205</v>
      </c>
      <c r="F1524" t="s">
        <v>9</v>
      </c>
      <c r="G1524">
        <v>35</v>
      </c>
      <c r="L1524">
        <v>12.5</v>
      </c>
      <c r="M1524">
        <v>-86</v>
      </c>
      <c r="N1524">
        <v>-86</v>
      </c>
    </row>
    <row r="1525" spans="1:14" x14ac:dyDescent="0.25">
      <c r="A1525" t="s">
        <v>7</v>
      </c>
      <c r="B1525">
        <v>-4</v>
      </c>
      <c r="C1525">
        <v>-86</v>
      </c>
      <c r="D1525">
        <v>12.5</v>
      </c>
      <c r="E1525" t="s">
        <v>1206</v>
      </c>
      <c r="F1525" t="s">
        <v>9</v>
      </c>
      <c r="G1525">
        <v>35</v>
      </c>
      <c r="L1525">
        <v>12.5</v>
      </c>
      <c r="M1525">
        <v>-86</v>
      </c>
      <c r="N1525">
        <v>-86</v>
      </c>
    </row>
    <row r="1526" spans="1:14" x14ac:dyDescent="0.25">
      <c r="A1526" t="s">
        <v>7</v>
      </c>
      <c r="B1526">
        <v>-4</v>
      </c>
      <c r="C1526">
        <v>-87</v>
      </c>
      <c r="D1526">
        <v>12.5</v>
      </c>
      <c r="E1526" t="s">
        <v>1206</v>
      </c>
      <c r="F1526" t="s">
        <v>9</v>
      </c>
      <c r="G1526">
        <v>35</v>
      </c>
      <c r="L1526">
        <v>12.5</v>
      </c>
      <c r="M1526">
        <v>-87</v>
      </c>
      <c r="N1526">
        <v>-87</v>
      </c>
    </row>
    <row r="1527" spans="1:14" x14ac:dyDescent="0.25">
      <c r="A1527" t="s">
        <v>7</v>
      </c>
      <c r="B1527">
        <v>-4</v>
      </c>
      <c r="C1527">
        <v>-87</v>
      </c>
      <c r="D1527">
        <v>12.5</v>
      </c>
      <c r="E1527" t="s">
        <v>1207</v>
      </c>
      <c r="F1527" t="s">
        <v>9</v>
      </c>
      <c r="G1527">
        <v>35</v>
      </c>
      <c r="L1527">
        <v>12.5</v>
      </c>
      <c r="M1527">
        <v>-87</v>
      </c>
      <c r="N1527">
        <v>-87</v>
      </c>
    </row>
    <row r="1528" spans="1:14" x14ac:dyDescent="0.25">
      <c r="A1528" t="s">
        <v>7</v>
      </c>
      <c r="B1528">
        <v>-4</v>
      </c>
      <c r="C1528">
        <v>-87</v>
      </c>
      <c r="D1528">
        <v>12.5</v>
      </c>
      <c r="E1528" t="s">
        <v>1208</v>
      </c>
      <c r="F1528" t="s">
        <v>9</v>
      </c>
      <c r="G1528">
        <v>35</v>
      </c>
      <c r="L1528">
        <v>12.5</v>
      </c>
      <c r="M1528">
        <v>-87</v>
      </c>
      <c r="N1528">
        <v>-87</v>
      </c>
    </row>
    <row r="1529" spans="1:14" x14ac:dyDescent="0.25">
      <c r="A1529" t="s">
        <v>7</v>
      </c>
      <c r="B1529">
        <v>-4</v>
      </c>
      <c r="C1529">
        <v>-86</v>
      </c>
      <c r="D1529">
        <v>12.5</v>
      </c>
      <c r="E1529" t="s">
        <v>1208</v>
      </c>
      <c r="F1529" t="s">
        <v>9</v>
      </c>
      <c r="G1529">
        <v>35</v>
      </c>
      <c r="L1529">
        <v>12.5</v>
      </c>
      <c r="M1529">
        <v>-86</v>
      </c>
      <c r="N1529">
        <v>-86</v>
      </c>
    </row>
    <row r="1530" spans="1:14" x14ac:dyDescent="0.25">
      <c r="A1530" t="s">
        <v>7</v>
      </c>
      <c r="B1530">
        <v>-4</v>
      </c>
      <c r="C1530">
        <v>-86</v>
      </c>
      <c r="D1530">
        <v>12.5</v>
      </c>
      <c r="E1530" t="s">
        <v>1209</v>
      </c>
      <c r="F1530" t="s">
        <v>9</v>
      </c>
      <c r="G1530">
        <v>35</v>
      </c>
      <c r="L1530">
        <v>12.5</v>
      </c>
      <c r="M1530">
        <v>-86</v>
      </c>
      <c r="N1530">
        <v>-86</v>
      </c>
    </row>
    <row r="1531" spans="1:14" x14ac:dyDescent="0.25">
      <c r="A1531" t="s">
        <v>7</v>
      </c>
      <c r="B1531">
        <v>-4</v>
      </c>
      <c r="C1531">
        <v>-86</v>
      </c>
      <c r="D1531">
        <v>12.5</v>
      </c>
      <c r="E1531" t="s">
        <v>1210</v>
      </c>
      <c r="F1531" t="s">
        <v>9</v>
      </c>
      <c r="G1531">
        <v>35</v>
      </c>
      <c r="L1531">
        <v>12.5</v>
      </c>
      <c r="M1531">
        <v>-86</v>
      </c>
      <c r="N1531">
        <v>-86</v>
      </c>
    </row>
    <row r="1532" spans="1:14" x14ac:dyDescent="0.25">
      <c r="A1532" t="s">
        <v>7</v>
      </c>
      <c r="B1532">
        <v>-4</v>
      </c>
      <c r="C1532">
        <v>-86</v>
      </c>
      <c r="D1532">
        <v>12.5</v>
      </c>
      <c r="E1532" t="s">
        <v>1211</v>
      </c>
      <c r="F1532" t="s">
        <v>9</v>
      </c>
      <c r="G1532">
        <v>35</v>
      </c>
      <c r="L1532">
        <v>12.5</v>
      </c>
      <c r="M1532">
        <v>-86</v>
      </c>
      <c r="N1532">
        <v>-86</v>
      </c>
    </row>
    <row r="1533" spans="1:14" x14ac:dyDescent="0.25">
      <c r="A1533" t="s">
        <v>7</v>
      </c>
      <c r="B1533">
        <v>-4</v>
      </c>
      <c r="C1533">
        <v>-84</v>
      </c>
      <c r="D1533">
        <v>12.5</v>
      </c>
      <c r="E1533" t="s">
        <v>1212</v>
      </c>
      <c r="F1533" t="s">
        <v>9</v>
      </c>
      <c r="G1533">
        <v>35</v>
      </c>
      <c r="L1533">
        <v>12.5</v>
      </c>
      <c r="M1533">
        <v>-84</v>
      </c>
      <c r="N1533">
        <v>-84</v>
      </c>
    </row>
    <row r="1534" spans="1:14" x14ac:dyDescent="0.25">
      <c r="A1534" t="s">
        <v>7</v>
      </c>
      <c r="B1534">
        <v>-4</v>
      </c>
      <c r="C1534">
        <v>-88</v>
      </c>
      <c r="D1534">
        <v>12.5</v>
      </c>
      <c r="E1534" t="s">
        <v>1213</v>
      </c>
      <c r="F1534" t="s">
        <v>9</v>
      </c>
      <c r="G1534">
        <v>35</v>
      </c>
      <c r="L1534">
        <v>12.5</v>
      </c>
      <c r="M1534">
        <v>-88</v>
      </c>
    </row>
    <row r="1535" spans="1:14" x14ac:dyDescent="0.25">
      <c r="A1535" t="s">
        <v>7</v>
      </c>
      <c r="B1535">
        <v>-4</v>
      </c>
      <c r="C1535">
        <v>-86</v>
      </c>
      <c r="D1535">
        <v>12.5</v>
      </c>
      <c r="E1535" t="s">
        <v>1214</v>
      </c>
      <c r="F1535" t="s">
        <v>9</v>
      </c>
      <c r="G1535">
        <v>35</v>
      </c>
      <c r="L1535">
        <v>12.5</v>
      </c>
      <c r="M1535">
        <v>-86</v>
      </c>
      <c r="N1535">
        <v>-86</v>
      </c>
    </row>
    <row r="1536" spans="1:14" x14ac:dyDescent="0.25">
      <c r="A1536" t="s">
        <v>7</v>
      </c>
      <c r="B1536">
        <v>-4</v>
      </c>
      <c r="C1536">
        <v>-86</v>
      </c>
      <c r="D1536">
        <v>12.5</v>
      </c>
      <c r="E1536" t="s">
        <v>1215</v>
      </c>
      <c r="F1536" t="s">
        <v>9</v>
      </c>
      <c r="G1536">
        <v>35</v>
      </c>
      <c r="L1536">
        <v>12.5</v>
      </c>
      <c r="M1536">
        <v>-86</v>
      </c>
      <c r="N1536">
        <v>-86</v>
      </c>
    </row>
    <row r="1537" spans="1:14" x14ac:dyDescent="0.25">
      <c r="A1537" t="s">
        <v>7</v>
      </c>
      <c r="B1537">
        <v>-4</v>
      </c>
      <c r="C1537">
        <v>-87</v>
      </c>
      <c r="D1537">
        <v>12.5</v>
      </c>
      <c r="E1537" t="s">
        <v>1215</v>
      </c>
      <c r="F1537" t="s">
        <v>9</v>
      </c>
      <c r="G1537">
        <v>35</v>
      </c>
      <c r="L1537">
        <v>12.5</v>
      </c>
      <c r="M1537">
        <v>-87</v>
      </c>
      <c r="N1537">
        <v>-87</v>
      </c>
    </row>
    <row r="1538" spans="1:14" x14ac:dyDescent="0.25">
      <c r="A1538" t="s">
        <v>7</v>
      </c>
      <c r="B1538">
        <v>-4</v>
      </c>
      <c r="C1538">
        <v>-85</v>
      </c>
      <c r="D1538">
        <v>12.5</v>
      </c>
      <c r="E1538" t="s">
        <v>1216</v>
      </c>
      <c r="F1538" t="s">
        <v>9</v>
      </c>
      <c r="G1538">
        <v>35</v>
      </c>
      <c r="L1538">
        <v>12.5</v>
      </c>
      <c r="M1538">
        <v>-85</v>
      </c>
      <c r="N1538">
        <v>-85</v>
      </c>
    </row>
    <row r="1539" spans="1:14" x14ac:dyDescent="0.25">
      <c r="A1539" t="s">
        <v>7</v>
      </c>
      <c r="B1539">
        <v>-4</v>
      </c>
      <c r="C1539">
        <v>-85</v>
      </c>
      <c r="D1539">
        <v>12.5</v>
      </c>
      <c r="E1539" t="s">
        <v>1216</v>
      </c>
      <c r="F1539" t="s">
        <v>9</v>
      </c>
      <c r="G1539">
        <v>35</v>
      </c>
      <c r="L1539">
        <v>12.5</v>
      </c>
      <c r="M1539">
        <v>-85</v>
      </c>
      <c r="N1539">
        <v>-85</v>
      </c>
    </row>
    <row r="1540" spans="1:14" x14ac:dyDescent="0.25">
      <c r="A1540" t="s">
        <v>7</v>
      </c>
      <c r="B1540">
        <v>-4</v>
      </c>
      <c r="C1540">
        <v>-86</v>
      </c>
      <c r="D1540">
        <v>12.5</v>
      </c>
      <c r="E1540" t="s">
        <v>1217</v>
      </c>
      <c r="F1540" t="s">
        <v>9</v>
      </c>
      <c r="G1540">
        <v>35</v>
      </c>
      <c r="L1540">
        <v>12.5</v>
      </c>
      <c r="M1540">
        <v>-86</v>
      </c>
      <c r="N1540">
        <v>-86</v>
      </c>
    </row>
    <row r="1541" spans="1:14" x14ac:dyDescent="0.25">
      <c r="A1541" t="s">
        <v>7</v>
      </c>
      <c r="B1541">
        <v>-4</v>
      </c>
      <c r="C1541">
        <v>-85</v>
      </c>
      <c r="D1541">
        <v>12.5</v>
      </c>
      <c r="E1541" t="s">
        <v>1218</v>
      </c>
      <c r="F1541" t="s">
        <v>9</v>
      </c>
      <c r="G1541">
        <v>35</v>
      </c>
      <c r="L1541">
        <v>12.5</v>
      </c>
      <c r="M1541">
        <v>-85</v>
      </c>
      <c r="N1541">
        <v>-85</v>
      </c>
    </row>
    <row r="1542" spans="1:14" x14ac:dyDescent="0.25">
      <c r="A1542" t="s">
        <v>7</v>
      </c>
      <c r="B1542">
        <v>-4</v>
      </c>
      <c r="C1542">
        <v>-84</v>
      </c>
      <c r="D1542">
        <v>12.5</v>
      </c>
      <c r="E1542" t="s">
        <v>1219</v>
      </c>
      <c r="F1542" t="s">
        <v>9</v>
      </c>
      <c r="G1542">
        <v>35</v>
      </c>
      <c r="L1542">
        <v>12.5</v>
      </c>
      <c r="M1542">
        <v>-84</v>
      </c>
      <c r="N1542">
        <v>-84</v>
      </c>
    </row>
    <row r="1543" spans="1:14" x14ac:dyDescent="0.25">
      <c r="A1543" t="s">
        <v>7</v>
      </c>
      <c r="B1543">
        <v>-4</v>
      </c>
      <c r="C1543">
        <v>-84</v>
      </c>
      <c r="D1543">
        <v>12.5</v>
      </c>
      <c r="E1543" t="s">
        <v>1219</v>
      </c>
      <c r="F1543" t="s">
        <v>9</v>
      </c>
      <c r="G1543">
        <v>35</v>
      </c>
      <c r="L1543">
        <v>12.5</v>
      </c>
      <c r="M1543">
        <v>-84</v>
      </c>
      <c r="N1543">
        <v>-84</v>
      </c>
    </row>
    <row r="1544" spans="1:14" x14ac:dyDescent="0.25">
      <c r="A1544" t="s">
        <v>7</v>
      </c>
      <c r="B1544">
        <v>-4</v>
      </c>
      <c r="C1544">
        <v>-85</v>
      </c>
      <c r="D1544">
        <v>12.5</v>
      </c>
      <c r="E1544" t="s">
        <v>1220</v>
      </c>
      <c r="F1544" t="s">
        <v>9</v>
      </c>
      <c r="G1544">
        <v>35</v>
      </c>
      <c r="L1544">
        <v>12.5</v>
      </c>
      <c r="M1544">
        <v>-85</v>
      </c>
      <c r="N1544">
        <v>-85</v>
      </c>
    </row>
    <row r="1545" spans="1:14" x14ac:dyDescent="0.25">
      <c r="A1545" t="s">
        <v>7</v>
      </c>
      <c r="B1545">
        <v>-4</v>
      </c>
      <c r="C1545">
        <v>-82</v>
      </c>
      <c r="D1545">
        <v>13</v>
      </c>
      <c r="E1545" t="s">
        <v>1221</v>
      </c>
      <c r="F1545" t="s">
        <v>9</v>
      </c>
      <c r="G1545">
        <v>35</v>
      </c>
      <c r="L1545">
        <v>13</v>
      </c>
      <c r="M1545">
        <v>-82</v>
      </c>
      <c r="N1545">
        <v>-82</v>
      </c>
    </row>
    <row r="1546" spans="1:14" x14ac:dyDescent="0.25">
      <c r="A1546" t="s">
        <v>7</v>
      </c>
      <c r="B1546">
        <v>-4</v>
      </c>
      <c r="C1546">
        <v>-82</v>
      </c>
      <c r="D1546">
        <v>13</v>
      </c>
      <c r="E1546" t="s">
        <v>1222</v>
      </c>
      <c r="F1546" t="s">
        <v>9</v>
      </c>
      <c r="G1546">
        <v>35</v>
      </c>
      <c r="L1546">
        <v>13</v>
      </c>
      <c r="M1546">
        <v>-82</v>
      </c>
      <c r="N1546">
        <v>-82</v>
      </c>
    </row>
    <row r="1547" spans="1:14" x14ac:dyDescent="0.25">
      <c r="A1547" t="s">
        <v>7</v>
      </c>
      <c r="B1547">
        <v>-4</v>
      </c>
      <c r="C1547">
        <v>-82</v>
      </c>
      <c r="D1547">
        <v>13</v>
      </c>
      <c r="E1547" t="s">
        <v>1223</v>
      </c>
      <c r="F1547" t="s">
        <v>9</v>
      </c>
      <c r="G1547">
        <v>35</v>
      </c>
      <c r="L1547">
        <v>13</v>
      </c>
      <c r="M1547">
        <v>-82</v>
      </c>
      <c r="N1547">
        <v>-82</v>
      </c>
    </row>
    <row r="1548" spans="1:14" x14ac:dyDescent="0.25">
      <c r="A1548" t="s">
        <v>7</v>
      </c>
      <c r="B1548">
        <v>-4</v>
      </c>
      <c r="C1548">
        <v>-82</v>
      </c>
      <c r="D1548">
        <v>13</v>
      </c>
      <c r="E1548" t="s">
        <v>1224</v>
      </c>
      <c r="F1548" t="s">
        <v>9</v>
      </c>
      <c r="G1548">
        <v>35</v>
      </c>
      <c r="L1548">
        <v>13</v>
      </c>
      <c r="M1548">
        <v>-82</v>
      </c>
      <c r="N1548">
        <v>-82</v>
      </c>
    </row>
    <row r="1549" spans="1:14" x14ac:dyDescent="0.25">
      <c r="A1549" t="s">
        <v>7</v>
      </c>
      <c r="B1549">
        <v>-4</v>
      </c>
      <c r="C1549">
        <v>-82</v>
      </c>
      <c r="D1549">
        <v>13</v>
      </c>
      <c r="E1549" t="s">
        <v>1224</v>
      </c>
      <c r="F1549" t="s">
        <v>9</v>
      </c>
      <c r="G1549">
        <v>35</v>
      </c>
      <c r="L1549">
        <v>13</v>
      </c>
      <c r="M1549">
        <v>-82</v>
      </c>
      <c r="N1549">
        <v>-82</v>
      </c>
    </row>
    <row r="1550" spans="1:14" x14ac:dyDescent="0.25">
      <c r="A1550" t="s">
        <v>7</v>
      </c>
      <c r="B1550">
        <v>-4</v>
      </c>
      <c r="C1550">
        <v>-82</v>
      </c>
      <c r="D1550">
        <v>13</v>
      </c>
      <c r="E1550" t="s">
        <v>1225</v>
      </c>
      <c r="F1550" t="s">
        <v>9</v>
      </c>
      <c r="G1550">
        <v>35</v>
      </c>
      <c r="L1550">
        <v>13</v>
      </c>
      <c r="M1550">
        <v>-82</v>
      </c>
      <c r="N1550">
        <v>-82</v>
      </c>
    </row>
    <row r="1551" spans="1:14" x14ac:dyDescent="0.25">
      <c r="A1551" t="s">
        <v>7</v>
      </c>
      <c r="B1551">
        <v>-4</v>
      </c>
      <c r="C1551">
        <v>-81</v>
      </c>
      <c r="D1551">
        <v>13</v>
      </c>
      <c r="E1551" t="s">
        <v>1226</v>
      </c>
      <c r="F1551" t="s">
        <v>9</v>
      </c>
      <c r="G1551">
        <v>35</v>
      </c>
      <c r="L1551">
        <v>13</v>
      </c>
      <c r="M1551">
        <v>-81</v>
      </c>
      <c r="N1551">
        <v>-81</v>
      </c>
    </row>
    <row r="1552" spans="1:14" x14ac:dyDescent="0.25">
      <c r="A1552" t="s">
        <v>7</v>
      </c>
      <c r="B1552">
        <v>-4</v>
      </c>
      <c r="C1552">
        <v>-82</v>
      </c>
      <c r="D1552">
        <v>13</v>
      </c>
      <c r="E1552" t="s">
        <v>1227</v>
      </c>
      <c r="F1552" t="s">
        <v>9</v>
      </c>
      <c r="G1552">
        <v>35</v>
      </c>
      <c r="L1552">
        <v>13</v>
      </c>
      <c r="M1552">
        <v>-82</v>
      </c>
      <c r="N1552">
        <v>-82</v>
      </c>
    </row>
    <row r="1553" spans="1:14" x14ac:dyDescent="0.25">
      <c r="A1553" t="s">
        <v>7</v>
      </c>
      <c r="B1553">
        <v>-4</v>
      </c>
      <c r="C1553">
        <v>-81</v>
      </c>
      <c r="D1553">
        <v>13</v>
      </c>
      <c r="E1553" t="s">
        <v>1228</v>
      </c>
      <c r="F1553" t="s">
        <v>9</v>
      </c>
      <c r="G1553">
        <v>35</v>
      </c>
      <c r="L1553">
        <v>13</v>
      </c>
      <c r="M1553">
        <v>-81</v>
      </c>
      <c r="N1553">
        <v>-81</v>
      </c>
    </row>
    <row r="1554" spans="1:14" x14ac:dyDescent="0.25">
      <c r="A1554" t="s">
        <v>7</v>
      </c>
      <c r="B1554">
        <v>-4</v>
      </c>
      <c r="C1554">
        <v>-81</v>
      </c>
      <c r="D1554">
        <v>13</v>
      </c>
      <c r="E1554" t="s">
        <v>1228</v>
      </c>
      <c r="F1554" t="s">
        <v>9</v>
      </c>
      <c r="G1554">
        <v>35</v>
      </c>
      <c r="L1554">
        <v>13</v>
      </c>
      <c r="M1554">
        <v>-81</v>
      </c>
      <c r="N1554">
        <v>-81</v>
      </c>
    </row>
    <row r="1555" spans="1:14" x14ac:dyDescent="0.25">
      <c r="A1555" t="s">
        <v>7</v>
      </c>
      <c r="B1555">
        <v>-4</v>
      </c>
      <c r="C1555">
        <v>-81</v>
      </c>
      <c r="D1555">
        <v>13</v>
      </c>
      <c r="E1555" t="s">
        <v>1229</v>
      </c>
      <c r="F1555" t="s">
        <v>9</v>
      </c>
      <c r="G1555">
        <v>35</v>
      </c>
      <c r="L1555">
        <v>13</v>
      </c>
      <c r="M1555">
        <v>-81</v>
      </c>
      <c r="N1555">
        <v>-81</v>
      </c>
    </row>
    <row r="1556" spans="1:14" x14ac:dyDescent="0.25">
      <c r="A1556" t="s">
        <v>7</v>
      </c>
      <c r="B1556">
        <v>-4</v>
      </c>
      <c r="C1556">
        <v>-81</v>
      </c>
      <c r="D1556">
        <v>13</v>
      </c>
      <c r="E1556" t="s">
        <v>1230</v>
      </c>
      <c r="F1556" t="s">
        <v>9</v>
      </c>
      <c r="G1556">
        <v>34</v>
      </c>
      <c r="L1556">
        <v>13</v>
      </c>
      <c r="M1556">
        <v>-81</v>
      </c>
      <c r="N1556">
        <v>-81</v>
      </c>
    </row>
    <row r="1557" spans="1:14" x14ac:dyDescent="0.25">
      <c r="A1557" t="s">
        <v>7</v>
      </c>
      <c r="B1557">
        <v>-4</v>
      </c>
      <c r="C1557">
        <v>-82</v>
      </c>
      <c r="D1557">
        <v>13</v>
      </c>
      <c r="E1557" t="s">
        <v>1231</v>
      </c>
      <c r="F1557" t="s">
        <v>9</v>
      </c>
      <c r="G1557">
        <v>34</v>
      </c>
      <c r="L1557">
        <v>13</v>
      </c>
      <c r="M1557">
        <v>-82</v>
      </c>
      <c r="N1557">
        <v>-82</v>
      </c>
    </row>
    <row r="1558" spans="1:14" x14ac:dyDescent="0.25">
      <c r="A1558" t="s">
        <v>7</v>
      </c>
      <c r="B1558">
        <v>-4</v>
      </c>
      <c r="C1558">
        <v>-82</v>
      </c>
      <c r="D1558">
        <v>13</v>
      </c>
      <c r="E1558" t="s">
        <v>1231</v>
      </c>
      <c r="F1558" t="s">
        <v>9</v>
      </c>
      <c r="G1558">
        <v>34</v>
      </c>
      <c r="L1558">
        <v>13</v>
      </c>
      <c r="M1558">
        <v>-82</v>
      </c>
      <c r="N1558">
        <v>-82</v>
      </c>
    </row>
    <row r="1559" spans="1:14" x14ac:dyDescent="0.25">
      <c r="A1559" t="s">
        <v>7</v>
      </c>
      <c r="B1559">
        <v>-4</v>
      </c>
      <c r="C1559">
        <v>-82</v>
      </c>
      <c r="D1559">
        <v>13</v>
      </c>
      <c r="E1559" t="s">
        <v>1232</v>
      </c>
      <c r="F1559" t="s">
        <v>9</v>
      </c>
      <c r="G1559">
        <v>34</v>
      </c>
      <c r="L1559">
        <v>13</v>
      </c>
      <c r="M1559">
        <v>-82</v>
      </c>
      <c r="N1559">
        <v>-82</v>
      </c>
    </row>
    <row r="1560" spans="1:14" x14ac:dyDescent="0.25">
      <c r="A1560" t="s">
        <v>7</v>
      </c>
      <c r="B1560">
        <v>-4</v>
      </c>
      <c r="C1560">
        <v>-82</v>
      </c>
      <c r="D1560">
        <v>13</v>
      </c>
      <c r="E1560" t="s">
        <v>1233</v>
      </c>
      <c r="F1560" t="s">
        <v>9</v>
      </c>
      <c r="G1560">
        <v>34</v>
      </c>
      <c r="L1560">
        <v>13</v>
      </c>
      <c r="M1560">
        <v>-82</v>
      </c>
      <c r="N1560">
        <v>-82</v>
      </c>
    </row>
    <row r="1561" spans="1:14" x14ac:dyDescent="0.25">
      <c r="A1561" t="s">
        <v>7</v>
      </c>
      <c r="B1561">
        <v>-4</v>
      </c>
      <c r="C1561">
        <v>-81</v>
      </c>
      <c r="D1561">
        <v>13</v>
      </c>
      <c r="E1561" t="s">
        <v>1234</v>
      </c>
      <c r="F1561" t="s">
        <v>9</v>
      </c>
      <c r="G1561">
        <v>34</v>
      </c>
      <c r="L1561">
        <v>13</v>
      </c>
      <c r="M1561">
        <v>-81</v>
      </c>
      <c r="N1561">
        <v>-81</v>
      </c>
    </row>
    <row r="1562" spans="1:14" x14ac:dyDescent="0.25">
      <c r="A1562" t="s">
        <v>7</v>
      </c>
      <c r="B1562">
        <v>-4</v>
      </c>
      <c r="C1562">
        <v>-82</v>
      </c>
      <c r="D1562">
        <v>13</v>
      </c>
      <c r="E1562" t="s">
        <v>1235</v>
      </c>
      <c r="F1562" t="s">
        <v>9</v>
      </c>
      <c r="G1562">
        <v>34</v>
      </c>
      <c r="L1562">
        <v>13</v>
      </c>
      <c r="M1562">
        <v>-82</v>
      </c>
      <c r="N1562">
        <v>-82</v>
      </c>
    </row>
    <row r="1563" spans="1:14" x14ac:dyDescent="0.25">
      <c r="A1563" t="s">
        <v>7</v>
      </c>
      <c r="B1563">
        <v>-4</v>
      </c>
      <c r="C1563">
        <v>-82</v>
      </c>
      <c r="D1563">
        <v>13</v>
      </c>
      <c r="E1563" t="s">
        <v>1236</v>
      </c>
      <c r="F1563" t="s">
        <v>9</v>
      </c>
      <c r="G1563">
        <v>34</v>
      </c>
      <c r="L1563">
        <v>13</v>
      </c>
      <c r="M1563">
        <v>-82</v>
      </c>
      <c r="N1563">
        <v>-82</v>
      </c>
    </row>
    <row r="1564" spans="1:14" x14ac:dyDescent="0.25">
      <c r="A1564" t="s">
        <v>7</v>
      </c>
      <c r="B1564">
        <v>-4</v>
      </c>
      <c r="C1564">
        <v>-82</v>
      </c>
      <c r="D1564">
        <v>13</v>
      </c>
      <c r="E1564" t="s">
        <v>1237</v>
      </c>
      <c r="F1564" t="s">
        <v>9</v>
      </c>
      <c r="G1564">
        <v>34</v>
      </c>
      <c r="L1564">
        <v>13</v>
      </c>
      <c r="M1564">
        <v>-82</v>
      </c>
      <c r="N1564">
        <v>-82</v>
      </c>
    </row>
    <row r="1565" spans="1:14" x14ac:dyDescent="0.25">
      <c r="A1565" t="s">
        <v>7</v>
      </c>
      <c r="B1565">
        <v>-4</v>
      </c>
      <c r="C1565">
        <v>-82</v>
      </c>
      <c r="D1565">
        <v>13</v>
      </c>
      <c r="E1565" t="s">
        <v>1237</v>
      </c>
      <c r="F1565" t="s">
        <v>9</v>
      </c>
      <c r="G1565">
        <v>34</v>
      </c>
      <c r="L1565">
        <v>13</v>
      </c>
      <c r="M1565">
        <v>-82</v>
      </c>
      <c r="N1565">
        <v>-82</v>
      </c>
    </row>
    <row r="1566" spans="1:14" x14ac:dyDescent="0.25">
      <c r="A1566" t="s">
        <v>7</v>
      </c>
      <c r="B1566">
        <v>-4</v>
      </c>
      <c r="C1566">
        <v>-82</v>
      </c>
      <c r="D1566">
        <v>13</v>
      </c>
      <c r="E1566" t="s">
        <v>1238</v>
      </c>
      <c r="F1566" t="s">
        <v>9</v>
      </c>
      <c r="G1566">
        <v>34</v>
      </c>
      <c r="L1566">
        <v>13</v>
      </c>
      <c r="M1566">
        <v>-82</v>
      </c>
      <c r="N1566">
        <v>-82</v>
      </c>
    </row>
    <row r="1567" spans="1:14" x14ac:dyDescent="0.25">
      <c r="A1567" t="s">
        <v>7</v>
      </c>
      <c r="B1567">
        <v>-4</v>
      </c>
      <c r="C1567">
        <v>-82</v>
      </c>
      <c r="D1567">
        <v>13</v>
      </c>
      <c r="E1567" t="s">
        <v>1239</v>
      </c>
      <c r="F1567" t="s">
        <v>9</v>
      </c>
      <c r="G1567">
        <v>33</v>
      </c>
      <c r="L1567">
        <v>13</v>
      </c>
      <c r="M1567">
        <v>-82</v>
      </c>
      <c r="N1567">
        <v>-82</v>
      </c>
    </row>
    <row r="1568" spans="1:14" x14ac:dyDescent="0.25">
      <c r="A1568" t="s">
        <v>7</v>
      </c>
      <c r="B1568">
        <v>-4</v>
      </c>
      <c r="C1568">
        <v>-83</v>
      </c>
      <c r="D1568">
        <v>13</v>
      </c>
      <c r="E1568" t="s">
        <v>1239</v>
      </c>
      <c r="F1568" t="s">
        <v>9</v>
      </c>
      <c r="G1568">
        <v>33</v>
      </c>
      <c r="L1568">
        <v>13</v>
      </c>
      <c r="M1568">
        <v>-83</v>
      </c>
      <c r="N1568">
        <v>-83</v>
      </c>
    </row>
    <row r="1569" spans="1:14" x14ac:dyDescent="0.25">
      <c r="A1569" t="s">
        <v>7</v>
      </c>
      <c r="B1569">
        <v>-4</v>
      </c>
      <c r="C1569">
        <v>-83</v>
      </c>
      <c r="D1569">
        <v>13</v>
      </c>
      <c r="E1569" t="s">
        <v>1240</v>
      </c>
      <c r="F1569" t="s">
        <v>9</v>
      </c>
      <c r="G1569">
        <v>33</v>
      </c>
      <c r="L1569">
        <v>13</v>
      </c>
      <c r="M1569">
        <v>-83</v>
      </c>
      <c r="N1569">
        <v>-83</v>
      </c>
    </row>
    <row r="1570" spans="1:14" x14ac:dyDescent="0.25">
      <c r="A1570" t="s">
        <v>7</v>
      </c>
      <c r="B1570">
        <v>-4</v>
      </c>
      <c r="C1570">
        <v>-83</v>
      </c>
      <c r="D1570">
        <v>13</v>
      </c>
      <c r="E1570" t="s">
        <v>1241</v>
      </c>
      <c r="F1570" t="s">
        <v>9</v>
      </c>
      <c r="G1570">
        <v>33</v>
      </c>
      <c r="L1570">
        <v>13</v>
      </c>
      <c r="M1570">
        <v>-83</v>
      </c>
      <c r="N1570">
        <v>-83</v>
      </c>
    </row>
    <row r="1571" spans="1:14" x14ac:dyDescent="0.25">
      <c r="A1571" t="s">
        <v>7</v>
      </c>
      <c r="B1571">
        <v>-4</v>
      </c>
      <c r="C1571">
        <v>-83</v>
      </c>
      <c r="D1571">
        <v>13</v>
      </c>
      <c r="E1571" t="s">
        <v>1242</v>
      </c>
      <c r="F1571" t="s">
        <v>9</v>
      </c>
      <c r="G1571">
        <v>33</v>
      </c>
      <c r="L1571">
        <v>13</v>
      </c>
      <c r="M1571">
        <v>-83</v>
      </c>
      <c r="N1571">
        <v>-83</v>
      </c>
    </row>
    <row r="1572" spans="1:14" x14ac:dyDescent="0.25">
      <c r="A1572" t="s">
        <v>7</v>
      </c>
      <c r="B1572">
        <v>-4</v>
      </c>
      <c r="C1572">
        <v>-82</v>
      </c>
      <c r="D1572">
        <v>13</v>
      </c>
      <c r="E1572" t="s">
        <v>1243</v>
      </c>
      <c r="F1572" t="s">
        <v>9</v>
      </c>
      <c r="G1572">
        <v>33</v>
      </c>
      <c r="L1572">
        <v>13</v>
      </c>
      <c r="M1572">
        <v>-82</v>
      </c>
      <c r="N1572">
        <v>-82</v>
      </c>
    </row>
    <row r="1573" spans="1:14" x14ac:dyDescent="0.25">
      <c r="A1573" t="s">
        <v>7</v>
      </c>
      <c r="B1573">
        <v>-4</v>
      </c>
      <c r="C1573">
        <v>-83</v>
      </c>
      <c r="D1573">
        <v>13</v>
      </c>
      <c r="E1573" t="s">
        <v>1244</v>
      </c>
      <c r="F1573" t="s">
        <v>9</v>
      </c>
      <c r="G1573">
        <v>33</v>
      </c>
      <c r="L1573">
        <v>13</v>
      </c>
      <c r="M1573">
        <v>-83</v>
      </c>
      <c r="N1573">
        <v>-83</v>
      </c>
    </row>
    <row r="1574" spans="1:14" x14ac:dyDescent="0.25">
      <c r="A1574" t="s">
        <v>7</v>
      </c>
      <c r="B1574">
        <v>-4</v>
      </c>
      <c r="C1574">
        <v>-84</v>
      </c>
      <c r="D1574">
        <v>13</v>
      </c>
      <c r="E1574" t="s">
        <v>1245</v>
      </c>
      <c r="F1574" t="s">
        <v>9</v>
      </c>
      <c r="G1574">
        <v>33</v>
      </c>
      <c r="L1574">
        <v>13</v>
      </c>
      <c r="M1574">
        <v>-84</v>
      </c>
    </row>
    <row r="1575" spans="1:14" x14ac:dyDescent="0.25">
      <c r="A1575" t="s">
        <v>7</v>
      </c>
      <c r="B1575">
        <v>-4</v>
      </c>
      <c r="C1575">
        <v>-84</v>
      </c>
      <c r="D1575">
        <v>13</v>
      </c>
      <c r="E1575" t="s">
        <v>1246</v>
      </c>
      <c r="F1575" t="s">
        <v>9</v>
      </c>
      <c r="G1575">
        <v>33</v>
      </c>
      <c r="L1575">
        <v>13</v>
      </c>
      <c r="M1575">
        <v>-84</v>
      </c>
    </row>
    <row r="1576" spans="1:14" x14ac:dyDescent="0.25">
      <c r="A1576" t="s">
        <v>7</v>
      </c>
      <c r="B1576">
        <v>-4</v>
      </c>
      <c r="C1576">
        <v>-82</v>
      </c>
      <c r="D1576">
        <v>13</v>
      </c>
      <c r="E1576" t="s">
        <v>1247</v>
      </c>
      <c r="F1576" t="s">
        <v>9</v>
      </c>
      <c r="G1576">
        <v>33</v>
      </c>
      <c r="L1576">
        <v>13</v>
      </c>
      <c r="M1576">
        <v>-82</v>
      </c>
      <c r="N1576">
        <v>-82</v>
      </c>
    </row>
    <row r="1577" spans="1:14" x14ac:dyDescent="0.25">
      <c r="A1577" t="s">
        <v>7</v>
      </c>
      <c r="B1577">
        <v>-4</v>
      </c>
      <c r="C1577">
        <v>-82</v>
      </c>
      <c r="D1577">
        <v>13</v>
      </c>
      <c r="E1577" t="s">
        <v>1248</v>
      </c>
      <c r="F1577" t="s">
        <v>9</v>
      </c>
      <c r="G1577">
        <v>33</v>
      </c>
      <c r="L1577">
        <v>13</v>
      </c>
      <c r="M1577">
        <v>-82</v>
      </c>
      <c r="N1577">
        <v>-82</v>
      </c>
    </row>
    <row r="1578" spans="1:14" x14ac:dyDescent="0.25">
      <c r="A1578" t="s">
        <v>7</v>
      </c>
      <c r="B1578">
        <v>-4</v>
      </c>
      <c r="C1578">
        <v>-82</v>
      </c>
      <c r="D1578">
        <v>13</v>
      </c>
      <c r="E1578" t="s">
        <v>1249</v>
      </c>
      <c r="F1578" t="s">
        <v>9</v>
      </c>
      <c r="G1578">
        <v>33</v>
      </c>
      <c r="L1578">
        <v>13</v>
      </c>
      <c r="M1578">
        <v>-82</v>
      </c>
      <c r="N1578">
        <v>-82</v>
      </c>
    </row>
    <row r="1579" spans="1:14" x14ac:dyDescent="0.25">
      <c r="A1579" t="s">
        <v>7</v>
      </c>
      <c r="B1579">
        <v>-4</v>
      </c>
      <c r="C1579">
        <v>-83</v>
      </c>
      <c r="D1579">
        <v>13</v>
      </c>
      <c r="E1579" t="s">
        <v>1250</v>
      </c>
      <c r="F1579" t="s">
        <v>9</v>
      </c>
      <c r="G1579">
        <v>33</v>
      </c>
      <c r="L1579">
        <v>13</v>
      </c>
      <c r="M1579">
        <v>-83</v>
      </c>
      <c r="N1579">
        <v>-83</v>
      </c>
    </row>
    <row r="1580" spans="1:14" x14ac:dyDescent="0.25">
      <c r="A1580" t="s">
        <v>7</v>
      </c>
      <c r="B1580">
        <v>-4</v>
      </c>
      <c r="C1580">
        <v>-83</v>
      </c>
      <c r="D1580">
        <v>13</v>
      </c>
      <c r="E1580" t="s">
        <v>1251</v>
      </c>
      <c r="F1580" t="s">
        <v>9</v>
      </c>
      <c r="G1580">
        <v>33</v>
      </c>
      <c r="L1580">
        <v>13</v>
      </c>
      <c r="M1580">
        <v>-83</v>
      </c>
      <c r="N1580">
        <v>-83</v>
      </c>
    </row>
    <row r="1581" spans="1:14" x14ac:dyDescent="0.25">
      <c r="A1581" t="s">
        <v>7</v>
      </c>
      <c r="B1581">
        <v>-4</v>
      </c>
      <c r="C1581">
        <v>-83</v>
      </c>
      <c r="D1581">
        <v>13</v>
      </c>
      <c r="E1581" t="s">
        <v>1252</v>
      </c>
      <c r="F1581" t="s">
        <v>9</v>
      </c>
      <c r="G1581">
        <v>33</v>
      </c>
      <c r="L1581">
        <v>13</v>
      </c>
      <c r="M1581">
        <v>-83</v>
      </c>
      <c r="N1581">
        <v>-83</v>
      </c>
    </row>
    <row r="1582" spans="1:14" x14ac:dyDescent="0.25">
      <c r="A1582" t="s">
        <v>7</v>
      </c>
      <c r="B1582">
        <v>-4</v>
      </c>
      <c r="C1582">
        <v>-83</v>
      </c>
      <c r="D1582">
        <v>13</v>
      </c>
      <c r="E1582" t="s">
        <v>1253</v>
      </c>
      <c r="F1582" t="s">
        <v>9</v>
      </c>
      <c r="G1582">
        <v>32</v>
      </c>
      <c r="L1582">
        <v>13</v>
      </c>
      <c r="M1582">
        <v>-83</v>
      </c>
      <c r="N1582">
        <v>-83</v>
      </c>
    </row>
    <row r="1583" spans="1:14" x14ac:dyDescent="0.25">
      <c r="A1583" t="s">
        <v>7</v>
      </c>
      <c r="B1583">
        <v>-4</v>
      </c>
      <c r="C1583">
        <v>-82</v>
      </c>
      <c r="D1583">
        <v>13</v>
      </c>
      <c r="E1583" t="s">
        <v>1254</v>
      </c>
      <c r="F1583" t="s">
        <v>9</v>
      </c>
      <c r="G1583">
        <v>32</v>
      </c>
      <c r="L1583">
        <v>13</v>
      </c>
      <c r="M1583">
        <v>-82</v>
      </c>
      <c r="N1583">
        <v>-82</v>
      </c>
    </row>
    <row r="1584" spans="1:14" x14ac:dyDescent="0.25">
      <c r="A1584" t="s">
        <v>7</v>
      </c>
      <c r="B1584">
        <v>-4</v>
      </c>
      <c r="C1584">
        <v>-83</v>
      </c>
      <c r="D1584">
        <v>13</v>
      </c>
      <c r="E1584" t="s">
        <v>1255</v>
      </c>
      <c r="F1584" t="s">
        <v>9</v>
      </c>
      <c r="G1584">
        <v>32</v>
      </c>
      <c r="L1584">
        <v>13</v>
      </c>
      <c r="M1584">
        <v>-83</v>
      </c>
      <c r="N1584">
        <v>-83</v>
      </c>
    </row>
    <row r="1585" spans="1:14" x14ac:dyDescent="0.25">
      <c r="A1585" t="s">
        <v>7</v>
      </c>
      <c r="B1585">
        <v>-4</v>
      </c>
      <c r="C1585">
        <v>-83</v>
      </c>
      <c r="D1585">
        <v>13</v>
      </c>
      <c r="E1585" t="s">
        <v>1256</v>
      </c>
      <c r="F1585" t="s">
        <v>9</v>
      </c>
      <c r="G1585">
        <v>32</v>
      </c>
      <c r="L1585">
        <v>13</v>
      </c>
      <c r="M1585">
        <v>-83</v>
      </c>
      <c r="N1585">
        <v>-83</v>
      </c>
    </row>
    <row r="1586" spans="1:14" x14ac:dyDescent="0.25">
      <c r="A1586" t="s">
        <v>7</v>
      </c>
      <c r="B1586">
        <v>-4</v>
      </c>
      <c r="C1586">
        <v>-81</v>
      </c>
      <c r="D1586">
        <v>13.5</v>
      </c>
      <c r="E1586" t="s">
        <v>1257</v>
      </c>
      <c r="F1586" t="s">
        <v>9</v>
      </c>
      <c r="G1586">
        <v>32</v>
      </c>
      <c r="L1586">
        <v>13.5</v>
      </c>
      <c r="M1586">
        <v>-81</v>
      </c>
    </row>
    <row r="1587" spans="1:14" x14ac:dyDescent="0.25">
      <c r="A1587" t="s">
        <v>7</v>
      </c>
      <c r="B1587">
        <v>-4</v>
      </c>
      <c r="C1587">
        <v>-81</v>
      </c>
      <c r="D1587">
        <v>13.5</v>
      </c>
      <c r="E1587" t="s">
        <v>1258</v>
      </c>
      <c r="F1587" t="s">
        <v>9</v>
      </c>
      <c r="G1587">
        <v>32</v>
      </c>
      <c r="L1587">
        <v>13.5</v>
      </c>
      <c r="M1587">
        <v>-81</v>
      </c>
    </row>
    <row r="1588" spans="1:14" x14ac:dyDescent="0.25">
      <c r="A1588" t="s">
        <v>7</v>
      </c>
      <c r="B1588">
        <v>-4</v>
      </c>
      <c r="C1588">
        <v>-82</v>
      </c>
      <c r="D1588">
        <v>13.5</v>
      </c>
      <c r="E1588" t="s">
        <v>1258</v>
      </c>
      <c r="F1588" t="s">
        <v>9</v>
      </c>
      <c r="G1588">
        <v>32</v>
      </c>
      <c r="L1588">
        <v>13.5</v>
      </c>
      <c r="M1588">
        <v>-82</v>
      </c>
      <c r="N1588">
        <v>-82</v>
      </c>
    </row>
    <row r="1589" spans="1:14" x14ac:dyDescent="0.25">
      <c r="A1589" t="s">
        <v>7</v>
      </c>
      <c r="B1589">
        <v>-4</v>
      </c>
      <c r="C1589">
        <v>-83</v>
      </c>
      <c r="D1589">
        <v>13.5</v>
      </c>
      <c r="E1589" t="s">
        <v>1258</v>
      </c>
      <c r="F1589" t="s">
        <v>9</v>
      </c>
      <c r="G1589">
        <v>32</v>
      </c>
      <c r="L1589">
        <v>13.5</v>
      </c>
      <c r="M1589">
        <v>-83</v>
      </c>
    </row>
    <row r="1590" spans="1:14" x14ac:dyDescent="0.25">
      <c r="A1590" t="s">
        <v>7</v>
      </c>
      <c r="B1590">
        <v>-4</v>
      </c>
      <c r="C1590">
        <v>-83</v>
      </c>
      <c r="D1590">
        <v>13.5</v>
      </c>
      <c r="E1590" t="s">
        <v>1259</v>
      </c>
      <c r="F1590" t="s">
        <v>9</v>
      </c>
      <c r="G1590">
        <v>32</v>
      </c>
      <c r="L1590">
        <v>13.5</v>
      </c>
      <c r="M1590">
        <v>-83</v>
      </c>
    </row>
    <row r="1591" spans="1:14" x14ac:dyDescent="0.25">
      <c r="A1591" t="s">
        <v>7</v>
      </c>
      <c r="B1591">
        <v>-4</v>
      </c>
      <c r="C1591">
        <v>-82</v>
      </c>
      <c r="D1591">
        <v>13.5</v>
      </c>
      <c r="E1591" t="s">
        <v>1260</v>
      </c>
      <c r="F1591" t="s">
        <v>9</v>
      </c>
      <c r="G1591">
        <v>31</v>
      </c>
      <c r="L1591">
        <v>13.5</v>
      </c>
      <c r="M1591">
        <v>-82</v>
      </c>
      <c r="N1591">
        <v>-82</v>
      </c>
    </row>
    <row r="1592" spans="1:14" x14ac:dyDescent="0.25">
      <c r="A1592" t="s">
        <v>7</v>
      </c>
      <c r="B1592">
        <v>-4</v>
      </c>
      <c r="C1592">
        <v>-82</v>
      </c>
      <c r="D1592">
        <v>13.5</v>
      </c>
      <c r="E1592" t="s">
        <v>1261</v>
      </c>
      <c r="F1592" t="s">
        <v>9</v>
      </c>
      <c r="G1592">
        <v>31</v>
      </c>
      <c r="L1592">
        <v>13.5</v>
      </c>
      <c r="M1592">
        <v>-82</v>
      </c>
      <c r="N1592">
        <v>-82</v>
      </c>
    </row>
    <row r="1593" spans="1:14" x14ac:dyDescent="0.25">
      <c r="A1593" t="s">
        <v>7</v>
      </c>
      <c r="B1593">
        <v>-4</v>
      </c>
      <c r="C1593">
        <v>-82</v>
      </c>
      <c r="D1593">
        <v>13.5</v>
      </c>
      <c r="E1593" t="s">
        <v>1262</v>
      </c>
      <c r="F1593" t="s">
        <v>9</v>
      </c>
      <c r="G1593">
        <v>31</v>
      </c>
      <c r="L1593">
        <v>13.5</v>
      </c>
      <c r="M1593">
        <v>-82</v>
      </c>
      <c r="N1593">
        <v>-82</v>
      </c>
    </row>
    <row r="1594" spans="1:14" x14ac:dyDescent="0.25">
      <c r="A1594" t="s">
        <v>7</v>
      </c>
      <c r="B1594">
        <v>-4</v>
      </c>
      <c r="C1594">
        <v>-82</v>
      </c>
      <c r="D1594">
        <v>13.5</v>
      </c>
      <c r="E1594" t="s">
        <v>1262</v>
      </c>
      <c r="F1594" t="s">
        <v>9</v>
      </c>
      <c r="G1594">
        <v>31</v>
      </c>
      <c r="L1594">
        <v>13.5</v>
      </c>
      <c r="M1594">
        <v>-82</v>
      </c>
      <c r="N1594">
        <v>-82</v>
      </c>
    </row>
    <row r="1595" spans="1:14" x14ac:dyDescent="0.25">
      <c r="A1595" t="s">
        <v>7</v>
      </c>
      <c r="B1595">
        <v>-4</v>
      </c>
      <c r="C1595">
        <v>-82</v>
      </c>
      <c r="D1595">
        <v>13.5</v>
      </c>
      <c r="E1595" t="s">
        <v>1263</v>
      </c>
      <c r="F1595" t="s">
        <v>9</v>
      </c>
      <c r="G1595">
        <v>31</v>
      </c>
      <c r="L1595">
        <v>13.5</v>
      </c>
      <c r="M1595">
        <v>-82</v>
      </c>
      <c r="N1595">
        <v>-82</v>
      </c>
    </row>
    <row r="1596" spans="1:14" x14ac:dyDescent="0.25">
      <c r="A1596" t="s">
        <v>7</v>
      </c>
      <c r="B1596">
        <v>-4</v>
      </c>
      <c r="C1596">
        <v>-82</v>
      </c>
      <c r="D1596">
        <v>13.5</v>
      </c>
      <c r="E1596" t="s">
        <v>1264</v>
      </c>
      <c r="F1596" t="s">
        <v>9</v>
      </c>
      <c r="G1596">
        <v>31</v>
      </c>
      <c r="L1596">
        <v>13.5</v>
      </c>
      <c r="M1596">
        <v>-82</v>
      </c>
      <c r="N1596">
        <v>-82</v>
      </c>
    </row>
    <row r="1597" spans="1:14" x14ac:dyDescent="0.25">
      <c r="A1597" t="s">
        <v>7</v>
      </c>
      <c r="B1597">
        <v>-4</v>
      </c>
      <c r="C1597">
        <v>-82</v>
      </c>
      <c r="D1597">
        <v>13.5</v>
      </c>
      <c r="E1597" t="s">
        <v>1265</v>
      </c>
      <c r="F1597" t="s">
        <v>9</v>
      </c>
      <c r="G1597">
        <v>31</v>
      </c>
      <c r="L1597">
        <v>13.5</v>
      </c>
      <c r="M1597">
        <v>-82</v>
      </c>
      <c r="N1597">
        <v>-82</v>
      </c>
    </row>
    <row r="1598" spans="1:14" x14ac:dyDescent="0.25">
      <c r="A1598" t="s">
        <v>7</v>
      </c>
      <c r="B1598">
        <v>-4</v>
      </c>
      <c r="C1598">
        <v>-82</v>
      </c>
      <c r="D1598">
        <v>13.5</v>
      </c>
      <c r="E1598" t="s">
        <v>1265</v>
      </c>
      <c r="F1598" t="s">
        <v>9</v>
      </c>
      <c r="G1598">
        <v>31</v>
      </c>
      <c r="L1598">
        <v>13.5</v>
      </c>
      <c r="M1598">
        <v>-82</v>
      </c>
      <c r="N1598">
        <v>-82</v>
      </c>
    </row>
    <row r="1599" spans="1:14" x14ac:dyDescent="0.25">
      <c r="A1599" t="s">
        <v>7</v>
      </c>
      <c r="B1599">
        <v>-4</v>
      </c>
      <c r="C1599">
        <v>-82</v>
      </c>
      <c r="D1599">
        <v>13.5</v>
      </c>
      <c r="E1599" t="s">
        <v>1266</v>
      </c>
      <c r="F1599" t="s">
        <v>9</v>
      </c>
      <c r="G1599">
        <v>31</v>
      </c>
      <c r="L1599">
        <v>13.5</v>
      </c>
      <c r="M1599">
        <v>-82</v>
      </c>
      <c r="N1599">
        <v>-82</v>
      </c>
    </row>
    <row r="1600" spans="1:14" x14ac:dyDescent="0.25">
      <c r="A1600" t="s">
        <v>7</v>
      </c>
      <c r="B1600">
        <v>-4</v>
      </c>
      <c r="C1600">
        <v>-82</v>
      </c>
      <c r="D1600">
        <v>13.5</v>
      </c>
      <c r="E1600" t="s">
        <v>1267</v>
      </c>
      <c r="F1600" t="s">
        <v>9</v>
      </c>
      <c r="G1600">
        <v>31</v>
      </c>
      <c r="L1600">
        <v>13.5</v>
      </c>
      <c r="M1600">
        <v>-82</v>
      </c>
      <c r="N1600">
        <v>-82</v>
      </c>
    </row>
    <row r="1601" spans="1:14" x14ac:dyDescent="0.25">
      <c r="A1601" t="s">
        <v>7</v>
      </c>
      <c r="B1601">
        <v>-4</v>
      </c>
      <c r="C1601">
        <v>-83</v>
      </c>
      <c r="D1601">
        <v>13.5</v>
      </c>
      <c r="E1601" t="s">
        <v>1268</v>
      </c>
      <c r="F1601" t="s">
        <v>9</v>
      </c>
      <c r="G1601">
        <v>31</v>
      </c>
      <c r="L1601">
        <v>13.5</v>
      </c>
      <c r="M1601">
        <v>-83</v>
      </c>
    </row>
    <row r="1602" spans="1:14" x14ac:dyDescent="0.25">
      <c r="A1602" t="s">
        <v>7</v>
      </c>
      <c r="B1602">
        <v>-4</v>
      </c>
      <c r="C1602">
        <v>-82</v>
      </c>
      <c r="D1602">
        <v>13.5</v>
      </c>
      <c r="E1602" t="s">
        <v>1269</v>
      </c>
      <c r="F1602" t="s">
        <v>9</v>
      </c>
      <c r="G1602">
        <v>31</v>
      </c>
      <c r="L1602">
        <v>13.5</v>
      </c>
      <c r="M1602">
        <v>-82</v>
      </c>
      <c r="N1602">
        <v>-82</v>
      </c>
    </row>
    <row r="1603" spans="1:14" x14ac:dyDescent="0.25">
      <c r="A1603" t="s">
        <v>7</v>
      </c>
      <c r="B1603">
        <v>-4</v>
      </c>
      <c r="C1603">
        <v>-80</v>
      </c>
      <c r="D1603">
        <v>13.5</v>
      </c>
      <c r="E1603" t="s">
        <v>1270</v>
      </c>
      <c r="F1603" t="s">
        <v>9</v>
      </c>
      <c r="G1603">
        <v>31</v>
      </c>
      <c r="L1603">
        <v>13.5</v>
      </c>
      <c r="M1603">
        <v>-80</v>
      </c>
    </row>
    <row r="1604" spans="1:14" x14ac:dyDescent="0.25">
      <c r="A1604" t="s">
        <v>7</v>
      </c>
      <c r="B1604">
        <v>-4</v>
      </c>
      <c r="C1604">
        <v>-80</v>
      </c>
      <c r="D1604">
        <v>13.5</v>
      </c>
      <c r="E1604" t="s">
        <v>1271</v>
      </c>
      <c r="F1604" t="s">
        <v>9</v>
      </c>
      <c r="G1604">
        <v>31</v>
      </c>
      <c r="L1604">
        <v>13.5</v>
      </c>
      <c r="M1604">
        <v>-80</v>
      </c>
    </row>
    <row r="1605" spans="1:14" x14ac:dyDescent="0.25">
      <c r="A1605" t="s">
        <v>7</v>
      </c>
      <c r="B1605">
        <v>-4</v>
      </c>
      <c r="C1605">
        <v>-82</v>
      </c>
      <c r="D1605">
        <v>13.5</v>
      </c>
      <c r="E1605" t="s">
        <v>1272</v>
      </c>
      <c r="F1605" t="s">
        <v>9</v>
      </c>
      <c r="G1605">
        <v>31</v>
      </c>
      <c r="L1605">
        <v>13.5</v>
      </c>
      <c r="M1605">
        <v>-82</v>
      </c>
      <c r="N1605">
        <v>-82</v>
      </c>
    </row>
    <row r="1606" spans="1:14" x14ac:dyDescent="0.25">
      <c r="A1606" t="s">
        <v>7</v>
      </c>
      <c r="B1606">
        <v>-4</v>
      </c>
      <c r="C1606">
        <v>-82</v>
      </c>
      <c r="D1606">
        <v>13.5</v>
      </c>
      <c r="E1606" t="s">
        <v>1272</v>
      </c>
      <c r="F1606" t="s">
        <v>9</v>
      </c>
      <c r="G1606">
        <v>31</v>
      </c>
      <c r="L1606">
        <v>13.5</v>
      </c>
      <c r="M1606">
        <v>-82</v>
      </c>
      <c r="N1606">
        <v>-82</v>
      </c>
    </row>
    <row r="1607" spans="1:14" x14ac:dyDescent="0.25">
      <c r="A1607" t="s">
        <v>7</v>
      </c>
      <c r="B1607">
        <v>-4</v>
      </c>
      <c r="C1607">
        <v>-82</v>
      </c>
      <c r="D1607">
        <v>13.5</v>
      </c>
      <c r="E1607" t="s">
        <v>1273</v>
      </c>
      <c r="F1607" t="s">
        <v>9</v>
      </c>
      <c r="G1607">
        <v>31</v>
      </c>
      <c r="L1607">
        <v>13.5</v>
      </c>
      <c r="M1607">
        <v>-82</v>
      </c>
      <c r="N1607">
        <v>-82</v>
      </c>
    </row>
    <row r="1608" spans="1:14" x14ac:dyDescent="0.25">
      <c r="A1608" t="s">
        <v>7</v>
      </c>
      <c r="B1608">
        <v>-4</v>
      </c>
      <c r="C1608">
        <v>-82</v>
      </c>
      <c r="D1608">
        <v>13.5</v>
      </c>
      <c r="E1608" t="s">
        <v>1274</v>
      </c>
      <c r="F1608" t="s">
        <v>9</v>
      </c>
      <c r="G1608">
        <v>31</v>
      </c>
      <c r="L1608">
        <v>13.5</v>
      </c>
      <c r="M1608">
        <v>-82</v>
      </c>
      <c r="N1608">
        <v>-82</v>
      </c>
    </row>
    <row r="1609" spans="1:14" x14ac:dyDescent="0.25">
      <c r="A1609" t="s">
        <v>7</v>
      </c>
      <c r="B1609">
        <v>-4</v>
      </c>
      <c r="C1609">
        <v>-82</v>
      </c>
      <c r="D1609">
        <v>13.5</v>
      </c>
      <c r="E1609" t="s">
        <v>1274</v>
      </c>
      <c r="F1609" t="s">
        <v>9</v>
      </c>
      <c r="G1609">
        <v>31</v>
      </c>
      <c r="L1609">
        <v>13.5</v>
      </c>
      <c r="M1609">
        <v>-82</v>
      </c>
      <c r="N1609">
        <v>-82</v>
      </c>
    </row>
    <row r="1610" spans="1:14" x14ac:dyDescent="0.25">
      <c r="A1610" t="s">
        <v>7</v>
      </c>
      <c r="B1610">
        <v>-4</v>
      </c>
      <c r="C1610">
        <v>-82</v>
      </c>
      <c r="D1610">
        <v>13.5</v>
      </c>
      <c r="E1610" t="s">
        <v>1275</v>
      </c>
      <c r="F1610" t="s">
        <v>9</v>
      </c>
      <c r="G1610">
        <v>31</v>
      </c>
      <c r="L1610">
        <v>13.5</v>
      </c>
      <c r="M1610">
        <v>-82</v>
      </c>
      <c r="N1610">
        <v>-82</v>
      </c>
    </row>
    <row r="1611" spans="1:14" x14ac:dyDescent="0.25">
      <c r="A1611" t="s">
        <v>7</v>
      </c>
      <c r="B1611">
        <v>-4</v>
      </c>
      <c r="C1611">
        <v>-82</v>
      </c>
      <c r="D1611">
        <v>13.5</v>
      </c>
      <c r="E1611" t="s">
        <v>1275</v>
      </c>
      <c r="F1611" t="s">
        <v>9</v>
      </c>
      <c r="G1611">
        <v>31</v>
      </c>
      <c r="L1611">
        <v>13.5</v>
      </c>
      <c r="M1611">
        <v>-82</v>
      </c>
      <c r="N1611">
        <v>-82</v>
      </c>
    </row>
    <row r="1612" spans="1:14" x14ac:dyDescent="0.25">
      <c r="A1612" t="s">
        <v>7</v>
      </c>
      <c r="B1612">
        <v>-4</v>
      </c>
      <c r="C1612">
        <v>-82</v>
      </c>
      <c r="D1612">
        <v>13.5</v>
      </c>
      <c r="E1612" t="s">
        <v>1276</v>
      </c>
      <c r="F1612" t="s">
        <v>9</v>
      </c>
      <c r="G1612">
        <v>31</v>
      </c>
      <c r="L1612">
        <v>13.5</v>
      </c>
      <c r="M1612">
        <v>-82</v>
      </c>
      <c r="N1612">
        <v>-82</v>
      </c>
    </row>
    <row r="1613" spans="1:14" x14ac:dyDescent="0.25">
      <c r="A1613" t="s">
        <v>7</v>
      </c>
      <c r="B1613">
        <v>-4</v>
      </c>
      <c r="C1613">
        <v>-82</v>
      </c>
      <c r="D1613">
        <v>13.5</v>
      </c>
      <c r="E1613" t="s">
        <v>1276</v>
      </c>
      <c r="F1613" t="s">
        <v>9</v>
      </c>
      <c r="G1613">
        <v>31</v>
      </c>
      <c r="L1613">
        <v>13.5</v>
      </c>
      <c r="M1613">
        <v>-82</v>
      </c>
      <c r="N1613">
        <v>-82</v>
      </c>
    </row>
    <row r="1614" spans="1:14" x14ac:dyDescent="0.25">
      <c r="A1614" t="s">
        <v>7</v>
      </c>
      <c r="B1614">
        <v>-4</v>
      </c>
      <c r="C1614">
        <v>-82</v>
      </c>
      <c r="D1614">
        <v>13.5</v>
      </c>
      <c r="E1614" t="s">
        <v>1277</v>
      </c>
      <c r="F1614" t="s">
        <v>9</v>
      </c>
      <c r="G1614">
        <v>31</v>
      </c>
      <c r="L1614">
        <v>13.5</v>
      </c>
      <c r="M1614">
        <v>-82</v>
      </c>
      <c r="N1614">
        <v>-82</v>
      </c>
    </row>
    <row r="1615" spans="1:14" x14ac:dyDescent="0.25">
      <c r="A1615" t="s">
        <v>7</v>
      </c>
      <c r="B1615">
        <v>-4</v>
      </c>
      <c r="C1615">
        <v>-82</v>
      </c>
      <c r="D1615">
        <v>13.5</v>
      </c>
      <c r="E1615" t="s">
        <v>1278</v>
      </c>
      <c r="F1615" t="s">
        <v>9</v>
      </c>
      <c r="G1615">
        <v>31</v>
      </c>
      <c r="L1615">
        <v>13.5</v>
      </c>
      <c r="M1615">
        <v>-82</v>
      </c>
      <c r="N1615">
        <v>-82</v>
      </c>
    </row>
    <row r="1616" spans="1:14" x14ac:dyDescent="0.25">
      <c r="A1616" t="s">
        <v>7</v>
      </c>
      <c r="B1616">
        <v>-4</v>
      </c>
      <c r="C1616">
        <v>-82</v>
      </c>
      <c r="D1616">
        <v>13.5</v>
      </c>
      <c r="E1616" t="s">
        <v>1279</v>
      </c>
      <c r="F1616" t="s">
        <v>9</v>
      </c>
      <c r="G1616">
        <v>31</v>
      </c>
      <c r="L1616">
        <v>13.5</v>
      </c>
      <c r="M1616">
        <v>-82</v>
      </c>
      <c r="N1616">
        <v>-82</v>
      </c>
    </row>
    <row r="1617" spans="1:14" x14ac:dyDescent="0.25">
      <c r="A1617" t="s">
        <v>7</v>
      </c>
      <c r="B1617">
        <v>-4</v>
      </c>
      <c r="C1617">
        <v>-82</v>
      </c>
      <c r="D1617">
        <v>13.5</v>
      </c>
      <c r="E1617" t="s">
        <v>1279</v>
      </c>
      <c r="F1617" t="s">
        <v>9</v>
      </c>
      <c r="G1617">
        <v>31</v>
      </c>
      <c r="L1617">
        <v>13.5</v>
      </c>
      <c r="M1617">
        <v>-82</v>
      </c>
      <c r="N1617">
        <v>-82</v>
      </c>
    </row>
    <row r="1618" spans="1:14" x14ac:dyDescent="0.25">
      <c r="A1618" t="s">
        <v>7</v>
      </c>
      <c r="B1618">
        <v>-4</v>
      </c>
      <c r="C1618">
        <v>-82</v>
      </c>
      <c r="D1618">
        <v>13.5</v>
      </c>
      <c r="E1618" t="s">
        <v>1280</v>
      </c>
      <c r="F1618" t="s">
        <v>9</v>
      </c>
      <c r="G1618">
        <v>31</v>
      </c>
      <c r="L1618">
        <v>13.5</v>
      </c>
      <c r="M1618">
        <v>-82</v>
      </c>
      <c r="N1618">
        <v>-82</v>
      </c>
    </row>
    <row r="1619" spans="1:14" x14ac:dyDescent="0.25">
      <c r="A1619" t="s">
        <v>7</v>
      </c>
      <c r="B1619">
        <v>-4</v>
      </c>
      <c r="C1619">
        <v>-82</v>
      </c>
      <c r="D1619">
        <v>13.5</v>
      </c>
      <c r="E1619" t="s">
        <v>1281</v>
      </c>
      <c r="F1619" t="s">
        <v>9</v>
      </c>
      <c r="G1619">
        <v>31</v>
      </c>
      <c r="L1619">
        <v>13.5</v>
      </c>
      <c r="M1619">
        <v>-82</v>
      </c>
      <c r="N1619">
        <v>-82</v>
      </c>
    </row>
    <row r="1620" spans="1:14" x14ac:dyDescent="0.25">
      <c r="A1620" t="s">
        <v>7</v>
      </c>
      <c r="B1620">
        <v>-4</v>
      </c>
      <c r="C1620">
        <v>-83</v>
      </c>
      <c r="D1620">
        <v>13.5</v>
      </c>
      <c r="E1620" t="s">
        <v>1282</v>
      </c>
      <c r="F1620" t="s">
        <v>9</v>
      </c>
      <c r="G1620">
        <v>31</v>
      </c>
      <c r="L1620">
        <v>13.5</v>
      </c>
      <c r="M1620">
        <v>-83</v>
      </c>
    </row>
    <row r="1621" spans="1:14" x14ac:dyDescent="0.25">
      <c r="A1621" t="s">
        <v>7</v>
      </c>
      <c r="B1621">
        <v>-4</v>
      </c>
      <c r="C1621">
        <v>-83</v>
      </c>
      <c r="D1621">
        <v>13.5</v>
      </c>
      <c r="E1621" t="s">
        <v>1282</v>
      </c>
      <c r="F1621" t="s">
        <v>9</v>
      </c>
      <c r="G1621">
        <v>31</v>
      </c>
      <c r="L1621">
        <v>13.5</v>
      </c>
      <c r="M1621">
        <v>-83</v>
      </c>
    </row>
    <row r="1622" spans="1:14" x14ac:dyDescent="0.25">
      <c r="A1622" t="s">
        <v>7</v>
      </c>
      <c r="B1622">
        <v>-4</v>
      </c>
      <c r="C1622">
        <v>-82</v>
      </c>
      <c r="D1622">
        <v>13.5</v>
      </c>
      <c r="E1622" t="s">
        <v>1283</v>
      </c>
      <c r="F1622" t="s">
        <v>9</v>
      </c>
      <c r="G1622">
        <v>30</v>
      </c>
      <c r="L1622">
        <v>13.5</v>
      </c>
      <c r="M1622">
        <v>-82</v>
      </c>
      <c r="N1622">
        <v>-82</v>
      </c>
    </row>
    <row r="1623" spans="1:14" x14ac:dyDescent="0.25">
      <c r="A1623" t="s">
        <v>7</v>
      </c>
      <c r="B1623">
        <v>-4</v>
      </c>
      <c r="C1623">
        <v>-82</v>
      </c>
      <c r="D1623">
        <v>13.5</v>
      </c>
      <c r="E1623" t="s">
        <v>1284</v>
      </c>
      <c r="F1623" t="s">
        <v>9</v>
      </c>
      <c r="G1623">
        <v>30</v>
      </c>
      <c r="L1623">
        <v>13.5</v>
      </c>
      <c r="M1623">
        <v>-82</v>
      </c>
      <c r="N1623">
        <v>-82</v>
      </c>
    </row>
    <row r="1624" spans="1:14" x14ac:dyDescent="0.25">
      <c r="A1624" t="s">
        <v>7</v>
      </c>
      <c r="B1624">
        <v>-4</v>
      </c>
      <c r="C1624">
        <v>-83</v>
      </c>
      <c r="D1624">
        <v>13.5</v>
      </c>
      <c r="E1624" t="s">
        <v>1285</v>
      </c>
      <c r="F1624" t="s">
        <v>9</v>
      </c>
      <c r="G1624">
        <v>30</v>
      </c>
      <c r="L1624">
        <v>13.5</v>
      </c>
      <c r="M1624">
        <v>-83</v>
      </c>
    </row>
    <row r="1625" spans="1:14" x14ac:dyDescent="0.25">
      <c r="A1625" t="s">
        <v>7</v>
      </c>
      <c r="B1625">
        <v>-4</v>
      </c>
      <c r="C1625">
        <v>-82</v>
      </c>
      <c r="D1625">
        <v>13.5</v>
      </c>
      <c r="E1625" t="s">
        <v>1286</v>
      </c>
      <c r="F1625" t="s">
        <v>9</v>
      </c>
      <c r="G1625">
        <v>30</v>
      </c>
      <c r="L1625">
        <v>13.5</v>
      </c>
      <c r="M1625">
        <v>-82</v>
      </c>
      <c r="N1625">
        <v>-82</v>
      </c>
    </row>
    <row r="1626" spans="1:14" x14ac:dyDescent="0.25">
      <c r="A1626" t="s">
        <v>7</v>
      </c>
      <c r="B1626">
        <v>-4</v>
      </c>
      <c r="C1626">
        <v>-82</v>
      </c>
      <c r="D1626">
        <v>13.5</v>
      </c>
      <c r="E1626" t="s">
        <v>1287</v>
      </c>
      <c r="F1626" t="s">
        <v>9</v>
      </c>
      <c r="G1626">
        <v>30</v>
      </c>
      <c r="L1626">
        <v>13.5</v>
      </c>
      <c r="M1626">
        <v>-82</v>
      </c>
      <c r="N1626">
        <v>-82</v>
      </c>
    </row>
    <row r="1627" spans="1:14" x14ac:dyDescent="0.25">
      <c r="A1627" t="s">
        <v>7</v>
      </c>
      <c r="B1627">
        <v>-4</v>
      </c>
      <c r="C1627">
        <v>-82</v>
      </c>
      <c r="D1627">
        <v>13.5</v>
      </c>
      <c r="E1627" t="s">
        <v>1288</v>
      </c>
      <c r="F1627" t="s">
        <v>9</v>
      </c>
      <c r="G1627">
        <v>30</v>
      </c>
      <c r="L1627">
        <v>13.5</v>
      </c>
      <c r="M1627">
        <v>-82</v>
      </c>
      <c r="N1627">
        <v>-82</v>
      </c>
    </row>
    <row r="1628" spans="1:14" x14ac:dyDescent="0.25">
      <c r="A1628" t="s">
        <v>7</v>
      </c>
      <c r="B1628">
        <v>-4</v>
      </c>
      <c r="C1628">
        <v>-80</v>
      </c>
      <c r="D1628">
        <v>13.5</v>
      </c>
      <c r="E1628" t="s">
        <v>1289</v>
      </c>
      <c r="F1628" t="s">
        <v>9</v>
      </c>
      <c r="G1628">
        <v>30</v>
      </c>
      <c r="L1628">
        <v>13.5</v>
      </c>
      <c r="M1628">
        <v>-80</v>
      </c>
    </row>
    <row r="1629" spans="1:14" x14ac:dyDescent="0.25">
      <c r="A1629" t="s">
        <v>7</v>
      </c>
      <c r="B1629">
        <v>-4</v>
      </c>
      <c r="C1629">
        <v>-80</v>
      </c>
      <c r="D1629">
        <v>13.5</v>
      </c>
      <c r="E1629" t="s">
        <v>1290</v>
      </c>
      <c r="F1629" t="s">
        <v>9</v>
      </c>
      <c r="G1629">
        <v>30</v>
      </c>
      <c r="L1629">
        <v>13.5</v>
      </c>
      <c r="M1629">
        <v>-80</v>
      </c>
    </row>
    <row r="1630" spans="1:14" x14ac:dyDescent="0.25">
      <c r="A1630" t="s">
        <v>7</v>
      </c>
      <c r="B1630">
        <v>-4</v>
      </c>
      <c r="C1630">
        <v>-80</v>
      </c>
      <c r="D1630">
        <v>13.5</v>
      </c>
      <c r="E1630" t="s">
        <v>1290</v>
      </c>
      <c r="F1630" t="s">
        <v>9</v>
      </c>
      <c r="G1630">
        <v>30</v>
      </c>
      <c r="L1630">
        <v>13.5</v>
      </c>
      <c r="M1630">
        <v>-80</v>
      </c>
    </row>
    <row r="1631" spans="1:14" x14ac:dyDescent="0.25">
      <c r="A1631" t="s">
        <v>7</v>
      </c>
      <c r="B1631">
        <v>-4</v>
      </c>
      <c r="C1631">
        <v>-81</v>
      </c>
      <c r="D1631">
        <v>13.5</v>
      </c>
      <c r="E1631" t="s">
        <v>1291</v>
      </c>
      <c r="F1631" t="s">
        <v>9</v>
      </c>
      <c r="G1631">
        <v>30</v>
      </c>
      <c r="L1631">
        <v>13.5</v>
      </c>
      <c r="M1631">
        <v>-81</v>
      </c>
    </row>
    <row r="1632" spans="1:14" x14ac:dyDescent="0.25">
      <c r="A1632" t="s">
        <v>7</v>
      </c>
      <c r="B1632">
        <v>-4</v>
      </c>
      <c r="C1632">
        <v>-81</v>
      </c>
      <c r="D1632">
        <v>14</v>
      </c>
      <c r="E1632" t="s">
        <v>1292</v>
      </c>
      <c r="F1632" t="s">
        <v>9</v>
      </c>
      <c r="G1632">
        <v>30</v>
      </c>
      <c r="L1632">
        <v>14</v>
      </c>
      <c r="M1632">
        <v>-81</v>
      </c>
      <c r="N1632">
        <v>-81</v>
      </c>
    </row>
    <row r="1633" spans="1:14" x14ac:dyDescent="0.25">
      <c r="A1633" t="s">
        <v>7</v>
      </c>
      <c r="B1633">
        <v>-4</v>
      </c>
      <c r="C1633">
        <v>-81</v>
      </c>
      <c r="D1633">
        <v>14</v>
      </c>
      <c r="E1633" t="s">
        <v>1293</v>
      </c>
      <c r="F1633" t="s">
        <v>9</v>
      </c>
      <c r="G1633">
        <v>30</v>
      </c>
      <c r="L1633">
        <v>14</v>
      </c>
      <c r="M1633">
        <v>-81</v>
      </c>
      <c r="N1633">
        <v>-81</v>
      </c>
    </row>
    <row r="1634" spans="1:14" x14ac:dyDescent="0.25">
      <c r="A1634" t="s">
        <v>7</v>
      </c>
      <c r="B1634">
        <v>-4</v>
      </c>
      <c r="C1634">
        <v>-81</v>
      </c>
      <c r="D1634">
        <v>14</v>
      </c>
      <c r="E1634" t="s">
        <v>1294</v>
      </c>
      <c r="F1634" t="s">
        <v>9</v>
      </c>
      <c r="G1634">
        <v>30</v>
      </c>
      <c r="L1634">
        <v>14</v>
      </c>
      <c r="M1634">
        <v>-81</v>
      </c>
      <c r="N1634">
        <v>-81</v>
      </c>
    </row>
    <row r="1635" spans="1:14" x14ac:dyDescent="0.25">
      <c r="A1635" t="s">
        <v>7</v>
      </c>
      <c r="B1635">
        <v>-4</v>
      </c>
      <c r="C1635">
        <v>-81</v>
      </c>
      <c r="D1635">
        <v>14</v>
      </c>
      <c r="E1635" t="s">
        <v>1295</v>
      </c>
      <c r="F1635" t="s">
        <v>9</v>
      </c>
      <c r="G1635">
        <v>30</v>
      </c>
      <c r="L1635">
        <v>14</v>
      </c>
      <c r="M1635">
        <v>-81</v>
      </c>
      <c r="N1635">
        <v>-81</v>
      </c>
    </row>
    <row r="1636" spans="1:14" x14ac:dyDescent="0.25">
      <c r="A1636" t="s">
        <v>7</v>
      </c>
      <c r="B1636">
        <v>-4</v>
      </c>
      <c r="C1636">
        <v>-80</v>
      </c>
      <c r="D1636">
        <v>14</v>
      </c>
      <c r="E1636" t="s">
        <v>1295</v>
      </c>
      <c r="F1636" t="s">
        <v>9</v>
      </c>
      <c r="G1636">
        <v>30</v>
      </c>
      <c r="L1636">
        <v>14</v>
      </c>
      <c r="M1636">
        <v>-80</v>
      </c>
    </row>
    <row r="1637" spans="1:14" x14ac:dyDescent="0.25">
      <c r="A1637" t="s">
        <v>7</v>
      </c>
      <c r="B1637">
        <v>-4</v>
      </c>
      <c r="C1637">
        <v>-82</v>
      </c>
      <c r="D1637">
        <v>14</v>
      </c>
      <c r="E1637" t="s">
        <v>1296</v>
      </c>
      <c r="F1637" t="s">
        <v>9</v>
      </c>
      <c r="G1637">
        <v>30</v>
      </c>
      <c r="L1637">
        <v>14</v>
      </c>
      <c r="M1637">
        <v>-82</v>
      </c>
    </row>
    <row r="1638" spans="1:14" x14ac:dyDescent="0.25">
      <c r="A1638" t="s">
        <v>7</v>
      </c>
      <c r="B1638">
        <v>-4</v>
      </c>
      <c r="C1638">
        <v>-81</v>
      </c>
      <c r="D1638">
        <v>14</v>
      </c>
      <c r="E1638" t="s">
        <v>1297</v>
      </c>
      <c r="F1638" t="s">
        <v>9</v>
      </c>
      <c r="G1638">
        <v>30</v>
      </c>
      <c r="L1638">
        <v>14</v>
      </c>
      <c r="M1638">
        <v>-81</v>
      </c>
      <c r="N1638">
        <v>-81</v>
      </c>
    </row>
    <row r="1639" spans="1:14" x14ac:dyDescent="0.25">
      <c r="A1639" t="s">
        <v>7</v>
      </c>
      <c r="B1639">
        <v>-4</v>
      </c>
      <c r="C1639">
        <v>-81</v>
      </c>
      <c r="D1639">
        <v>14</v>
      </c>
      <c r="E1639" t="s">
        <v>1298</v>
      </c>
      <c r="F1639" t="s">
        <v>9</v>
      </c>
      <c r="G1639">
        <v>30</v>
      </c>
      <c r="L1639">
        <v>14</v>
      </c>
      <c r="M1639">
        <v>-81</v>
      </c>
      <c r="N1639">
        <v>-81</v>
      </c>
    </row>
    <row r="1640" spans="1:14" x14ac:dyDescent="0.25">
      <c r="A1640" t="s">
        <v>7</v>
      </c>
      <c r="B1640">
        <v>-4</v>
      </c>
      <c r="C1640">
        <v>-80</v>
      </c>
      <c r="D1640">
        <v>14</v>
      </c>
      <c r="E1640" t="s">
        <v>1298</v>
      </c>
      <c r="F1640" t="s">
        <v>9</v>
      </c>
      <c r="G1640">
        <v>30</v>
      </c>
      <c r="L1640">
        <v>14</v>
      </c>
      <c r="M1640">
        <v>-80</v>
      </c>
    </row>
    <row r="1641" spans="1:14" x14ac:dyDescent="0.25">
      <c r="A1641" t="s">
        <v>7</v>
      </c>
      <c r="B1641">
        <v>-4</v>
      </c>
      <c r="C1641">
        <v>-80</v>
      </c>
      <c r="D1641">
        <v>14</v>
      </c>
      <c r="E1641" t="s">
        <v>1299</v>
      </c>
      <c r="F1641" t="s">
        <v>9</v>
      </c>
      <c r="G1641">
        <v>30</v>
      </c>
      <c r="L1641">
        <v>14</v>
      </c>
      <c r="M1641">
        <v>-80</v>
      </c>
    </row>
    <row r="1642" spans="1:14" x14ac:dyDescent="0.25">
      <c r="A1642" t="s">
        <v>7</v>
      </c>
      <c r="B1642">
        <v>-4</v>
      </c>
      <c r="C1642">
        <v>-81</v>
      </c>
      <c r="D1642">
        <v>14</v>
      </c>
      <c r="E1642" t="s">
        <v>1300</v>
      </c>
      <c r="F1642" t="s">
        <v>9</v>
      </c>
      <c r="G1642">
        <v>30</v>
      </c>
      <c r="L1642">
        <v>14</v>
      </c>
      <c r="M1642">
        <v>-81</v>
      </c>
      <c r="N1642">
        <v>-81</v>
      </c>
    </row>
    <row r="1643" spans="1:14" x14ac:dyDescent="0.25">
      <c r="A1643" t="s">
        <v>7</v>
      </c>
      <c r="B1643">
        <v>-4</v>
      </c>
      <c r="C1643">
        <v>-84</v>
      </c>
      <c r="D1643">
        <v>14</v>
      </c>
      <c r="E1643" t="s">
        <v>1301</v>
      </c>
      <c r="F1643" t="s">
        <v>9</v>
      </c>
      <c r="G1643">
        <v>30</v>
      </c>
      <c r="L1643">
        <v>14</v>
      </c>
      <c r="M1643">
        <v>-84</v>
      </c>
    </row>
    <row r="1644" spans="1:14" x14ac:dyDescent="0.25">
      <c r="A1644" t="s">
        <v>7</v>
      </c>
      <c r="B1644">
        <v>-4</v>
      </c>
      <c r="C1644">
        <v>-81</v>
      </c>
      <c r="D1644">
        <v>14</v>
      </c>
      <c r="E1644" t="s">
        <v>1302</v>
      </c>
      <c r="F1644" t="s">
        <v>9</v>
      </c>
      <c r="G1644">
        <v>30</v>
      </c>
      <c r="L1644">
        <v>14</v>
      </c>
      <c r="M1644">
        <v>-81</v>
      </c>
      <c r="N1644">
        <v>-81</v>
      </c>
    </row>
    <row r="1645" spans="1:14" x14ac:dyDescent="0.25">
      <c r="A1645" t="s">
        <v>7</v>
      </c>
      <c r="B1645">
        <v>-4</v>
      </c>
      <c r="C1645">
        <v>-81</v>
      </c>
      <c r="D1645">
        <v>14</v>
      </c>
      <c r="E1645" t="s">
        <v>1303</v>
      </c>
      <c r="F1645" t="s">
        <v>9</v>
      </c>
      <c r="G1645">
        <v>30</v>
      </c>
      <c r="L1645">
        <v>14</v>
      </c>
      <c r="M1645">
        <v>-81</v>
      </c>
      <c r="N1645">
        <v>-81</v>
      </c>
    </row>
    <row r="1646" spans="1:14" x14ac:dyDescent="0.25">
      <c r="A1646" t="s">
        <v>7</v>
      </c>
      <c r="B1646">
        <v>-4</v>
      </c>
      <c r="C1646">
        <v>-81</v>
      </c>
      <c r="D1646">
        <v>14</v>
      </c>
      <c r="E1646" t="s">
        <v>1304</v>
      </c>
      <c r="F1646" t="s">
        <v>9</v>
      </c>
      <c r="G1646">
        <v>30</v>
      </c>
      <c r="L1646">
        <v>14</v>
      </c>
      <c r="M1646">
        <v>-81</v>
      </c>
      <c r="N1646">
        <v>-81</v>
      </c>
    </row>
    <row r="1647" spans="1:14" x14ac:dyDescent="0.25">
      <c r="A1647" t="s">
        <v>7</v>
      </c>
      <c r="B1647">
        <v>-4</v>
      </c>
      <c r="C1647">
        <v>-81</v>
      </c>
      <c r="D1647">
        <v>14</v>
      </c>
      <c r="E1647" t="s">
        <v>1305</v>
      </c>
      <c r="F1647" t="s">
        <v>9</v>
      </c>
      <c r="G1647">
        <v>30</v>
      </c>
      <c r="L1647">
        <v>14</v>
      </c>
      <c r="M1647">
        <v>-81</v>
      </c>
      <c r="N1647">
        <v>-81</v>
      </c>
    </row>
    <row r="1648" spans="1:14" x14ac:dyDescent="0.25">
      <c r="A1648" t="s">
        <v>7</v>
      </c>
      <c r="B1648">
        <v>-4</v>
      </c>
      <c r="C1648">
        <v>-82</v>
      </c>
      <c r="D1648">
        <v>14</v>
      </c>
      <c r="E1648" t="s">
        <v>1306</v>
      </c>
      <c r="F1648" t="s">
        <v>9</v>
      </c>
      <c r="G1648">
        <v>30</v>
      </c>
      <c r="L1648">
        <v>14</v>
      </c>
      <c r="M1648">
        <v>-82</v>
      </c>
    </row>
    <row r="1649" spans="1:14" x14ac:dyDescent="0.25">
      <c r="A1649" t="s">
        <v>7</v>
      </c>
      <c r="B1649">
        <v>-4</v>
      </c>
      <c r="C1649">
        <v>-81</v>
      </c>
      <c r="D1649">
        <v>14</v>
      </c>
      <c r="E1649" t="s">
        <v>1307</v>
      </c>
      <c r="F1649" t="s">
        <v>9</v>
      </c>
      <c r="G1649">
        <v>30</v>
      </c>
      <c r="L1649">
        <v>14</v>
      </c>
      <c r="M1649">
        <v>-81</v>
      </c>
      <c r="N1649">
        <v>-81</v>
      </c>
    </row>
    <row r="1650" spans="1:14" x14ac:dyDescent="0.25">
      <c r="A1650" t="s">
        <v>7</v>
      </c>
      <c r="B1650">
        <v>-4</v>
      </c>
      <c r="C1650">
        <v>-81</v>
      </c>
      <c r="D1650">
        <v>14</v>
      </c>
      <c r="E1650" t="s">
        <v>1308</v>
      </c>
      <c r="F1650" t="s">
        <v>9</v>
      </c>
      <c r="G1650">
        <v>30</v>
      </c>
      <c r="L1650">
        <v>14</v>
      </c>
      <c r="M1650">
        <v>-81</v>
      </c>
      <c r="N1650">
        <v>-81</v>
      </c>
    </row>
    <row r="1651" spans="1:14" x14ac:dyDescent="0.25">
      <c r="A1651" t="s">
        <v>7</v>
      </c>
      <c r="B1651">
        <v>-4</v>
      </c>
      <c r="C1651">
        <v>-81</v>
      </c>
      <c r="D1651">
        <v>14</v>
      </c>
      <c r="E1651" t="s">
        <v>1309</v>
      </c>
      <c r="F1651" t="s">
        <v>9</v>
      </c>
      <c r="G1651">
        <v>30</v>
      </c>
      <c r="L1651">
        <v>14</v>
      </c>
      <c r="M1651">
        <v>-81</v>
      </c>
      <c r="N1651">
        <v>-81</v>
      </c>
    </row>
    <row r="1652" spans="1:14" x14ac:dyDescent="0.25">
      <c r="A1652" t="s">
        <v>7</v>
      </c>
      <c r="B1652">
        <v>-4</v>
      </c>
      <c r="C1652">
        <v>-81</v>
      </c>
      <c r="D1652">
        <v>14</v>
      </c>
      <c r="E1652" t="s">
        <v>1309</v>
      </c>
      <c r="F1652" t="s">
        <v>9</v>
      </c>
      <c r="G1652">
        <v>30</v>
      </c>
      <c r="L1652">
        <v>14</v>
      </c>
      <c r="M1652">
        <v>-81</v>
      </c>
      <c r="N1652">
        <v>-81</v>
      </c>
    </row>
    <row r="1653" spans="1:14" x14ac:dyDescent="0.25">
      <c r="A1653" t="s">
        <v>7</v>
      </c>
      <c r="B1653">
        <v>-4</v>
      </c>
      <c r="C1653">
        <v>-81</v>
      </c>
      <c r="D1653">
        <v>14</v>
      </c>
      <c r="E1653" t="s">
        <v>1310</v>
      </c>
      <c r="F1653" t="s">
        <v>9</v>
      </c>
      <c r="G1653">
        <v>30</v>
      </c>
      <c r="L1653">
        <v>14</v>
      </c>
      <c r="M1653">
        <v>-81</v>
      </c>
      <c r="N1653">
        <v>-81</v>
      </c>
    </row>
    <row r="1654" spans="1:14" x14ac:dyDescent="0.25">
      <c r="A1654" t="s">
        <v>7</v>
      </c>
      <c r="B1654">
        <v>-4</v>
      </c>
      <c r="C1654">
        <v>-81</v>
      </c>
      <c r="D1654">
        <v>14</v>
      </c>
      <c r="E1654" t="s">
        <v>1310</v>
      </c>
      <c r="F1654" t="s">
        <v>9</v>
      </c>
      <c r="G1654">
        <v>30</v>
      </c>
      <c r="L1654">
        <v>14</v>
      </c>
      <c r="M1654">
        <v>-81</v>
      </c>
      <c r="N1654">
        <v>-81</v>
      </c>
    </row>
    <row r="1655" spans="1:14" x14ac:dyDescent="0.25">
      <c r="A1655" t="s">
        <v>7</v>
      </c>
      <c r="B1655">
        <v>-4</v>
      </c>
      <c r="C1655">
        <v>-81</v>
      </c>
      <c r="D1655">
        <v>14</v>
      </c>
      <c r="E1655" t="s">
        <v>1311</v>
      </c>
      <c r="F1655" t="s">
        <v>9</v>
      </c>
      <c r="G1655">
        <v>30</v>
      </c>
      <c r="L1655">
        <v>14</v>
      </c>
      <c r="M1655">
        <v>-81</v>
      </c>
      <c r="N1655">
        <v>-81</v>
      </c>
    </row>
    <row r="1656" spans="1:14" x14ac:dyDescent="0.25">
      <c r="A1656" t="s">
        <v>7</v>
      </c>
      <c r="B1656">
        <v>-4</v>
      </c>
      <c r="C1656">
        <v>-81</v>
      </c>
      <c r="D1656">
        <v>14</v>
      </c>
      <c r="E1656" t="s">
        <v>1312</v>
      </c>
      <c r="F1656" t="s">
        <v>9</v>
      </c>
      <c r="G1656">
        <v>30</v>
      </c>
      <c r="L1656">
        <v>14</v>
      </c>
      <c r="M1656">
        <v>-81</v>
      </c>
      <c r="N1656">
        <v>-81</v>
      </c>
    </row>
    <row r="1657" spans="1:14" x14ac:dyDescent="0.25">
      <c r="A1657" t="s">
        <v>7</v>
      </c>
      <c r="B1657">
        <v>-4</v>
      </c>
      <c r="C1657">
        <v>-81</v>
      </c>
      <c r="D1657">
        <v>14</v>
      </c>
      <c r="E1657" t="s">
        <v>1312</v>
      </c>
      <c r="F1657" t="s">
        <v>9</v>
      </c>
      <c r="G1657">
        <v>30</v>
      </c>
      <c r="L1657">
        <v>14</v>
      </c>
      <c r="M1657">
        <v>-81</v>
      </c>
      <c r="N1657">
        <v>-81</v>
      </c>
    </row>
    <row r="1658" spans="1:14" x14ac:dyDescent="0.25">
      <c r="A1658" t="s">
        <v>7</v>
      </c>
      <c r="B1658">
        <v>-4</v>
      </c>
      <c r="C1658">
        <v>-81</v>
      </c>
      <c r="D1658">
        <v>14</v>
      </c>
      <c r="E1658" t="s">
        <v>1313</v>
      </c>
      <c r="F1658" t="s">
        <v>9</v>
      </c>
      <c r="G1658">
        <v>30</v>
      </c>
      <c r="L1658">
        <v>14</v>
      </c>
      <c r="M1658">
        <v>-81</v>
      </c>
      <c r="N1658">
        <v>-81</v>
      </c>
    </row>
    <row r="1659" spans="1:14" x14ac:dyDescent="0.25">
      <c r="A1659" t="s">
        <v>7</v>
      </c>
      <c r="B1659">
        <v>-4</v>
      </c>
      <c r="C1659">
        <v>-81</v>
      </c>
      <c r="D1659">
        <v>14</v>
      </c>
      <c r="E1659" t="s">
        <v>1314</v>
      </c>
      <c r="F1659" t="s">
        <v>9</v>
      </c>
      <c r="G1659">
        <v>30</v>
      </c>
      <c r="L1659">
        <v>14</v>
      </c>
      <c r="M1659">
        <v>-81</v>
      </c>
      <c r="N1659">
        <v>-81</v>
      </c>
    </row>
    <row r="1660" spans="1:14" x14ac:dyDescent="0.25">
      <c r="A1660" t="s">
        <v>7</v>
      </c>
      <c r="B1660">
        <v>-4</v>
      </c>
      <c r="C1660">
        <v>-81</v>
      </c>
      <c r="D1660">
        <v>14</v>
      </c>
      <c r="E1660" t="s">
        <v>1315</v>
      </c>
      <c r="F1660" t="s">
        <v>9</v>
      </c>
      <c r="G1660">
        <v>30</v>
      </c>
      <c r="L1660">
        <v>14</v>
      </c>
      <c r="M1660">
        <v>-81</v>
      </c>
      <c r="N1660">
        <v>-81</v>
      </c>
    </row>
    <row r="1661" spans="1:14" x14ac:dyDescent="0.25">
      <c r="A1661" t="s">
        <v>7</v>
      </c>
      <c r="B1661">
        <v>-4</v>
      </c>
      <c r="C1661">
        <v>-81</v>
      </c>
      <c r="D1661">
        <v>14</v>
      </c>
      <c r="E1661" t="s">
        <v>1315</v>
      </c>
      <c r="F1661" t="s">
        <v>9</v>
      </c>
      <c r="G1661">
        <v>30</v>
      </c>
      <c r="L1661">
        <v>14</v>
      </c>
      <c r="M1661">
        <v>-81</v>
      </c>
      <c r="N1661">
        <v>-81</v>
      </c>
    </row>
    <row r="1662" spans="1:14" x14ac:dyDescent="0.25">
      <c r="A1662" t="s">
        <v>7</v>
      </c>
      <c r="B1662">
        <v>-4</v>
      </c>
      <c r="C1662">
        <v>-82</v>
      </c>
      <c r="D1662">
        <v>14</v>
      </c>
      <c r="E1662" t="s">
        <v>1316</v>
      </c>
      <c r="F1662" t="s">
        <v>9</v>
      </c>
      <c r="G1662">
        <v>30</v>
      </c>
      <c r="L1662">
        <v>14</v>
      </c>
      <c r="M1662">
        <v>-82</v>
      </c>
    </row>
    <row r="1663" spans="1:14" x14ac:dyDescent="0.25">
      <c r="A1663" t="s">
        <v>7</v>
      </c>
      <c r="B1663">
        <v>-4</v>
      </c>
      <c r="C1663">
        <v>-81</v>
      </c>
      <c r="D1663">
        <v>14</v>
      </c>
      <c r="E1663" t="s">
        <v>1317</v>
      </c>
      <c r="F1663" t="s">
        <v>9</v>
      </c>
      <c r="G1663">
        <v>30</v>
      </c>
      <c r="L1663">
        <v>14</v>
      </c>
      <c r="M1663">
        <v>-81</v>
      </c>
      <c r="N1663">
        <v>-81</v>
      </c>
    </row>
    <row r="1664" spans="1:14" x14ac:dyDescent="0.25">
      <c r="A1664" t="s">
        <v>7</v>
      </c>
      <c r="B1664">
        <v>-4</v>
      </c>
      <c r="C1664">
        <v>-81</v>
      </c>
      <c r="D1664">
        <v>14</v>
      </c>
      <c r="E1664" t="s">
        <v>1317</v>
      </c>
      <c r="F1664" t="s">
        <v>9</v>
      </c>
      <c r="G1664">
        <v>30</v>
      </c>
      <c r="L1664">
        <v>14</v>
      </c>
      <c r="M1664">
        <v>-81</v>
      </c>
      <c r="N1664">
        <v>-81</v>
      </c>
    </row>
    <row r="1665" spans="1:14" x14ac:dyDescent="0.25">
      <c r="A1665" t="s">
        <v>7</v>
      </c>
      <c r="B1665">
        <v>-4</v>
      </c>
      <c r="C1665">
        <v>-81</v>
      </c>
      <c r="D1665">
        <v>14</v>
      </c>
      <c r="E1665" t="s">
        <v>1318</v>
      </c>
      <c r="F1665" t="s">
        <v>9</v>
      </c>
      <c r="G1665">
        <v>30</v>
      </c>
      <c r="L1665">
        <v>14</v>
      </c>
      <c r="M1665">
        <v>-81</v>
      </c>
      <c r="N1665">
        <v>-81</v>
      </c>
    </row>
    <row r="1666" spans="1:14" x14ac:dyDescent="0.25">
      <c r="A1666" t="s">
        <v>7</v>
      </c>
      <c r="B1666">
        <v>-4</v>
      </c>
      <c r="C1666">
        <v>-81</v>
      </c>
      <c r="D1666">
        <v>14</v>
      </c>
      <c r="E1666" t="s">
        <v>1319</v>
      </c>
      <c r="F1666" t="s">
        <v>9</v>
      </c>
      <c r="G1666">
        <v>29</v>
      </c>
      <c r="L1666">
        <v>14</v>
      </c>
      <c r="M1666">
        <v>-81</v>
      </c>
      <c r="N1666">
        <v>-81</v>
      </c>
    </row>
    <row r="1667" spans="1:14" x14ac:dyDescent="0.25">
      <c r="A1667" t="s">
        <v>7</v>
      </c>
      <c r="B1667">
        <v>-4</v>
      </c>
      <c r="C1667">
        <v>-81</v>
      </c>
      <c r="D1667">
        <v>14</v>
      </c>
      <c r="E1667" t="s">
        <v>1320</v>
      </c>
      <c r="F1667" t="s">
        <v>9</v>
      </c>
      <c r="G1667">
        <v>29</v>
      </c>
      <c r="L1667">
        <v>14</v>
      </c>
      <c r="M1667">
        <v>-81</v>
      </c>
      <c r="N1667">
        <v>-81</v>
      </c>
    </row>
    <row r="1668" spans="1:14" x14ac:dyDescent="0.25">
      <c r="A1668" t="s">
        <v>7</v>
      </c>
      <c r="B1668">
        <v>-4</v>
      </c>
      <c r="C1668">
        <v>-81</v>
      </c>
      <c r="D1668">
        <v>14</v>
      </c>
      <c r="E1668" t="s">
        <v>1321</v>
      </c>
      <c r="F1668" t="s">
        <v>9</v>
      </c>
      <c r="G1668">
        <v>29</v>
      </c>
      <c r="L1668">
        <v>14</v>
      </c>
      <c r="M1668">
        <v>-81</v>
      </c>
      <c r="N1668">
        <v>-81</v>
      </c>
    </row>
    <row r="1669" spans="1:14" x14ac:dyDescent="0.25">
      <c r="A1669" t="s">
        <v>7</v>
      </c>
      <c r="B1669">
        <v>-4</v>
      </c>
      <c r="C1669">
        <v>-81</v>
      </c>
      <c r="D1669">
        <v>14</v>
      </c>
      <c r="E1669" t="s">
        <v>1322</v>
      </c>
      <c r="F1669" t="s">
        <v>9</v>
      </c>
      <c r="G1669">
        <v>29</v>
      </c>
      <c r="L1669">
        <v>14</v>
      </c>
      <c r="M1669">
        <v>-81</v>
      </c>
      <c r="N1669">
        <v>-81</v>
      </c>
    </row>
    <row r="1670" spans="1:14" x14ac:dyDescent="0.25">
      <c r="A1670" t="s">
        <v>7</v>
      </c>
      <c r="B1670">
        <v>-4</v>
      </c>
      <c r="C1670">
        <v>-81</v>
      </c>
      <c r="D1670">
        <v>14</v>
      </c>
      <c r="E1670" t="s">
        <v>1323</v>
      </c>
      <c r="F1670" t="s">
        <v>9</v>
      </c>
      <c r="G1670">
        <v>29</v>
      </c>
      <c r="L1670">
        <v>14</v>
      </c>
      <c r="M1670">
        <v>-81</v>
      </c>
      <c r="N1670">
        <v>-81</v>
      </c>
    </row>
    <row r="1671" spans="1:14" x14ac:dyDescent="0.25">
      <c r="A1671" t="s">
        <v>7</v>
      </c>
      <c r="B1671">
        <v>-4</v>
      </c>
      <c r="C1671">
        <v>-82</v>
      </c>
      <c r="D1671">
        <v>14</v>
      </c>
      <c r="E1671" t="s">
        <v>1324</v>
      </c>
      <c r="F1671" t="s">
        <v>9</v>
      </c>
      <c r="G1671">
        <v>29</v>
      </c>
      <c r="L1671">
        <v>14</v>
      </c>
      <c r="M1671">
        <v>-82</v>
      </c>
    </row>
    <row r="1672" spans="1:14" x14ac:dyDescent="0.25">
      <c r="A1672" t="s">
        <v>7</v>
      </c>
      <c r="B1672">
        <v>-4</v>
      </c>
      <c r="C1672">
        <v>-81</v>
      </c>
      <c r="D1672">
        <v>14</v>
      </c>
      <c r="E1672" t="s">
        <v>1325</v>
      </c>
      <c r="F1672" t="s">
        <v>9</v>
      </c>
      <c r="G1672">
        <v>29</v>
      </c>
      <c r="L1672">
        <v>14</v>
      </c>
      <c r="M1672">
        <v>-81</v>
      </c>
      <c r="N1672">
        <v>-81</v>
      </c>
    </row>
    <row r="1673" spans="1:14" x14ac:dyDescent="0.25">
      <c r="A1673" t="s">
        <v>7</v>
      </c>
      <c r="B1673">
        <v>-4</v>
      </c>
      <c r="C1673">
        <v>-81</v>
      </c>
      <c r="D1673">
        <v>14</v>
      </c>
      <c r="E1673" t="s">
        <v>1326</v>
      </c>
      <c r="F1673" t="s">
        <v>9</v>
      </c>
      <c r="G1673">
        <v>29</v>
      </c>
      <c r="L1673">
        <v>14</v>
      </c>
      <c r="M1673">
        <v>-81</v>
      </c>
      <c r="N1673">
        <v>-81</v>
      </c>
    </row>
    <row r="1674" spans="1:14" x14ac:dyDescent="0.25">
      <c r="A1674" t="s">
        <v>7</v>
      </c>
      <c r="B1674">
        <v>-4</v>
      </c>
      <c r="C1674">
        <v>-82</v>
      </c>
      <c r="D1674">
        <v>14</v>
      </c>
      <c r="E1674" t="s">
        <v>1327</v>
      </c>
      <c r="F1674" t="s">
        <v>9</v>
      </c>
      <c r="G1674">
        <v>29</v>
      </c>
      <c r="L1674">
        <v>14</v>
      </c>
      <c r="M1674">
        <v>-82</v>
      </c>
    </row>
    <row r="1675" spans="1:14" x14ac:dyDescent="0.25">
      <c r="A1675" t="s">
        <v>7</v>
      </c>
      <c r="B1675">
        <v>-4</v>
      </c>
      <c r="C1675">
        <v>-81</v>
      </c>
      <c r="D1675">
        <v>14</v>
      </c>
      <c r="E1675" t="s">
        <v>1328</v>
      </c>
      <c r="F1675" t="s">
        <v>9</v>
      </c>
      <c r="G1675">
        <v>29</v>
      </c>
      <c r="L1675">
        <v>14</v>
      </c>
      <c r="M1675">
        <v>-81</v>
      </c>
      <c r="N1675">
        <v>-81</v>
      </c>
    </row>
    <row r="1676" spans="1:14" x14ac:dyDescent="0.25">
      <c r="A1676" t="s">
        <v>7</v>
      </c>
      <c r="B1676">
        <v>-4</v>
      </c>
      <c r="C1676">
        <v>-81</v>
      </c>
      <c r="D1676">
        <v>14</v>
      </c>
      <c r="E1676" t="s">
        <v>1329</v>
      </c>
      <c r="F1676" t="s">
        <v>9</v>
      </c>
      <c r="G1676">
        <v>29</v>
      </c>
      <c r="L1676">
        <v>14</v>
      </c>
      <c r="M1676">
        <v>-81</v>
      </c>
      <c r="N1676">
        <v>-81</v>
      </c>
    </row>
    <row r="1677" spans="1:14" x14ac:dyDescent="0.25">
      <c r="A1677" t="s">
        <v>7</v>
      </c>
      <c r="B1677">
        <v>-4</v>
      </c>
      <c r="C1677">
        <v>-82</v>
      </c>
      <c r="D1677">
        <v>14</v>
      </c>
      <c r="E1677" t="s">
        <v>1330</v>
      </c>
      <c r="F1677" t="s">
        <v>9</v>
      </c>
      <c r="G1677">
        <v>29</v>
      </c>
      <c r="L1677">
        <v>14</v>
      </c>
      <c r="M1677">
        <v>-82</v>
      </c>
    </row>
    <row r="1678" spans="1:14" x14ac:dyDescent="0.25">
      <c r="A1678" t="s">
        <v>7</v>
      </c>
      <c r="B1678">
        <v>-4</v>
      </c>
      <c r="C1678">
        <v>-81</v>
      </c>
      <c r="D1678">
        <v>14</v>
      </c>
      <c r="E1678" t="s">
        <v>1330</v>
      </c>
      <c r="F1678" t="s">
        <v>9</v>
      </c>
      <c r="G1678">
        <v>29</v>
      </c>
      <c r="L1678">
        <v>14</v>
      </c>
      <c r="M1678">
        <v>-81</v>
      </c>
      <c r="N1678">
        <v>-81</v>
      </c>
    </row>
    <row r="1679" spans="1:14" x14ac:dyDescent="0.25">
      <c r="A1679" t="s">
        <v>7</v>
      </c>
      <c r="B1679">
        <v>-4</v>
      </c>
      <c r="C1679">
        <v>-81</v>
      </c>
      <c r="D1679">
        <v>14</v>
      </c>
      <c r="E1679" t="s">
        <v>1331</v>
      </c>
      <c r="F1679" t="s">
        <v>9</v>
      </c>
      <c r="G1679">
        <v>29</v>
      </c>
      <c r="L1679">
        <v>14</v>
      </c>
      <c r="M1679">
        <v>-81</v>
      </c>
      <c r="N1679">
        <v>-81</v>
      </c>
    </row>
    <row r="1680" spans="1:14" x14ac:dyDescent="0.25">
      <c r="A1680" t="s">
        <v>7</v>
      </c>
      <c r="B1680">
        <v>-4</v>
      </c>
      <c r="C1680">
        <v>-81</v>
      </c>
      <c r="D1680">
        <v>14</v>
      </c>
      <c r="E1680" t="s">
        <v>1332</v>
      </c>
      <c r="F1680" t="s">
        <v>9</v>
      </c>
      <c r="G1680">
        <v>29</v>
      </c>
      <c r="L1680">
        <v>14</v>
      </c>
      <c r="M1680">
        <v>-81</v>
      </c>
      <c r="N1680">
        <v>-81</v>
      </c>
    </row>
    <row r="1681" spans="1:14" x14ac:dyDescent="0.25">
      <c r="A1681" t="s">
        <v>7</v>
      </c>
      <c r="B1681">
        <v>-4</v>
      </c>
      <c r="C1681">
        <v>-81</v>
      </c>
      <c r="D1681">
        <v>14</v>
      </c>
      <c r="E1681" t="s">
        <v>1333</v>
      </c>
      <c r="F1681" t="s">
        <v>9</v>
      </c>
      <c r="G1681">
        <v>29</v>
      </c>
      <c r="L1681">
        <v>14</v>
      </c>
      <c r="M1681">
        <v>-81</v>
      </c>
      <c r="N1681">
        <v>-81</v>
      </c>
    </row>
    <row r="1682" spans="1:14" x14ac:dyDescent="0.25">
      <c r="A1682" t="s">
        <v>7</v>
      </c>
      <c r="B1682">
        <v>-4</v>
      </c>
      <c r="C1682">
        <v>-81</v>
      </c>
      <c r="D1682">
        <v>14</v>
      </c>
      <c r="E1682" t="s">
        <v>1334</v>
      </c>
      <c r="F1682" t="s">
        <v>9</v>
      </c>
      <c r="G1682">
        <v>29</v>
      </c>
      <c r="L1682">
        <v>14</v>
      </c>
      <c r="M1682">
        <v>-81</v>
      </c>
      <c r="N1682">
        <v>-81</v>
      </c>
    </row>
    <row r="1683" spans="1:14" x14ac:dyDescent="0.25">
      <c r="A1683" t="s">
        <v>7</v>
      </c>
      <c r="B1683">
        <v>-4</v>
      </c>
      <c r="C1683">
        <v>-81</v>
      </c>
      <c r="D1683">
        <v>14</v>
      </c>
      <c r="E1683" t="s">
        <v>1335</v>
      </c>
      <c r="F1683" t="s">
        <v>9</v>
      </c>
      <c r="G1683">
        <v>29</v>
      </c>
      <c r="L1683">
        <v>14</v>
      </c>
      <c r="M1683">
        <v>-81</v>
      </c>
      <c r="N1683">
        <v>-81</v>
      </c>
    </row>
    <row r="1684" spans="1:14" x14ac:dyDescent="0.25">
      <c r="A1684" t="s">
        <v>7</v>
      </c>
      <c r="B1684">
        <v>-4</v>
      </c>
      <c r="C1684">
        <v>-81</v>
      </c>
      <c r="D1684">
        <v>14</v>
      </c>
      <c r="E1684" t="s">
        <v>1336</v>
      </c>
      <c r="F1684" t="s">
        <v>9</v>
      </c>
      <c r="G1684">
        <v>29</v>
      </c>
      <c r="L1684">
        <v>14</v>
      </c>
      <c r="M1684">
        <v>-81</v>
      </c>
      <c r="N1684">
        <v>-81</v>
      </c>
    </row>
    <row r="1685" spans="1:14" x14ac:dyDescent="0.25">
      <c r="A1685" t="s">
        <v>7</v>
      </c>
      <c r="B1685">
        <v>-4</v>
      </c>
      <c r="C1685">
        <v>-81</v>
      </c>
      <c r="D1685">
        <v>14</v>
      </c>
      <c r="E1685" t="s">
        <v>1337</v>
      </c>
      <c r="F1685" t="s">
        <v>9</v>
      </c>
      <c r="G1685">
        <v>29</v>
      </c>
      <c r="L1685">
        <v>14</v>
      </c>
      <c r="M1685">
        <v>-81</v>
      </c>
      <c r="N1685">
        <v>-81</v>
      </c>
    </row>
    <row r="1686" spans="1:14" x14ac:dyDescent="0.25">
      <c r="A1686" t="s">
        <v>7</v>
      </c>
      <c r="B1686">
        <v>-4</v>
      </c>
      <c r="C1686">
        <v>-81</v>
      </c>
      <c r="D1686">
        <v>14</v>
      </c>
      <c r="E1686" t="s">
        <v>1338</v>
      </c>
      <c r="F1686" t="s">
        <v>9</v>
      </c>
      <c r="G1686">
        <v>29</v>
      </c>
      <c r="L1686">
        <v>14</v>
      </c>
      <c r="M1686">
        <v>-81</v>
      </c>
      <c r="N1686">
        <v>-81</v>
      </c>
    </row>
    <row r="1687" spans="1:14" x14ac:dyDescent="0.25">
      <c r="A1687" t="s">
        <v>7</v>
      </c>
      <c r="B1687">
        <v>-4</v>
      </c>
      <c r="C1687">
        <v>-82</v>
      </c>
      <c r="D1687">
        <v>14</v>
      </c>
      <c r="E1687" t="s">
        <v>1339</v>
      </c>
      <c r="F1687" t="s">
        <v>9</v>
      </c>
      <c r="G1687">
        <v>29</v>
      </c>
      <c r="L1687">
        <v>14</v>
      </c>
      <c r="M1687">
        <v>-82</v>
      </c>
    </row>
    <row r="1688" spans="1:14" x14ac:dyDescent="0.25">
      <c r="A1688" t="s">
        <v>7</v>
      </c>
      <c r="B1688">
        <v>-4</v>
      </c>
      <c r="C1688">
        <v>-82</v>
      </c>
      <c r="D1688">
        <v>14</v>
      </c>
      <c r="E1688" t="s">
        <v>1340</v>
      </c>
      <c r="F1688" t="s">
        <v>9</v>
      </c>
      <c r="G1688">
        <v>29</v>
      </c>
      <c r="L1688">
        <v>14</v>
      </c>
      <c r="M1688">
        <v>-82</v>
      </c>
    </row>
    <row r="1689" spans="1:14" x14ac:dyDescent="0.25">
      <c r="A1689" t="s">
        <v>7</v>
      </c>
      <c r="B1689">
        <v>-4</v>
      </c>
      <c r="C1689">
        <v>-81</v>
      </c>
      <c r="D1689">
        <v>14</v>
      </c>
      <c r="E1689" t="s">
        <v>1340</v>
      </c>
      <c r="F1689" t="s">
        <v>9</v>
      </c>
      <c r="G1689">
        <v>29</v>
      </c>
      <c r="L1689">
        <v>14</v>
      </c>
      <c r="M1689">
        <v>-81</v>
      </c>
      <c r="N1689">
        <v>-81</v>
      </c>
    </row>
    <row r="1690" spans="1:14" x14ac:dyDescent="0.25">
      <c r="A1690" t="s">
        <v>7</v>
      </c>
      <c r="B1690">
        <v>-4</v>
      </c>
      <c r="C1690">
        <v>-81</v>
      </c>
      <c r="D1690">
        <v>14</v>
      </c>
      <c r="E1690" t="s">
        <v>1341</v>
      </c>
      <c r="F1690" t="s">
        <v>9</v>
      </c>
      <c r="G1690">
        <v>29</v>
      </c>
      <c r="L1690">
        <v>14</v>
      </c>
      <c r="M1690">
        <v>-81</v>
      </c>
      <c r="N1690">
        <v>-81</v>
      </c>
    </row>
    <row r="1691" spans="1:14" x14ac:dyDescent="0.25">
      <c r="A1691" t="s">
        <v>7</v>
      </c>
      <c r="B1691">
        <v>-4</v>
      </c>
      <c r="C1691">
        <v>-81</v>
      </c>
      <c r="D1691">
        <v>14</v>
      </c>
      <c r="E1691" t="s">
        <v>1342</v>
      </c>
      <c r="F1691" t="s">
        <v>9</v>
      </c>
      <c r="G1691">
        <v>28</v>
      </c>
      <c r="L1691">
        <v>14</v>
      </c>
      <c r="M1691">
        <v>-81</v>
      </c>
      <c r="N1691">
        <v>-81</v>
      </c>
    </row>
    <row r="1692" spans="1:14" x14ac:dyDescent="0.25">
      <c r="A1692" t="s">
        <v>7</v>
      </c>
      <c r="B1692">
        <v>-4</v>
      </c>
      <c r="C1692">
        <v>-81</v>
      </c>
      <c r="D1692">
        <v>14</v>
      </c>
      <c r="E1692" t="s">
        <v>1343</v>
      </c>
      <c r="F1692" t="s">
        <v>9</v>
      </c>
      <c r="G1692">
        <v>28</v>
      </c>
      <c r="L1692">
        <v>14</v>
      </c>
      <c r="M1692">
        <v>-81</v>
      </c>
      <c r="N1692">
        <v>-81</v>
      </c>
    </row>
    <row r="1693" spans="1:14" x14ac:dyDescent="0.25">
      <c r="A1693" t="s">
        <v>7</v>
      </c>
      <c r="B1693">
        <v>-4</v>
      </c>
      <c r="C1693">
        <v>-81</v>
      </c>
      <c r="D1693">
        <v>14</v>
      </c>
      <c r="E1693" t="s">
        <v>1344</v>
      </c>
      <c r="F1693" t="s">
        <v>9</v>
      </c>
      <c r="G1693">
        <v>28</v>
      </c>
      <c r="L1693">
        <v>14</v>
      </c>
      <c r="M1693">
        <v>-81</v>
      </c>
      <c r="N1693">
        <v>-81</v>
      </c>
    </row>
    <row r="1694" spans="1:14" x14ac:dyDescent="0.25">
      <c r="A1694" t="s">
        <v>7</v>
      </c>
      <c r="B1694">
        <v>-4</v>
      </c>
      <c r="C1694">
        <v>-81</v>
      </c>
      <c r="D1694">
        <v>14</v>
      </c>
      <c r="E1694" t="s">
        <v>1345</v>
      </c>
      <c r="F1694" t="s">
        <v>9</v>
      </c>
      <c r="G1694">
        <v>28</v>
      </c>
      <c r="L1694">
        <v>14</v>
      </c>
      <c r="M1694">
        <v>-81</v>
      </c>
      <c r="N1694">
        <v>-81</v>
      </c>
    </row>
    <row r="1695" spans="1:14" x14ac:dyDescent="0.25">
      <c r="A1695" t="s">
        <v>7</v>
      </c>
      <c r="B1695">
        <v>-4</v>
      </c>
      <c r="C1695">
        <v>-81</v>
      </c>
      <c r="D1695">
        <v>14</v>
      </c>
      <c r="E1695" t="s">
        <v>1345</v>
      </c>
      <c r="F1695" t="s">
        <v>9</v>
      </c>
      <c r="G1695">
        <v>28</v>
      </c>
      <c r="L1695">
        <v>14</v>
      </c>
      <c r="M1695">
        <v>-81</v>
      </c>
      <c r="N1695">
        <v>-81</v>
      </c>
    </row>
    <row r="1696" spans="1:14" x14ac:dyDescent="0.25">
      <c r="A1696" t="s">
        <v>7</v>
      </c>
      <c r="B1696">
        <v>-4</v>
      </c>
      <c r="C1696">
        <v>-81</v>
      </c>
      <c r="D1696">
        <v>14</v>
      </c>
      <c r="E1696" t="s">
        <v>1346</v>
      </c>
      <c r="F1696" t="s">
        <v>9</v>
      </c>
      <c r="G1696">
        <v>28</v>
      </c>
      <c r="L1696">
        <v>14</v>
      </c>
      <c r="M1696">
        <v>-81</v>
      </c>
      <c r="N1696">
        <v>-81</v>
      </c>
    </row>
    <row r="1697" spans="1:14" x14ac:dyDescent="0.25">
      <c r="A1697" t="s">
        <v>7</v>
      </c>
      <c r="B1697">
        <v>-4</v>
      </c>
      <c r="C1697">
        <v>-80</v>
      </c>
      <c r="D1697">
        <v>14</v>
      </c>
      <c r="E1697" t="s">
        <v>1347</v>
      </c>
      <c r="F1697" t="s">
        <v>9</v>
      </c>
      <c r="G1697">
        <v>28</v>
      </c>
      <c r="L1697">
        <v>14</v>
      </c>
      <c r="M1697">
        <v>-80</v>
      </c>
    </row>
    <row r="1698" spans="1:14" x14ac:dyDescent="0.25">
      <c r="A1698" t="s">
        <v>7</v>
      </c>
      <c r="B1698">
        <v>-4</v>
      </c>
      <c r="C1698">
        <v>-80</v>
      </c>
      <c r="D1698">
        <v>14</v>
      </c>
      <c r="E1698" t="s">
        <v>1347</v>
      </c>
      <c r="F1698" t="s">
        <v>9</v>
      </c>
      <c r="G1698">
        <v>28</v>
      </c>
      <c r="L1698">
        <v>14</v>
      </c>
      <c r="M1698">
        <v>-80</v>
      </c>
    </row>
    <row r="1699" spans="1:14" x14ac:dyDescent="0.25">
      <c r="A1699" t="s">
        <v>7</v>
      </c>
      <c r="B1699">
        <v>-4</v>
      </c>
      <c r="C1699">
        <v>-78</v>
      </c>
      <c r="D1699">
        <v>14</v>
      </c>
      <c r="E1699" t="s">
        <v>1348</v>
      </c>
      <c r="F1699" t="s">
        <v>9</v>
      </c>
      <c r="G1699">
        <v>28</v>
      </c>
      <c r="L1699">
        <v>14</v>
      </c>
      <c r="M1699">
        <v>-78</v>
      </c>
    </row>
    <row r="1700" spans="1:14" x14ac:dyDescent="0.25">
      <c r="A1700" t="s">
        <v>7</v>
      </c>
      <c r="B1700">
        <v>-4</v>
      </c>
      <c r="C1700">
        <v>-80</v>
      </c>
      <c r="D1700">
        <v>14</v>
      </c>
      <c r="E1700" t="s">
        <v>1349</v>
      </c>
      <c r="F1700" t="s">
        <v>9</v>
      </c>
      <c r="G1700">
        <v>28</v>
      </c>
      <c r="L1700">
        <v>14</v>
      </c>
      <c r="M1700">
        <v>-80</v>
      </c>
    </row>
    <row r="1701" spans="1:14" x14ac:dyDescent="0.25">
      <c r="A1701" t="s">
        <v>7</v>
      </c>
      <c r="B1701">
        <v>-4</v>
      </c>
      <c r="C1701">
        <v>-81</v>
      </c>
      <c r="D1701">
        <v>14</v>
      </c>
      <c r="E1701" t="s">
        <v>1350</v>
      </c>
      <c r="F1701" t="s">
        <v>9</v>
      </c>
      <c r="G1701">
        <v>28</v>
      </c>
      <c r="L1701">
        <v>14</v>
      </c>
      <c r="M1701">
        <v>-81</v>
      </c>
      <c r="N1701">
        <v>-81</v>
      </c>
    </row>
    <row r="1702" spans="1:14" x14ac:dyDescent="0.25">
      <c r="A1702" t="s">
        <v>7</v>
      </c>
      <c r="B1702">
        <v>-4</v>
      </c>
      <c r="C1702">
        <v>-80</v>
      </c>
      <c r="D1702">
        <v>14</v>
      </c>
      <c r="E1702" t="s">
        <v>1350</v>
      </c>
      <c r="F1702" t="s">
        <v>9</v>
      </c>
      <c r="G1702">
        <v>28</v>
      </c>
      <c r="L1702">
        <v>14</v>
      </c>
      <c r="M1702">
        <v>-80</v>
      </c>
    </row>
    <row r="1703" spans="1:14" x14ac:dyDescent="0.25">
      <c r="A1703" t="s">
        <v>7</v>
      </c>
      <c r="B1703">
        <v>-4</v>
      </c>
      <c r="C1703">
        <v>-88</v>
      </c>
      <c r="D1703">
        <v>14.5</v>
      </c>
      <c r="E1703" t="s">
        <v>1351</v>
      </c>
      <c r="F1703" t="s">
        <v>9</v>
      </c>
      <c r="G1703">
        <v>28</v>
      </c>
      <c r="L1703">
        <v>14.5</v>
      </c>
      <c r="M1703">
        <v>-88</v>
      </c>
      <c r="N1703">
        <v>-88</v>
      </c>
    </row>
    <row r="1704" spans="1:14" x14ac:dyDescent="0.25">
      <c r="A1704" t="s">
        <v>7</v>
      </c>
      <c r="B1704">
        <v>-4</v>
      </c>
      <c r="C1704">
        <v>-90</v>
      </c>
      <c r="D1704">
        <v>14.5</v>
      </c>
      <c r="E1704" t="s">
        <v>1352</v>
      </c>
      <c r="F1704" t="s">
        <v>9</v>
      </c>
      <c r="G1704">
        <v>28</v>
      </c>
      <c r="L1704">
        <v>14.5</v>
      </c>
      <c r="M1704">
        <v>-90</v>
      </c>
      <c r="N1704">
        <v>-90</v>
      </c>
    </row>
    <row r="1705" spans="1:14" x14ac:dyDescent="0.25">
      <c r="A1705" t="s">
        <v>7</v>
      </c>
      <c r="B1705">
        <v>-4</v>
      </c>
      <c r="C1705">
        <v>-88</v>
      </c>
      <c r="D1705">
        <v>14.5</v>
      </c>
      <c r="E1705" t="s">
        <v>1353</v>
      </c>
      <c r="F1705" t="s">
        <v>9</v>
      </c>
      <c r="G1705">
        <v>28</v>
      </c>
      <c r="L1705">
        <v>14.5</v>
      </c>
      <c r="M1705">
        <v>-88</v>
      </c>
      <c r="N1705">
        <v>-88</v>
      </c>
    </row>
    <row r="1706" spans="1:14" x14ac:dyDescent="0.25">
      <c r="A1706" t="s">
        <v>7</v>
      </c>
      <c r="B1706">
        <v>-4</v>
      </c>
      <c r="C1706">
        <v>-88</v>
      </c>
      <c r="D1706">
        <v>14.5</v>
      </c>
      <c r="E1706" t="s">
        <v>1354</v>
      </c>
      <c r="F1706" t="s">
        <v>9</v>
      </c>
      <c r="G1706">
        <v>28</v>
      </c>
      <c r="L1706">
        <v>14.5</v>
      </c>
      <c r="M1706">
        <v>-88</v>
      </c>
      <c r="N1706">
        <v>-88</v>
      </c>
    </row>
    <row r="1707" spans="1:14" x14ac:dyDescent="0.25">
      <c r="A1707" t="s">
        <v>7</v>
      </c>
      <c r="B1707">
        <v>-4</v>
      </c>
      <c r="C1707">
        <v>-88</v>
      </c>
      <c r="D1707">
        <v>14.5</v>
      </c>
      <c r="E1707" t="s">
        <v>1355</v>
      </c>
      <c r="F1707" t="s">
        <v>9</v>
      </c>
      <c r="G1707">
        <v>28</v>
      </c>
      <c r="L1707">
        <v>14.5</v>
      </c>
      <c r="M1707">
        <v>-88</v>
      </c>
      <c r="N1707">
        <v>-88</v>
      </c>
    </row>
    <row r="1708" spans="1:14" x14ac:dyDescent="0.25">
      <c r="A1708" t="s">
        <v>7</v>
      </c>
      <c r="B1708">
        <v>-4</v>
      </c>
      <c r="C1708">
        <v>-90</v>
      </c>
      <c r="D1708">
        <v>14.5</v>
      </c>
      <c r="E1708" t="s">
        <v>1356</v>
      </c>
      <c r="F1708" t="s">
        <v>9</v>
      </c>
      <c r="G1708">
        <v>28</v>
      </c>
      <c r="L1708">
        <v>14.5</v>
      </c>
      <c r="M1708">
        <v>-90</v>
      </c>
      <c r="N1708">
        <v>-90</v>
      </c>
    </row>
    <row r="1709" spans="1:14" x14ac:dyDescent="0.25">
      <c r="A1709" t="s">
        <v>7</v>
      </c>
      <c r="B1709">
        <v>-4</v>
      </c>
      <c r="C1709">
        <v>-93</v>
      </c>
      <c r="D1709">
        <v>14.5</v>
      </c>
      <c r="E1709" t="s">
        <v>1357</v>
      </c>
      <c r="F1709" t="s">
        <v>9</v>
      </c>
      <c r="G1709">
        <v>28</v>
      </c>
      <c r="L1709">
        <v>14.5</v>
      </c>
      <c r="M1709">
        <v>-93</v>
      </c>
    </row>
    <row r="1710" spans="1:14" x14ac:dyDescent="0.25">
      <c r="A1710" t="s">
        <v>7</v>
      </c>
      <c r="B1710">
        <v>-4</v>
      </c>
      <c r="C1710">
        <v>-98</v>
      </c>
      <c r="D1710">
        <v>14.5</v>
      </c>
      <c r="E1710" t="s">
        <v>1357</v>
      </c>
      <c r="F1710" t="s">
        <v>9</v>
      </c>
      <c r="G1710">
        <v>28</v>
      </c>
      <c r="L1710">
        <v>14.5</v>
      </c>
      <c r="M1710">
        <v>-98</v>
      </c>
    </row>
    <row r="1711" spans="1:14" x14ac:dyDescent="0.25">
      <c r="A1711" t="s">
        <v>7</v>
      </c>
      <c r="B1711">
        <v>-4</v>
      </c>
      <c r="C1711">
        <v>-87</v>
      </c>
      <c r="D1711">
        <v>14.5</v>
      </c>
      <c r="E1711" t="s">
        <v>1358</v>
      </c>
      <c r="F1711" t="s">
        <v>9</v>
      </c>
      <c r="G1711">
        <v>28</v>
      </c>
      <c r="L1711">
        <v>14.5</v>
      </c>
      <c r="M1711">
        <v>-87</v>
      </c>
      <c r="N1711">
        <v>-87</v>
      </c>
    </row>
    <row r="1712" spans="1:14" x14ac:dyDescent="0.25">
      <c r="A1712" t="s">
        <v>7</v>
      </c>
      <c r="B1712">
        <v>-4</v>
      </c>
      <c r="C1712">
        <v>-88</v>
      </c>
      <c r="D1712">
        <v>14.5</v>
      </c>
      <c r="E1712" t="s">
        <v>1359</v>
      </c>
      <c r="F1712" t="s">
        <v>9</v>
      </c>
      <c r="G1712">
        <v>27</v>
      </c>
      <c r="L1712">
        <v>14.5</v>
      </c>
      <c r="M1712">
        <v>-88</v>
      </c>
      <c r="N1712">
        <v>-88</v>
      </c>
    </row>
    <row r="1713" spans="1:14" x14ac:dyDescent="0.25">
      <c r="A1713" t="s">
        <v>7</v>
      </c>
      <c r="B1713">
        <v>-4</v>
      </c>
      <c r="C1713">
        <v>-88</v>
      </c>
      <c r="D1713">
        <v>14.5</v>
      </c>
      <c r="E1713" t="s">
        <v>1359</v>
      </c>
      <c r="F1713" t="s">
        <v>9</v>
      </c>
      <c r="G1713">
        <v>27</v>
      </c>
      <c r="L1713">
        <v>14.5</v>
      </c>
      <c r="M1713">
        <v>-88</v>
      </c>
      <c r="N1713">
        <v>-88</v>
      </c>
    </row>
    <row r="1714" spans="1:14" x14ac:dyDescent="0.25">
      <c r="A1714" t="s">
        <v>7</v>
      </c>
      <c r="B1714">
        <v>-4</v>
      </c>
      <c r="C1714">
        <v>-88</v>
      </c>
      <c r="D1714">
        <v>14.5</v>
      </c>
      <c r="E1714" t="s">
        <v>1360</v>
      </c>
      <c r="F1714" t="s">
        <v>9</v>
      </c>
      <c r="G1714">
        <v>27</v>
      </c>
      <c r="L1714">
        <v>14.5</v>
      </c>
      <c r="M1714">
        <v>-88</v>
      </c>
      <c r="N1714">
        <v>-88</v>
      </c>
    </row>
    <row r="1715" spans="1:14" x14ac:dyDescent="0.25">
      <c r="A1715" t="s">
        <v>7</v>
      </c>
      <c r="B1715">
        <v>-4</v>
      </c>
      <c r="C1715">
        <v>-88</v>
      </c>
      <c r="D1715">
        <v>14.5</v>
      </c>
      <c r="E1715" t="s">
        <v>1361</v>
      </c>
      <c r="F1715" t="s">
        <v>9</v>
      </c>
      <c r="G1715">
        <v>27</v>
      </c>
      <c r="L1715">
        <v>14.5</v>
      </c>
      <c r="M1715">
        <v>-88</v>
      </c>
      <c r="N1715">
        <v>-88</v>
      </c>
    </row>
    <row r="1716" spans="1:14" x14ac:dyDescent="0.25">
      <c r="A1716" t="s">
        <v>7</v>
      </c>
      <c r="B1716">
        <v>-4</v>
      </c>
      <c r="C1716">
        <v>-90</v>
      </c>
      <c r="D1716">
        <v>14.5</v>
      </c>
      <c r="E1716" t="s">
        <v>1362</v>
      </c>
      <c r="F1716" t="s">
        <v>9</v>
      </c>
      <c r="G1716">
        <v>27</v>
      </c>
      <c r="L1716">
        <v>14.5</v>
      </c>
      <c r="M1716">
        <v>-90</v>
      </c>
      <c r="N1716">
        <v>-90</v>
      </c>
    </row>
    <row r="1717" spans="1:14" x14ac:dyDescent="0.25">
      <c r="A1717" t="s">
        <v>7</v>
      </c>
      <c r="B1717">
        <v>-4</v>
      </c>
      <c r="C1717">
        <v>-91</v>
      </c>
      <c r="D1717">
        <v>14.5</v>
      </c>
      <c r="E1717" t="s">
        <v>1363</v>
      </c>
      <c r="F1717" t="s">
        <v>9</v>
      </c>
      <c r="G1717">
        <v>27</v>
      </c>
      <c r="L1717">
        <v>14.5</v>
      </c>
      <c r="M1717">
        <v>-91</v>
      </c>
      <c r="N1717">
        <v>-91</v>
      </c>
    </row>
    <row r="1718" spans="1:14" x14ac:dyDescent="0.25">
      <c r="A1718" t="s">
        <v>7</v>
      </c>
      <c r="B1718">
        <v>-4</v>
      </c>
      <c r="C1718">
        <v>-88</v>
      </c>
      <c r="D1718">
        <v>14.5</v>
      </c>
      <c r="E1718" t="s">
        <v>1364</v>
      </c>
      <c r="F1718" t="s">
        <v>9</v>
      </c>
      <c r="G1718">
        <v>27</v>
      </c>
      <c r="L1718">
        <v>14.5</v>
      </c>
      <c r="M1718">
        <v>-88</v>
      </c>
      <c r="N1718">
        <v>-88</v>
      </c>
    </row>
    <row r="1719" spans="1:14" x14ac:dyDescent="0.25">
      <c r="A1719" t="s">
        <v>7</v>
      </c>
      <c r="B1719">
        <v>-4</v>
      </c>
      <c r="C1719">
        <v>-88</v>
      </c>
      <c r="D1719">
        <v>14.5</v>
      </c>
      <c r="E1719" t="s">
        <v>1365</v>
      </c>
      <c r="F1719" t="s">
        <v>9</v>
      </c>
      <c r="G1719">
        <v>27</v>
      </c>
      <c r="L1719">
        <v>14.5</v>
      </c>
      <c r="M1719">
        <v>-88</v>
      </c>
      <c r="N1719">
        <v>-88</v>
      </c>
    </row>
    <row r="1720" spans="1:14" x14ac:dyDescent="0.25">
      <c r="A1720" t="s">
        <v>7</v>
      </c>
      <c r="B1720">
        <v>-4</v>
      </c>
      <c r="C1720">
        <v>-88</v>
      </c>
      <c r="D1720">
        <v>14.5</v>
      </c>
      <c r="E1720" t="s">
        <v>1366</v>
      </c>
      <c r="F1720" t="s">
        <v>9</v>
      </c>
      <c r="G1720">
        <v>27</v>
      </c>
      <c r="L1720">
        <v>14.5</v>
      </c>
      <c r="M1720">
        <v>-88</v>
      </c>
      <c r="N1720">
        <v>-88</v>
      </c>
    </row>
    <row r="1721" spans="1:14" x14ac:dyDescent="0.25">
      <c r="A1721" t="s">
        <v>7</v>
      </c>
      <c r="B1721">
        <v>-4</v>
      </c>
      <c r="C1721">
        <v>-90</v>
      </c>
      <c r="D1721">
        <v>14.5</v>
      </c>
      <c r="E1721" t="s">
        <v>1366</v>
      </c>
      <c r="F1721" t="s">
        <v>9</v>
      </c>
      <c r="G1721">
        <v>27</v>
      </c>
      <c r="L1721">
        <v>14.5</v>
      </c>
      <c r="M1721">
        <v>-90</v>
      </c>
      <c r="N1721">
        <v>-90</v>
      </c>
    </row>
    <row r="1722" spans="1:14" x14ac:dyDescent="0.25">
      <c r="A1722" t="s">
        <v>7</v>
      </c>
      <c r="B1722">
        <v>-4</v>
      </c>
      <c r="C1722">
        <v>-90</v>
      </c>
      <c r="D1722">
        <v>14.5</v>
      </c>
      <c r="E1722" t="s">
        <v>1367</v>
      </c>
      <c r="F1722" t="s">
        <v>9</v>
      </c>
      <c r="G1722">
        <v>27</v>
      </c>
      <c r="L1722">
        <v>14.5</v>
      </c>
      <c r="M1722">
        <v>-90</v>
      </c>
      <c r="N1722">
        <v>-90</v>
      </c>
    </row>
    <row r="1723" spans="1:14" x14ac:dyDescent="0.25">
      <c r="A1723" t="s">
        <v>7</v>
      </c>
      <c r="B1723">
        <v>-4</v>
      </c>
      <c r="C1723">
        <v>-90</v>
      </c>
      <c r="D1723">
        <v>14.5</v>
      </c>
      <c r="E1723" t="s">
        <v>1368</v>
      </c>
      <c r="F1723" t="s">
        <v>9</v>
      </c>
      <c r="G1723">
        <v>27</v>
      </c>
      <c r="L1723">
        <v>14.5</v>
      </c>
      <c r="M1723">
        <v>-90</v>
      </c>
      <c r="N1723">
        <v>-90</v>
      </c>
    </row>
    <row r="1724" spans="1:14" x14ac:dyDescent="0.25">
      <c r="A1724" t="s">
        <v>7</v>
      </c>
      <c r="B1724">
        <v>-4</v>
      </c>
      <c r="C1724">
        <v>-89</v>
      </c>
      <c r="D1724">
        <v>14.5</v>
      </c>
      <c r="E1724" t="s">
        <v>1368</v>
      </c>
      <c r="F1724" t="s">
        <v>9</v>
      </c>
      <c r="G1724">
        <v>27</v>
      </c>
      <c r="L1724">
        <v>14.5</v>
      </c>
      <c r="M1724">
        <v>-89</v>
      </c>
      <c r="N1724">
        <v>-89</v>
      </c>
    </row>
    <row r="1725" spans="1:14" x14ac:dyDescent="0.25">
      <c r="A1725" t="s">
        <v>7</v>
      </c>
      <c r="B1725">
        <v>-4</v>
      </c>
      <c r="C1725">
        <v>-89</v>
      </c>
      <c r="D1725">
        <v>14.5</v>
      </c>
      <c r="E1725" t="s">
        <v>1369</v>
      </c>
      <c r="F1725" t="s">
        <v>9</v>
      </c>
      <c r="G1725">
        <v>27</v>
      </c>
      <c r="L1725">
        <v>14.5</v>
      </c>
      <c r="M1725">
        <v>-89</v>
      </c>
      <c r="N1725">
        <v>-89</v>
      </c>
    </row>
    <row r="1726" spans="1:14" x14ac:dyDescent="0.25">
      <c r="A1726" t="s">
        <v>7</v>
      </c>
      <c r="B1726">
        <v>-4</v>
      </c>
      <c r="C1726">
        <v>-90</v>
      </c>
      <c r="D1726">
        <v>14.5</v>
      </c>
      <c r="E1726" t="s">
        <v>1370</v>
      </c>
      <c r="F1726" t="s">
        <v>9</v>
      </c>
      <c r="G1726">
        <v>27</v>
      </c>
      <c r="L1726">
        <v>14.5</v>
      </c>
      <c r="M1726">
        <v>-90</v>
      </c>
      <c r="N1726">
        <v>-90</v>
      </c>
    </row>
    <row r="1727" spans="1:14" x14ac:dyDescent="0.25">
      <c r="A1727" t="s">
        <v>7</v>
      </c>
      <c r="B1727">
        <v>-4</v>
      </c>
      <c r="C1727">
        <v>-89</v>
      </c>
      <c r="D1727">
        <v>14.5</v>
      </c>
      <c r="E1727" t="s">
        <v>1370</v>
      </c>
      <c r="F1727" t="s">
        <v>9</v>
      </c>
      <c r="G1727">
        <v>27</v>
      </c>
      <c r="L1727">
        <v>14.5</v>
      </c>
      <c r="M1727">
        <v>-89</v>
      </c>
      <c r="N1727">
        <v>-89</v>
      </c>
    </row>
    <row r="1728" spans="1:14" x14ac:dyDescent="0.25">
      <c r="A1728" t="s">
        <v>7</v>
      </c>
      <c r="B1728">
        <v>-4</v>
      </c>
      <c r="C1728">
        <v>-88</v>
      </c>
      <c r="D1728">
        <v>14.5</v>
      </c>
      <c r="E1728" t="s">
        <v>1371</v>
      </c>
      <c r="F1728" t="s">
        <v>9</v>
      </c>
      <c r="G1728">
        <v>27</v>
      </c>
      <c r="L1728">
        <v>14.5</v>
      </c>
      <c r="M1728">
        <v>-88</v>
      </c>
      <c r="N1728">
        <v>-88</v>
      </c>
    </row>
    <row r="1729" spans="1:14" x14ac:dyDescent="0.25">
      <c r="A1729" t="s">
        <v>7</v>
      </c>
      <c r="B1729">
        <v>-4</v>
      </c>
      <c r="C1729">
        <v>-90</v>
      </c>
      <c r="D1729">
        <v>14.5</v>
      </c>
      <c r="E1729" t="s">
        <v>1372</v>
      </c>
      <c r="F1729" t="s">
        <v>9</v>
      </c>
      <c r="G1729">
        <v>27</v>
      </c>
      <c r="L1729">
        <v>14.5</v>
      </c>
      <c r="M1729">
        <v>-90</v>
      </c>
      <c r="N1729">
        <v>-90</v>
      </c>
    </row>
    <row r="1730" spans="1:14" x14ac:dyDescent="0.25">
      <c r="A1730" t="s">
        <v>7</v>
      </c>
      <c r="B1730">
        <v>-4</v>
      </c>
      <c r="C1730">
        <v>-90</v>
      </c>
      <c r="D1730">
        <v>14.5</v>
      </c>
      <c r="E1730" t="s">
        <v>1372</v>
      </c>
      <c r="F1730" t="s">
        <v>9</v>
      </c>
      <c r="G1730">
        <v>27</v>
      </c>
      <c r="L1730">
        <v>14.5</v>
      </c>
      <c r="M1730">
        <v>-90</v>
      </c>
      <c r="N1730">
        <v>-90</v>
      </c>
    </row>
    <row r="1731" spans="1:14" x14ac:dyDescent="0.25">
      <c r="A1731" t="s">
        <v>7</v>
      </c>
      <c r="B1731">
        <v>-4</v>
      </c>
      <c r="C1731">
        <v>-88</v>
      </c>
      <c r="D1731">
        <v>14.5</v>
      </c>
      <c r="E1731" t="s">
        <v>1373</v>
      </c>
      <c r="F1731" t="s">
        <v>9</v>
      </c>
      <c r="G1731">
        <v>27</v>
      </c>
      <c r="L1731">
        <v>14.5</v>
      </c>
      <c r="M1731">
        <v>-88</v>
      </c>
      <c r="N1731">
        <v>-88</v>
      </c>
    </row>
    <row r="1732" spans="1:14" x14ac:dyDescent="0.25">
      <c r="A1732" t="s">
        <v>7</v>
      </c>
      <c r="B1732">
        <v>-4</v>
      </c>
      <c r="C1732">
        <v>-89</v>
      </c>
      <c r="D1732">
        <v>14.5</v>
      </c>
      <c r="E1732" t="s">
        <v>1374</v>
      </c>
      <c r="F1732" t="s">
        <v>9</v>
      </c>
      <c r="G1732">
        <v>27</v>
      </c>
      <c r="L1732">
        <v>14.5</v>
      </c>
      <c r="M1732">
        <v>-89</v>
      </c>
      <c r="N1732">
        <v>-89</v>
      </c>
    </row>
    <row r="1733" spans="1:14" x14ac:dyDescent="0.25">
      <c r="A1733" t="s">
        <v>7</v>
      </c>
      <c r="B1733">
        <v>-4</v>
      </c>
      <c r="C1733">
        <v>-89</v>
      </c>
      <c r="D1733">
        <v>14.5</v>
      </c>
      <c r="E1733" t="s">
        <v>1374</v>
      </c>
      <c r="F1733" t="s">
        <v>9</v>
      </c>
      <c r="G1733">
        <v>27</v>
      </c>
      <c r="L1733">
        <v>14.5</v>
      </c>
      <c r="M1733">
        <v>-89</v>
      </c>
      <c r="N1733">
        <v>-89</v>
      </c>
    </row>
    <row r="1734" spans="1:14" x14ac:dyDescent="0.25">
      <c r="A1734" t="s">
        <v>7</v>
      </c>
      <c r="B1734">
        <v>-4</v>
      </c>
      <c r="C1734">
        <v>-87</v>
      </c>
      <c r="D1734">
        <v>14.5</v>
      </c>
      <c r="E1734" t="s">
        <v>1375</v>
      </c>
      <c r="F1734" t="s">
        <v>9</v>
      </c>
      <c r="G1734">
        <v>27</v>
      </c>
      <c r="L1734">
        <v>14.5</v>
      </c>
      <c r="M1734">
        <v>-87</v>
      </c>
      <c r="N1734">
        <v>-87</v>
      </c>
    </row>
    <row r="1735" spans="1:14" x14ac:dyDescent="0.25">
      <c r="A1735" t="s">
        <v>7</v>
      </c>
      <c r="B1735">
        <v>-4</v>
      </c>
      <c r="C1735">
        <v>-88</v>
      </c>
      <c r="D1735">
        <v>14.5</v>
      </c>
      <c r="E1735" t="s">
        <v>1376</v>
      </c>
      <c r="F1735" t="s">
        <v>9</v>
      </c>
      <c r="G1735">
        <v>27</v>
      </c>
      <c r="L1735">
        <v>14.5</v>
      </c>
      <c r="M1735">
        <v>-88</v>
      </c>
      <c r="N1735">
        <v>-88</v>
      </c>
    </row>
    <row r="1736" spans="1:14" x14ac:dyDescent="0.25">
      <c r="A1736" t="s">
        <v>7</v>
      </c>
      <c r="B1736">
        <v>-4</v>
      </c>
      <c r="C1736">
        <v>-88</v>
      </c>
      <c r="D1736">
        <v>14.5</v>
      </c>
      <c r="E1736" t="s">
        <v>1377</v>
      </c>
      <c r="F1736" t="s">
        <v>9</v>
      </c>
      <c r="G1736">
        <v>27</v>
      </c>
      <c r="L1736">
        <v>14.5</v>
      </c>
      <c r="M1736">
        <v>-88</v>
      </c>
      <c r="N1736">
        <v>-88</v>
      </c>
    </row>
    <row r="1737" spans="1:14" x14ac:dyDescent="0.25">
      <c r="A1737" t="s">
        <v>7</v>
      </c>
      <c r="B1737">
        <v>-4</v>
      </c>
      <c r="C1737">
        <v>-90</v>
      </c>
      <c r="D1737">
        <v>14.5</v>
      </c>
      <c r="E1737" t="s">
        <v>1378</v>
      </c>
      <c r="F1737" t="s">
        <v>9</v>
      </c>
      <c r="G1737">
        <v>27</v>
      </c>
      <c r="L1737">
        <v>14.5</v>
      </c>
      <c r="M1737">
        <v>-90</v>
      </c>
      <c r="N1737">
        <v>-90</v>
      </c>
    </row>
    <row r="1738" spans="1:14" x14ac:dyDescent="0.25">
      <c r="A1738" t="s">
        <v>7</v>
      </c>
      <c r="B1738">
        <v>-4</v>
      </c>
      <c r="C1738">
        <v>-89</v>
      </c>
      <c r="D1738">
        <v>14.5</v>
      </c>
      <c r="E1738" t="s">
        <v>1379</v>
      </c>
      <c r="F1738" t="s">
        <v>9</v>
      </c>
      <c r="G1738">
        <v>27</v>
      </c>
      <c r="L1738">
        <v>14.5</v>
      </c>
      <c r="M1738">
        <v>-89</v>
      </c>
      <c r="N1738">
        <v>-89</v>
      </c>
    </row>
    <row r="1739" spans="1:14" x14ac:dyDescent="0.25">
      <c r="A1739" t="s">
        <v>7</v>
      </c>
      <c r="B1739">
        <v>-4</v>
      </c>
      <c r="C1739">
        <v>-90</v>
      </c>
      <c r="D1739">
        <v>14.5</v>
      </c>
      <c r="E1739" t="s">
        <v>1379</v>
      </c>
      <c r="F1739" t="s">
        <v>9</v>
      </c>
      <c r="G1739">
        <v>27</v>
      </c>
      <c r="L1739">
        <v>14.5</v>
      </c>
      <c r="M1739">
        <v>-90</v>
      </c>
      <c r="N1739">
        <v>-90</v>
      </c>
    </row>
    <row r="1740" spans="1:14" x14ac:dyDescent="0.25">
      <c r="A1740" t="s">
        <v>7</v>
      </c>
      <c r="B1740">
        <v>-4</v>
      </c>
      <c r="C1740">
        <v>-89</v>
      </c>
      <c r="D1740">
        <v>14.5</v>
      </c>
      <c r="E1740" t="s">
        <v>1380</v>
      </c>
      <c r="F1740" t="s">
        <v>9</v>
      </c>
      <c r="G1740">
        <v>27</v>
      </c>
      <c r="L1740">
        <v>14.5</v>
      </c>
      <c r="M1740">
        <v>-89</v>
      </c>
      <c r="N1740">
        <v>-89</v>
      </c>
    </row>
    <row r="1741" spans="1:14" x14ac:dyDescent="0.25">
      <c r="A1741" t="s">
        <v>7</v>
      </c>
      <c r="B1741">
        <v>-4</v>
      </c>
      <c r="C1741">
        <v>-89</v>
      </c>
      <c r="D1741">
        <v>14.5</v>
      </c>
      <c r="E1741" t="s">
        <v>1381</v>
      </c>
      <c r="F1741" t="s">
        <v>9</v>
      </c>
      <c r="G1741">
        <v>27</v>
      </c>
      <c r="L1741">
        <v>14.5</v>
      </c>
      <c r="M1741">
        <v>-89</v>
      </c>
      <c r="N1741">
        <v>-89</v>
      </c>
    </row>
    <row r="1742" spans="1:14" x14ac:dyDescent="0.25">
      <c r="A1742" t="s">
        <v>7</v>
      </c>
      <c r="B1742">
        <v>-4</v>
      </c>
      <c r="C1742">
        <v>-90</v>
      </c>
      <c r="D1742">
        <v>14.5</v>
      </c>
      <c r="E1742" t="s">
        <v>1382</v>
      </c>
      <c r="F1742" t="s">
        <v>9</v>
      </c>
      <c r="G1742">
        <v>27</v>
      </c>
      <c r="L1742">
        <v>14.5</v>
      </c>
      <c r="M1742">
        <v>-90</v>
      </c>
      <c r="N1742">
        <v>-90</v>
      </c>
    </row>
    <row r="1743" spans="1:14" x14ac:dyDescent="0.25">
      <c r="A1743" t="s">
        <v>7</v>
      </c>
      <c r="B1743">
        <v>-4</v>
      </c>
      <c r="C1743">
        <v>-89</v>
      </c>
      <c r="D1743">
        <v>14.5</v>
      </c>
      <c r="E1743" t="s">
        <v>1383</v>
      </c>
      <c r="F1743" t="s">
        <v>9</v>
      </c>
      <c r="G1743">
        <v>27</v>
      </c>
      <c r="L1743">
        <v>14.5</v>
      </c>
      <c r="M1743">
        <v>-89</v>
      </c>
      <c r="N1743">
        <v>-89</v>
      </c>
    </row>
    <row r="1744" spans="1:14" x14ac:dyDescent="0.25">
      <c r="A1744" t="s">
        <v>7</v>
      </c>
      <c r="B1744">
        <v>-4</v>
      </c>
      <c r="C1744">
        <v>-90</v>
      </c>
      <c r="D1744">
        <v>14.5</v>
      </c>
      <c r="E1744" t="s">
        <v>1384</v>
      </c>
      <c r="F1744" t="s">
        <v>9</v>
      </c>
      <c r="G1744">
        <v>27</v>
      </c>
      <c r="L1744">
        <v>14.5</v>
      </c>
      <c r="M1744">
        <v>-90</v>
      </c>
      <c r="N1744">
        <v>-90</v>
      </c>
    </row>
    <row r="1745" spans="1:14" x14ac:dyDescent="0.25">
      <c r="A1745" t="s">
        <v>7</v>
      </c>
      <c r="B1745">
        <v>-4</v>
      </c>
      <c r="C1745">
        <v>-89</v>
      </c>
      <c r="D1745">
        <v>14.5</v>
      </c>
      <c r="E1745" t="s">
        <v>1384</v>
      </c>
      <c r="F1745" t="s">
        <v>9</v>
      </c>
      <c r="G1745">
        <v>27</v>
      </c>
      <c r="L1745">
        <v>14.5</v>
      </c>
      <c r="M1745">
        <v>-89</v>
      </c>
      <c r="N1745">
        <v>-89</v>
      </c>
    </row>
    <row r="1746" spans="1:14" x14ac:dyDescent="0.25">
      <c r="A1746" t="s">
        <v>7</v>
      </c>
      <c r="B1746">
        <v>-4</v>
      </c>
      <c r="C1746">
        <v>-91</v>
      </c>
      <c r="D1746">
        <v>14.5</v>
      </c>
      <c r="E1746" t="s">
        <v>1385</v>
      </c>
      <c r="F1746" t="s">
        <v>9</v>
      </c>
      <c r="G1746">
        <v>27</v>
      </c>
      <c r="L1746">
        <v>14.5</v>
      </c>
      <c r="M1746">
        <v>-91</v>
      </c>
      <c r="N1746">
        <v>-91</v>
      </c>
    </row>
    <row r="1747" spans="1:14" x14ac:dyDescent="0.25">
      <c r="A1747" t="s">
        <v>7</v>
      </c>
      <c r="B1747">
        <v>-4</v>
      </c>
      <c r="C1747">
        <v>-91</v>
      </c>
      <c r="D1747">
        <v>14.5</v>
      </c>
      <c r="E1747" t="s">
        <v>1386</v>
      </c>
      <c r="F1747" t="s">
        <v>9</v>
      </c>
      <c r="G1747">
        <v>27</v>
      </c>
      <c r="L1747">
        <v>14.5</v>
      </c>
      <c r="M1747">
        <v>-91</v>
      </c>
      <c r="N1747">
        <v>-91</v>
      </c>
    </row>
    <row r="1748" spans="1:14" x14ac:dyDescent="0.25">
      <c r="A1748" t="s">
        <v>7</v>
      </c>
      <c r="B1748">
        <v>-4</v>
      </c>
      <c r="C1748">
        <v>-91</v>
      </c>
      <c r="D1748">
        <v>14.5</v>
      </c>
      <c r="E1748" t="s">
        <v>1387</v>
      </c>
      <c r="F1748" t="s">
        <v>9</v>
      </c>
      <c r="G1748">
        <v>27</v>
      </c>
      <c r="L1748">
        <v>14.5</v>
      </c>
      <c r="M1748">
        <v>-91</v>
      </c>
      <c r="N1748">
        <v>-91</v>
      </c>
    </row>
    <row r="1749" spans="1:14" x14ac:dyDescent="0.25">
      <c r="A1749" t="s">
        <v>7</v>
      </c>
      <c r="B1749">
        <v>-4</v>
      </c>
      <c r="C1749">
        <v>-90</v>
      </c>
      <c r="D1749">
        <v>14.5</v>
      </c>
      <c r="E1749" t="s">
        <v>1388</v>
      </c>
      <c r="F1749" t="s">
        <v>9</v>
      </c>
      <c r="G1749">
        <v>26</v>
      </c>
      <c r="L1749">
        <v>14.5</v>
      </c>
      <c r="M1749">
        <v>-90</v>
      </c>
      <c r="N1749">
        <v>-90</v>
      </c>
    </row>
    <row r="1750" spans="1:14" x14ac:dyDescent="0.25">
      <c r="A1750" t="s">
        <v>7</v>
      </c>
      <c r="B1750">
        <v>-4</v>
      </c>
      <c r="C1750">
        <v>-90</v>
      </c>
      <c r="D1750">
        <v>14.5</v>
      </c>
      <c r="E1750" t="s">
        <v>1389</v>
      </c>
      <c r="F1750" t="s">
        <v>9</v>
      </c>
      <c r="G1750">
        <v>26</v>
      </c>
      <c r="L1750">
        <v>14.5</v>
      </c>
      <c r="M1750">
        <v>-90</v>
      </c>
      <c r="N1750">
        <v>-90</v>
      </c>
    </row>
    <row r="1751" spans="1:14" x14ac:dyDescent="0.25">
      <c r="A1751" t="s">
        <v>7</v>
      </c>
      <c r="B1751">
        <v>-4</v>
      </c>
      <c r="C1751">
        <v>-88</v>
      </c>
      <c r="D1751">
        <v>14.5</v>
      </c>
      <c r="E1751" t="s">
        <v>1390</v>
      </c>
      <c r="F1751" t="s">
        <v>9</v>
      </c>
      <c r="G1751">
        <v>26</v>
      </c>
      <c r="L1751">
        <v>14.5</v>
      </c>
      <c r="M1751">
        <v>-88</v>
      </c>
      <c r="N1751">
        <v>-88</v>
      </c>
    </row>
    <row r="1752" spans="1:14" x14ac:dyDescent="0.25">
      <c r="A1752" t="s">
        <v>7</v>
      </c>
      <c r="B1752">
        <v>-4</v>
      </c>
      <c r="C1752">
        <v>-90</v>
      </c>
      <c r="D1752">
        <v>14.5</v>
      </c>
      <c r="E1752" t="s">
        <v>1391</v>
      </c>
      <c r="F1752" t="s">
        <v>9</v>
      </c>
      <c r="G1752">
        <v>26</v>
      </c>
      <c r="L1752">
        <v>14.5</v>
      </c>
      <c r="M1752">
        <v>-90</v>
      </c>
      <c r="N1752">
        <v>-90</v>
      </c>
    </row>
    <row r="1753" spans="1:14" x14ac:dyDescent="0.25">
      <c r="A1753" t="s">
        <v>7</v>
      </c>
      <c r="B1753">
        <v>-4</v>
      </c>
      <c r="C1753">
        <v>-90</v>
      </c>
      <c r="D1753">
        <v>14.5</v>
      </c>
      <c r="E1753" t="s">
        <v>1392</v>
      </c>
      <c r="F1753" t="s">
        <v>9</v>
      </c>
      <c r="G1753">
        <v>26</v>
      </c>
      <c r="L1753">
        <v>14.5</v>
      </c>
      <c r="M1753">
        <v>-90</v>
      </c>
      <c r="N1753">
        <v>-90</v>
      </c>
    </row>
    <row r="1754" spans="1:14" x14ac:dyDescent="0.25">
      <c r="A1754" t="s">
        <v>7</v>
      </c>
      <c r="B1754">
        <v>-4</v>
      </c>
      <c r="C1754">
        <v>-89</v>
      </c>
      <c r="D1754">
        <v>14.5</v>
      </c>
      <c r="E1754" t="s">
        <v>1393</v>
      </c>
      <c r="F1754" t="s">
        <v>9</v>
      </c>
      <c r="G1754">
        <v>26</v>
      </c>
      <c r="L1754">
        <v>14.5</v>
      </c>
      <c r="M1754">
        <v>-89</v>
      </c>
      <c r="N1754">
        <v>-89</v>
      </c>
    </row>
    <row r="1755" spans="1:14" x14ac:dyDescent="0.25">
      <c r="A1755" t="s">
        <v>7</v>
      </c>
      <c r="B1755">
        <v>-4</v>
      </c>
      <c r="C1755">
        <v>-90</v>
      </c>
      <c r="D1755">
        <v>14.5</v>
      </c>
      <c r="E1755" t="s">
        <v>1394</v>
      </c>
      <c r="F1755" t="s">
        <v>9</v>
      </c>
      <c r="G1755">
        <v>26</v>
      </c>
      <c r="L1755">
        <v>14.5</v>
      </c>
      <c r="M1755">
        <v>-90</v>
      </c>
      <c r="N1755">
        <v>-90</v>
      </c>
    </row>
    <row r="1756" spans="1:14" x14ac:dyDescent="0.25">
      <c r="A1756" t="s">
        <v>7</v>
      </c>
      <c r="B1756">
        <v>-4</v>
      </c>
      <c r="C1756">
        <v>-88</v>
      </c>
      <c r="D1756">
        <v>14.5</v>
      </c>
      <c r="E1756" t="s">
        <v>1395</v>
      </c>
      <c r="F1756" t="s">
        <v>9</v>
      </c>
      <c r="G1756">
        <v>26</v>
      </c>
      <c r="L1756">
        <v>14.5</v>
      </c>
      <c r="M1756">
        <v>-88</v>
      </c>
      <c r="N1756">
        <v>-88</v>
      </c>
    </row>
    <row r="1757" spans="1:14" x14ac:dyDescent="0.25">
      <c r="A1757" t="s">
        <v>7</v>
      </c>
      <c r="B1757">
        <v>-4</v>
      </c>
      <c r="C1757">
        <v>-88</v>
      </c>
      <c r="D1757">
        <v>14.5</v>
      </c>
      <c r="E1757" t="s">
        <v>1396</v>
      </c>
      <c r="F1757" t="s">
        <v>9</v>
      </c>
      <c r="G1757">
        <v>26</v>
      </c>
      <c r="L1757">
        <v>14.5</v>
      </c>
      <c r="M1757">
        <v>-88</v>
      </c>
      <c r="N1757">
        <v>-88</v>
      </c>
    </row>
    <row r="1758" spans="1:14" x14ac:dyDescent="0.25">
      <c r="A1758" t="s">
        <v>7</v>
      </c>
      <c r="B1758">
        <v>-4</v>
      </c>
      <c r="C1758">
        <v>-90</v>
      </c>
      <c r="D1758">
        <v>14.5</v>
      </c>
      <c r="E1758" t="s">
        <v>1397</v>
      </c>
      <c r="F1758" t="s">
        <v>9</v>
      </c>
      <c r="G1758">
        <v>25</v>
      </c>
      <c r="L1758">
        <v>14.5</v>
      </c>
      <c r="M1758">
        <v>-90</v>
      </c>
      <c r="N1758">
        <v>-90</v>
      </c>
    </row>
    <row r="1759" spans="1:14" x14ac:dyDescent="0.25">
      <c r="A1759" t="s">
        <v>7</v>
      </c>
      <c r="B1759">
        <v>-4</v>
      </c>
      <c r="C1759">
        <v>-88</v>
      </c>
      <c r="D1759">
        <v>14.5</v>
      </c>
      <c r="E1759" t="s">
        <v>1398</v>
      </c>
      <c r="F1759" t="s">
        <v>9</v>
      </c>
      <c r="G1759">
        <v>25</v>
      </c>
      <c r="L1759">
        <v>14.5</v>
      </c>
      <c r="M1759">
        <v>-88</v>
      </c>
      <c r="N1759">
        <v>-88</v>
      </c>
    </row>
    <row r="1760" spans="1:14" x14ac:dyDescent="0.25">
      <c r="A1760" t="s">
        <v>7</v>
      </c>
      <c r="B1760">
        <v>-4</v>
      </c>
      <c r="C1760">
        <v>-88</v>
      </c>
      <c r="D1760">
        <v>14.5</v>
      </c>
      <c r="E1760" t="s">
        <v>1399</v>
      </c>
      <c r="F1760" t="s">
        <v>9</v>
      </c>
      <c r="G1760">
        <v>25</v>
      </c>
      <c r="L1760">
        <v>14.5</v>
      </c>
      <c r="M1760">
        <v>-88</v>
      </c>
      <c r="N1760">
        <v>-88</v>
      </c>
    </row>
    <row r="1761" spans="1:14" x14ac:dyDescent="0.25">
      <c r="A1761" t="s">
        <v>7</v>
      </c>
      <c r="B1761">
        <v>-4</v>
      </c>
      <c r="C1761">
        <v>-90</v>
      </c>
      <c r="D1761">
        <v>14.5</v>
      </c>
      <c r="E1761" t="s">
        <v>1400</v>
      </c>
      <c r="F1761" t="s">
        <v>9</v>
      </c>
      <c r="G1761">
        <v>25</v>
      </c>
      <c r="L1761">
        <v>14.5</v>
      </c>
      <c r="M1761">
        <v>-90</v>
      </c>
      <c r="N1761">
        <v>-90</v>
      </c>
    </row>
    <row r="1762" spans="1:14" x14ac:dyDescent="0.25">
      <c r="A1762" t="s">
        <v>7</v>
      </c>
      <c r="B1762">
        <v>-4</v>
      </c>
      <c r="C1762">
        <v>-90</v>
      </c>
      <c r="D1762">
        <v>14.5</v>
      </c>
      <c r="E1762" t="s">
        <v>1401</v>
      </c>
      <c r="F1762" t="s">
        <v>9</v>
      </c>
      <c r="G1762">
        <v>25</v>
      </c>
      <c r="L1762">
        <v>14.5</v>
      </c>
      <c r="M1762">
        <v>-90</v>
      </c>
      <c r="N1762">
        <v>-90</v>
      </c>
    </row>
    <row r="1763" spans="1:14" x14ac:dyDescent="0.25">
      <c r="A1763" t="s">
        <v>7</v>
      </c>
      <c r="B1763">
        <v>-4</v>
      </c>
      <c r="C1763">
        <v>-89</v>
      </c>
      <c r="D1763">
        <v>14.5</v>
      </c>
      <c r="E1763" t="s">
        <v>1402</v>
      </c>
      <c r="F1763" t="s">
        <v>9</v>
      </c>
      <c r="G1763">
        <v>25</v>
      </c>
      <c r="L1763">
        <v>14.5</v>
      </c>
      <c r="M1763">
        <v>-89</v>
      </c>
      <c r="N1763">
        <v>-89</v>
      </c>
    </row>
    <row r="1764" spans="1:14" x14ac:dyDescent="0.25">
      <c r="A1764" t="s">
        <v>7</v>
      </c>
      <c r="B1764">
        <v>-4</v>
      </c>
      <c r="C1764">
        <v>-90</v>
      </c>
      <c r="D1764">
        <v>14.5</v>
      </c>
      <c r="E1764" t="s">
        <v>1403</v>
      </c>
      <c r="F1764" t="s">
        <v>9</v>
      </c>
      <c r="G1764">
        <v>25</v>
      </c>
      <c r="L1764">
        <v>14.5</v>
      </c>
      <c r="M1764">
        <v>-90</v>
      </c>
      <c r="N1764">
        <v>-90</v>
      </c>
    </row>
    <row r="1765" spans="1:14" x14ac:dyDescent="0.25">
      <c r="A1765" t="s">
        <v>7</v>
      </c>
      <c r="B1765">
        <v>-4</v>
      </c>
      <c r="C1765">
        <v>-89</v>
      </c>
      <c r="D1765">
        <v>14.5</v>
      </c>
      <c r="E1765" t="s">
        <v>1403</v>
      </c>
      <c r="F1765" t="s">
        <v>9</v>
      </c>
      <c r="G1765">
        <v>25</v>
      </c>
      <c r="L1765">
        <v>14.5</v>
      </c>
      <c r="M1765">
        <v>-89</v>
      </c>
      <c r="N1765">
        <v>-89</v>
      </c>
    </row>
    <row r="1766" spans="1:14" x14ac:dyDescent="0.25">
      <c r="A1766" t="s">
        <v>7</v>
      </c>
      <c r="B1766">
        <v>-4</v>
      </c>
      <c r="C1766">
        <v>-87</v>
      </c>
      <c r="D1766">
        <v>14.5</v>
      </c>
      <c r="E1766" t="s">
        <v>1404</v>
      </c>
      <c r="F1766" t="s">
        <v>9</v>
      </c>
      <c r="G1766">
        <v>25</v>
      </c>
      <c r="L1766">
        <v>14.5</v>
      </c>
      <c r="M1766">
        <v>-87</v>
      </c>
      <c r="N1766">
        <v>-87</v>
      </c>
    </row>
    <row r="1767" spans="1:14" x14ac:dyDescent="0.25">
      <c r="A1767" t="s">
        <v>7</v>
      </c>
      <c r="B1767">
        <v>-4</v>
      </c>
      <c r="C1767">
        <v>-87</v>
      </c>
      <c r="D1767">
        <v>14.5</v>
      </c>
      <c r="E1767" t="s">
        <v>1405</v>
      </c>
      <c r="F1767" t="s">
        <v>9</v>
      </c>
      <c r="G1767">
        <v>25</v>
      </c>
      <c r="L1767">
        <v>14.5</v>
      </c>
      <c r="M1767">
        <v>-87</v>
      </c>
      <c r="N1767">
        <v>-87</v>
      </c>
    </row>
    <row r="1768" spans="1:14" x14ac:dyDescent="0.25">
      <c r="A1768" t="s">
        <v>7</v>
      </c>
      <c r="B1768">
        <v>-4</v>
      </c>
      <c r="C1768">
        <v>-91</v>
      </c>
      <c r="D1768">
        <v>14.5</v>
      </c>
      <c r="E1768" t="s">
        <v>1406</v>
      </c>
      <c r="F1768" t="s">
        <v>9</v>
      </c>
      <c r="G1768">
        <v>25</v>
      </c>
      <c r="L1768">
        <v>14.5</v>
      </c>
      <c r="M1768">
        <v>-91</v>
      </c>
      <c r="N1768">
        <v>-91</v>
      </c>
    </row>
    <row r="1769" spans="1:14" x14ac:dyDescent="0.25">
      <c r="A1769" t="s">
        <v>7</v>
      </c>
      <c r="B1769">
        <v>-4</v>
      </c>
      <c r="C1769">
        <v>-90</v>
      </c>
      <c r="D1769">
        <v>14.5</v>
      </c>
      <c r="E1769" t="s">
        <v>1407</v>
      </c>
      <c r="F1769" t="s">
        <v>9</v>
      </c>
      <c r="G1769">
        <v>25</v>
      </c>
      <c r="L1769">
        <v>14.5</v>
      </c>
      <c r="M1769">
        <v>-90</v>
      </c>
      <c r="N1769">
        <v>-90</v>
      </c>
    </row>
    <row r="1770" spans="1:14" x14ac:dyDescent="0.25">
      <c r="A1770" t="s">
        <v>7</v>
      </c>
      <c r="B1770">
        <v>-4</v>
      </c>
      <c r="C1770">
        <v>-85</v>
      </c>
      <c r="D1770">
        <v>14.5</v>
      </c>
      <c r="E1770" t="s">
        <v>1407</v>
      </c>
      <c r="F1770" t="s">
        <v>9</v>
      </c>
      <c r="G1770">
        <v>25</v>
      </c>
      <c r="L1770">
        <v>14.5</v>
      </c>
      <c r="M1770">
        <v>-85</v>
      </c>
    </row>
    <row r="1771" spans="1:14" x14ac:dyDescent="0.25">
      <c r="A1771" t="s">
        <v>7</v>
      </c>
      <c r="B1771">
        <v>-4</v>
      </c>
      <c r="C1771">
        <v>-89</v>
      </c>
      <c r="D1771">
        <v>14.5</v>
      </c>
      <c r="E1771" t="s">
        <v>1408</v>
      </c>
      <c r="F1771" t="s">
        <v>9</v>
      </c>
      <c r="G1771">
        <v>25</v>
      </c>
      <c r="L1771">
        <v>14.5</v>
      </c>
      <c r="M1771">
        <v>-89</v>
      </c>
      <c r="N1771">
        <v>-89</v>
      </c>
    </row>
    <row r="1772" spans="1:14" x14ac:dyDescent="0.25">
      <c r="A1772" t="s">
        <v>7</v>
      </c>
      <c r="B1772">
        <v>-4</v>
      </c>
      <c r="C1772">
        <v>-81</v>
      </c>
      <c r="D1772">
        <v>15</v>
      </c>
      <c r="E1772" t="s">
        <v>1409</v>
      </c>
      <c r="F1772" t="s">
        <v>9</v>
      </c>
      <c r="G1772">
        <v>24</v>
      </c>
      <c r="L1772">
        <v>15</v>
      </c>
      <c r="M1772">
        <v>-81</v>
      </c>
      <c r="N1772">
        <v>-81</v>
      </c>
    </row>
    <row r="1773" spans="1:14" x14ac:dyDescent="0.25">
      <c r="A1773" t="s">
        <v>7</v>
      </c>
      <c r="B1773">
        <v>-4</v>
      </c>
      <c r="C1773">
        <v>-80</v>
      </c>
      <c r="D1773">
        <v>15</v>
      </c>
      <c r="E1773" t="s">
        <v>1410</v>
      </c>
      <c r="F1773" t="s">
        <v>9</v>
      </c>
      <c r="G1773">
        <v>24</v>
      </c>
      <c r="L1773">
        <v>15</v>
      </c>
      <c r="M1773">
        <v>-80</v>
      </c>
      <c r="N1773">
        <v>-80</v>
      </c>
    </row>
    <row r="1774" spans="1:14" x14ac:dyDescent="0.25">
      <c r="A1774" t="s">
        <v>7</v>
      </c>
      <c r="B1774">
        <v>-4</v>
      </c>
      <c r="C1774">
        <v>-81</v>
      </c>
      <c r="D1774">
        <v>15</v>
      </c>
      <c r="E1774" t="s">
        <v>1411</v>
      </c>
      <c r="F1774" t="s">
        <v>9</v>
      </c>
      <c r="G1774">
        <v>24</v>
      </c>
      <c r="L1774">
        <v>15</v>
      </c>
      <c r="M1774">
        <v>-81</v>
      </c>
      <c r="N1774">
        <v>-81</v>
      </c>
    </row>
    <row r="1775" spans="1:14" x14ac:dyDescent="0.25">
      <c r="A1775" t="s">
        <v>7</v>
      </c>
      <c r="B1775">
        <v>-4</v>
      </c>
      <c r="C1775">
        <v>-80</v>
      </c>
      <c r="D1775">
        <v>15</v>
      </c>
      <c r="E1775" t="s">
        <v>1412</v>
      </c>
      <c r="F1775" t="s">
        <v>9</v>
      </c>
      <c r="G1775">
        <v>24</v>
      </c>
      <c r="L1775">
        <v>15</v>
      </c>
      <c r="M1775">
        <v>-80</v>
      </c>
      <c r="N1775">
        <v>-80</v>
      </c>
    </row>
    <row r="1776" spans="1:14" x14ac:dyDescent="0.25">
      <c r="A1776" t="s">
        <v>7</v>
      </c>
      <c r="B1776">
        <v>-4</v>
      </c>
      <c r="C1776">
        <v>-80</v>
      </c>
      <c r="D1776">
        <v>15</v>
      </c>
      <c r="E1776" t="s">
        <v>1412</v>
      </c>
      <c r="F1776" t="s">
        <v>9</v>
      </c>
      <c r="G1776">
        <v>24</v>
      </c>
      <c r="L1776">
        <v>15</v>
      </c>
      <c r="M1776">
        <v>-80</v>
      </c>
      <c r="N1776">
        <v>-80</v>
      </c>
    </row>
    <row r="1777" spans="1:14" x14ac:dyDescent="0.25">
      <c r="A1777" t="s">
        <v>7</v>
      </c>
      <c r="B1777">
        <v>-4</v>
      </c>
      <c r="C1777">
        <v>-80</v>
      </c>
      <c r="D1777">
        <v>15</v>
      </c>
      <c r="E1777" t="s">
        <v>1413</v>
      </c>
      <c r="F1777" t="s">
        <v>9</v>
      </c>
      <c r="G1777">
        <v>24</v>
      </c>
      <c r="L1777">
        <v>15</v>
      </c>
      <c r="M1777">
        <v>-80</v>
      </c>
      <c r="N1777">
        <v>-80</v>
      </c>
    </row>
    <row r="1778" spans="1:14" x14ac:dyDescent="0.25">
      <c r="A1778" t="s">
        <v>7</v>
      </c>
      <c r="B1778">
        <v>-4</v>
      </c>
      <c r="C1778">
        <v>-80</v>
      </c>
      <c r="D1778">
        <v>15</v>
      </c>
      <c r="E1778" t="s">
        <v>1413</v>
      </c>
      <c r="F1778" t="s">
        <v>9</v>
      </c>
      <c r="G1778">
        <v>24</v>
      </c>
      <c r="L1778">
        <v>15</v>
      </c>
      <c r="M1778">
        <v>-80</v>
      </c>
      <c r="N1778">
        <v>-80</v>
      </c>
    </row>
    <row r="1779" spans="1:14" x14ac:dyDescent="0.25">
      <c r="A1779" t="s">
        <v>7</v>
      </c>
      <c r="B1779">
        <v>-4</v>
      </c>
      <c r="C1779">
        <v>-80</v>
      </c>
      <c r="D1779">
        <v>15</v>
      </c>
      <c r="E1779" t="s">
        <v>1414</v>
      </c>
      <c r="F1779" t="s">
        <v>9</v>
      </c>
      <c r="G1779">
        <v>24</v>
      </c>
      <c r="L1779">
        <v>15</v>
      </c>
      <c r="M1779">
        <v>-80</v>
      </c>
      <c r="N1779">
        <v>-80</v>
      </c>
    </row>
    <row r="1780" spans="1:14" x14ac:dyDescent="0.25">
      <c r="A1780" t="s">
        <v>7</v>
      </c>
      <c r="B1780">
        <v>-4</v>
      </c>
      <c r="C1780">
        <v>-80</v>
      </c>
      <c r="D1780">
        <v>15</v>
      </c>
      <c r="E1780" t="s">
        <v>1415</v>
      </c>
      <c r="F1780" t="s">
        <v>9</v>
      </c>
      <c r="G1780">
        <v>24</v>
      </c>
      <c r="L1780">
        <v>15</v>
      </c>
      <c r="M1780">
        <v>-80</v>
      </c>
      <c r="N1780">
        <v>-80</v>
      </c>
    </row>
    <row r="1781" spans="1:14" x14ac:dyDescent="0.25">
      <c r="A1781" t="s">
        <v>7</v>
      </c>
      <c r="B1781">
        <v>-4</v>
      </c>
      <c r="C1781">
        <v>-81</v>
      </c>
      <c r="D1781">
        <v>15</v>
      </c>
      <c r="E1781" t="s">
        <v>1415</v>
      </c>
      <c r="F1781" t="s">
        <v>9</v>
      </c>
      <c r="G1781">
        <v>24</v>
      </c>
      <c r="L1781">
        <v>15</v>
      </c>
      <c r="M1781">
        <v>-81</v>
      </c>
      <c r="N1781">
        <v>-81</v>
      </c>
    </row>
    <row r="1782" spans="1:14" x14ac:dyDescent="0.25">
      <c r="A1782" t="s">
        <v>7</v>
      </c>
      <c r="B1782">
        <v>-4</v>
      </c>
      <c r="C1782">
        <v>-81</v>
      </c>
      <c r="D1782">
        <v>15</v>
      </c>
      <c r="E1782" t="s">
        <v>1416</v>
      </c>
      <c r="F1782" t="s">
        <v>9</v>
      </c>
      <c r="G1782">
        <v>24</v>
      </c>
      <c r="L1782">
        <v>15</v>
      </c>
      <c r="M1782">
        <v>-81</v>
      </c>
      <c r="N1782">
        <v>-81</v>
      </c>
    </row>
    <row r="1783" spans="1:14" x14ac:dyDescent="0.25">
      <c r="A1783" t="s">
        <v>7</v>
      </c>
      <c r="B1783">
        <v>-4</v>
      </c>
      <c r="C1783">
        <v>-80</v>
      </c>
      <c r="D1783">
        <v>15</v>
      </c>
      <c r="E1783" t="s">
        <v>1417</v>
      </c>
      <c r="F1783" t="s">
        <v>9</v>
      </c>
      <c r="G1783">
        <v>24</v>
      </c>
      <c r="L1783">
        <v>15</v>
      </c>
      <c r="M1783">
        <v>-80</v>
      </c>
      <c r="N1783">
        <v>-80</v>
      </c>
    </row>
    <row r="1784" spans="1:14" x14ac:dyDescent="0.25">
      <c r="A1784" t="s">
        <v>7</v>
      </c>
      <c r="B1784">
        <v>-4</v>
      </c>
      <c r="C1784">
        <v>-80</v>
      </c>
      <c r="D1784">
        <v>15</v>
      </c>
      <c r="E1784" t="s">
        <v>1418</v>
      </c>
      <c r="F1784" t="s">
        <v>9</v>
      </c>
      <c r="G1784">
        <v>24</v>
      </c>
      <c r="L1784">
        <v>15</v>
      </c>
      <c r="M1784">
        <v>-80</v>
      </c>
      <c r="N1784">
        <v>-80</v>
      </c>
    </row>
    <row r="1785" spans="1:14" x14ac:dyDescent="0.25">
      <c r="A1785" t="s">
        <v>7</v>
      </c>
      <c r="B1785">
        <v>-4</v>
      </c>
      <c r="C1785">
        <v>-81</v>
      </c>
      <c r="D1785">
        <v>15</v>
      </c>
      <c r="E1785" t="s">
        <v>1419</v>
      </c>
      <c r="F1785" t="s">
        <v>9</v>
      </c>
      <c r="G1785">
        <v>23</v>
      </c>
      <c r="L1785">
        <v>15</v>
      </c>
      <c r="M1785">
        <v>-81</v>
      </c>
      <c r="N1785">
        <v>-81</v>
      </c>
    </row>
    <row r="1786" spans="1:14" x14ac:dyDescent="0.25">
      <c r="A1786" t="s">
        <v>7</v>
      </c>
      <c r="B1786">
        <v>-4</v>
      </c>
      <c r="C1786">
        <v>-80</v>
      </c>
      <c r="D1786">
        <v>15</v>
      </c>
      <c r="E1786" t="s">
        <v>1420</v>
      </c>
      <c r="F1786" t="s">
        <v>9</v>
      </c>
      <c r="G1786">
        <v>23</v>
      </c>
      <c r="L1786">
        <v>15</v>
      </c>
      <c r="M1786">
        <v>-80</v>
      </c>
      <c r="N1786">
        <v>-80</v>
      </c>
    </row>
    <row r="1787" spans="1:14" x14ac:dyDescent="0.25">
      <c r="A1787" t="s">
        <v>7</v>
      </c>
      <c r="B1787">
        <v>-4</v>
      </c>
      <c r="C1787">
        <v>-80</v>
      </c>
      <c r="D1787">
        <v>15</v>
      </c>
      <c r="E1787" t="s">
        <v>1421</v>
      </c>
      <c r="F1787" t="s">
        <v>9</v>
      </c>
      <c r="G1787">
        <v>23</v>
      </c>
      <c r="L1787">
        <v>15</v>
      </c>
      <c r="M1787">
        <v>-80</v>
      </c>
      <c r="N1787">
        <v>-80</v>
      </c>
    </row>
    <row r="1788" spans="1:14" x14ac:dyDescent="0.25">
      <c r="A1788" t="s">
        <v>7</v>
      </c>
      <c r="B1788">
        <v>-4</v>
      </c>
      <c r="C1788">
        <v>-81</v>
      </c>
      <c r="D1788">
        <v>15</v>
      </c>
      <c r="E1788" t="s">
        <v>1422</v>
      </c>
      <c r="F1788" t="s">
        <v>9</v>
      </c>
      <c r="G1788">
        <v>23</v>
      </c>
      <c r="L1788">
        <v>15</v>
      </c>
      <c r="M1788">
        <v>-81</v>
      </c>
      <c r="N1788">
        <v>-81</v>
      </c>
    </row>
    <row r="1789" spans="1:14" x14ac:dyDescent="0.25">
      <c r="A1789" t="s">
        <v>7</v>
      </c>
      <c r="B1789">
        <v>-4</v>
      </c>
      <c r="C1789">
        <v>-81</v>
      </c>
      <c r="D1789">
        <v>15</v>
      </c>
      <c r="E1789" t="s">
        <v>1423</v>
      </c>
      <c r="F1789" t="s">
        <v>9</v>
      </c>
      <c r="G1789">
        <v>23</v>
      </c>
      <c r="L1789">
        <v>15</v>
      </c>
      <c r="M1789">
        <v>-81</v>
      </c>
      <c r="N1789">
        <v>-81</v>
      </c>
    </row>
    <row r="1790" spans="1:14" x14ac:dyDescent="0.25">
      <c r="A1790" t="s">
        <v>7</v>
      </c>
      <c r="B1790">
        <v>-4</v>
      </c>
      <c r="C1790">
        <v>-80</v>
      </c>
      <c r="D1790">
        <v>15</v>
      </c>
      <c r="E1790" t="s">
        <v>1424</v>
      </c>
      <c r="F1790" t="s">
        <v>9</v>
      </c>
      <c r="G1790">
        <v>23</v>
      </c>
      <c r="L1790">
        <v>15</v>
      </c>
      <c r="M1790">
        <v>-80</v>
      </c>
      <c r="N1790">
        <v>-80</v>
      </c>
    </row>
    <row r="1791" spans="1:14" x14ac:dyDescent="0.25">
      <c r="A1791" t="s">
        <v>7</v>
      </c>
      <c r="B1791">
        <v>-4</v>
      </c>
      <c r="C1791">
        <v>-81</v>
      </c>
      <c r="D1791">
        <v>15</v>
      </c>
      <c r="E1791" t="s">
        <v>1425</v>
      </c>
      <c r="F1791" t="s">
        <v>9</v>
      </c>
      <c r="G1791">
        <v>23</v>
      </c>
      <c r="L1791">
        <v>15</v>
      </c>
      <c r="M1791">
        <v>-81</v>
      </c>
      <c r="N1791">
        <v>-81</v>
      </c>
    </row>
    <row r="1792" spans="1:14" x14ac:dyDescent="0.25">
      <c r="A1792" t="s">
        <v>7</v>
      </c>
      <c r="B1792">
        <v>-4</v>
      </c>
      <c r="C1792">
        <v>-81</v>
      </c>
      <c r="D1792">
        <v>15</v>
      </c>
      <c r="E1792" t="s">
        <v>1426</v>
      </c>
      <c r="F1792" t="s">
        <v>9</v>
      </c>
      <c r="G1792">
        <v>23</v>
      </c>
      <c r="L1792">
        <v>15</v>
      </c>
      <c r="M1792">
        <v>-81</v>
      </c>
      <c r="N1792">
        <v>-81</v>
      </c>
    </row>
    <row r="1793" spans="1:14" x14ac:dyDescent="0.25">
      <c r="A1793" t="s">
        <v>7</v>
      </c>
      <c r="B1793">
        <v>-4</v>
      </c>
      <c r="C1793">
        <v>-81</v>
      </c>
      <c r="D1793">
        <v>15</v>
      </c>
      <c r="E1793" t="s">
        <v>1427</v>
      </c>
      <c r="F1793" t="s">
        <v>9</v>
      </c>
      <c r="G1793">
        <v>23</v>
      </c>
      <c r="L1793">
        <v>15</v>
      </c>
      <c r="M1793">
        <v>-81</v>
      </c>
      <c r="N1793">
        <v>-81</v>
      </c>
    </row>
    <row r="1794" spans="1:14" x14ac:dyDescent="0.25">
      <c r="A1794" t="s">
        <v>7</v>
      </c>
      <c r="B1794">
        <v>-4</v>
      </c>
      <c r="C1794">
        <v>-82</v>
      </c>
      <c r="D1794">
        <v>15</v>
      </c>
      <c r="E1794" t="s">
        <v>1428</v>
      </c>
      <c r="F1794" t="s">
        <v>9</v>
      </c>
      <c r="G1794">
        <v>23</v>
      </c>
      <c r="L1794">
        <v>15</v>
      </c>
      <c r="M1794">
        <v>-82</v>
      </c>
      <c r="N1794">
        <v>-82</v>
      </c>
    </row>
    <row r="1795" spans="1:14" x14ac:dyDescent="0.25">
      <c r="A1795" t="s">
        <v>7</v>
      </c>
      <c r="B1795">
        <v>-4</v>
      </c>
      <c r="C1795">
        <v>-83</v>
      </c>
      <c r="D1795">
        <v>15</v>
      </c>
      <c r="E1795" t="s">
        <v>1429</v>
      </c>
      <c r="F1795" t="s">
        <v>9</v>
      </c>
      <c r="G1795">
        <v>23</v>
      </c>
      <c r="L1795">
        <v>15</v>
      </c>
      <c r="M1795">
        <v>-83</v>
      </c>
    </row>
    <row r="1796" spans="1:14" x14ac:dyDescent="0.25">
      <c r="A1796" t="s">
        <v>7</v>
      </c>
      <c r="B1796">
        <v>-4</v>
      </c>
      <c r="C1796">
        <v>-81</v>
      </c>
      <c r="D1796">
        <v>15</v>
      </c>
      <c r="E1796" t="s">
        <v>1430</v>
      </c>
      <c r="F1796" t="s">
        <v>9</v>
      </c>
      <c r="G1796">
        <v>23</v>
      </c>
      <c r="L1796">
        <v>15</v>
      </c>
      <c r="M1796">
        <v>-81</v>
      </c>
      <c r="N1796">
        <v>-81</v>
      </c>
    </row>
    <row r="1797" spans="1:14" x14ac:dyDescent="0.25">
      <c r="A1797" t="s">
        <v>7</v>
      </c>
      <c r="B1797">
        <v>-4</v>
      </c>
      <c r="C1797">
        <v>-82</v>
      </c>
      <c r="D1797">
        <v>15</v>
      </c>
      <c r="E1797" t="s">
        <v>1431</v>
      </c>
      <c r="F1797" t="s">
        <v>9</v>
      </c>
      <c r="G1797">
        <v>23</v>
      </c>
      <c r="L1797">
        <v>15</v>
      </c>
      <c r="M1797">
        <v>-82</v>
      </c>
      <c r="N1797">
        <v>-82</v>
      </c>
    </row>
    <row r="1798" spans="1:14" x14ac:dyDescent="0.25">
      <c r="A1798" t="s">
        <v>7</v>
      </c>
      <c r="B1798">
        <v>-4</v>
      </c>
      <c r="C1798">
        <v>-82</v>
      </c>
      <c r="D1798">
        <v>15</v>
      </c>
      <c r="E1798" t="s">
        <v>1432</v>
      </c>
      <c r="F1798" t="s">
        <v>9</v>
      </c>
      <c r="G1798">
        <v>23</v>
      </c>
      <c r="L1798">
        <v>15</v>
      </c>
      <c r="M1798">
        <v>-82</v>
      </c>
      <c r="N1798">
        <v>-82</v>
      </c>
    </row>
    <row r="1799" spans="1:14" x14ac:dyDescent="0.25">
      <c r="A1799" t="s">
        <v>7</v>
      </c>
      <c r="B1799">
        <v>-4</v>
      </c>
      <c r="C1799">
        <v>-82</v>
      </c>
      <c r="D1799">
        <v>15</v>
      </c>
      <c r="E1799" t="s">
        <v>1433</v>
      </c>
      <c r="F1799" t="s">
        <v>9</v>
      </c>
      <c r="G1799">
        <v>23</v>
      </c>
      <c r="L1799">
        <v>15</v>
      </c>
      <c r="M1799">
        <v>-82</v>
      </c>
      <c r="N1799">
        <v>-82</v>
      </c>
    </row>
    <row r="1800" spans="1:14" x14ac:dyDescent="0.25">
      <c r="A1800" t="s">
        <v>7</v>
      </c>
      <c r="B1800">
        <v>-4</v>
      </c>
      <c r="C1800">
        <v>-80</v>
      </c>
      <c r="D1800">
        <v>15</v>
      </c>
      <c r="E1800" t="s">
        <v>1434</v>
      </c>
      <c r="F1800" t="s">
        <v>9</v>
      </c>
      <c r="G1800">
        <v>23</v>
      </c>
      <c r="L1800">
        <v>15</v>
      </c>
      <c r="M1800">
        <v>-80</v>
      </c>
      <c r="N1800">
        <v>-80</v>
      </c>
    </row>
    <row r="1801" spans="1:14" x14ac:dyDescent="0.25">
      <c r="A1801" t="s">
        <v>7</v>
      </c>
      <c r="B1801">
        <v>-4</v>
      </c>
      <c r="C1801">
        <v>-80</v>
      </c>
      <c r="D1801">
        <v>15</v>
      </c>
      <c r="E1801" t="s">
        <v>1435</v>
      </c>
      <c r="F1801" t="s">
        <v>9</v>
      </c>
      <c r="G1801">
        <v>23</v>
      </c>
      <c r="L1801">
        <v>15</v>
      </c>
      <c r="M1801">
        <v>-80</v>
      </c>
      <c r="N1801">
        <v>-80</v>
      </c>
    </row>
    <row r="1802" spans="1:14" x14ac:dyDescent="0.25">
      <c r="A1802" t="s">
        <v>7</v>
      </c>
      <c r="B1802">
        <v>-4</v>
      </c>
      <c r="C1802">
        <v>-83</v>
      </c>
      <c r="D1802">
        <v>15</v>
      </c>
      <c r="E1802" t="s">
        <v>1436</v>
      </c>
      <c r="F1802" t="s">
        <v>9</v>
      </c>
      <c r="G1802">
        <v>23</v>
      </c>
      <c r="L1802">
        <v>15</v>
      </c>
      <c r="M1802">
        <v>-83</v>
      </c>
    </row>
    <row r="1803" spans="1:14" x14ac:dyDescent="0.25">
      <c r="A1803" t="s">
        <v>7</v>
      </c>
      <c r="B1803">
        <v>-4</v>
      </c>
      <c r="C1803">
        <v>-81</v>
      </c>
      <c r="D1803">
        <v>15</v>
      </c>
      <c r="E1803" t="s">
        <v>1437</v>
      </c>
      <c r="F1803" t="s">
        <v>9</v>
      </c>
      <c r="G1803">
        <v>23</v>
      </c>
      <c r="L1803">
        <v>15</v>
      </c>
      <c r="M1803">
        <v>-81</v>
      </c>
      <c r="N1803">
        <v>-81</v>
      </c>
    </row>
    <row r="1804" spans="1:14" x14ac:dyDescent="0.25">
      <c r="A1804" t="s">
        <v>7</v>
      </c>
      <c r="B1804">
        <v>-4</v>
      </c>
      <c r="C1804">
        <v>-80</v>
      </c>
      <c r="D1804">
        <v>15</v>
      </c>
      <c r="E1804" t="s">
        <v>1438</v>
      </c>
      <c r="F1804" t="s">
        <v>9</v>
      </c>
      <c r="G1804">
        <v>23</v>
      </c>
      <c r="L1804">
        <v>15</v>
      </c>
      <c r="M1804">
        <v>-80</v>
      </c>
      <c r="N1804">
        <v>-80</v>
      </c>
    </row>
    <row r="1805" spans="1:14" x14ac:dyDescent="0.25">
      <c r="A1805" t="s">
        <v>7</v>
      </c>
      <c r="B1805">
        <v>-4</v>
      </c>
      <c r="C1805">
        <v>-80</v>
      </c>
      <c r="D1805">
        <v>15</v>
      </c>
      <c r="E1805" t="s">
        <v>1439</v>
      </c>
      <c r="F1805" t="s">
        <v>9</v>
      </c>
      <c r="G1805">
        <v>23</v>
      </c>
      <c r="L1805">
        <v>15</v>
      </c>
      <c r="M1805">
        <v>-80</v>
      </c>
      <c r="N1805">
        <v>-80</v>
      </c>
    </row>
    <row r="1806" spans="1:14" x14ac:dyDescent="0.25">
      <c r="A1806" t="s">
        <v>7</v>
      </c>
      <c r="B1806">
        <v>-4</v>
      </c>
      <c r="C1806">
        <v>-81</v>
      </c>
      <c r="D1806">
        <v>15</v>
      </c>
      <c r="E1806" t="s">
        <v>1440</v>
      </c>
      <c r="F1806" t="s">
        <v>9</v>
      </c>
      <c r="G1806">
        <v>23</v>
      </c>
      <c r="L1806">
        <v>15</v>
      </c>
      <c r="M1806">
        <v>-81</v>
      </c>
      <c r="N1806">
        <v>-81</v>
      </c>
    </row>
    <row r="1807" spans="1:14" x14ac:dyDescent="0.25">
      <c r="A1807" t="s">
        <v>7</v>
      </c>
      <c r="B1807">
        <v>-4</v>
      </c>
      <c r="C1807">
        <v>-80</v>
      </c>
      <c r="D1807">
        <v>15</v>
      </c>
      <c r="E1807" t="s">
        <v>1441</v>
      </c>
      <c r="F1807" t="s">
        <v>9</v>
      </c>
      <c r="G1807">
        <v>23</v>
      </c>
      <c r="L1807">
        <v>15</v>
      </c>
      <c r="M1807">
        <v>-80</v>
      </c>
      <c r="N1807">
        <v>-80</v>
      </c>
    </row>
    <row r="1808" spans="1:14" x14ac:dyDescent="0.25">
      <c r="A1808" t="s">
        <v>7</v>
      </c>
      <c r="B1808">
        <v>-4</v>
      </c>
      <c r="C1808">
        <v>-81</v>
      </c>
      <c r="D1808">
        <v>15</v>
      </c>
      <c r="E1808" t="s">
        <v>1442</v>
      </c>
      <c r="F1808" t="s">
        <v>9</v>
      </c>
      <c r="G1808">
        <v>23</v>
      </c>
      <c r="L1808">
        <v>15</v>
      </c>
      <c r="M1808">
        <v>-81</v>
      </c>
      <c r="N1808">
        <v>-81</v>
      </c>
    </row>
    <row r="1809" spans="1:14" x14ac:dyDescent="0.25">
      <c r="A1809" t="s">
        <v>7</v>
      </c>
      <c r="B1809">
        <v>-4</v>
      </c>
      <c r="C1809">
        <v>-81</v>
      </c>
      <c r="D1809">
        <v>15</v>
      </c>
      <c r="E1809" t="s">
        <v>1443</v>
      </c>
      <c r="F1809" t="s">
        <v>9</v>
      </c>
      <c r="G1809">
        <v>23</v>
      </c>
      <c r="L1809">
        <v>15</v>
      </c>
      <c r="M1809">
        <v>-81</v>
      </c>
      <c r="N1809">
        <v>-81</v>
      </c>
    </row>
    <row r="1810" spans="1:14" x14ac:dyDescent="0.25">
      <c r="A1810" t="s">
        <v>7</v>
      </c>
      <c r="B1810">
        <v>-4</v>
      </c>
      <c r="C1810">
        <v>-80</v>
      </c>
      <c r="D1810">
        <v>15</v>
      </c>
      <c r="E1810" t="s">
        <v>1444</v>
      </c>
      <c r="F1810" t="s">
        <v>9</v>
      </c>
      <c r="G1810">
        <v>23</v>
      </c>
      <c r="L1810">
        <v>15</v>
      </c>
      <c r="M1810">
        <v>-80</v>
      </c>
      <c r="N1810">
        <v>-80</v>
      </c>
    </row>
    <row r="1811" spans="1:14" x14ac:dyDescent="0.25">
      <c r="A1811" t="s">
        <v>7</v>
      </c>
      <c r="B1811">
        <v>-4</v>
      </c>
      <c r="C1811">
        <v>-82</v>
      </c>
      <c r="D1811">
        <v>15</v>
      </c>
      <c r="E1811" t="s">
        <v>1445</v>
      </c>
      <c r="F1811" t="s">
        <v>9</v>
      </c>
      <c r="G1811">
        <v>23</v>
      </c>
      <c r="L1811">
        <v>15</v>
      </c>
      <c r="M1811">
        <v>-82</v>
      </c>
      <c r="N1811">
        <v>-82</v>
      </c>
    </row>
    <row r="1812" spans="1:14" x14ac:dyDescent="0.25">
      <c r="A1812" t="s">
        <v>7</v>
      </c>
      <c r="B1812">
        <v>-4</v>
      </c>
      <c r="C1812">
        <v>-81</v>
      </c>
      <c r="D1812">
        <v>15</v>
      </c>
      <c r="E1812" t="s">
        <v>1445</v>
      </c>
      <c r="F1812" t="s">
        <v>9</v>
      </c>
      <c r="G1812">
        <v>23</v>
      </c>
      <c r="L1812">
        <v>15</v>
      </c>
      <c r="M1812">
        <v>-81</v>
      </c>
      <c r="N1812">
        <v>-81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zoomScale="50" zoomScaleNormal="50" workbookViewId="0">
      <selection activeCell="D6" sqref="D6"/>
    </sheetView>
  </sheetViews>
  <sheetFormatPr defaultRowHeight="15" x14ac:dyDescent="0.25"/>
  <cols>
    <col min="5" max="5" width="10.140625" customWidth="1"/>
    <col min="6" max="6" width="11.140625" customWidth="1"/>
    <col min="10" max="10" width="12.7109375" customWidth="1"/>
    <col min="13" max="13" width="15.5703125" customWidth="1"/>
  </cols>
  <sheetData>
    <row r="1" spans="1:31" x14ac:dyDescent="0.25">
      <c r="A1">
        <v>1</v>
      </c>
      <c r="B1" t="s">
        <v>1493</v>
      </c>
      <c r="C1" t="s">
        <v>1494</v>
      </c>
      <c r="D1" t="s">
        <v>1495</v>
      </c>
      <c r="E1" t="s">
        <v>1457</v>
      </c>
      <c r="L1" t="s">
        <v>1456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0.23857757335263968</v>
      </c>
      <c r="D2" s="1">
        <f ca="1">INDIRECT("'Określanie odległości'!$BF$" &amp; A2)</f>
        <v>0.23857757335263968</v>
      </c>
      <c r="E2" s="43" t="s">
        <v>1454</v>
      </c>
      <c r="F2" s="43"/>
      <c r="L2" t="s">
        <v>1455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0.54044632734571862</v>
      </c>
      <c r="D3" s="1">
        <f t="shared" ref="D3:D33" ca="1" si="1">INDIRECT("'Określanie odległości'!$BF$" &amp; A3)</f>
        <v>0.51506612073054503</v>
      </c>
      <c r="E3">
        <v>3</v>
      </c>
      <c r="K3" t="s">
        <v>1458</v>
      </c>
      <c r="L3" t="s">
        <v>1461</v>
      </c>
      <c r="M3" t="s">
        <v>1460</v>
      </c>
    </row>
    <row r="4" spans="1:31" x14ac:dyDescent="0.25">
      <c r="A4">
        <v>4</v>
      </c>
      <c r="B4">
        <v>0.75</v>
      </c>
      <c r="C4" s="1">
        <f t="shared" ca="1" si="0"/>
        <v>0.94724953416546942</v>
      </c>
      <c r="D4" s="1">
        <f t="shared" ca="1" si="1"/>
        <v>0.94724953416546942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0.74476022253091068</v>
      </c>
      <c r="D5" s="1">
        <f t="shared" ca="1" si="1"/>
        <v>0.74476022253091068</v>
      </c>
      <c r="E5">
        <v>5</v>
      </c>
      <c r="L5">
        <v>0.5</v>
      </c>
      <c r="V5" t="s">
        <v>1504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0.83321837543123645</v>
      </c>
      <c r="D6" s="1">
        <f t="shared" ca="1" si="1"/>
        <v>0.83321837543123645</v>
      </c>
      <c r="E6">
        <v>6</v>
      </c>
      <c r="L6">
        <v>0.75</v>
      </c>
      <c r="V6" t="s">
        <v>1463</v>
      </c>
      <c r="W6" s="1">
        <f ca="1">S26</f>
        <v>0.24246693963472765</v>
      </c>
      <c r="X6" s="1">
        <f ca="1">S40</f>
        <v>0.81900508303060926</v>
      </c>
      <c r="Y6" s="1">
        <f ca="1">S57</f>
        <v>1.3473230012292312</v>
      </c>
      <c r="Z6" s="1">
        <f ca="1">S73</f>
        <v>1.3473230012292312</v>
      </c>
      <c r="AA6" s="1">
        <f ca="1">S89</f>
        <v>0.913235268668255</v>
      </c>
      <c r="AB6" s="1">
        <f ca="1">S104</f>
        <v>3.7605582698974862</v>
      </c>
      <c r="AC6" s="1">
        <f ca="1">S122</f>
        <v>3.4526323240143375</v>
      </c>
      <c r="AD6" s="1">
        <f ca="1">S141</f>
        <v>5.8187643962152755</v>
      </c>
      <c r="AE6" s="1">
        <f ca="1">S162</f>
        <v>4.5108384503321268</v>
      </c>
    </row>
    <row r="7" spans="1:31" x14ac:dyDescent="0.25">
      <c r="A7">
        <v>7</v>
      </c>
      <c r="B7">
        <v>2</v>
      </c>
      <c r="C7" s="1">
        <f t="shared" ca="1" si="0"/>
        <v>1.305353997541538</v>
      </c>
      <c r="D7" s="1">
        <f t="shared" ca="1" si="1"/>
        <v>1.305353997541538</v>
      </c>
      <c r="E7">
        <v>7</v>
      </c>
      <c r="F7" s="2"/>
      <c r="V7" t="s">
        <v>1462</v>
      </c>
      <c r="W7" s="1">
        <f t="shared" ref="W7:W8" ca="1" si="2">S27</f>
        <v>0</v>
      </c>
      <c r="X7" s="1">
        <f t="shared" ref="X7:X8" ca="1" si="3">S41</f>
        <v>0</v>
      </c>
      <c r="Y7" s="1">
        <f t="shared" ref="Y7:Y8" ca="1" si="4">S58</f>
        <v>2.7605811777174694E-2</v>
      </c>
      <c r="Z7" s="1">
        <f t="shared" ref="Z7:Z8" ca="1" si="5">S74</f>
        <v>0</v>
      </c>
      <c r="AA7" s="1">
        <f t="shared" ref="AA7:AA8" ca="1" si="6">S90</f>
        <v>3.1383840199946E-2</v>
      </c>
      <c r="AB7" s="1">
        <f t="shared" ref="AB7:AB8" ca="1" si="7">S105</f>
        <v>0.42894125597656796</v>
      </c>
      <c r="AC7" s="1">
        <f t="shared" ref="AC7:AC8" ca="1" si="8">S123</f>
        <v>1.7905821604871974E-2</v>
      </c>
      <c r="AD7" s="1">
        <f t="shared" ref="AD7:AD8" ca="1" si="9">S142</f>
        <v>0</v>
      </c>
      <c r="AE7" s="1">
        <f t="shared" ref="AE7:AE8" ca="1" si="10">S163</f>
        <v>0.15200621144817106</v>
      </c>
    </row>
    <row r="8" spans="1:31" x14ac:dyDescent="0.25">
      <c r="A8">
        <v>8</v>
      </c>
      <c r="B8">
        <v>2.5</v>
      </c>
      <c r="C8" s="1">
        <f t="shared" ca="1" si="0"/>
        <v>3.416016917938105</v>
      </c>
      <c r="D8" s="1">
        <f t="shared" ca="1" si="1"/>
        <v>3.4712285414924549</v>
      </c>
      <c r="E8">
        <v>8</v>
      </c>
      <c r="V8" t="s">
        <v>1499</v>
      </c>
      <c r="W8" s="1">
        <f t="shared" ca="1" si="2"/>
        <v>0.17046829115602508</v>
      </c>
      <c r="X8" s="1">
        <f t="shared" ca="1" si="3"/>
        <v>0.57312882635062656</v>
      </c>
      <c r="Y8" s="1">
        <f t="shared" ca="1" si="4"/>
        <v>0.66263108247664249</v>
      </c>
      <c r="Z8" s="1">
        <f t="shared" ca="1" si="5"/>
        <v>0.93716015786299356</v>
      </c>
      <c r="AA8" s="1">
        <f t="shared" ca="1" si="6"/>
        <v>0.5885706985792486</v>
      </c>
      <c r="AB8" s="1">
        <f t="shared" ca="1" si="7"/>
        <v>2.1314517912908788</v>
      </c>
      <c r="AC8" s="1">
        <f t="shared" ca="1" si="8"/>
        <v>1.5822115168971207</v>
      </c>
      <c r="AD8" s="1">
        <f t="shared" ca="1" si="9"/>
        <v>1.6804215021876994</v>
      </c>
      <c r="AE8" s="1">
        <f t="shared" ca="1" si="10"/>
        <v>2.1494851189902477</v>
      </c>
    </row>
    <row r="9" spans="1:31" x14ac:dyDescent="0.25">
      <c r="A9">
        <v>9</v>
      </c>
      <c r="B9">
        <v>3</v>
      </c>
      <c r="C9" s="1">
        <f t="shared" ca="1" si="0"/>
        <v>10.001245507987775</v>
      </c>
      <c r="D9" s="1">
        <f t="shared" ca="1" si="1"/>
        <v>10.494063162237262</v>
      </c>
      <c r="E9">
        <v>9</v>
      </c>
      <c r="K9" t="s">
        <v>1490</v>
      </c>
    </row>
    <row r="10" spans="1:31" x14ac:dyDescent="0.25">
      <c r="A10">
        <v>10</v>
      </c>
      <c r="B10">
        <v>3.5</v>
      </c>
      <c r="C10" s="1">
        <f t="shared" ca="1" si="0"/>
        <v>3.9462879310706924</v>
      </c>
      <c r="D10" s="1">
        <f t="shared" ca="1" si="1"/>
        <v>3.8835202506708009</v>
      </c>
      <c r="E10">
        <v>10</v>
      </c>
      <c r="K10" t="s">
        <v>1491</v>
      </c>
    </row>
    <row r="11" spans="1:31" x14ac:dyDescent="0.25">
      <c r="A11">
        <v>11</v>
      </c>
      <c r="B11">
        <v>4</v>
      </c>
      <c r="C11" s="1">
        <f t="shared" ca="1" si="0"/>
        <v>7.1421174880468641</v>
      </c>
      <c r="D11" s="1">
        <f t="shared" ca="1" si="1"/>
        <v>8.3841481082337026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2.2515258567794989</v>
      </c>
      <c r="D12" s="1">
        <f t="shared" ca="1" si="1"/>
        <v>2.2157142135697541</v>
      </c>
      <c r="K12" t="s">
        <v>1492</v>
      </c>
    </row>
    <row r="13" spans="1:31" x14ac:dyDescent="0.25">
      <c r="A13">
        <v>13</v>
      </c>
      <c r="B13">
        <v>5</v>
      </c>
      <c r="C13" s="1">
        <f t="shared" ca="1" si="0"/>
        <v>2.478883460205028</v>
      </c>
      <c r="D13" s="1">
        <f t="shared" ca="1" si="1"/>
        <v>2.478883460205028</v>
      </c>
    </row>
    <row r="14" spans="1:31" x14ac:dyDescent="0.25">
      <c r="A14">
        <v>14</v>
      </c>
      <c r="B14">
        <v>5.5</v>
      </c>
      <c r="C14" s="1">
        <f t="shared" ca="1" si="0"/>
        <v>3.6422755081743503</v>
      </c>
      <c r="D14" s="1">
        <f t="shared" ca="1" si="1"/>
        <v>3.9462879310706924</v>
      </c>
    </row>
    <row r="15" spans="1:31" x14ac:dyDescent="0.25">
      <c r="A15">
        <v>15</v>
      </c>
      <c r="B15">
        <v>6</v>
      </c>
      <c r="C15" s="1">
        <f t="shared" ca="1" si="0"/>
        <v>7.8633238248857324</v>
      </c>
      <c r="D15" s="1">
        <f t="shared" ca="1" si="1"/>
        <v>14.004937874299655</v>
      </c>
    </row>
    <row r="16" spans="1:31" x14ac:dyDescent="0.25">
      <c r="A16">
        <v>16</v>
      </c>
      <c r="B16">
        <v>6.5</v>
      </c>
      <c r="C16" s="1">
        <f t="shared" ca="1" si="0"/>
        <v>12.319004826874833</v>
      </c>
      <c r="D16" s="1">
        <f t="shared" ca="1" si="1"/>
        <v>12.720436540396356</v>
      </c>
    </row>
    <row r="17" spans="1:19" x14ac:dyDescent="0.25">
      <c r="A17">
        <v>17</v>
      </c>
      <c r="B17">
        <v>7</v>
      </c>
      <c r="C17" s="1">
        <f t="shared" ca="1" si="0"/>
        <v>2.3624712075694498</v>
      </c>
      <c r="D17" s="1">
        <f t="shared" ca="1" si="1"/>
        <v>2.439455580765808</v>
      </c>
    </row>
    <row r="18" spans="1:19" x14ac:dyDescent="0.25">
      <c r="A18">
        <v>18</v>
      </c>
      <c r="B18">
        <v>7.5</v>
      </c>
      <c r="C18" s="1">
        <f t="shared" ca="1" si="0"/>
        <v>12.123064902742609</v>
      </c>
      <c r="D18" s="1">
        <f t="shared" ca="1" si="1"/>
        <v>13.134949458356514</v>
      </c>
    </row>
    <row r="19" spans="1:19" x14ac:dyDescent="0.25">
      <c r="A19">
        <v>19</v>
      </c>
      <c r="B19">
        <v>8</v>
      </c>
      <c r="C19" s="1">
        <f t="shared" ca="1" si="0"/>
        <v>15</v>
      </c>
      <c r="D19" s="1">
        <f t="shared" ca="1" si="1"/>
        <v>15</v>
      </c>
    </row>
    <row r="20" spans="1:19" x14ac:dyDescent="0.25">
      <c r="A20">
        <v>20</v>
      </c>
      <c r="B20">
        <v>8.5</v>
      </c>
      <c r="C20" s="1">
        <f t="shared" ca="1" si="0"/>
        <v>8.1195610454534322</v>
      </c>
      <c r="D20" s="1">
        <f t="shared" ca="1" si="1"/>
        <v>8.2507940453586901</v>
      </c>
      <c r="E20" s="43" t="str">
        <f>"Symulacja dla L = " &amp;  E3</f>
        <v>Symulacja dla L = 3</v>
      </c>
      <c r="F20" s="43"/>
    </row>
    <row r="21" spans="1:19" x14ac:dyDescent="0.25">
      <c r="A21">
        <v>21</v>
      </c>
      <c r="B21">
        <v>9</v>
      </c>
      <c r="C21" s="1">
        <f t="shared" ca="1" si="0"/>
        <v>9.3799669407389938</v>
      </c>
      <c r="D21" s="1">
        <f t="shared" ca="1" si="1"/>
        <v>11.369978660891588</v>
      </c>
      <c r="G21" t="s">
        <v>1459</v>
      </c>
      <c r="J21" s="7" t="s">
        <v>1500</v>
      </c>
      <c r="K21" s="17" t="s">
        <v>1458</v>
      </c>
      <c r="L21" s="12" t="s">
        <v>1494</v>
      </c>
      <c r="M21" s="17" t="s">
        <v>1497</v>
      </c>
      <c r="N21" s="17" t="s">
        <v>1496</v>
      </c>
      <c r="O21" s="17" t="s">
        <v>1495</v>
      </c>
      <c r="P21" s="13" t="s">
        <v>1497</v>
      </c>
      <c r="Q21" s="13" t="s">
        <v>1498</v>
      </c>
      <c r="R21" s="14" t="s">
        <v>1497</v>
      </c>
      <c r="S21" s="28" t="s">
        <v>1503</v>
      </c>
    </row>
    <row r="22" spans="1:19" x14ac:dyDescent="0.25">
      <c r="A22">
        <v>22</v>
      </c>
      <c r="B22">
        <v>9.5</v>
      </c>
      <c r="C22" s="1">
        <f t="shared" ca="1" si="0"/>
        <v>7.2575524848878796</v>
      </c>
      <c r="D22" s="1">
        <f t="shared" ca="1" si="1"/>
        <v>7.0285185424812013</v>
      </c>
      <c r="G22">
        <f>M4</f>
        <v>1</v>
      </c>
      <c r="H22">
        <f>ROUND(IF(L4&gt;0,$E$3*L4,"")/0.5,0)*0.5</f>
        <v>1</v>
      </c>
      <c r="J22" s="23">
        <v>1</v>
      </c>
      <c r="K22" s="22">
        <v>1</v>
      </c>
      <c r="L22" s="29">
        <f ca="1">IF(C5&gt;$E$3,$E$3,C5)</f>
        <v>0.74476022253091068</v>
      </c>
      <c r="M22" s="22">
        <f ca="1">POWER((L22-K22),2)</f>
        <v>6.5147344002470242E-2</v>
      </c>
      <c r="N22" s="22">
        <f>$E$3-K22</f>
        <v>2</v>
      </c>
      <c r="O22" s="29">
        <f ca="1">IF(D7&gt;$E$3,$E$3,D7)</f>
        <v>1.305353997541538</v>
      </c>
      <c r="P22" s="22">
        <f ca="1">POWER((O22-N22),2)</f>
        <v>0.48253306873152157</v>
      </c>
      <c r="Q22" s="22">
        <f ca="1">ABS(AVERAGE(L22,($E$3-O22)))</f>
        <v>1.2197031124946864</v>
      </c>
      <c r="R22" s="30">
        <f ca="1">POWER((Q22-K22),2)</f>
        <v>4.8269457639852846E-2</v>
      </c>
      <c r="S22" s="22">
        <f ca="1">ABS(Q22-K22)</f>
        <v>0.21970311249468644</v>
      </c>
    </row>
    <row r="23" spans="1:19" x14ac:dyDescent="0.25">
      <c r="A23">
        <v>23</v>
      </c>
      <c r="B23">
        <v>10</v>
      </c>
      <c r="C23" s="1">
        <f t="shared" ca="1" si="0"/>
        <v>5.1003489687683929</v>
      </c>
      <c r="D23" s="1">
        <f t="shared" ca="1" si="1"/>
        <v>5.3516718677647912</v>
      </c>
      <c r="G23">
        <f>IF(G22+1&lt;$E$3,G22+1,"")</f>
        <v>2</v>
      </c>
      <c r="H23">
        <f>ROUND(IF(L5&gt;0,$E$3*L5,"")/0.5,0)*0.5</f>
        <v>1.5</v>
      </c>
      <c r="J23" s="15">
        <v>2</v>
      </c>
      <c r="K23" s="18">
        <v>1.5</v>
      </c>
      <c r="L23" s="20">
        <f ca="1">IF(C6&gt;$E$3,$E$3,C6)</f>
        <v>0.83321837543123645</v>
      </c>
      <c r="M23" s="18">
        <f t="shared" ref="M23:M25" ca="1" si="11">POWER((L23-K23),2)</f>
        <v>0.44459773486255955</v>
      </c>
      <c r="N23" s="18">
        <f>$E$3-K23</f>
        <v>1.5</v>
      </c>
      <c r="O23" s="20">
        <f ca="1">IF(D6&gt;$E$3,$E$3,D6)</f>
        <v>0.83321837543123645</v>
      </c>
      <c r="P23" s="18">
        <f t="shared" ref="P23:P25" ca="1" si="12">POWER((O23-N23),2)</f>
        <v>0.44459773486255955</v>
      </c>
      <c r="Q23" s="18">
        <f t="shared" ref="Q23:Q25" ca="1" si="13">ABS(AVERAGE(L23,($E$3-O23)))</f>
        <v>1.5</v>
      </c>
      <c r="R23" s="10">
        <f t="shared" ref="R23:R25" ca="1" si="14">POWER((Q23-K23),2)</f>
        <v>0</v>
      </c>
      <c r="S23" s="18">
        <f t="shared" ref="S23:S25" ca="1" si="15">ABS(Q23-K23)</f>
        <v>0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15">
        <v>3</v>
      </c>
      <c r="K24" s="18">
        <v>2</v>
      </c>
      <c r="L24" s="20">
        <f ca="1">IF(C7&gt;$E$3,$E$3,C7)</f>
        <v>1.305353997541538</v>
      </c>
      <c r="M24" s="18">
        <f t="shared" ca="1" si="11"/>
        <v>0.48253306873152157</v>
      </c>
      <c r="N24" s="18">
        <f>$E$3-K24</f>
        <v>1</v>
      </c>
      <c r="O24" s="20">
        <f ca="1">IF(D5&gt;$E$3,$E$3,D5)</f>
        <v>0.74476022253091068</v>
      </c>
      <c r="P24" s="18">
        <f t="shared" ca="1" si="12"/>
        <v>6.5147344002470242E-2</v>
      </c>
      <c r="Q24" s="18">
        <f t="shared" ca="1" si="13"/>
        <v>1.7802968875053138</v>
      </c>
      <c r="R24" s="10">
        <f t="shared" ca="1" si="14"/>
        <v>4.8269457639852749E-2</v>
      </c>
      <c r="S24" s="18">
        <f t="shared" ca="1" si="15"/>
        <v>0.21970311249468621</v>
      </c>
    </row>
    <row r="25" spans="1:19" x14ac:dyDescent="0.25">
      <c r="A25">
        <v>25</v>
      </c>
      <c r="B25">
        <v>11</v>
      </c>
      <c r="C25" s="1">
        <f t="shared" ca="1" si="0"/>
        <v>13.134949458356514</v>
      </c>
      <c r="D25" s="1">
        <f t="shared" ca="1" si="1"/>
        <v>13.347244040708263</v>
      </c>
      <c r="H25" t="str">
        <f>IF(G24&lt;$E$3,G24+1,"")</f>
        <v/>
      </c>
      <c r="I25" t="str">
        <f>IF(J7&gt;0,$E$3*J7,"")</f>
        <v/>
      </c>
      <c r="J25" s="16">
        <v>4</v>
      </c>
      <c r="K25" s="19">
        <v>2.5</v>
      </c>
      <c r="L25" s="21">
        <f ca="1">IF(C8&gt;$E$3,$E$3,C8)</f>
        <v>3</v>
      </c>
      <c r="M25" s="19">
        <f t="shared" ca="1" si="11"/>
        <v>0.25</v>
      </c>
      <c r="N25" s="19">
        <f>$E$3-K25</f>
        <v>0.5</v>
      </c>
      <c r="O25" s="21">
        <f ca="1">IF(D3&gt;$E$3,$E$3,D3)</f>
        <v>0.51506612073054503</v>
      </c>
      <c r="P25" s="19">
        <f t="shared" ca="1" si="12"/>
        <v>2.2698799386735869E-4</v>
      </c>
      <c r="Q25" s="19">
        <f t="shared" ca="1" si="13"/>
        <v>2.7424669396347277</v>
      </c>
      <c r="R25" s="11">
        <f t="shared" ca="1" si="14"/>
        <v>5.8790216815830666E-2</v>
      </c>
      <c r="S25" s="19">
        <f t="shared" ca="1" si="15"/>
        <v>0.24246693963472765</v>
      </c>
    </row>
    <row r="26" spans="1:19" x14ac:dyDescent="0.25">
      <c r="A26">
        <v>26</v>
      </c>
      <c r="B26">
        <v>11.5</v>
      </c>
      <c r="C26" s="1">
        <f t="shared" ca="1" si="0"/>
        <v>8.1195610454534322</v>
      </c>
      <c r="D26" s="1">
        <f t="shared" ca="1" si="1"/>
        <v>7.8633238248857324</v>
      </c>
      <c r="I26" t="str">
        <f>IF(J8&gt;0,$E$3*J8,"")</f>
        <v/>
      </c>
      <c r="J26" s="15" t="s">
        <v>1463</v>
      </c>
      <c r="K26" s="39"/>
      <c r="L26" s="39"/>
      <c r="M26" s="18">
        <f ca="1">MAX(M22:M25)</f>
        <v>0.48253306873152157</v>
      </c>
      <c r="N26" s="39"/>
      <c r="O26" s="39"/>
      <c r="P26" s="18">
        <f ca="1">MAX(P22:P25)</f>
        <v>0.48253306873152157</v>
      </c>
      <c r="Q26" s="41"/>
      <c r="R26" s="10">
        <f ca="1">MAX(R22:R25)</f>
        <v>5.8790216815830666E-2</v>
      </c>
      <c r="S26" s="10">
        <f ca="1">MAX(S22:S25)</f>
        <v>0.24246693963472765</v>
      </c>
    </row>
    <row r="27" spans="1:19" x14ac:dyDescent="0.25">
      <c r="A27">
        <v>27</v>
      </c>
      <c r="B27">
        <v>12</v>
      </c>
      <c r="C27" s="1">
        <f t="shared" ca="1" si="0"/>
        <v>6.3838786644458505</v>
      </c>
      <c r="D27" s="1">
        <f t="shared" ca="1" si="1"/>
        <v>6.1824161326338611</v>
      </c>
      <c r="J27" s="15" t="s">
        <v>1462</v>
      </c>
      <c r="K27" s="39"/>
      <c r="L27" s="39"/>
      <c r="M27" s="18">
        <f ca="1">MIN(M22:M25)</f>
        <v>6.5147344002470242E-2</v>
      </c>
      <c r="N27" s="39"/>
      <c r="O27" s="39"/>
      <c r="P27" s="18">
        <f ca="1">MIN(P22:P25)</f>
        <v>2.2698799386735869E-4</v>
      </c>
      <c r="Q27" s="41"/>
      <c r="R27" s="10">
        <f ca="1">MIN(R22:R25)</f>
        <v>0</v>
      </c>
      <c r="S27" s="10">
        <f ca="1">MIN(S22:S25)</f>
        <v>0</v>
      </c>
    </row>
    <row r="28" spans="1:19" x14ac:dyDescent="0.25">
      <c r="A28">
        <v>28</v>
      </c>
      <c r="B28">
        <v>12.5</v>
      </c>
      <c r="C28" s="1">
        <f t="shared" ca="1" si="0"/>
        <v>13.134949458356514</v>
      </c>
      <c r="D28" s="1">
        <f t="shared" ca="1" si="1"/>
        <v>12.720436540396356</v>
      </c>
      <c r="J28" s="16" t="s">
        <v>1499</v>
      </c>
      <c r="K28" s="40"/>
      <c r="L28" s="40"/>
      <c r="M28" s="19">
        <f ca="1">AVERAGE(M22:M25)</f>
        <v>0.3105695368991378</v>
      </c>
      <c r="N28" s="40"/>
      <c r="O28" s="40"/>
      <c r="P28" s="19">
        <f ca="1">AVERAGE(P22:P25)</f>
        <v>0.24812628389760466</v>
      </c>
      <c r="Q28" s="42"/>
      <c r="R28" s="11">
        <f ca="1">AVERAGE(R22:R25)</f>
        <v>3.8832283023884064E-2</v>
      </c>
      <c r="S28" s="11">
        <f ca="1">AVERAGE(S22:S25)</f>
        <v>0.17046829115602508</v>
      </c>
    </row>
    <row r="29" spans="1:19" x14ac:dyDescent="0.25">
      <c r="A29">
        <v>29</v>
      </c>
      <c r="B29">
        <v>13</v>
      </c>
      <c r="C29" s="1">
        <f t="shared" ca="1" si="0"/>
        <v>9.3799669407389938</v>
      </c>
      <c r="D29" s="1">
        <f t="shared" ca="1" si="1"/>
        <v>9.0839538133720019</v>
      </c>
      <c r="N29" s="1"/>
    </row>
    <row r="30" spans="1:19" x14ac:dyDescent="0.25">
      <c r="A30">
        <v>30</v>
      </c>
      <c r="B30">
        <v>13.5</v>
      </c>
      <c r="C30" s="1">
        <f t="shared" ca="1" si="0"/>
        <v>8.9394689912596128</v>
      </c>
      <c r="D30" s="1">
        <f t="shared" ca="1" si="1"/>
        <v>8.9394689912596128</v>
      </c>
    </row>
    <row r="31" spans="1:19" x14ac:dyDescent="0.25">
      <c r="A31">
        <v>31</v>
      </c>
      <c r="B31">
        <v>14</v>
      </c>
      <c r="C31" s="1">
        <f t="shared" ca="1" si="0"/>
        <v>7.6151729420937668</v>
      </c>
      <c r="D31" s="1">
        <f t="shared" ca="1" si="1"/>
        <v>7.6151729420937668</v>
      </c>
    </row>
    <row r="32" spans="1:19" x14ac:dyDescent="0.25">
      <c r="A32">
        <v>32</v>
      </c>
      <c r="B32">
        <v>14.5</v>
      </c>
      <c r="C32" s="1">
        <f t="shared" ca="1" si="0"/>
        <v>15</v>
      </c>
      <c r="D32" s="1">
        <f t="shared" ca="1" si="1"/>
        <v>15</v>
      </c>
      <c r="E32" s="43" t="str">
        <f>"Symulacja dla L = " &amp; E4</f>
        <v>Symulacja dla L = 4</v>
      </c>
      <c r="F32" s="43"/>
    </row>
    <row r="33" spans="1:19" x14ac:dyDescent="0.25">
      <c r="A33">
        <v>33</v>
      </c>
      <c r="B33">
        <v>15</v>
      </c>
      <c r="C33" s="1">
        <f t="shared" ca="1" si="0"/>
        <v>7.6151729420937668</v>
      </c>
      <c r="D33" s="1">
        <f t="shared" ca="1" si="1"/>
        <v>7.6151729420937668</v>
      </c>
      <c r="G33" t="s">
        <v>1459</v>
      </c>
    </row>
    <row r="34" spans="1:19" x14ac:dyDescent="0.25">
      <c r="G34">
        <v>1</v>
      </c>
      <c r="H34">
        <f>ROUND(IF($L4&gt;0,$E$4*L4,"")/0.5,0)*0.5</f>
        <v>1</v>
      </c>
      <c r="J34" s="7" t="s">
        <v>1500</v>
      </c>
      <c r="K34" s="17" t="s">
        <v>1458</v>
      </c>
      <c r="L34" s="7" t="s">
        <v>1494</v>
      </c>
      <c r="M34" s="17" t="s">
        <v>1497</v>
      </c>
      <c r="N34" s="17" t="s">
        <v>1496</v>
      </c>
      <c r="O34" s="17" t="s">
        <v>1495</v>
      </c>
      <c r="P34" s="13" t="s">
        <v>1497</v>
      </c>
      <c r="Q34" s="7" t="s">
        <v>1498</v>
      </c>
      <c r="R34" s="17" t="s">
        <v>1497</v>
      </c>
      <c r="S34" s="28" t="s">
        <v>1503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3">
        <v>1</v>
      </c>
      <c r="K35" s="22">
        <v>1</v>
      </c>
      <c r="L35" s="22">
        <f ca="1">IF(C5&gt;$E$4,$E$4,C5)</f>
        <v>0.74476022253091068</v>
      </c>
      <c r="M35" s="22">
        <f ca="1">POWER((L35-K35),2)</f>
        <v>6.5147344002470242E-2</v>
      </c>
      <c r="N35" s="18">
        <f>$E$4-K35</f>
        <v>3</v>
      </c>
      <c r="O35" s="20">
        <f ca="1">IF(D9&gt;$E$4,$E$4,D9)</f>
        <v>4</v>
      </c>
      <c r="P35" s="29">
        <f ca="1">POWER((O35-N35),2)</f>
        <v>1</v>
      </c>
      <c r="Q35" s="22">
        <f ca="1">ABS(AVERAGE(L35,($E$4-O35)))</f>
        <v>0.37238011126545534</v>
      </c>
      <c r="R35" s="30">
        <f ca="1">POWER((Q35-K35),2)</f>
        <v>0.39390672473516219</v>
      </c>
      <c r="S35" s="22">
        <f ca="1">ABS(Q35-K35)</f>
        <v>0.62761988873454466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15">
        <v>2</v>
      </c>
      <c r="K36" s="18">
        <v>1.5</v>
      </c>
      <c r="L36" s="18">
        <f ca="1">IF(C6&gt;$E$4,$E$4,C6)</f>
        <v>0.83321837543123645</v>
      </c>
      <c r="M36" s="18">
        <f t="shared" ref="M36:M37" ca="1" si="18">POWER((L36-K36),2)</f>
        <v>0.44459773486255955</v>
      </c>
      <c r="N36" s="18">
        <f>$E$4-K36</f>
        <v>2.5</v>
      </c>
      <c r="O36" s="20">
        <f ca="1">IF(D8&gt;$E$4,$E$4,D8)</f>
        <v>3.4712285414924549</v>
      </c>
      <c r="P36" s="20">
        <f ca="1">POWER((O36-N36),2)</f>
        <v>0.94328487980956111</v>
      </c>
      <c r="Q36" s="18">
        <f t="shared" ref="Q36:Q39" ca="1" si="19">ABS(AVERAGE(L36,($E$4-O36)))</f>
        <v>0.68099491696939074</v>
      </c>
      <c r="R36" s="10">
        <f t="shared" ref="R36:R37" ca="1" si="20">POWER((Q36-K36),2)</f>
        <v>0.67076932602997519</v>
      </c>
      <c r="S36" s="18">
        <f t="shared" ref="S36:S39" ca="1" si="21">ABS(Q36-K36)</f>
        <v>0.81900508303060926</v>
      </c>
    </row>
    <row r="37" spans="1:19" x14ac:dyDescent="0.25">
      <c r="G37" t="str">
        <f t="shared" si="17"/>
        <v/>
      </c>
      <c r="J37" s="15">
        <v>3</v>
      </c>
      <c r="K37" s="18">
        <v>2</v>
      </c>
      <c r="L37" s="18">
        <f t="shared" ref="L37:L39" ca="1" si="22">IF(C7&gt;$E$4,$E$4,C7)</f>
        <v>1.305353997541538</v>
      </c>
      <c r="M37" s="18">
        <f t="shared" ca="1" si="18"/>
        <v>0.48253306873152157</v>
      </c>
      <c r="N37" s="18">
        <f>$E$4-K37</f>
        <v>2</v>
      </c>
      <c r="O37" s="20">
        <f ca="1">IF(D7&gt;$E$4,$E$4,D7)</f>
        <v>1.305353997541538</v>
      </c>
      <c r="P37" s="20">
        <f ca="1">POWER((O37-N37),2)</f>
        <v>0.48253306873152157</v>
      </c>
      <c r="Q37" s="18">
        <f t="shared" ca="1" si="19"/>
        <v>2</v>
      </c>
      <c r="R37" s="10">
        <f t="shared" ca="1" si="20"/>
        <v>0</v>
      </c>
      <c r="S37" s="18">
        <f t="shared" ca="1" si="21"/>
        <v>0</v>
      </c>
    </row>
    <row r="38" spans="1:19" x14ac:dyDescent="0.25">
      <c r="J38" s="15">
        <v>4</v>
      </c>
      <c r="K38" s="18">
        <v>2.5</v>
      </c>
      <c r="L38" s="18">
        <f t="shared" ca="1" si="22"/>
        <v>3.416016917938105</v>
      </c>
      <c r="M38" s="18">
        <f ca="1">POWER((L38-K38),2)</f>
        <v>0.83908699394882502</v>
      </c>
      <c r="N38" s="18">
        <f>$E$4-K38</f>
        <v>1.5</v>
      </c>
      <c r="O38" s="18">
        <f ca="1">IF(D6&gt;$E$4,$E$4,D6)</f>
        <v>0.83321837543123645</v>
      </c>
      <c r="P38" s="20">
        <f ca="1">POWER((O38-N38),2)</f>
        <v>0.44459773486255955</v>
      </c>
      <c r="Q38" s="18">
        <f t="shared" ca="1" si="19"/>
        <v>3.2913992712534341</v>
      </c>
      <c r="R38" s="10">
        <f ca="1">POWER((Q38-K38),2)</f>
        <v>0.62631280654046662</v>
      </c>
      <c r="S38" s="18">
        <f t="shared" ca="1" si="21"/>
        <v>0.79139927125343412</v>
      </c>
    </row>
    <row r="39" spans="1:19" x14ac:dyDescent="0.25">
      <c r="J39" s="16">
        <v>5</v>
      </c>
      <c r="K39" s="19">
        <v>3</v>
      </c>
      <c r="L39" s="19">
        <f t="shared" ca="1" si="22"/>
        <v>4</v>
      </c>
      <c r="M39" s="19">
        <f t="shared" ref="M39" ca="1" si="23">POWER((L39-K39),2)</f>
        <v>1</v>
      </c>
      <c r="N39" s="19">
        <f>$E$4-K39</f>
        <v>1</v>
      </c>
      <c r="O39" s="19">
        <f ca="1">IF(D5&gt;$E$4,$E$4,D5)</f>
        <v>0.74476022253091068</v>
      </c>
      <c r="P39" s="21">
        <f ca="1">POWER((O39-N39),2)</f>
        <v>6.5147344002470242E-2</v>
      </c>
      <c r="Q39" s="19">
        <f t="shared" ca="1" si="19"/>
        <v>3.6276198887345448</v>
      </c>
      <c r="R39" s="11">
        <f t="shared" ref="R39" ca="1" si="24">POWER((Q39-K39),2)</f>
        <v>0.39390672473516236</v>
      </c>
      <c r="S39" s="19">
        <f t="shared" ca="1" si="21"/>
        <v>0.62761988873454477</v>
      </c>
    </row>
    <row r="40" spans="1:19" x14ac:dyDescent="0.25">
      <c r="J40" s="15" t="s">
        <v>1463</v>
      </c>
      <c r="K40" s="39"/>
      <c r="L40" s="39"/>
      <c r="M40" s="18">
        <f ca="1">MAX(M35:M39)</f>
        <v>1</v>
      </c>
      <c r="N40" s="39"/>
      <c r="O40" s="39"/>
      <c r="P40" s="18">
        <f ca="1">MAX(P35:P39)</f>
        <v>1</v>
      </c>
      <c r="Q40" s="41"/>
      <c r="R40" s="10">
        <f ca="1">MAX(R35:R39)</f>
        <v>0.67076932602997519</v>
      </c>
      <c r="S40" s="10">
        <f ca="1">MAX(S35:S39)</f>
        <v>0.81900508303060926</v>
      </c>
    </row>
    <row r="41" spans="1:19" x14ac:dyDescent="0.25">
      <c r="J41" s="15" t="s">
        <v>1462</v>
      </c>
      <c r="K41" s="39"/>
      <c r="L41" s="39"/>
      <c r="M41" s="18">
        <f ca="1">MIN(M35:M39)</f>
        <v>6.5147344002470242E-2</v>
      </c>
      <c r="N41" s="39"/>
      <c r="O41" s="39"/>
      <c r="P41" s="18">
        <f ca="1">MIN(P35:P39)</f>
        <v>6.5147344002470242E-2</v>
      </c>
      <c r="Q41" s="41"/>
      <c r="R41" s="10">
        <f ca="1">MIN(R35:R39)</f>
        <v>0</v>
      </c>
      <c r="S41" s="10">
        <f ca="1">MIN(S35:S39)</f>
        <v>0</v>
      </c>
    </row>
    <row r="42" spans="1:19" x14ac:dyDescent="0.25">
      <c r="J42" s="16" t="s">
        <v>1499</v>
      </c>
      <c r="K42" s="40"/>
      <c r="L42" s="40"/>
      <c r="M42" s="19">
        <f ca="1">AVERAGE(M35:M39)</f>
        <v>0.56627302830907522</v>
      </c>
      <c r="N42" s="40"/>
      <c r="O42" s="40"/>
      <c r="P42" s="19">
        <f ca="1">AVERAGE(P35:P39)</f>
        <v>0.58711260548122246</v>
      </c>
      <c r="Q42" s="42"/>
      <c r="R42" s="11">
        <f ca="1">AVERAGE(R35:R39)</f>
        <v>0.41697911640815322</v>
      </c>
      <c r="S42" s="11">
        <f ca="1">AVERAGE(S35:S39)</f>
        <v>0.57312882635062656</v>
      </c>
    </row>
    <row r="48" spans="1:19" x14ac:dyDescent="0.25">
      <c r="E48" s="43" t="str">
        <f>"Symulacja dla L = " &amp;  E5</f>
        <v>Symulacja dla L = 5</v>
      </c>
      <c r="F48" s="43"/>
    </row>
    <row r="49" spans="5:19" x14ac:dyDescent="0.25">
      <c r="G49" t="s">
        <v>1459</v>
      </c>
    </row>
    <row r="50" spans="5:19" x14ac:dyDescent="0.25">
      <c r="G50">
        <v>1</v>
      </c>
      <c r="H50">
        <f>ROUND(IF(L4&gt;0,$E$5*L4,"")/0.5,0)*0.5</f>
        <v>1.5</v>
      </c>
      <c r="J50" s="7" t="s">
        <v>1500</v>
      </c>
      <c r="K50" s="17" t="s">
        <v>1458</v>
      </c>
      <c r="L50" s="12" t="s">
        <v>1494</v>
      </c>
      <c r="M50" s="17" t="s">
        <v>1497</v>
      </c>
      <c r="N50" s="17" t="s">
        <v>1496</v>
      </c>
      <c r="O50" s="17" t="s">
        <v>1495</v>
      </c>
      <c r="P50" s="13" t="s">
        <v>1497</v>
      </c>
      <c r="Q50" s="17" t="s">
        <v>1498</v>
      </c>
      <c r="R50" s="14" t="s">
        <v>1497</v>
      </c>
      <c r="S50" s="27" t="s">
        <v>1503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3">
        <v>1</v>
      </c>
      <c r="K51" s="18">
        <v>1</v>
      </c>
      <c r="L51" s="22">
        <f t="shared" ref="L51:L56" ca="1" si="25">IF(C5&gt;$E$5,$E$5,C5)</f>
        <v>0.74476022253091068</v>
      </c>
      <c r="M51" s="18">
        <f ca="1">POWER((L51-K51),2)</f>
        <v>6.5147344002470242E-2</v>
      </c>
      <c r="N51" s="18">
        <f>$E$5-K51</f>
        <v>4</v>
      </c>
      <c r="O51" s="20">
        <f ca="1">IF(D11&gt;$E$5,$E$5,D11)</f>
        <v>5</v>
      </c>
      <c r="P51" s="29">
        <f ca="1">POWER((O51-N51),2)</f>
        <v>1</v>
      </c>
      <c r="Q51" s="22">
        <f ca="1">ABS(AVERAGE(L51,($E$5-O51)))</f>
        <v>0.37238011126545534</v>
      </c>
      <c r="R51" s="10">
        <f ca="1">POWER((Q51-K51),2)</f>
        <v>0.39390672473516219</v>
      </c>
      <c r="S51" s="22">
        <f ca="1">ABS(Q51-K51)</f>
        <v>0.62761988873454466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15">
        <v>2</v>
      </c>
      <c r="K52" s="18">
        <v>1.5</v>
      </c>
      <c r="L52" s="18">
        <f t="shared" ca="1" si="25"/>
        <v>0.83321837543123645</v>
      </c>
      <c r="M52" s="18">
        <f t="shared" ref="M52:M56" ca="1" si="27">POWER((L52-K52),2)</f>
        <v>0.44459773486255955</v>
      </c>
      <c r="N52" s="18">
        <f t="shared" ref="N52:N56" si="28">$E$5-K52</f>
        <v>3.5</v>
      </c>
      <c r="O52" s="20">
        <f ca="1">IF(D10&gt;$E$5,$E$5,D10)</f>
        <v>3.8835202506708009</v>
      </c>
      <c r="P52" s="20">
        <f t="shared" ref="P52:P56" ca="1" si="29">POWER((O52-N52),2)</f>
        <v>0.14708778267459394</v>
      </c>
      <c r="Q52" s="18">
        <f t="shared" ref="Q52:Q56" ca="1" si="30">ABS(AVERAGE(L52,($E$5-O52)))</f>
        <v>0.97484906238021773</v>
      </c>
      <c r="R52" s="10">
        <f t="shared" ref="R52:R56" ca="1" si="31">POWER((Q52-K52),2)</f>
        <v>0.27578350728293644</v>
      </c>
      <c r="S52" s="18">
        <f t="shared" ref="S52:S56" ca="1" si="32">ABS(Q52-K52)</f>
        <v>0.52515093761978227</v>
      </c>
    </row>
    <row r="53" spans="5:19" x14ac:dyDescent="0.25">
      <c r="G53">
        <f>IF(G52+1&lt;$E$5,G52+1,"")</f>
        <v>4</v>
      </c>
      <c r="J53" s="15">
        <v>3</v>
      </c>
      <c r="K53" s="18">
        <v>2</v>
      </c>
      <c r="L53" s="18">
        <f t="shared" ca="1" si="25"/>
        <v>1.305353997541538</v>
      </c>
      <c r="M53" s="18">
        <f t="shared" ca="1" si="27"/>
        <v>0.48253306873152157</v>
      </c>
      <c r="N53" s="18">
        <f t="shared" si="28"/>
        <v>3</v>
      </c>
      <c r="O53" s="20">
        <f ca="1">IF(D9&gt;$E$5,$E$5,D9)</f>
        <v>5</v>
      </c>
      <c r="P53" s="20">
        <f t="shared" ca="1" si="29"/>
        <v>4</v>
      </c>
      <c r="Q53" s="18">
        <f t="shared" ca="1" si="30"/>
        <v>0.65267699877076901</v>
      </c>
      <c r="R53" s="10">
        <f t="shared" ca="1" si="31"/>
        <v>1.8152792696413425</v>
      </c>
      <c r="S53" s="18">
        <f t="shared" ca="1" si="32"/>
        <v>1.347323001229231</v>
      </c>
    </row>
    <row r="54" spans="5:19" x14ac:dyDescent="0.25">
      <c r="J54" s="15">
        <v>4</v>
      </c>
      <c r="K54" s="18">
        <v>2.5</v>
      </c>
      <c r="L54" s="18">
        <f t="shared" ca="1" si="25"/>
        <v>3.416016917938105</v>
      </c>
      <c r="M54" s="18">
        <f ca="1">POWER((L54-K54),2)</f>
        <v>0.83908699394882502</v>
      </c>
      <c r="N54" s="18">
        <f t="shared" si="28"/>
        <v>2.5</v>
      </c>
      <c r="O54" s="18">
        <f ca="1">IF(D8&gt;$E$5,$E$5,D8)</f>
        <v>3.4712285414924549</v>
      </c>
      <c r="P54" s="4">
        <f ca="1">POWER((O54-N54),2)</f>
        <v>0.94328487980956111</v>
      </c>
      <c r="Q54" s="18">
        <f t="shared" ca="1" si="30"/>
        <v>2.4723941882228253</v>
      </c>
      <c r="R54" s="10">
        <f ca="1">POWER((Q54-K54),2)</f>
        <v>7.6208084387679705E-4</v>
      </c>
      <c r="S54" s="18">
        <f t="shared" ca="1" si="32"/>
        <v>2.7605811777174694E-2</v>
      </c>
    </row>
    <row r="55" spans="5:19" x14ac:dyDescent="0.25">
      <c r="J55" s="15">
        <v>5</v>
      </c>
      <c r="K55" s="18">
        <v>3</v>
      </c>
      <c r="L55" s="18">
        <f t="shared" ca="1" si="25"/>
        <v>5</v>
      </c>
      <c r="M55" s="18">
        <f t="shared" ca="1" si="27"/>
        <v>4</v>
      </c>
      <c r="N55" s="18">
        <f t="shared" si="28"/>
        <v>2</v>
      </c>
      <c r="O55" s="20">
        <f ca="1">IF(D7&gt;$E$5,$E$5,D7)</f>
        <v>1.305353997541538</v>
      </c>
      <c r="P55" s="20">
        <f t="shared" ca="1" si="29"/>
        <v>0.48253306873152157</v>
      </c>
      <c r="Q55" s="18">
        <f t="shared" ca="1" si="30"/>
        <v>4.3473230012292312</v>
      </c>
      <c r="R55" s="10">
        <f t="shared" ca="1" si="31"/>
        <v>1.8152792696413429</v>
      </c>
      <c r="S55" s="18">
        <f t="shared" ca="1" si="32"/>
        <v>1.3473230012292312</v>
      </c>
    </row>
    <row r="56" spans="5:19" x14ac:dyDescent="0.25">
      <c r="G56" t="str">
        <f>IF(G53+1&lt;$E$5,G53+1,"")</f>
        <v/>
      </c>
      <c r="J56" s="16">
        <v>6</v>
      </c>
      <c r="K56" s="19">
        <v>4</v>
      </c>
      <c r="L56" s="19">
        <f t="shared" ca="1" si="25"/>
        <v>3.9462879310706924</v>
      </c>
      <c r="M56" s="19">
        <f t="shared" ca="1" si="27"/>
        <v>2.8849863486666884E-3</v>
      </c>
      <c r="N56" s="19">
        <f t="shared" si="28"/>
        <v>1</v>
      </c>
      <c r="O56" s="21">
        <f ca="1">IF(D5&gt;$E$5,$E$5,D5)</f>
        <v>0.74476022253091068</v>
      </c>
      <c r="P56" s="21">
        <f t="shared" ca="1" si="29"/>
        <v>6.5147344002470242E-2</v>
      </c>
      <c r="Q56" s="19">
        <f t="shared" ca="1" si="30"/>
        <v>4.100763854269891</v>
      </c>
      <c r="R56" s="19">
        <f t="shared" ca="1" si="31"/>
        <v>1.0153354327323828E-2</v>
      </c>
      <c r="S56" s="19">
        <f t="shared" ca="1" si="32"/>
        <v>0.10076385426989098</v>
      </c>
    </row>
    <row r="57" spans="5:19" x14ac:dyDescent="0.25">
      <c r="J57" s="15" t="s">
        <v>1463</v>
      </c>
      <c r="K57" s="39"/>
      <c r="L57" s="39"/>
      <c r="M57" s="18">
        <f ca="1">MAX(M51:M56)</f>
        <v>4</v>
      </c>
      <c r="N57" s="39"/>
      <c r="O57" s="39"/>
      <c r="P57" s="18">
        <f ca="1">MAX(P51:P56)</f>
        <v>4</v>
      </c>
      <c r="Q57" s="41"/>
      <c r="R57" s="10">
        <f ca="1">MAX(R51:R56)</f>
        <v>1.8152792696413429</v>
      </c>
      <c r="S57" s="18">
        <f ca="1">MAX(S51:S56)</f>
        <v>1.3473230012292312</v>
      </c>
    </row>
    <row r="58" spans="5:19" x14ac:dyDescent="0.25">
      <c r="J58" s="15" t="s">
        <v>1462</v>
      </c>
      <c r="K58" s="39"/>
      <c r="L58" s="39"/>
      <c r="M58" s="18">
        <f ca="1">MIN(M51:M56)</f>
        <v>2.8849863486666884E-3</v>
      </c>
      <c r="N58" s="39"/>
      <c r="O58" s="39"/>
      <c r="P58" s="18">
        <f ca="1">MIN(P51:P56)</f>
        <v>6.5147344002470242E-2</v>
      </c>
      <c r="Q58" s="41"/>
      <c r="R58" s="10">
        <f ca="1">MIN(R51:R56)</f>
        <v>7.6208084387679705E-4</v>
      </c>
      <c r="S58" s="18">
        <f ca="1">MIN(S51:S56)</f>
        <v>2.7605811777174694E-2</v>
      </c>
    </row>
    <row r="59" spans="5:19" x14ac:dyDescent="0.25">
      <c r="J59" s="16" t="s">
        <v>1499</v>
      </c>
      <c r="K59" s="40"/>
      <c r="L59" s="40"/>
      <c r="M59" s="19">
        <f ca="1">AVERAGE(M51:M56)</f>
        <v>0.97237502131567377</v>
      </c>
      <c r="N59" s="40"/>
      <c r="O59" s="40"/>
      <c r="P59" s="19">
        <f ca="1">AVERAGE(P51:P56)</f>
        <v>1.1063421792030248</v>
      </c>
      <c r="Q59" s="42"/>
      <c r="R59" s="11">
        <f ca="1">AVERAGE(R51:R56)</f>
        <v>0.71852736774533066</v>
      </c>
      <c r="S59" s="19">
        <f ca="1">AVERAGE(S51:S56)</f>
        <v>0.66263108247664249</v>
      </c>
    </row>
    <row r="63" spans="5:19" x14ac:dyDescent="0.25">
      <c r="E63" s="43" t="str">
        <f>"Symulacja dla L = " &amp; E6</f>
        <v>Symulacja dla L = 6</v>
      </c>
      <c r="F63" s="43"/>
    </row>
    <row r="64" spans="5:19" x14ac:dyDescent="0.25">
      <c r="G64" t="s">
        <v>1459</v>
      </c>
    </row>
    <row r="65" spans="5:19" x14ac:dyDescent="0.25">
      <c r="G65">
        <v>1</v>
      </c>
      <c r="H65">
        <f>ROUND(IF($L4&gt;0,$E$6*L4,"")/0.5,0)*0.5</f>
        <v>1.5</v>
      </c>
      <c r="J65" s="7" t="s">
        <v>1500</v>
      </c>
      <c r="K65" s="17" t="s">
        <v>1458</v>
      </c>
      <c r="L65" s="7" t="s">
        <v>1494</v>
      </c>
      <c r="M65" s="17" t="s">
        <v>1497</v>
      </c>
      <c r="N65" s="17" t="s">
        <v>1496</v>
      </c>
      <c r="O65" s="17" t="s">
        <v>1495</v>
      </c>
      <c r="P65" s="13" t="s">
        <v>1497</v>
      </c>
      <c r="Q65" s="7" t="s">
        <v>1498</v>
      </c>
      <c r="R65" s="17" t="s">
        <v>1497</v>
      </c>
      <c r="S65" s="28" t="s">
        <v>1503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3">
        <v>1</v>
      </c>
      <c r="K66" s="30">
        <v>1</v>
      </c>
      <c r="L66" s="22">
        <f ca="1">IF(C5&gt;$E$6,$E$6,C5)</f>
        <v>0.74476022253091068</v>
      </c>
      <c r="M66" s="22">
        <f ca="1">POWER((L66-K66),2)</f>
        <v>6.5147344002470242E-2</v>
      </c>
      <c r="N66" s="22">
        <f>$E$6-K66</f>
        <v>5</v>
      </c>
      <c r="O66" s="22">
        <f ca="1">IF(D13&gt;$E$6,$E$6,D13)</f>
        <v>2.478883460205028</v>
      </c>
      <c r="P66" s="29">
        <f ca="1">POWER((O66-N66),2)</f>
        <v>6.3560286072277723</v>
      </c>
      <c r="Q66" s="22">
        <f ca="1">ABS(AVERAGE(L66,($E$6-O66)))</f>
        <v>2.1329383811629414</v>
      </c>
      <c r="R66" s="30">
        <f ca="1">POWER((Q66-K66),2)</f>
        <v>1.2835493755121063</v>
      </c>
      <c r="S66" s="22">
        <f ca="1">ABS(Q66-K66)</f>
        <v>1.1329383811629414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15">
        <v>2</v>
      </c>
      <c r="K67" s="10">
        <v>1.5</v>
      </c>
      <c r="L67" s="18">
        <f ca="1">IF(C6&gt;$E$6,$E$6,C6)</f>
        <v>0.83321837543123645</v>
      </c>
      <c r="M67" s="18">
        <f t="shared" ref="M67:M72" ca="1" si="35">POWER((L67-K67),2)</f>
        <v>0.44459773486255955</v>
      </c>
      <c r="N67" s="18">
        <f t="shared" ref="N67:N72" si="36">$E$6-K67</f>
        <v>4.5</v>
      </c>
      <c r="O67" s="18">
        <f ca="1">IF(D12&gt;$E$6,$E$6,D12)</f>
        <v>2.2157142135697541</v>
      </c>
      <c r="P67" s="20">
        <f ca="1">POWER((O67-N67),2)</f>
        <v>5.217961554087247</v>
      </c>
      <c r="Q67" s="18">
        <f t="shared" ref="Q67:Q72" ca="1" si="37">ABS(AVERAGE(L67,($E$6-O67)))</f>
        <v>2.3087520809307414</v>
      </c>
      <c r="R67" s="10">
        <f t="shared" ref="R67:R72" ca="1" si="38">POWER((Q67-K67),2)</f>
        <v>0.65407992840980445</v>
      </c>
      <c r="S67" s="18">
        <f t="shared" ref="S67:S72" ca="1" si="39">ABS(Q67-K67)</f>
        <v>0.80875208093074136</v>
      </c>
    </row>
    <row r="68" spans="5:19" x14ac:dyDescent="0.25">
      <c r="G68">
        <f t="shared" si="34"/>
        <v>4</v>
      </c>
      <c r="J68" s="15">
        <v>3</v>
      </c>
      <c r="K68" s="10">
        <v>2</v>
      </c>
      <c r="L68" s="18">
        <f ca="1">IF(C7&gt;$E$6,$E$6,C7)</f>
        <v>1.305353997541538</v>
      </c>
      <c r="M68" s="18">
        <f t="shared" ca="1" si="35"/>
        <v>0.48253306873152157</v>
      </c>
      <c r="N68" s="18">
        <f t="shared" si="36"/>
        <v>4</v>
      </c>
      <c r="O68" s="18">
        <f ca="1">IF(D11&gt;$E$6,$E$6,D11)</f>
        <v>6</v>
      </c>
      <c r="P68" s="20">
        <f t="shared" ref="P68:P72" ca="1" si="40">POWER((O68-N68),2)</f>
        <v>4</v>
      </c>
      <c r="Q68" s="18">
        <f t="shared" ca="1" si="37"/>
        <v>0.65267699877076901</v>
      </c>
      <c r="R68" s="10">
        <f t="shared" ca="1" si="38"/>
        <v>1.8152792696413425</v>
      </c>
      <c r="S68" s="18">
        <f t="shared" ca="1" si="39"/>
        <v>1.347323001229231</v>
      </c>
    </row>
    <row r="69" spans="5:19" x14ac:dyDescent="0.25">
      <c r="G69">
        <f t="shared" si="34"/>
        <v>5</v>
      </c>
      <c r="J69" s="15">
        <v>4</v>
      </c>
      <c r="K69" s="10">
        <v>3</v>
      </c>
      <c r="L69" s="18">
        <f ca="1">IF(C9&gt;$E$6,$E$6,C9)</f>
        <v>6</v>
      </c>
      <c r="M69" s="18">
        <f t="shared" ca="1" si="35"/>
        <v>9</v>
      </c>
      <c r="N69" s="18">
        <f t="shared" si="36"/>
        <v>3</v>
      </c>
      <c r="O69" s="18">
        <f ca="1">IF(D9&gt;$E$6,$E$6,D9)</f>
        <v>6</v>
      </c>
      <c r="P69" s="20">
        <f t="shared" ca="1" si="40"/>
        <v>9</v>
      </c>
      <c r="Q69" s="18">
        <f t="shared" ca="1" si="37"/>
        <v>3</v>
      </c>
      <c r="R69" s="10">
        <f t="shared" ca="1" si="38"/>
        <v>0</v>
      </c>
      <c r="S69" s="18">
        <f t="shared" ca="1" si="39"/>
        <v>0</v>
      </c>
    </row>
    <row r="70" spans="5:19" x14ac:dyDescent="0.25">
      <c r="J70" s="15">
        <v>5</v>
      </c>
      <c r="K70" s="10">
        <v>4</v>
      </c>
      <c r="L70" s="18">
        <f ca="1">IF(C11&gt;$E$6,$E$6,C11)</f>
        <v>6</v>
      </c>
      <c r="M70" s="18">
        <f t="shared" ca="1" si="35"/>
        <v>4</v>
      </c>
      <c r="N70" s="18">
        <f t="shared" si="36"/>
        <v>2</v>
      </c>
      <c r="O70" s="18">
        <f ca="1">IF(D7&gt;$E$6,$E$6,D7)</f>
        <v>1.305353997541538</v>
      </c>
      <c r="P70" s="20">
        <f t="shared" ca="1" si="40"/>
        <v>0.48253306873152157</v>
      </c>
      <c r="Q70" s="18">
        <f t="shared" ca="1" si="37"/>
        <v>5.3473230012292312</v>
      </c>
      <c r="R70" s="10">
        <f t="shared" ca="1" si="38"/>
        <v>1.8152792696413429</v>
      </c>
      <c r="S70" s="18">
        <f t="shared" ca="1" si="39"/>
        <v>1.3473230012292312</v>
      </c>
    </row>
    <row r="71" spans="5:19" x14ac:dyDescent="0.25">
      <c r="J71" s="15">
        <v>6</v>
      </c>
      <c r="K71" s="10">
        <v>4.5</v>
      </c>
      <c r="L71" s="18">
        <f t="shared" ref="L71:L72" ca="1" si="41">IF(C12&gt;$E$6,$E$6,C12)</f>
        <v>2.2515258567794989</v>
      </c>
      <c r="M71" s="18">
        <f t="shared" ca="1" si="35"/>
        <v>5.0556359727311664</v>
      </c>
      <c r="N71" s="18">
        <f t="shared" si="36"/>
        <v>1.5</v>
      </c>
      <c r="O71" s="18">
        <f ca="1">IF(D6&gt;$E$6,$E$6,D6)</f>
        <v>0.83321837543123645</v>
      </c>
      <c r="P71" s="20">
        <f t="shared" ca="1" si="40"/>
        <v>0.44459773486255955</v>
      </c>
      <c r="Q71" s="18">
        <f t="shared" ca="1" si="37"/>
        <v>3.7091537406741311</v>
      </c>
      <c r="R71" s="10">
        <f t="shared" ca="1" si="38"/>
        <v>0.62543780588971953</v>
      </c>
      <c r="S71" s="18">
        <f t="shared" ca="1" si="39"/>
        <v>0.79084625932586894</v>
      </c>
    </row>
    <row r="72" spans="5:19" x14ac:dyDescent="0.25">
      <c r="G72" t="str">
        <f>IF(G69+1&lt;$E$6,G69+1,"")</f>
        <v/>
      </c>
      <c r="J72" s="16">
        <v>7</v>
      </c>
      <c r="K72" s="11">
        <v>5</v>
      </c>
      <c r="L72" s="19">
        <f t="shared" ca="1" si="41"/>
        <v>2.478883460205028</v>
      </c>
      <c r="M72" s="19">
        <f t="shared" ca="1" si="35"/>
        <v>6.3560286072277723</v>
      </c>
      <c r="N72" s="19">
        <f t="shared" si="36"/>
        <v>1</v>
      </c>
      <c r="O72" s="19">
        <f ca="1">IF(D5&gt;$E$6,$E$6,D5)</f>
        <v>0.74476022253091068</v>
      </c>
      <c r="P72" s="21">
        <f t="shared" ca="1" si="40"/>
        <v>6.5147344002470242E-2</v>
      </c>
      <c r="Q72" s="19">
        <f t="shared" ca="1" si="37"/>
        <v>3.8670616188370586</v>
      </c>
      <c r="R72" s="11">
        <f t="shared" ca="1" si="38"/>
        <v>1.2835493755121063</v>
      </c>
      <c r="S72" s="19">
        <f t="shared" ca="1" si="39"/>
        <v>1.1329383811629414</v>
      </c>
    </row>
    <row r="73" spans="5:19" x14ac:dyDescent="0.25">
      <c r="J73" s="15" t="s">
        <v>1463</v>
      </c>
      <c r="K73" s="39"/>
      <c r="L73" s="39"/>
      <c r="M73" s="18">
        <f ca="1">MAX(M66:M72)</f>
        <v>9</v>
      </c>
      <c r="N73" s="39"/>
      <c r="O73" s="39"/>
      <c r="P73" s="18">
        <f ca="1">MAX(P66:P72)</f>
        <v>9</v>
      </c>
      <c r="Q73" s="41"/>
      <c r="R73" s="10">
        <f ca="1">MAX(R66:R72)</f>
        <v>1.8152792696413429</v>
      </c>
      <c r="S73" s="10">
        <f ca="1">MAX(S66:S72)</f>
        <v>1.3473230012292312</v>
      </c>
    </row>
    <row r="74" spans="5:19" x14ac:dyDescent="0.25">
      <c r="J74" s="15" t="s">
        <v>1462</v>
      </c>
      <c r="K74" s="39"/>
      <c r="L74" s="39"/>
      <c r="M74" s="18">
        <f ca="1">MIN(M66:M72)</f>
        <v>6.5147344002470242E-2</v>
      </c>
      <c r="N74" s="39"/>
      <c r="O74" s="39"/>
      <c r="P74" s="18">
        <f ca="1">MIN(P66:P72)</f>
        <v>6.5147344002470242E-2</v>
      </c>
      <c r="Q74" s="41"/>
      <c r="R74" s="10">
        <f ca="1">MIN(R66:R72)</f>
        <v>0</v>
      </c>
      <c r="S74" s="10">
        <f ca="1">MIN(S66:S72)</f>
        <v>0</v>
      </c>
    </row>
    <row r="75" spans="5:19" x14ac:dyDescent="0.25">
      <c r="J75" s="16" t="s">
        <v>1499</v>
      </c>
      <c r="K75" s="40"/>
      <c r="L75" s="40"/>
      <c r="M75" s="19">
        <f ca="1">AVERAGE(M66:M72)</f>
        <v>3.6291346753650697</v>
      </c>
      <c r="N75" s="40"/>
      <c r="O75" s="40"/>
      <c r="P75" s="19">
        <f ca="1">AVERAGE(P66:P72)</f>
        <v>3.652324044130224</v>
      </c>
      <c r="Q75" s="42"/>
      <c r="R75" s="11">
        <f ca="1">AVERAGE(R66:R72)</f>
        <v>1.0681678606580602</v>
      </c>
      <c r="S75" s="11">
        <f ca="1">AVERAGE(S66:S72)</f>
        <v>0.93716015786299356</v>
      </c>
    </row>
    <row r="78" spans="5:19" x14ac:dyDescent="0.25">
      <c r="E78" s="43" t="str">
        <f>"Symulacja dla L = " &amp; E7</f>
        <v>Symulacja dla L = 7</v>
      </c>
      <c r="F78" s="43"/>
    </row>
    <row r="79" spans="5:19" x14ac:dyDescent="0.25">
      <c r="G79" t="s">
        <v>1459</v>
      </c>
    </row>
    <row r="80" spans="5:19" x14ac:dyDescent="0.25">
      <c r="G80">
        <v>1</v>
      </c>
      <c r="H80">
        <f>ROUND(IF($L4&gt;0,$E$7*$L4,"")/0.5,0)*0.5</f>
        <v>2</v>
      </c>
      <c r="J80" s="7" t="s">
        <v>1500</v>
      </c>
      <c r="K80" s="17" t="s">
        <v>1458</v>
      </c>
      <c r="L80" s="7" t="s">
        <v>1494</v>
      </c>
      <c r="M80" s="17" t="s">
        <v>1497</v>
      </c>
      <c r="N80" s="17" t="s">
        <v>1496</v>
      </c>
      <c r="O80" s="17" t="s">
        <v>1495</v>
      </c>
      <c r="P80" s="13" t="s">
        <v>1497</v>
      </c>
      <c r="Q80" s="7" t="s">
        <v>1498</v>
      </c>
      <c r="R80" s="17" t="s">
        <v>1497</v>
      </c>
      <c r="S80" s="28" t="s">
        <v>1503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3">
        <v>1</v>
      </c>
      <c r="K81" s="30">
        <v>1</v>
      </c>
      <c r="L81" s="22">
        <f ca="1">IF(C5&gt;$E$7,$E$7,C5)</f>
        <v>0.74476022253091068</v>
      </c>
      <c r="M81" s="22">
        <f ca="1">POWER((L81-K81),2)</f>
        <v>6.5147344002470242E-2</v>
      </c>
      <c r="N81" s="22">
        <f>$E$7-K81</f>
        <v>6</v>
      </c>
      <c r="O81" s="22">
        <f ca="1">IF(D15&gt;$E$7,$E$7,D15)</f>
        <v>7</v>
      </c>
      <c r="P81" s="29">
        <f ca="1">POWER((O81-N81),2)</f>
        <v>1</v>
      </c>
      <c r="Q81" s="22">
        <f ca="1">ABS(AVERAGE(L81,($E$7-O81)))</f>
        <v>0.37238011126545534</v>
      </c>
      <c r="R81" s="30">
        <f ca="1">POWER((Q81-K81),2)</f>
        <v>0.39390672473516219</v>
      </c>
      <c r="S81" s="22">
        <f ca="1">ABS(Q81-K81)</f>
        <v>0.62761988873454466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15">
        <v>2</v>
      </c>
      <c r="K82" s="10">
        <v>2</v>
      </c>
      <c r="L82" s="18">
        <f ca="1">IF(C7&gt;$E$7,$E$7,C7)</f>
        <v>1.305353997541538</v>
      </c>
      <c r="M82" s="18">
        <f t="shared" ref="M82:M88" ca="1" si="44">POWER((L82-K82),2)</f>
        <v>0.48253306873152157</v>
      </c>
      <c r="N82" s="18">
        <f>$E$7-K82</f>
        <v>5</v>
      </c>
      <c r="O82" s="18">
        <f ca="1">IF(D13&gt;$E$7,$E$7,D13)</f>
        <v>2.478883460205028</v>
      </c>
      <c r="P82" s="20">
        <f ca="1">POWER((O82-N82),2)</f>
        <v>6.3560286072277723</v>
      </c>
      <c r="Q82" s="18">
        <f t="shared" ref="Q82:Q88" ca="1" si="45">ABS(AVERAGE(L82,($E$7-O82)))</f>
        <v>2.913235268668255</v>
      </c>
      <c r="R82" s="10">
        <f t="shared" ref="R82:R88" ca="1" si="46">POWER((Q82-K82),2)</f>
        <v>0.83399865593957989</v>
      </c>
      <c r="S82" s="18">
        <f t="shared" ref="S82:S88" ca="1" si="47">ABS(Q82-K82)</f>
        <v>0.913235268668255</v>
      </c>
    </row>
    <row r="83" spans="5:19" x14ac:dyDescent="0.25">
      <c r="G83">
        <f t="shared" si="43"/>
        <v>4</v>
      </c>
      <c r="J83" s="15">
        <v>3</v>
      </c>
      <c r="K83" s="10">
        <v>3</v>
      </c>
      <c r="L83" s="18">
        <f ca="1">IF(C9&gt;$E$7,$E$7,C9)</f>
        <v>7</v>
      </c>
      <c r="M83" s="18">
        <f t="shared" ca="1" si="44"/>
        <v>16</v>
      </c>
      <c r="N83" s="18">
        <f t="shared" ref="N83:N88" si="48">$E$7-K83</f>
        <v>4</v>
      </c>
      <c r="O83" s="18">
        <f ca="1">IF(D11&gt;$E$7,$E$7,D11)</f>
        <v>7</v>
      </c>
      <c r="P83" s="20">
        <f t="shared" ref="P83:P88" ca="1" si="49">POWER((O83-N83),2)</f>
        <v>9</v>
      </c>
      <c r="Q83" s="18">
        <f t="shared" ca="1" si="45"/>
        <v>3.5</v>
      </c>
      <c r="R83" s="10">
        <f t="shared" ca="1" si="46"/>
        <v>0.25</v>
      </c>
      <c r="S83" s="18">
        <f t="shared" ca="1" si="47"/>
        <v>0.5</v>
      </c>
    </row>
    <row r="84" spans="5:19" x14ac:dyDescent="0.25">
      <c r="G84">
        <f t="shared" si="43"/>
        <v>5</v>
      </c>
      <c r="J84" s="15">
        <v>4</v>
      </c>
      <c r="K84" s="10">
        <v>3.5</v>
      </c>
      <c r="L84" s="18">
        <f ca="1">IF(C10&gt;$E$7,$E$7,C10)</f>
        <v>3.9462879310706924</v>
      </c>
      <c r="M84" s="18">
        <f t="shared" ca="1" si="44"/>
        <v>0.19917291741935911</v>
      </c>
      <c r="N84" s="18">
        <f t="shared" si="48"/>
        <v>3.5</v>
      </c>
      <c r="O84" s="18">
        <f ca="1">IF(D10&gt;$E$7,$E$7,D10)</f>
        <v>3.8835202506708009</v>
      </c>
      <c r="P84" s="20">
        <f t="shared" ca="1" si="49"/>
        <v>0.14708778267459394</v>
      </c>
      <c r="Q84" s="18">
        <f t="shared" ca="1" si="45"/>
        <v>3.531383840199946</v>
      </c>
      <c r="R84" s="10">
        <f t="shared" ca="1" si="46"/>
        <v>9.8494542569574654E-4</v>
      </c>
      <c r="S84" s="18">
        <f t="shared" ca="1" si="47"/>
        <v>3.1383840199946E-2</v>
      </c>
    </row>
    <row r="85" spans="5:19" x14ac:dyDescent="0.25">
      <c r="G85">
        <f t="shared" si="43"/>
        <v>6</v>
      </c>
      <c r="J85" s="15">
        <v>5</v>
      </c>
      <c r="K85" s="10">
        <v>4</v>
      </c>
      <c r="L85" s="18">
        <f ca="1">IF(C11&gt;$E$7,$E$7,C11)</f>
        <v>7</v>
      </c>
      <c r="M85" s="18">
        <f t="shared" ca="1" si="44"/>
        <v>9</v>
      </c>
      <c r="N85" s="18">
        <f t="shared" si="48"/>
        <v>3</v>
      </c>
      <c r="O85" s="18">
        <f ca="1">IF(D9&gt;$E$7,$E$7,D9)</f>
        <v>7</v>
      </c>
      <c r="P85" s="20">
        <f t="shared" ca="1" si="49"/>
        <v>16</v>
      </c>
      <c r="Q85" s="18">
        <f t="shared" ca="1" si="45"/>
        <v>3.5</v>
      </c>
      <c r="R85" s="10">
        <f t="shared" ca="1" si="46"/>
        <v>0.25</v>
      </c>
      <c r="S85" s="18">
        <f t="shared" ca="1" si="47"/>
        <v>0.5</v>
      </c>
    </row>
    <row r="86" spans="5:19" x14ac:dyDescent="0.25">
      <c r="J86" s="15">
        <v>6</v>
      </c>
      <c r="K86" s="10">
        <v>5</v>
      </c>
      <c r="L86" s="18">
        <f ca="1">IF(C13&gt;$E$7,$E$7,C13)</f>
        <v>2.478883460205028</v>
      </c>
      <c r="M86" s="18">
        <f t="shared" ca="1" si="44"/>
        <v>6.3560286072277723</v>
      </c>
      <c r="N86" s="18">
        <f t="shared" si="48"/>
        <v>2</v>
      </c>
      <c r="O86" s="18">
        <f ca="1">IF(D7&gt;$E$7,$E$7,D7)</f>
        <v>1.305353997541538</v>
      </c>
      <c r="P86" s="20">
        <f t="shared" ca="1" si="49"/>
        <v>0.48253306873152157</v>
      </c>
      <c r="Q86" s="18">
        <f t="shared" ca="1" si="45"/>
        <v>4.086764731331745</v>
      </c>
      <c r="R86" s="10">
        <f t="shared" ca="1" si="46"/>
        <v>0.83399865593957989</v>
      </c>
      <c r="S86" s="18">
        <f t="shared" ca="1" si="47"/>
        <v>0.913235268668255</v>
      </c>
    </row>
    <row r="87" spans="5:19" x14ac:dyDescent="0.25">
      <c r="J87" s="15">
        <v>7</v>
      </c>
      <c r="K87" s="10">
        <v>5.5</v>
      </c>
      <c r="L87" s="18">
        <f ca="1">IF(C14&gt;$E$7,$E$7,C14)</f>
        <v>3.6422755081743503</v>
      </c>
      <c r="M87" s="18">
        <f t="shared" ca="1" si="44"/>
        <v>3.4511402875288684</v>
      </c>
      <c r="N87" s="18">
        <f t="shared" si="48"/>
        <v>1.5</v>
      </c>
      <c r="O87" s="18">
        <f ca="1">IF(D6&gt;$E$7,$E$7,D6)</f>
        <v>0.83321837543123645</v>
      </c>
      <c r="P87" s="20">
        <f t="shared" ca="1" si="49"/>
        <v>0.44459773486255955</v>
      </c>
      <c r="Q87" s="18">
        <f t="shared" ca="1" si="45"/>
        <v>4.9045285663715568</v>
      </c>
      <c r="R87" s="10">
        <f t="shared" ca="1" si="46"/>
        <v>0.35458622826751346</v>
      </c>
      <c r="S87" s="18">
        <f t="shared" ca="1" si="47"/>
        <v>0.59547143362844324</v>
      </c>
    </row>
    <row r="88" spans="5:19" x14ac:dyDescent="0.25">
      <c r="J88" s="16">
        <v>8</v>
      </c>
      <c r="K88" s="11">
        <v>6</v>
      </c>
      <c r="L88" s="19">
        <f ca="1">IF(C15&gt;$E$7,$E$7,C15)</f>
        <v>7</v>
      </c>
      <c r="M88" s="19">
        <f t="shared" ca="1" si="44"/>
        <v>1</v>
      </c>
      <c r="N88" s="19">
        <f t="shared" si="48"/>
        <v>1</v>
      </c>
      <c r="O88" s="19">
        <f ca="1">IF(D5&gt;$E$7,$E$7,D5)</f>
        <v>0.74476022253091068</v>
      </c>
      <c r="P88" s="21">
        <f t="shared" ca="1" si="49"/>
        <v>6.5147344002470242E-2</v>
      </c>
      <c r="Q88" s="19">
        <f t="shared" ca="1" si="45"/>
        <v>6.6276198887345448</v>
      </c>
      <c r="R88" s="11">
        <f t="shared" ca="1" si="46"/>
        <v>0.39390672473516236</v>
      </c>
      <c r="S88" s="19">
        <f t="shared" ca="1" si="47"/>
        <v>0.62761988873454477</v>
      </c>
    </row>
    <row r="89" spans="5:19" x14ac:dyDescent="0.25">
      <c r="J89" s="15" t="s">
        <v>1463</v>
      </c>
      <c r="K89" s="39"/>
      <c r="L89" s="39"/>
      <c r="M89" s="18">
        <f ca="1">MAX(M81:M88)</f>
        <v>16</v>
      </c>
      <c r="N89" s="39"/>
      <c r="O89" s="39"/>
      <c r="P89" s="18">
        <f ca="1">MAX(P81:P88)</f>
        <v>16</v>
      </c>
      <c r="Q89" s="41"/>
      <c r="R89" s="10">
        <f ca="1">MAX(R81:R88)</f>
        <v>0.83399865593957989</v>
      </c>
      <c r="S89" s="10">
        <f ca="1">MAX(S81:S88)</f>
        <v>0.913235268668255</v>
      </c>
    </row>
    <row r="90" spans="5:19" x14ac:dyDescent="0.25">
      <c r="J90" s="15" t="s">
        <v>1462</v>
      </c>
      <c r="K90" s="39"/>
      <c r="L90" s="39"/>
      <c r="M90" s="18">
        <f ca="1">MIN(M81:M88)</f>
        <v>6.5147344002470242E-2</v>
      </c>
      <c r="N90" s="39"/>
      <c r="O90" s="39"/>
      <c r="P90" s="18">
        <f ca="1">MIN(P81:P88)</f>
        <v>6.5147344002470242E-2</v>
      </c>
      <c r="Q90" s="41"/>
      <c r="R90" s="10">
        <f ca="1">MIN(R81:R88)</f>
        <v>9.8494542569574654E-4</v>
      </c>
      <c r="S90" s="10">
        <f ca="1">MIN(S81:S88)</f>
        <v>3.1383840199946E-2</v>
      </c>
    </row>
    <row r="91" spans="5:19" x14ac:dyDescent="0.25">
      <c r="J91" s="16" t="s">
        <v>1499</v>
      </c>
      <c r="K91" s="40"/>
      <c r="L91" s="40"/>
      <c r="M91" s="19">
        <f ca="1">AVERAGE(M81:M88)</f>
        <v>4.5692527781137491</v>
      </c>
      <c r="N91" s="40"/>
      <c r="O91" s="40"/>
      <c r="P91" s="19">
        <f ca="1">AVERAGE(P81:P88)</f>
        <v>4.1869243171873638</v>
      </c>
      <c r="Q91" s="42"/>
      <c r="R91" s="11">
        <f ca="1">AVERAGE(R81:R88)</f>
        <v>0.41392274188033673</v>
      </c>
      <c r="S91" s="11">
        <f ca="1">AVERAGE(S81:S88)</f>
        <v>0.5885706985792486</v>
      </c>
    </row>
    <row r="94" spans="5:19" x14ac:dyDescent="0.25">
      <c r="E94" s="43" t="str">
        <f>"Symulacja dla L = " &amp; E8</f>
        <v>Symulacja dla L = 8</v>
      </c>
      <c r="F94" s="43"/>
    </row>
    <row r="95" spans="5:19" x14ac:dyDescent="0.25">
      <c r="G95" t="s">
        <v>1459</v>
      </c>
    </row>
    <row r="96" spans="5:19" x14ac:dyDescent="0.25">
      <c r="G96">
        <v>1</v>
      </c>
      <c r="H96">
        <f>ROUND(IF($L4&gt;0,$E$8*$L4,"")/0.5,0)*0.5</f>
        <v>2</v>
      </c>
      <c r="J96" s="7" t="s">
        <v>1500</v>
      </c>
      <c r="K96" s="17" t="s">
        <v>1458</v>
      </c>
      <c r="L96" s="7" t="s">
        <v>1494</v>
      </c>
      <c r="M96" s="17" t="s">
        <v>1497</v>
      </c>
      <c r="N96" s="23" t="s">
        <v>1496</v>
      </c>
      <c r="O96" s="23" t="s">
        <v>1495</v>
      </c>
      <c r="P96" s="13" t="s">
        <v>1497</v>
      </c>
      <c r="Q96" s="7" t="s">
        <v>1498</v>
      </c>
      <c r="R96" s="17" t="s">
        <v>1497</v>
      </c>
      <c r="S96" s="28" t="s">
        <v>1503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3">
        <v>1</v>
      </c>
      <c r="K97" s="31">
        <v>1</v>
      </c>
      <c r="L97" s="22">
        <f ca="1">IF(C5&gt;$E$8,$E$8,C5)</f>
        <v>0.74476022253091068</v>
      </c>
      <c r="M97" s="22">
        <f ca="1">POWER((L97-K97),2)</f>
        <v>6.5147344002470242E-2</v>
      </c>
      <c r="N97" s="29">
        <f>$E$8-K97</f>
        <v>7</v>
      </c>
      <c r="O97" s="22">
        <f ca="1">IF(D17&gt;$E$8,$E$8,D17)</f>
        <v>2.439455580765808</v>
      </c>
      <c r="P97" s="29">
        <f ca="1">POWER((O97-N97),2)</f>
        <v>20.798565399808137</v>
      </c>
      <c r="Q97" s="22">
        <f ca="1">ABS(AVERAGE(L97,($E$8-O97)))</f>
        <v>3.1526523208825514</v>
      </c>
      <c r="R97" s="30">
        <f ca="1">POWER((Q97-K97),2)</f>
        <v>4.6339120146010355</v>
      </c>
      <c r="S97" s="22">
        <f ca="1">ABS(Q97-K97)</f>
        <v>2.1526523208825514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15">
        <v>2</v>
      </c>
      <c r="K98" s="4">
        <v>2</v>
      </c>
      <c r="L98" s="18">
        <f ca="1">IF(C7&gt;$E$8,$E$8,C7)</f>
        <v>1.305353997541538</v>
      </c>
      <c r="M98" s="18">
        <f t="shared" ref="M98:M103" ca="1" si="52">POWER((L98-K98),2)</f>
        <v>0.48253306873152157</v>
      </c>
      <c r="N98" s="20">
        <f t="shared" ref="N98:N103" si="53">$E$8-K98</f>
        <v>6</v>
      </c>
      <c r="O98" s="18">
        <f ca="1">IF(D15&gt;$E$8,$E$8,D15)</f>
        <v>8</v>
      </c>
      <c r="P98" s="20">
        <f ca="1">POWER((O98-N98),2)</f>
        <v>4</v>
      </c>
      <c r="Q98" s="18">
        <f t="shared" ref="Q98:Q103" ca="1" si="54">ABS(AVERAGE(L98,($E$8-O98)))</f>
        <v>0.65267699877076901</v>
      </c>
      <c r="R98" s="10">
        <f t="shared" ref="R98:R103" ca="1" si="55">POWER((Q98-K98),2)</f>
        <v>1.8152792696413425</v>
      </c>
      <c r="S98" s="18">
        <f t="shared" ref="S98:S103" ca="1" si="56">ABS(Q98-K98)</f>
        <v>1.347323001229231</v>
      </c>
    </row>
    <row r="99" spans="5:19" x14ac:dyDescent="0.25">
      <c r="G99">
        <f t="shared" si="51"/>
        <v>4</v>
      </c>
      <c r="J99" s="15">
        <v>3</v>
      </c>
      <c r="K99" s="4">
        <v>3</v>
      </c>
      <c r="L99" s="18">
        <f ca="1">IF(C9&gt;$E$8,$E$8,C9)</f>
        <v>8</v>
      </c>
      <c r="M99" s="18">
        <f t="shared" ca="1" si="52"/>
        <v>25</v>
      </c>
      <c r="N99" s="20">
        <f t="shared" si="53"/>
        <v>5</v>
      </c>
      <c r="O99" s="18">
        <f ca="1">IF(D13&gt;$E$8,$E$8,D13)</f>
        <v>2.478883460205028</v>
      </c>
      <c r="P99" s="20">
        <f t="shared" ref="P99:P103" ca="1" si="57">POWER((O99-N99),2)</f>
        <v>6.3560286072277723</v>
      </c>
      <c r="Q99" s="18">
        <f t="shared" ca="1" si="54"/>
        <v>6.7605582698974862</v>
      </c>
      <c r="R99" s="10">
        <f t="shared" ca="1" si="55"/>
        <v>14.141798501294375</v>
      </c>
      <c r="S99" s="18">
        <f t="shared" ca="1" si="56"/>
        <v>3.7605582698974862</v>
      </c>
    </row>
    <row r="100" spans="5:19" x14ac:dyDescent="0.25">
      <c r="G100">
        <f t="shared" si="51"/>
        <v>5</v>
      </c>
      <c r="J100" s="15">
        <v>4</v>
      </c>
      <c r="K100" s="4">
        <v>4</v>
      </c>
      <c r="L100" s="18">
        <f ca="1">IF(C11&gt;$E$8,$E$8,C11)</f>
        <v>7.1421174880468641</v>
      </c>
      <c r="M100" s="18">
        <f t="shared" ca="1" si="52"/>
        <v>9.8729023086899357</v>
      </c>
      <c r="N100" s="20">
        <f t="shared" si="53"/>
        <v>4</v>
      </c>
      <c r="O100" s="18">
        <f ca="1">IF(D11&gt;$E$8,$E$8,D11)</f>
        <v>8</v>
      </c>
      <c r="P100" s="20">
        <f t="shared" ca="1" si="57"/>
        <v>16</v>
      </c>
      <c r="Q100" s="18">
        <f t="shared" ca="1" si="54"/>
        <v>3.571058744023432</v>
      </c>
      <c r="R100" s="10">
        <f t="shared" ca="1" si="55"/>
        <v>0.18399060107875559</v>
      </c>
      <c r="S100" s="18">
        <f t="shared" ca="1" si="56"/>
        <v>0.42894125597656796</v>
      </c>
    </row>
    <row r="101" spans="5:19" x14ac:dyDescent="0.25">
      <c r="G101">
        <f t="shared" si="51"/>
        <v>6</v>
      </c>
      <c r="J101" s="15">
        <v>5</v>
      </c>
      <c r="K101" s="4">
        <v>5</v>
      </c>
      <c r="L101" s="18">
        <f ca="1">IF(C13&gt;$E$8,$E$8,C13)</f>
        <v>2.478883460205028</v>
      </c>
      <c r="M101" s="18">
        <f t="shared" ca="1" si="52"/>
        <v>6.3560286072277723</v>
      </c>
      <c r="N101" s="20">
        <f t="shared" si="53"/>
        <v>3</v>
      </c>
      <c r="O101" s="18">
        <f ca="1">IF(D9&gt;$E$8,$E$8,D9)</f>
        <v>8</v>
      </c>
      <c r="P101" s="20">
        <f t="shared" ca="1" si="57"/>
        <v>25</v>
      </c>
      <c r="Q101" s="18">
        <f t="shared" ca="1" si="54"/>
        <v>1.239441730102514</v>
      </c>
      <c r="R101" s="10">
        <f t="shared" ca="1" si="55"/>
        <v>14.141798501294375</v>
      </c>
      <c r="S101" s="18">
        <f t="shared" ca="1" si="56"/>
        <v>3.7605582698974862</v>
      </c>
    </row>
    <row r="102" spans="5:19" x14ac:dyDescent="0.25">
      <c r="G102">
        <f t="shared" si="51"/>
        <v>7</v>
      </c>
      <c r="J102" s="15">
        <v>6</v>
      </c>
      <c r="K102" s="4">
        <v>6</v>
      </c>
      <c r="L102" s="18">
        <f ca="1">IF(C15&gt;$E$8,$E$8,C15)</f>
        <v>7.8633238248857324</v>
      </c>
      <c r="M102" s="18">
        <f t="shared" ca="1" si="52"/>
        <v>3.4719756763867959</v>
      </c>
      <c r="N102" s="20">
        <f t="shared" si="53"/>
        <v>2</v>
      </c>
      <c r="O102" s="18">
        <f ca="1">IF(D7&gt;$E$8,$E$8,D7)</f>
        <v>1.305353997541538</v>
      </c>
      <c r="P102" s="20">
        <f t="shared" ca="1" si="57"/>
        <v>0.48253306873152157</v>
      </c>
      <c r="Q102" s="18">
        <f t="shared" ca="1" si="54"/>
        <v>7.2789849136720974</v>
      </c>
      <c r="R102" s="10">
        <f t="shared" ca="1" si="55"/>
        <v>1.6358024094008226</v>
      </c>
      <c r="S102" s="18">
        <f t="shared" ca="1" si="56"/>
        <v>1.2789849136720974</v>
      </c>
    </row>
    <row r="103" spans="5:19" x14ac:dyDescent="0.25">
      <c r="G103" t="str">
        <f t="shared" si="51"/>
        <v/>
      </c>
      <c r="J103" s="16">
        <v>7</v>
      </c>
      <c r="K103" s="4">
        <v>7</v>
      </c>
      <c r="L103" s="19">
        <f ca="1">IF(C17&gt;$E$8,$E$8,C17)</f>
        <v>2.3624712075694498</v>
      </c>
      <c r="M103" s="19">
        <f t="shared" ca="1" si="52"/>
        <v>21.506673300622356</v>
      </c>
      <c r="N103" s="21">
        <f t="shared" si="53"/>
        <v>1</v>
      </c>
      <c r="O103" s="19">
        <f ca="1">IF(D5&gt;$E$8,$E$8,D5)</f>
        <v>0.74476022253091068</v>
      </c>
      <c r="P103" s="21">
        <f t="shared" ca="1" si="57"/>
        <v>6.5147344002470242E-2</v>
      </c>
      <c r="Q103" s="19">
        <f t="shared" ca="1" si="54"/>
        <v>4.8088554925192692</v>
      </c>
      <c r="R103" s="11">
        <f t="shared" ca="1" si="55"/>
        <v>4.8011142526629742</v>
      </c>
      <c r="S103" s="19">
        <f t="shared" ca="1" si="56"/>
        <v>2.1911445074807308</v>
      </c>
    </row>
    <row r="104" spans="5:19" x14ac:dyDescent="0.25">
      <c r="J104" s="15" t="s">
        <v>1463</v>
      </c>
      <c r="K104" s="44"/>
      <c r="L104" s="45"/>
      <c r="M104" s="18">
        <f ca="1">MAX(M97:M103)</f>
        <v>25</v>
      </c>
      <c r="N104" s="39"/>
      <c r="O104" s="39"/>
      <c r="P104" s="18">
        <f ca="1">MAX(P97:P103)</f>
        <v>25</v>
      </c>
      <c r="Q104" s="41"/>
      <c r="R104" s="10">
        <f ca="1">MAX(R97:R103)</f>
        <v>14.141798501294375</v>
      </c>
      <c r="S104" s="10">
        <f ca="1">MAX(S97:S103)</f>
        <v>3.7605582698974862</v>
      </c>
    </row>
    <row r="105" spans="5:19" x14ac:dyDescent="0.25">
      <c r="J105" s="15" t="s">
        <v>1462</v>
      </c>
      <c r="K105" s="46"/>
      <c r="L105" s="45"/>
      <c r="M105" s="18">
        <f ca="1">MIN(M97:M103)</f>
        <v>6.5147344002470242E-2</v>
      </c>
      <c r="N105" s="39"/>
      <c r="O105" s="39"/>
      <c r="P105" s="18">
        <f ca="1">MIN(P97:P103)</f>
        <v>6.5147344002470242E-2</v>
      </c>
      <c r="Q105" s="41"/>
      <c r="R105" s="10">
        <f ca="1">MIN(R97:R103)</f>
        <v>0.18399060107875559</v>
      </c>
      <c r="S105" s="10">
        <f ca="1">MIN(S97:S103)</f>
        <v>0.42894125597656796</v>
      </c>
    </row>
    <row r="106" spans="5:19" x14ac:dyDescent="0.25">
      <c r="J106" s="16" t="s">
        <v>1499</v>
      </c>
      <c r="K106" s="47"/>
      <c r="L106" s="48"/>
      <c r="M106" s="19">
        <f ca="1">AVERAGE(M97:M103)</f>
        <v>9.5364657579515502</v>
      </c>
      <c r="N106" s="40"/>
      <c r="O106" s="40"/>
      <c r="P106" s="19">
        <f ca="1">AVERAGE(P97:P103)</f>
        <v>10.386039202824273</v>
      </c>
      <c r="Q106" s="42"/>
      <c r="R106" s="11">
        <f ca="1">AVERAGE(R97:R103)</f>
        <v>5.9076707928533834</v>
      </c>
      <c r="S106" s="11">
        <f ca="1">AVERAGE(S97:S103)</f>
        <v>2.1314517912908788</v>
      </c>
    </row>
    <row r="109" spans="5:19" x14ac:dyDescent="0.25">
      <c r="E109" s="43" t="str">
        <f>"Symulacja dla L = " &amp; E9</f>
        <v>Symulacja dla L = 9</v>
      </c>
      <c r="F109" s="43"/>
    </row>
    <row r="110" spans="5:19" x14ac:dyDescent="0.25">
      <c r="G110" t="s">
        <v>1459</v>
      </c>
    </row>
    <row r="111" spans="5:19" x14ac:dyDescent="0.25">
      <c r="G111">
        <v>1</v>
      </c>
      <c r="H111">
        <f>ROUND(IF($L4&gt;0,$E$9*$L4,"")/0.5,0)*0.5</f>
        <v>2.5</v>
      </c>
      <c r="J111" s="7" t="s">
        <v>1500</v>
      </c>
      <c r="K111" s="17" t="s">
        <v>1458</v>
      </c>
      <c r="L111" s="7" t="s">
        <v>1494</v>
      </c>
      <c r="M111" s="17" t="s">
        <v>1497</v>
      </c>
      <c r="N111" s="23" t="s">
        <v>1496</v>
      </c>
      <c r="O111" s="23" t="s">
        <v>1495</v>
      </c>
      <c r="P111" s="13" t="s">
        <v>1497</v>
      </c>
      <c r="Q111" s="7" t="s">
        <v>1498</v>
      </c>
      <c r="R111" s="23" t="s">
        <v>1497</v>
      </c>
      <c r="S111" s="27" t="s">
        <v>1503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3">
        <v>1</v>
      </c>
      <c r="K112" s="31">
        <v>1</v>
      </c>
      <c r="L112" s="22">
        <f ca="1">IF(C5&gt;$E$9,$E$9,C5)</f>
        <v>0.74476022253091068</v>
      </c>
      <c r="M112" s="29">
        <f ca="1">POWER((L112-K112),2)</f>
        <v>6.5147344002470242E-2</v>
      </c>
      <c r="N112" s="29">
        <f>$E$9-K112</f>
        <v>8</v>
      </c>
      <c r="O112" s="22">
        <f ca="1">IF(D19&gt;$E$9,$E$9,D19)</f>
        <v>9</v>
      </c>
      <c r="P112" s="31">
        <f ca="1">POWER((O112-N112),2)</f>
        <v>1</v>
      </c>
      <c r="Q112" s="22">
        <f ca="1">ABS(AVERAGE(L112,($E$9-O112)))</f>
        <v>0.37238011126545534</v>
      </c>
      <c r="R112" s="31">
        <f ca="1">POWER((Q112-K112),2)</f>
        <v>0.39390672473516219</v>
      </c>
      <c r="S112" s="22">
        <f ca="1">ABS(Q112-K112)</f>
        <v>0.62761988873454466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15">
        <v>2</v>
      </c>
      <c r="K113" s="4">
        <v>2</v>
      </c>
      <c r="L113" s="18">
        <f ca="1">IF(C7&gt;$E$9,$E$9,C7)</f>
        <v>1.305353997541538</v>
      </c>
      <c r="M113" s="20">
        <f t="shared" ref="M113:M121" ca="1" si="60">POWER((L113-K113),2)</f>
        <v>0.48253306873152157</v>
      </c>
      <c r="N113" s="20">
        <f t="shared" ref="N113:N121" si="61">$E$9-K113</f>
        <v>7</v>
      </c>
      <c r="O113" s="18">
        <f ca="1">IF(D17&gt;$E$9,$E$9,D17)</f>
        <v>2.439455580765808</v>
      </c>
      <c r="P113" s="4">
        <f ca="1">POWER((O113-N113),2)</f>
        <v>20.798565399808137</v>
      </c>
      <c r="Q113" s="18">
        <f t="shared" ref="Q113:Q121" ca="1" si="62">ABS(AVERAGE(L113,($E$9-O113)))</f>
        <v>3.932949208387865</v>
      </c>
      <c r="R113" s="4">
        <f t="shared" ref="R113:R121" ca="1" si="63">POWER((Q113-K113),2)</f>
        <v>3.7362926422072738</v>
      </c>
      <c r="S113" s="18">
        <f t="shared" ref="S113:S121" ca="1" si="64">ABS(Q113-K113)</f>
        <v>1.932949208387865</v>
      </c>
    </row>
    <row r="114" spans="5:19" x14ac:dyDescent="0.25">
      <c r="G114">
        <f t="shared" si="59"/>
        <v>4</v>
      </c>
      <c r="J114" s="15">
        <v>3</v>
      </c>
      <c r="K114" s="4">
        <v>2.5</v>
      </c>
      <c r="L114" s="18">
        <f ca="1">IF(C8&gt;$E$9,$E$9,C8)</f>
        <v>3.416016917938105</v>
      </c>
      <c r="M114" s="20">
        <f t="shared" ca="1" si="60"/>
        <v>0.83908699394882502</v>
      </c>
      <c r="N114" s="20">
        <f t="shared" si="61"/>
        <v>6.5</v>
      </c>
      <c r="O114" s="18">
        <f ca="1">IF(D16&gt;$E$9,$E$9,D16)</f>
        <v>9</v>
      </c>
      <c r="P114" s="4">
        <f t="shared" ref="P114:P121" ca="1" si="65">POWER((O114-N114),2)</f>
        <v>6.25</v>
      </c>
      <c r="Q114" s="18">
        <f t="shared" ca="1" si="62"/>
        <v>1.7080084589690525</v>
      </c>
      <c r="R114" s="4">
        <f t="shared" ca="1" si="63"/>
        <v>0.62725060106457498</v>
      </c>
      <c r="S114" s="18">
        <f t="shared" ca="1" si="64"/>
        <v>0.79199154103094749</v>
      </c>
    </row>
    <row r="115" spans="5:19" x14ac:dyDescent="0.25">
      <c r="G115">
        <f t="shared" si="59"/>
        <v>5</v>
      </c>
      <c r="J115" s="15">
        <v>4</v>
      </c>
      <c r="K115" s="4">
        <v>3</v>
      </c>
      <c r="L115" s="18">
        <f ca="1">IF(C9&gt;$E$9,$E$9,C9)</f>
        <v>9</v>
      </c>
      <c r="M115" s="20">
        <f t="shared" ca="1" si="60"/>
        <v>36</v>
      </c>
      <c r="N115" s="20">
        <f t="shared" si="61"/>
        <v>6</v>
      </c>
      <c r="O115" s="18">
        <f ca="1">IF(D15&gt;$E$9,$E$9,D15)</f>
        <v>9</v>
      </c>
      <c r="P115" s="4">
        <f t="shared" ca="1" si="65"/>
        <v>9</v>
      </c>
      <c r="Q115" s="18">
        <f t="shared" ca="1" si="62"/>
        <v>4.5</v>
      </c>
      <c r="R115" s="4">
        <f t="shared" ca="1" si="63"/>
        <v>2.25</v>
      </c>
      <c r="S115" s="18">
        <f t="shared" ca="1" si="64"/>
        <v>1.5</v>
      </c>
    </row>
    <row r="116" spans="5:19" x14ac:dyDescent="0.25">
      <c r="G116">
        <f t="shared" si="59"/>
        <v>6</v>
      </c>
      <c r="J116" s="15">
        <v>5</v>
      </c>
      <c r="K116" s="4">
        <v>4</v>
      </c>
      <c r="L116" s="18">
        <f ca="1">IF(C11&gt;$E$9,$E$9,C11)</f>
        <v>7.1421174880468641</v>
      </c>
      <c r="M116" s="20">
        <f t="shared" ca="1" si="60"/>
        <v>9.8729023086899357</v>
      </c>
      <c r="N116" s="20">
        <f t="shared" si="61"/>
        <v>5</v>
      </c>
      <c r="O116" s="18">
        <f ca="1">IF(D13&gt;$E$9,$E$9,D13)</f>
        <v>2.478883460205028</v>
      </c>
      <c r="P116" s="4">
        <f t="shared" ca="1" si="65"/>
        <v>6.3560286072277723</v>
      </c>
      <c r="Q116" s="18">
        <f t="shared" ca="1" si="62"/>
        <v>6.8316170139209182</v>
      </c>
      <c r="R116" s="4">
        <f t="shared" ca="1" si="63"/>
        <v>8.0180549135264183</v>
      </c>
      <c r="S116" s="18">
        <f t="shared" ca="1" si="64"/>
        <v>2.8316170139209182</v>
      </c>
    </row>
    <row r="117" spans="5:19" x14ac:dyDescent="0.25">
      <c r="G117">
        <f t="shared" si="59"/>
        <v>7</v>
      </c>
      <c r="J117" s="15">
        <v>6</v>
      </c>
      <c r="K117" s="4">
        <v>4.5</v>
      </c>
      <c r="L117" s="18">
        <f ca="1">IF(C12&gt;$E$9,$E$9,C12)</f>
        <v>2.2515258567794989</v>
      </c>
      <c r="M117" s="20">
        <f t="shared" ca="1" si="60"/>
        <v>5.0556359727311664</v>
      </c>
      <c r="N117" s="20">
        <f t="shared" si="61"/>
        <v>4.5</v>
      </c>
      <c r="O117" s="18">
        <f ca="1">IF(D12&gt;$E$9,$E$9,D12)</f>
        <v>2.2157142135697541</v>
      </c>
      <c r="P117" s="4">
        <f t="shared" ca="1" si="65"/>
        <v>5.217961554087247</v>
      </c>
      <c r="Q117" s="18">
        <f t="shared" ca="1" si="62"/>
        <v>4.517905821604872</v>
      </c>
      <c r="R117" s="4">
        <f t="shared" ca="1" si="63"/>
        <v>3.2061844734549994E-4</v>
      </c>
      <c r="S117" s="18">
        <f t="shared" ca="1" si="64"/>
        <v>1.7905821604871974E-2</v>
      </c>
    </row>
    <row r="118" spans="5:19" x14ac:dyDescent="0.25">
      <c r="G118">
        <f>IF(G117+1&lt;$E$9,G117+1,"")</f>
        <v>8</v>
      </c>
      <c r="J118" s="15">
        <v>7</v>
      </c>
      <c r="K118" s="4">
        <v>5</v>
      </c>
      <c r="L118" s="18">
        <f ca="1">IF(C13&gt;$E$9,$E$9,C13)</f>
        <v>2.478883460205028</v>
      </c>
      <c r="M118" s="20">
        <f t="shared" ca="1" si="60"/>
        <v>6.3560286072277723</v>
      </c>
      <c r="N118" s="20">
        <f t="shared" si="61"/>
        <v>4</v>
      </c>
      <c r="O118" s="18">
        <f ca="1">IF(D11&gt;$E$9,$E$9,D11)</f>
        <v>8.3841481082337026</v>
      </c>
      <c r="P118" s="4">
        <f t="shared" ca="1" si="65"/>
        <v>19.220754634929154</v>
      </c>
      <c r="Q118" s="18">
        <f t="shared" ca="1" si="62"/>
        <v>1.5473676759856627</v>
      </c>
      <c r="R118" s="4">
        <f t="shared" ca="1" si="63"/>
        <v>11.920669964828646</v>
      </c>
      <c r="S118" s="18">
        <f t="shared" ca="1" si="64"/>
        <v>3.4526323240143375</v>
      </c>
    </row>
    <row r="119" spans="5:19" x14ac:dyDescent="0.25">
      <c r="J119" s="15">
        <v>8</v>
      </c>
      <c r="K119" s="4">
        <v>6</v>
      </c>
      <c r="L119" s="18">
        <f ca="1">IF(C15&gt;$E$9,$E$9,C15)</f>
        <v>7.8633238248857324</v>
      </c>
      <c r="M119" s="20">
        <f t="shared" ca="1" si="60"/>
        <v>3.4719756763867959</v>
      </c>
      <c r="N119" s="20">
        <f t="shared" si="61"/>
        <v>3</v>
      </c>
      <c r="O119" s="18">
        <f ca="1">IF(D9&gt;$E$9,$E$9,D9)</f>
        <v>9</v>
      </c>
      <c r="P119" s="4">
        <f t="shared" ca="1" si="65"/>
        <v>36</v>
      </c>
      <c r="Q119" s="18">
        <f t="shared" ca="1" si="62"/>
        <v>3.9316619124428662</v>
      </c>
      <c r="R119" s="4">
        <f t="shared" ca="1" si="63"/>
        <v>4.2780224444395012</v>
      </c>
      <c r="S119" s="18">
        <f t="shared" ca="1" si="64"/>
        <v>2.0683380875571338</v>
      </c>
    </row>
    <row r="120" spans="5:19" x14ac:dyDescent="0.25">
      <c r="J120" s="15">
        <v>9</v>
      </c>
      <c r="K120" s="4">
        <v>7</v>
      </c>
      <c r="L120" s="18">
        <f ca="1">IF(C17&gt;$E$9,$E$9,C17)</f>
        <v>2.3624712075694498</v>
      </c>
      <c r="M120" s="20">
        <f t="shared" ca="1" si="60"/>
        <v>21.506673300622356</v>
      </c>
      <c r="N120" s="20">
        <f t="shared" si="61"/>
        <v>2</v>
      </c>
      <c r="O120" s="18">
        <f ca="1">IF(D7&gt;$E$9,$E$9,D7)</f>
        <v>1.305353997541538</v>
      </c>
      <c r="P120" s="4">
        <f t="shared" ca="1" si="65"/>
        <v>0.48253306873152157</v>
      </c>
      <c r="Q120" s="18">
        <f t="shared" ca="1" si="62"/>
        <v>5.0285586050139557</v>
      </c>
      <c r="R120" s="4">
        <f t="shared" ca="1" si="63"/>
        <v>3.8865811738645202</v>
      </c>
      <c r="S120" s="18">
        <f t="shared" ca="1" si="64"/>
        <v>1.9714413949860443</v>
      </c>
    </row>
    <row r="121" spans="5:19" x14ac:dyDescent="0.25">
      <c r="J121" s="16">
        <v>10</v>
      </c>
      <c r="K121" s="4">
        <v>8</v>
      </c>
      <c r="L121" s="19">
        <f ca="1">IF(C19&gt;$E$9,$E$9,C19)</f>
        <v>9</v>
      </c>
      <c r="M121" s="21">
        <f t="shared" ca="1" si="60"/>
        <v>1</v>
      </c>
      <c r="N121" s="21">
        <f t="shared" si="61"/>
        <v>1</v>
      </c>
      <c r="O121" s="19">
        <f ca="1">IF(D5&gt;$E$9,$E$9,D5)</f>
        <v>0.74476022253091068</v>
      </c>
      <c r="P121" s="26">
        <f t="shared" ca="1" si="65"/>
        <v>6.5147344002470242E-2</v>
      </c>
      <c r="Q121" s="19">
        <f t="shared" ca="1" si="62"/>
        <v>8.6276198887345448</v>
      </c>
      <c r="R121" s="26">
        <f t="shared" ca="1" si="63"/>
        <v>0.39390672473516236</v>
      </c>
      <c r="S121" s="19">
        <f t="shared" ca="1" si="64"/>
        <v>0.62761988873454477</v>
      </c>
    </row>
    <row r="122" spans="5:19" x14ac:dyDescent="0.25">
      <c r="G122" t="str">
        <f>IF(G118+1&lt;$E$9,G118+1,"")</f>
        <v/>
      </c>
      <c r="J122" s="15" t="s">
        <v>1463</v>
      </c>
      <c r="K122" s="44"/>
      <c r="L122" s="45"/>
      <c r="M122" s="18">
        <f ca="1">MAX(M112:M121)</f>
        <v>36</v>
      </c>
      <c r="N122" s="39"/>
      <c r="O122" s="39"/>
      <c r="P122" s="18">
        <f ca="1">MAX(P112:P121)</f>
        <v>36</v>
      </c>
      <c r="Q122" s="41"/>
      <c r="R122" s="10">
        <f ca="1">MAX(R112:R121)</f>
        <v>11.920669964828646</v>
      </c>
      <c r="S122" s="10">
        <f ca="1">MAX(S112:S121)</f>
        <v>3.4526323240143375</v>
      </c>
    </row>
    <row r="123" spans="5:19" x14ac:dyDescent="0.25">
      <c r="J123" s="15" t="s">
        <v>1462</v>
      </c>
      <c r="K123" s="46"/>
      <c r="L123" s="45"/>
      <c r="M123" s="18">
        <f ca="1">MIN(M112:M121)</f>
        <v>6.5147344002470242E-2</v>
      </c>
      <c r="N123" s="39"/>
      <c r="O123" s="39"/>
      <c r="P123" s="18">
        <f ca="1">MIN(P112:P121)</f>
        <v>6.5147344002470242E-2</v>
      </c>
      <c r="Q123" s="41"/>
      <c r="R123" s="10">
        <f ca="1">MIN(R112:R121)</f>
        <v>3.2061844734549994E-4</v>
      </c>
      <c r="S123" s="10">
        <f ca="1">MIN(S112:S121)</f>
        <v>1.7905821604871974E-2</v>
      </c>
    </row>
    <row r="124" spans="5:19" x14ac:dyDescent="0.25">
      <c r="J124" s="16" t="s">
        <v>1499</v>
      </c>
      <c r="K124" s="47"/>
      <c r="L124" s="48"/>
      <c r="M124" s="19">
        <f ca="1">AVERAGE(M112:M121)</f>
        <v>8.4649983272340847</v>
      </c>
      <c r="N124" s="40"/>
      <c r="O124" s="40"/>
      <c r="P124" s="19">
        <f ca="1">AVERAGE(P112:P121)</f>
        <v>10.439099060878631</v>
      </c>
      <c r="Q124" s="42"/>
      <c r="R124" s="11">
        <f ca="1">AVERAGE(R112:R121)</f>
        <v>3.5505005807848597</v>
      </c>
      <c r="S124" s="11">
        <f ca="1">AVERAGE(S112:S121)</f>
        <v>1.5822115168971207</v>
      </c>
    </row>
    <row r="127" spans="5:19" x14ac:dyDescent="0.25">
      <c r="E127" s="43" t="str">
        <f>"Symulacja dla L = " &amp; E10</f>
        <v>Symulacja dla L = 10</v>
      </c>
      <c r="F127" s="43"/>
    </row>
    <row r="128" spans="5:19" x14ac:dyDescent="0.25">
      <c r="G128" t="s">
        <v>1459</v>
      </c>
    </row>
    <row r="129" spans="7:19" x14ac:dyDescent="0.25">
      <c r="G129">
        <v>1</v>
      </c>
      <c r="H129">
        <f>ROUND(IF($L4&gt;0,$E$10*$L4,"")/0.5,0)*0.5</f>
        <v>2.5</v>
      </c>
      <c r="J129" s="7" t="s">
        <v>1500</v>
      </c>
      <c r="K129" s="17" t="s">
        <v>1458</v>
      </c>
      <c r="L129" s="7" t="s">
        <v>1494</v>
      </c>
      <c r="M129" s="17" t="s">
        <v>1497</v>
      </c>
      <c r="N129" s="23" t="s">
        <v>1496</v>
      </c>
      <c r="O129" s="23" t="s">
        <v>1495</v>
      </c>
      <c r="P129" s="8" t="s">
        <v>1497</v>
      </c>
      <c r="Q129" s="7" t="s">
        <v>1498</v>
      </c>
      <c r="R129" s="23" t="s">
        <v>1497</v>
      </c>
      <c r="S129" s="27" t="s">
        <v>1503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3">
        <v>1</v>
      </c>
      <c r="K130" s="31">
        <v>1</v>
      </c>
      <c r="L130" s="22">
        <f ca="1">IF(C5&gt;$E$10,$E$10,C5)</f>
        <v>0.74476022253091068</v>
      </c>
      <c r="M130" s="30">
        <f ca="1">POWER((L130-K130),2)</f>
        <v>6.5147344002470242E-2</v>
      </c>
      <c r="N130" s="29">
        <f>$E$10-K130</f>
        <v>9</v>
      </c>
      <c r="O130" s="29">
        <f ca="1">IF(D21&gt;$E$10,$E$10,D21)</f>
        <v>10</v>
      </c>
      <c r="P130" s="29">
        <f ca="1">POWER((O130-N130),2)</f>
        <v>1</v>
      </c>
      <c r="Q130" s="29">
        <f ca="1">ABS(AVERAGE(L130,($E$10-O130)))</f>
        <v>0.37238011126545534</v>
      </c>
      <c r="R130" s="22">
        <f ca="1">POWER((Q130-K130),2)</f>
        <v>0.39390672473516219</v>
      </c>
      <c r="S130" s="30">
        <f ca="1">ABS(Q130-K130)</f>
        <v>0.62761988873454466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15">
        <v>2</v>
      </c>
      <c r="K131" s="4">
        <v>2</v>
      </c>
      <c r="L131" s="18">
        <f ca="1">IF(C7&gt;$E$10,$E$10,C7)</f>
        <v>1.305353997541538</v>
      </c>
      <c r="M131" s="10">
        <f t="shared" ref="M131:M140" ca="1" si="68">POWER((L131-K131),2)</f>
        <v>0.48253306873152157</v>
      </c>
      <c r="N131" s="20">
        <f t="shared" ref="N131:N140" si="69">$E$10-K131</f>
        <v>8</v>
      </c>
      <c r="O131" s="20">
        <f ca="1">IF(D19&gt;$E$10,$E$10,D19)</f>
        <v>10</v>
      </c>
      <c r="P131" s="20">
        <f t="shared" ref="P131:P139" ca="1" si="70">POWER((O131-N131),2)</f>
        <v>4</v>
      </c>
      <c r="Q131" s="20">
        <f t="shared" ref="Q131:Q140" ca="1" si="71">ABS(AVERAGE(L131,($E$10-O131)))</f>
        <v>0.65267699877076901</v>
      </c>
      <c r="R131" s="18">
        <f t="shared" ref="R131:R140" ca="1" si="72">POWER((Q131-K131),2)</f>
        <v>1.8152792696413425</v>
      </c>
      <c r="S131" s="10">
        <f t="shared" ref="S131:S140" ca="1" si="73">ABS(Q131-K131)</f>
        <v>1.347323001229231</v>
      </c>
    </row>
    <row r="132" spans="7:19" x14ac:dyDescent="0.25">
      <c r="G132">
        <f t="shared" si="67"/>
        <v>4</v>
      </c>
      <c r="J132" s="15">
        <v>3</v>
      </c>
      <c r="K132" s="4">
        <v>2.5</v>
      </c>
      <c r="L132" s="18">
        <f ca="1">IF(C8&gt;$E$10,$E$10,C8)</f>
        <v>3.416016917938105</v>
      </c>
      <c r="M132" s="10">
        <f t="shared" ca="1" si="68"/>
        <v>0.83908699394882502</v>
      </c>
      <c r="N132" s="20">
        <f t="shared" si="69"/>
        <v>7.5</v>
      </c>
      <c r="O132" s="20">
        <f ca="1">IF(D18&gt;$E$10,$E$10,D18)</f>
        <v>10</v>
      </c>
      <c r="P132" s="20">
        <f t="shared" ca="1" si="70"/>
        <v>6.25</v>
      </c>
      <c r="Q132" s="20">
        <f t="shared" ca="1" si="71"/>
        <v>1.7080084589690525</v>
      </c>
      <c r="R132" s="18">
        <f t="shared" ca="1" si="72"/>
        <v>0.62725060106457498</v>
      </c>
      <c r="S132" s="10">
        <f t="shared" ca="1" si="73"/>
        <v>0.79199154103094749</v>
      </c>
    </row>
    <row r="133" spans="7:19" x14ac:dyDescent="0.25">
      <c r="G133">
        <f t="shared" si="67"/>
        <v>5</v>
      </c>
      <c r="J133" s="15">
        <v>4</v>
      </c>
      <c r="K133" s="4">
        <v>3</v>
      </c>
      <c r="L133" s="18">
        <f ca="1">IF(C9&gt;$E$10,$E$10,C9)</f>
        <v>10</v>
      </c>
      <c r="M133" s="10">
        <f t="shared" ca="1" si="68"/>
        <v>49</v>
      </c>
      <c r="N133" s="20">
        <f t="shared" si="69"/>
        <v>7</v>
      </c>
      <c r="O133" s="20">
        <f ca="1">IF(D17&gt;$E$10,$E$10,D17)</f>
        <v>2.439455580765808</v>
      </c>
      <c r="P133" s="20">
        <f t="shared" ca="1" si="70"/>
        <v>20.798565399808137</v>
      </c>
      <c r="Q133" s="20">
        <f t="shared" ca="1" si="71"/>
        <v>8.7802722096170953</v>
      </c>
      <c r="R133" s="18">
        <f t="shared" ca="1" si="72"/>
        <v>33.411546817271699</v>
      </c>
      <c r="S133" s="10">
        <f t="shared" ca="1" si="73"/>
        <v>5.7802722096170953</v>
      </c>
    </row>
    <row r="134" spans="7:19" x14ac:dyDescent="0.25">
      <c r="G134">
        <f t="shared" si="67"/>
        <v>6</v>
      </c>
      <c r="J134" s="15">
        <v>5</v>
      </c>
      <c r="K134" s="4">
        <v>4</v>
      </c>
      <c r="L134" s="18">
        <f ca="1">IF(C11&gt;$E$10,$E$10,C11)</f>
        <v>7.1421174880468641</v>
      </c>
      <c r="M134" s="10">
        <f t="shared" ca="1" si="68"/>
        <v>9.8729023086899357</v>
      </c>
      <c r="N134" s="20">
        <f t="shared" si="69"/>
        <v>6</v>
      </c>
      <c r="O134" s="20">
        <f ca="1">IF(D15&gt;$E$10,$E$10,D15)</f>
        <v>10</v>
      </c>
      <c r="P134" s="20">
        <f t="shared" ca="1" si="70"/>
        <v>16</v>
      </c>
      <c r="Q134" s="20">
        <f t="shared" ca="1" si="71"/>
        <v>3.571058744023432</v>
      </c>
      <c r="R134" s="18">
        <f t="shared" ca="1" si="72"/>
        <v>0.18399060107875559</v>
      </c>
      <c r="S134" s="10">
        <f t="shared" ca="1" si="73"/>
        <v>0.42894125597656796</v>
      </c>
    </row>
    <row r="135" spans="7:19" x14ac:dyDescent="0.25">
      <c r="G135">
        <f t="shared" si="67"/>
        <v>7</v>
      </c>
      <c r="J135" s="15">
        <v>6</v>
      </c>
      <c r="K135" s="4">
        <v>5</v>
      </c>
      <c r="L135" s="18">
        <f ca="1">IF(C13&gt;$E$10,$E$10,C13)</f>
        <v>2.478883460205028</v>
      </c>
      <c r="M135" s="10">
        <f t="shared" ca="1" si="68"/>
        <v>6.3560286072277723</v>
      </c>
      <c r="N135" s="20">
        <f t="shared" si="69"/>
        <v>5</v>
      </c>
      <c r="O135" s="20">
        <f ca="1">IF(D13&gt;$E$10,$E$10,D13)</f>
        <v>2.478883460205028</v>
      </c>
      <c r="P135" s="20">
        <f t="shared" ca="1" si="70"/>
        <v>6.3560286072277723</v>
      </c>
      <c r="Q135" s="20">
        <f t="shared" ca="1" si="71"/>
        <v>5</v>
      </c>
      <c r="R135" s="18">
        <f t="shared" ca="1" si="72"/>
        <v>0</v>
      </c>
      <c r="S135" s="10">
        <f t="shared" ca="1" si="73"/>
        <v>0</v>
      </c>
    </row>
    <row r="136" spans="7:19" x14ac:dyDescent="0.25">
      <c r="G136">
        <f t="shared" si="67"/>
        <v>8</v>
      </c>
      <c r="J136" s="15">
        <v>7</v>
      </c>
      <c r="K136" s="4">
        <v>6</v>
      </c>
      <c r="L136" s="18">
        <f ca="1">IF(C15&gt;$E$10,$E$10,C15)</f>
        <v>7.8633238248857324</v>
      </c>
      <c r="M136" s="10">
        <f t="shared" ca="1" si="68"/>
        <v>3.4719756763867959</v>
      </c>
      <c r="N136" s="20">
        <f t="shared" si="69"/>
        <v>4</v>
      </c>
      <c r="O136" s="20">
        <f ca="1">IF(D11&gt;$E$10,$E$10,D11)</f>
        <v>8.3841481082337026</v>
      </c>
      <c r="P136" s="20">
        <f t="shared" ca="1" si="70"/>
        <v>19.220754634929154</v>
      </c>
      <c r="Q136" s="20">
        <f t="shared" ca="1" si="71"/>
        <v>4.7395878583260149</v>
      </c>
      <c r="R136" s="18">
        <f t="shared" ca="1" si="72"/>
        <v>1.5886387668792019</v>
      </c>
      <c r="S136" s="10">
        <f t="shared" ca="1" si="73"/>
        <v>1.2604121416739851</v>
      </c>
    </row>
    <row r="137" spans="7:19" x14ac:dyDescent="0.25">
      <c r="G137">
        <f t="shared" si="67"/>
        <v>9</v>
      </c>
      <c r="J137" s="15">
        <v>8</v>
      </c>
      <c r="K137" s="4">
        <v>7</v>
      </c>
      <c r="L137" s="18">
        <f ca="1">IF(C17&gt;$E$10,$E$10,C17)</f>
        <v>2.3624712075694498</v>
      </c>
      <c r="M137" s="10">
        <f t="shared" ca="1" si="68"/>
        <v>21.506673300622356</v>
      </c>
      <c r="N137" s="20">
        <f t="shared" si="69"/>
        <v>3</v>
      </c>
      <c r="O137" s="20">
        <f ca="1">IF(D9&gt;$E$10,$E$10,D9)</f>
        <v>10</v>
      </c>
      <c r="P137" s="20">
        <f t="shared" ca="1" si="70"/>
        <v>49</v>
      </c>
      <c r="Q137" s="20">
        <f t="shared" ca="1" si="71"/>
        <v>1.1812356037847249</v>
      </c>
      <c r="R137" s="18">
        <f t="shared" ca="1" si="72"/>
        <v>33.858019098662517</v>
      </c>
      <c r="S137" s="10">
        <f t="shared" ca="1" si="73"/>
        <v>5.8187643962152755</v>
      </c>
    </row>
    <row r="138" spans="7:19" x14ac:dyDescent="0.25">
      <c r="J138" s="15">
        <v>9</v>
      </c>
      <c r="K138" s="4">
        <v>7.5</v>
      </c>
      <c r="L138" s="18">
        <f ca="1">IF(C18&gt;$E$10,$E$10,C18)</f>
        <v>10</v>
      </c>
      <c r="M138" s="10">
        <f t="shared" ca="1" si="68"/>
        <v>6.25</v>
      </c>
      <c r="N138" s="20">
        <f t="shared" si="69"/>
        <v>2.5</v>
      </c>
      <c r="O138" s="20">
        <f ca="1">IF(D8&gt;$E$10,$E$10,D8)</f>
        <v>3.4712285414924549</v>
      </c>
      <c r="P138" s="20">
        <f t="shared" ca="1" si="70"/>
        <v>0.94328487980956111</v>
      </c>
      <c r="Q138" s="20">
        <f t="shared" ca="1" si="71"/>
        <v>8.2643857292537728</v>
      </c>
      <c r="R138" s="18">
        <f t="shared" ca="1" si="72"/>
        <v>0.58428554308682201</v>
      </c>
      <c r="S138" s="10">
        <f t="shared" ca="1" si="73"/>
        <v>0.76438572925377279</v>
      </c>
    </row>
    <row r="139" spans="7:19" x14ac:dyDescent="0.25">
      <c r="G139" t="str">
        <f>IF(G137+1&lt;$E$10,G137+1,"")</f>
        <v/>
      </c>
      <c r="J139" s="15">
        <v>10</v>
      </c>
      <c r="K139" s="4">
        <v>8</v>
      </c>
      <c r="L139" s="18">
        <f ca="1">IF(C19&gt;$E$10,$E$10,C19)</f>
        <v>10</v>
      </c>
      <c r="M139" s="10">
        <f t="shared" ca="1" si="68"/>
        <v>4</v>
      </c>
      <c r="N139" s="20">
        <f t="shared" si="69"/>
        <v>2</v>
      </c>
      <c r="O139" s="20">
        <f ca="1">IF(D7&gt;$E$10,$E$10,D7)</f>
        <v>1.305353997541538</v>
      </c>
      <c r="P139" s="20">
        <f t="shared" ca="1" si="70"/>
        <v>0.48253306873152157</v>
      </c>
      <c r="Q139" s="20">
        <f t="shared" ca="1" si="71"/>
        <v>9.3473230012292312</v>
      </c>
      <c r="R139" s="18">
        <f t="shared" ca="1" si="72"/>
        <v>1.8152792696413429</v>
      </c>
      <c r="S139" s="10">
        <f t="shared" ca="1" si="73"/>
        <v>1.3473230012292312</v>
      </c>
    </row>
    <row r="140" spans="7:19" x14ac:dyDescent="0.25">
      <c r="J140" s="16">
        <v>11</v>
      </c>
      <c r="K140" s="26">
        <v>9</v>
      </c>
      <c r="L140" s="19">
        <f ca="1">IF(C21&gt;$E$10,$E$10,C21)</f>
        <v>9.3799669407389938</v>
      </c>
      <c r="M140" s="11">
        <f t="shared" ca="1" si="68"/>
        <v>0.14437487605455004</v>
      </c>
      <c r="N140" s="21">
        <f t="shared" si="69"/>
        <v>1</v>
      </c>
      <c r="O140" s="21">
        <f ca="1">IF(D5&gt;$E$10,$E$10,D5)</f>
        <v>0.74476022253091068</v>
      </c>
      <c r="P140" s="21">
        <f ca="1">POWER((O140-N140),2)</f>
        <v>6.5147344002470242E-2</v>
      </c>
      <c r="Q140" s="21">
        <f t="shared" ca="1" si="71"/>
        <v>9.3176033591040408</v>
      </c>
      <c r="R140" s="19">
        <f t="shared" ca="1" si="72"/>
        <v>0.1008718937141703</v>
      </c>
      <c r="S140" s="11">
        <f t="shared" ca="1" si="73"/>
        <v>0.31760335910404081</v>
      </c>
    </row>
    <row r="141" spans="7:19" x14ac:dyDescent="0.25">
      <c r="G141" t="str">
        <f>IF(G136+1&lt;$E$9,G136+1,"")</f>
        <v/>
      </c>
      <c r="J141" s="15" t="s">
        <v>1463</v>
      </c>
      <c r="K141" s="46"/>
      <c r="L141" s="45"/>
      <c r="M141" s="18">
        <f ca="1">MAX(M130:M140)</f>
        <v>49</v>
      </c>
      <c r="N141" s="39"/>
      <c r="O141" s="39"/>
      <c r="P141" s="18">
        <f ca="1">MAX(P130:P140)</f>
        <v>49</v>
      </c>
      <c r="Q141" s="41"/>
      <c r="R141" s="10">
        <f ca="1">MAX(R130:R140)</f>
        <v>33.858019098662517</v>
      </c>
      <c r="S141" s="10">
        <f ca="1">MAX(S130:S140)</f>
        <v>5.8187643962152755</v>
      </c>
    </row>
    <row r="142" spans="7:19" x14ac:dyDescent="0.25">
      <c r="J142" s="15" t="s">
        <v>1462</v>
      </c>
      <c r="K142" s="46"/>
      <c r="L142" s="45"/>
      <c r="M142" s="18">
        <f ca="1">MIN(M130:M140)</f>
        <v>6.5147344002470242E-2</v>
      </c>
      <c r="N142" s="39"/>
      <c r="O142" s="39"/>
      <c r="P142" s="18">
        <f ca="1">MIN(P130:P140)</f>
        <v>6.5147344002470242E-2</v>
      </c>
      <c r="Q142" s="41"/>
      <c r="R142" s="10">
        <f ca="1">MIN(R130:R140)</f>
        <v>0</v>
      </c>
      <c r="S142" s="10">
        <f ca="1">MIN(S130:S140)</f>
        <v>0</v>
      </c>
    </row>
    <row r="143" spans="7:19" x14ac:dyDescent="0.25">
      <c r="J143" s="16" t="s">
        <v>1499</v>
      </c>
      <c r="K143" s="47"/>
      <c r="L143" s="48"/>
      <c r="M143" s="19">
        <f ca="1">AVERAGE(M130:M140)</f>
        <v>9.2717020159694741</v>
      </c>
      <c r="N143" s="40"/>
      <c r="O143" s="40"/>
      <c r="P143" s="19">
        <f ca="1">AVERAGE(P130:P140)</f>
        <v>11.283301266773512</v>
      </c>
      <c r="Q143" s="42"/>
      <c r="R143" s="11">
        <f ca="1">AVERAGE(R130:R140)</f>
        <v>6.7617335077977803</v>
      </c>
      <c r="S143" s="11">
        <f ca="1">AVERAGE(S130:S140)</f>
        <v>1.6804215021876994</v>
      </c>
    </row>
    <row r="147" spans="5:19" x14ac:dyDescent="0.25">
      <c r="E147" s="43" t="str">
        <f>"Symulacja dla L = " &amp; E11</f>
        <v>Symulacja dla L = 11</v>
      </c>
      <c r="F147" s="43"/>
    </row>
    <row r="148" spans="5:19" x14ac:dyDescent="0.25">
      <c r="G148" t="s">
        <v>1459</v>
      </c>
    </row>
    <row r="149" spans="5:19" x14ac:dyDescent="0.25">
      <c r="G149">
        <v>1</v>
      </c>
      <c r="H149">
        <f>ROUND(IF($L4&gt;0,$E$11*$L4,"")/0.5,0)*0.5</f>
        <v>3</v>
      </c>
      <c r="J149" s="7" t="s">
        <v>1500</v>
      </c>
      <c r="K149" s="17" t="s">
        <v>1458</v>
      </c>
      <c r="L149" s="7" t="s">
        <v>1494</v>
      </c>
      <c r="M149" s="17" t="s">
        <v>1497</v>
      </c>
      <c r="N149" s="23" t="s">
        <v>1496</v>
      </c>
      <c r="O149" s="23" t="s">
        <v>1495</v>
      </c>
      <c r="P149" s="8" t="s">
        <v>1497</v>
      </c>
      <c r="Q149" s="7" t="s">
        <v>1498</v>
      </c>
      <c r="R149" s="23" t="s">
        <v>1497</v>
      </c>
      <c r="S149" s="27" t="s">
        <v>1503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3">
        <v>1</v>
      </c>
      <c r="K150" s="31">
        <v>1</v>
      </c>
      <c r="L150" s="22">
        <f ca="1">IF(C5&gt;$E$11,$E$11,C5)</f>
        <v>0.74476022253091068</v>
      </c>
      <c r="M150" s="29">
        <f ca="1">POWER((L150-K150),2)</f>
        <v>6.5147344002470242E-2</v>
      </c>
      <c r="N150" s="29">
        <f>$E$11-K150</f>
        <v>10</v>
      </c>
      <c r="O150" s="29">
        <f ca="1">IF(D23&gt;$E$11,$E$11,D23)</f>
        <v>5.3516718677647912</v>
      </c>
      <c r="P150" s="29">
        <f ca="1">POWER((O150-N150),2)</f>
        <v>21.606954424929263</v>
      </c>
      <c r="Q150" s="22">
        <f ca="1">ABS(AVERAGE(L150,($E$11-O150)))</f>
        <v>3.1965441773830596</v>
      </c>
      <c r="R150" s="31">
        <f ca="1">POWER((Q150-K150),2)</f>
        <v>4.8248063231954221</v>
      </c>
      <c r="S150" s="22">
        <f t="shared" ref="S150:S161" ca="1" si="75">ABS(Q150-K150)</f>
        <v>2.1965441773830596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15">
        <v>2</v>
      </c>
      <c r="K151" s="4">
        <v>2</v>
      </c>
      <c r="L151" s="18">
        <f ca="1">IF(C7&gt;$E$11,$E$11,C7)</f>
        <v>1.305353997541538</v>
      </c>
      <c r="M151" s="20">
        <f t="shared" ref="M151:M161" ca="1" si="77">POWER((L151-K151),2)</f>
        <v>0.48253306873152157</v>
      </c>
      <c r="N151" s="20">
        <f t="shared" ref="N151:N161" si="78">$E$11-K151</f>
        <v>9</v>
      </c>
      <c r="O151" s="20">
        <f ca="1">IF(D21&gt;$E$11,$E$11,D21)</f>
        <v>11</v>
      </c>
      <c r="P151" s="20">
        <f t="shared" ref="P151:P161" ca="1" si="79">POWER((O151-N151),2)</f>
        <v>4</v>
      </c>
      <c r="Q151" s="18">
        <f t="shared" ref="Q151:Q161" ca="1" si="80">ABS(AVERAGE(L151,($E$11-O151)))</f>
        <v>0.65267699877076901</v>
      </c>
      <c r="R151" s="4">
        <f t="shared" ref="R151:R161" ca="1" si="81">POWER((Q151-K151),2)</f>
        <v>1.8152792696413425</v>
      </c>
      <c r="S151" s="18">
        <f t="shared" ca="1" si="75"/>
        <v>1.347323001229231</v>
      </c>
    </row>
    <row r="152" spans="5:19" x14ac:dyDescent="0.25">
      <c r="G152">
        <f t="shared" si="76"/>
        <v>4</v>
      </c>
      <c r="J152" s="15">
        <v>3</v>
      </c>
      <c r="K152" s="4">
        <v>3</v>
      </c>
      <c r="L152" s="18">
        <f ca="1">IF(C9&gt;$E$11,$E$11,C9)</f>
        <v>10.001245507987775</v>
      </c>
      <c r="M152" s="20">
        <f t="shared" ca="1" si="77"/>
        <v>49.017438663119002</v>
      </c>
      <c r="N152" s="20">
        <f t="shared" si="78"/>
        <v>8</v>
      </c>
      <c r="O152" s="20">
        <f ca="1">IF(D19&gt;$E$11,$E$11,D19)</f>
        <v>11</v>
      </c>
      <c r="P152" s="20">
        <f t="shared" ca="1" si="79"/>
        <v>9</v>
      </c>
      <c r="Q152" s="18">
        <f t="shared" ca="1" si="80"/>
        <v>5.0006227539938877</v>
      </c>
      <c r="R152" s="4">
        <f t="shared" ca="1" si="81"/>
        <v>4.0024914037980874</v>
      </c>
      <c r="S152" s="18">
        <f t="shared" ca="1" si="75"/>
        <v>2.0006227539938877</v>
      </c>
    </row>
    <row r="153" spans="5:19" x14ac:dyDescent="0.25">
      <c r="G153">
        <f t="shared" si="76"/>
        <v>5</v>
      </c>
      <c r="J153" s="15">
        <v>4</v>
      </c>
      <c r="K153" s="4">
        <v>4</v>
      </c>
      <c r="L153" s="18">
        <f ca="1">IF(C11&gt;$E$11,$E$11,C11)</f>
        <v>7.1421174880468641</v>
      </c>
      <c r="M153" s="20">
        <f t="shared" ca="1" si="77"/>
        <v>9.8729023086899357</v>
      </c>
      <c r="N153" s="20">
        <f t="shared" si="78"/>
        <v>7</v>
      </c>
      <c r="O153" s="20">
        <f ca="1">IF(D17&gt;$E$11,$E$11,D17)</f>
        <v>2.439455580765808</v>
      </c>
      <c r="P153" s="20">
        <f t="shared" ca="1" si="79"/>
        <v>20.798565399808137</v>
      </c>
      <c r="Q153" s="18">
        <f t="shared" ca="1" si="80"/>
        <v>7.8513309536405282</v>
      </c>
      <c r="R153" s="4">
        <f t="shared" ca="1" si="81"/>
        <v>14.832750114469661</v>
      </c>
      <c r="S153" s="18">
        <f t="shared" ca="1" si="75"/>
        <v>3.8513309536405282</v>
      </c>
    </row>
    <row r="154" spans="5:19" x14ac:dyDescent="0.25">
      <c r="G154">
        <f t="shared" si="76"/>
        <v>6</v>
      </c>
      <c r="J154" s="15">
        <v>5</v>
      </c>
      <c r="K154" s="4">
        <v>5</v>
      </c>
      <c r="L154" s="18">
        <f ca="1">IF(C13&gt;$E$11,$E$11,C13)</f>
        <v>2.478883460205028</v>
      </c>
      <c r="M154" s="20">
        <f t="shared" ca="1" si="77"/>
        <v>6.3560286072277723</v>
      </c>
      <c r="N154" s="20">
        <f t="shared" si="78"/>
        <v>6</v>
      </c>
      <c r="O154" s="20">
        <f ca="1">IF(D15&gt;$E$11,$E$11,D15)</f>
        <v>11</v>
      </c>
      <c r="P154" s="20">
        <f t="shared" ca="1" si="79"/>
        <v>25</v>
      </c>
      <c r="Q154" s="18">
        <f t="shared" ca="1" si="80"/>
        <v>1.239441730102514</v>
      </c>
      <c r="R154" s="4">
        <f t="shared" ca="1" si="81"/>
        <v>14.141798501294375</v>
      </c>
      <c r="S154" s="18">
        <f t="shared" ca="1" si="75"/>
        <v>3.7605582698974862</v>
      </c>
    </row>
    <row r="155" spans="5:19" x14ac:dyDescent="0.25">
      <c r="G155">
        <f t="shared" si="76"/>
        <v>7</v>
      </c>
      <c r="J155" s="15">
        <v>6</v>
      </c>
      <c r="K155" s="4">
        <v>5.5</v>
      </c>
      <c r="L155" s="18">
        <f ca="1">IF(C14&gt;$E$11,$E$11,C14)</f>
        <v>3.6422755081743503</v>
      </c>
      <c r="M155" s="20">
        <f t="shared" ca="1" si="77"/>
        <v>3.4511402875288684</v>
      </c>
      <c r="N155" s="20">
        <f t="shared" si="78"/>
        <v>5.5</v>
      </c>
      <c r="O155" s="20">
        <f ca="1">IF(D14&gt;$E$11,$E$11,D14)</f>
        <v>3.9462879310706924</v>
      </c>
      <c r="P155" s="20">
        <f t="shared" ca="1" si="79"/>
        <v>2.4140211931365894</v>
      </c>
      <c r="Q155" s="18">
        <f t="shared" ca="1" si="80"/>
        <v>5.3479937885518289</v>
      </c>
      <c r="R155" s="4">
        <f t="shared" ca="1" si="81"/>
        <v>2.3105888318826089E-2</v>
      </c>
      <c r="S155" s="18">
        <f t="shared" ca="1" si="75"/>
        <v>0.15200621144817106</v>
      </c>
    </row>
    <row r="156" spans="5:19" x14ac:dyDescent="0.25">
      <c r="G156">
        <f t="shared" si="76"/>
        <v>8</v>
      </c>
      <c r="J156" s="15">
        <v>7</v>
      </c>
      <c r="K156" s="4">
        <v>6</v>
      </c>
      <c r="L156" s="18">
        <f ca="1">IF(C15&gt;$E$11,$E$11,C15)</f>
        <v>7.8633238248857324</v>
      </c>
      <c r="M156" s="20">
        <f t="shared" ca="1" si="77"/>
        <v>3.4719756763867959</v>
      </c>
      <c r="N156" s="20">
        <f t="shared" si="78"/>
        <v>5</v>
      </c>
      <c r="O156" s="20">
        <f ca="1">IF(D13&gt;$E$11,$E$11,D13)</f>
        <v>2.478883460205028</v>
      </c>
      <c r="P156" s="20">
        <f t="shared" ca="1" si="79"/>
        <v>6.3560286072277723</v>
      </c>
      <c r="Q156" s="18">
        <f t="shared" ca="1" si="80"/>
        <v>8.1922201823403533</v>
      </c>
      <c r="R156" s="4">
        <f t="shared" ca="1" si="81"/>
        <v>4.8058293278603719</v>
      </c>
      <c r="S156" s="18">
        <f t="shared" ca="1" si="75"/>
        <v>2.1922201823403533</v>
      </c>
    </row>
    <row r="157" spans="5:19" x14ac:dyDescent="0.25">
      <c r="G157">
        <f t="shared" si="76"/>
        <v>9</v>
      </c>
      <c r="J157" s="15">
        <v>8</v>
      </c>
      <c r="K157" s="4">
        <v>7</v>
      </c>
      <c r="L157" s="18">
        <f ca="1">IF(C17&gt;$E$11,$E$11,C17)</f>
        <v>2.3624712075694498</v>
      </c>
      <c r="M157" s="20">
        <f t="shared" ca="1" si="77"/>
        <v>21.506673300622356</v>
      </c>
      <c r="N157" s="20">
        <f t="shared" si="78"/>
        <v>4</v>
      </c>
      <c r="O157" s="20">
        <f ca="1">IF(D11&gt;$E$11,$E$11,D11)</f>
        <v>8.3841481082337026</v>
      </c>
      <c r="P157" s="20">
        <f t="shared" ca="1" si="79"/>
        <v>19.220754634929154</v>
      </c>
      <c r="Q157" s="18">
        <f t="shared" ca="1" si="80"/>
        <v>2.4891615496678736</v>
      </c>
      <c r="R157" s="4">
        <f t="shared" ca="1" si="81"/>
        <v>20.347663524994744</v>
      </c>
      <c r="S157" s="18">
        <f t="shared" ca="1" si="75"/>
        <v>4.5108384503321268</v>
      </c>
    </row>
    <row r="158" spans="5:19" x14ac:dyDescent="0.25">
      <c r="G158">
        <f t="shared" si="76"/>
        <v>10</v>
      </c>
      <c r="J158" s="15">
        <v>9</v>
      </c>
      <c r="K158" s="4">
        <v>8</v>
      </c>
      <c r="L158" s="18">
        <f ca="1">IF(C19&gt;$E$11,$E$11,C19)</f>
        <v>11</v>
      </c>
      <c r="M158" s="20">
        <f t="shared" ca="1" si="77"/>
        <v>9</v>
      </c>
      <c r="N158" s="20">
        <f t="shared" si="78"/>
        <v>3</v>
      </c>
      <c r="O158" s="20">
        <f ca="1">IF(D9&gt;$E$11,$E$11,D9)</f>
        <v>10.494063162237262</v>
      </c>
      <c r="P158" s="20">
        <f t="shared" ca="1" si="79"/>
        <v>56.16098267960156</v>
      </c>
      <c r="Q158" s="18">
        <f t="shared" ca="1" si="80"/>
        <v>5.7529684188813688</v>
      </c>
      <c r="R158" s="4">
        <f t="shared" ca="1" si="81"/>
        <v>5.0491509265444954</v>
      </c>
      <c r="S158" s="18">
        <f t="shared" ca="1" si="75"/>
        <v>2.2470315811186312</v>
      </c>
    </row>
    <row r="159" spans="5:19" x14ac:dyDescent="0.25">
      <c r="G159" t="str">
        <f>IF(G157+1&lt;$E$10,G157+1,"")</f>
        <v/>
      </c>
      <c r="J159" s="15">
        <v>10</v>
      </c>
      <c r="K159" s="4">
        <v>8.5</v>
      </c>
      <c r="L159" s="18">
        <f ca="1">IF(C20&gt;$E$11,$E$11,C20)</f>
        <v>8.1195610454534322</v>
      </c>
      <c r="M159" s="20">
        <f t="shared" ca="1" si="77"/>
        <v>0.14473379813648551</v>
      </c>
      <c r="N159" s="20">
        <f t="shared" si="78"/>
        <v>2.5</v>
      </c>
      <c r="O159" s="20">
        <f ca="1">IF(D8&gt;$E$11,$E$11,D8)</f>
        <v>3.4712285414924549</v>
      </c>
      <c r="P159" s="20">
        <f t="shared" ca="1" si="79"/>
        <v>0.94328487980956111</v>
      </c>
      <c r="Q159" s="18">
        <f t="shared" ca="1" si="80"/>
        <v>7.8241662519804889</v>
      </c>
      <c r="R159" s="4">
        <f t="shared" ca="1" si="81"/>
        <v>0.45675125496210006</v>
      </c>
      <c r="S159" s="18">
        <f t="shared" ca="1" si="75"/>
        <v>0.67583374801951113</v>
      </c>
    </row>
    <row r="160" spans="5:19" x14ac:dyDescent="0.25">
      <c r="J160" s="15">
        <v>11</v>
      </c>
      <c r="K160" s="4">
        <v>9</v>
      </c>
      <c r="L160" s="18">
        <f ca="1">IF(C21&gt;$E$11,$E$11,C21)</f>
        <v>9.3799669407389938</v>
      </c>
      <c r="M160" s="20">
        <f t="shared" ca="1" si="77"/>
        <v>0.14437487605455004</v>
      </c>
      <c r="N160" s="20">
        <f t="shared" si="78"/>
        <v>2</v>
      </c>
      <c r="O160" s="20">
        <f ca="1">IF(D7&gt;$E$11,$E$11,D7)</f>
        <v>1.305353997541538</v>
      </c>
      <c r="P160" s="20">
        <f t="shared" ca="1" si="79"/>
        <v>0.48253306873152157</v>
      </c>
      <c r="Q160" s="18">
        <f t="shared" ca="1" si="80"/>
        <v>9.537306471598729</v>
      </c>
      <c r="R160" s="4">
        <f ca="1">POWER((Q160-K160),2)</f>
        <v>0.2886982444218758</v>
      </c>
      <c r="S160" s="18">
        <f t="shared" ca="1" si="75"/>
        <v>0.53730647159872902</v>
      </c>
    </row>
    <row r="161" spans="7:19" x14ac:dyDescent="0.25">
      <c r="J161" s="15">
        <v>12</v>
      </c>
      <c r="K161" s="26">
        <v>10</v>
      </c>
      <c r="L161" s="19">
        <f ca="1">IF(C23&gt;$E$11,$E$11,C23)</f>
        <v>5.1003489687683929</v>
      </c>
      <c r="M161" s="21">
        <f t="shared" ca="1" si="77"/>
        <v>24.00658022784895</v>
      </c>
      <c r="N161" s="21">
        <f t="shared" si="78"/>
        <v>1</v>
      </c>
      <c r="O161" s="21">
        <f ca="1">IF(D5&gt;$E$11,$E$11,D5)</f>
        <v>0.74476022253091068</v>
      </c>
      <c r="P161" s="21">
        <f t="shared" ca="1" si="79"/>
        <v>6.5147344002470242E-2</v>
      </c>
      <c r="Q161" s="19">
        <f t="shared" ca="1" si="80"/>
        <v>7.6777943731187417</v>
      </c>
      <c r="R161" s="26">
        <f t="shared" ca="1" si="81"/>
        <v>5.3926389735189781</v>
      </c>
      <c r="S161" s="19">
        <f t="shared" ca="1" si="75"/>
        <v>2.3222056268812583</v>
      </c>
    </row>
    <row r="162" spans="7:19" x14ac:dyDescent="0.25">
      <c r="G162" t="str">
        <f>IF(G156+1&lt;$E$9,G156+1,"")</f>
        <v/>
      </c>
      <c r="J162" s="15" t="s">
        <v>1463</v>
      </c>
      <c r="K162" s="46"/>
      <c r="L162" s="45"/>
      <c r="M162" s="18">
        <f ca="1">MAX(M150:M161)</f>
        <v>49.017438663119002</v>
      </c>
      <c r="N162" s="39"/>
      <c r="O162" s="39"/>
      <c r="P162" s="18">
        <f ca="1">MAX(P150:P161)</f>
        <v>56.16098267960156</v>
      </c>
      <c r="Q162" s="41"/>
      <c r="R162" s="10">
        <f ca="1">MAX(R150:R161)</f>
        <v>20.347663524994744</v>
      </c>
      <c r="S162" s="10">
        <f ca="1">MAX(S150:S161)</f>
        <v>4.5108384503321268</v>
      </c>
    </row>
    <row r="163" spans="7:19" x14ac:dyDescent="0.25">
      <c r="J163" s="15" t="s">
        <v>1462</v>
      </c>
      <c r="K163" s="46"/>
      <c r="L163" s="45"/>
      <c r="M163" s="18">
        <f ca="1">MIN(M150:M161)</f>
        <v>6.5147344002470242E-2</v>
      </c>
      <c r="N163" s="39"/>
      <c r="O163" s="39"/>
      <c r="P163" s="18">
        <f ca="1">MIN(P150:P161)</f>
        <v>6.5147344002470242E-2</v>
      </c>
      <c r="Q163" s="41"/>
      <c r="R163" s="10">
        <f ca="1">MIN(R150:R161)</f>
        <v>2.3105888318826089E-2</v>
      </c>
      <c r="S163" s="10">
        <f ca="1">MIN(S150:S161)</f>
        <v>0.15200621144817106</v>
      </c>
    </row>
    <row r="164" spans="7:19" x14ac:dyDescent="0.25">
      <c r="J164" s="16" t="s">
        <v>1499</v>
      </c>
      <c r="K164" s="47"/>
      <c r="L164" s="48"/>
      <c r="M164" s="19">
        <f ca="1">AVERAGE(M150:M161)</f>
        <v>10.626627346529061</v>
      </c>
      <c r="N164" s="40"/>
      <c r="O164" s="40"/>
      <c r="P164" s="19">
        <f ca="1">AVERAGE(P150:P161)</f>
        <v>13.837356019348002</v>
      </c>
      <c r="Q164" s="42"/>
      <c r="R164" s="11">
        <f ca="1">AVERAGE(R150:R161)</f>
        <v>6.3317469794183578</v>
      </c>
      <c r="S164" s="11">
        <f ca="1">AVERAGE(S150:S161)</f>
        <v>2.1494851189902477</v>
      </c>
    </row>
  </sheetData>
  <sortState ref="T35:U39">
    <sortCondition descending="1" ref="U39"/>
  </sortState>
  <mergeCells count="37">
    <mergeCell ref="K162:L164"/>
    <mergeCell ref="N162:O164"/>
    <mergeCell ref="Q162:Q164"/>
    <mergeCell ref="E127:F127"/>
    <mergeCell ref="K141:L143"/>
    <mergeCell ref="N141:O143"/>
    <mergeCell ref="Q141:Q143"/>
    <mergeCell ref="E147:F147"/>
    <mergeCell ref="N104:O106"/>
    <mergeCell ref="Q104:Q106"/>
    <mergeCell ref="K104:L106"/>
    <mergeCell ref="E109:F109"/>
    <mergeCell ref="K122:L124"/>
    <mergeCell ref="N122:O124"/>
    <mergeCell ref="Q122:Q124"/>
    <mergeCell ref="K89:L91"/>
    <mergeCell ref="N89:O91"/>
    <mergeCell ref="Q89:Q91"/>
    <mergeCell ref="E94:F94"/>
    <mergeCell ref="E63:F63"/>
    <mergeCell ref="K73:L75"/>
    <mergeCell ref="N73:O75"/>
    <mergeCell ref="Q73:Q75"/>
    <mergeCell ref="E78:F78"/>
    <mergeCell ref="K57:L59"/>
    <mergeCell ref="N57:O59"/>
    <mergeCell ref="Q57:Q59"/>
    <mergeCell ref="E20:F20"/>
    <mergeCell ref="E2:F2"/>
    <mergeCell ref="K26:L28"/>
    <mergeCell ref="N26:O28"/>
    <mergeCell ref="Q26:Q28"/>
    <mergeCell ref="E48:F48"/>
    <mergeCell ref="E32:F32"/>
    <mergeCell ref="K40:L42"/>
    <mergeCell ref="N40:O42"/>
    <mergeCell ref="Q40:Q42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10"/>
  <sheetViews>
    <sheetView tabSelected="1" topLeftCell="L250" zoomScale="70" zoomScaleNormal="70" workbookViewId="0">
      <selection activeCell="P245" sqref="P245"/>
    </sheetView>
  </sheetViews>
  <sheetFormatPr defaultRowHeight="15" x14ac:dyDescent="0.25"/>
  <sheetData>
    <row r="1" spans="1:24" x14ac:dyDescent="0.25">
      <c r="A1">
        <v>1</v>
      </c>
      <c r="B1" t="s">
        <v>1493</v>
      </c>
      <c r="C1" t="s">
        <v>1494</v>
      </c>
      <c r="D1" t="s">
        <v>1495</v>
      </c>
      <c r="E1" t="s">
        <v>1505</v>
      </c>
      <c r="F1" t="s">
        <v>1524</v>
      </c>
    </row>
    <row r="2" spans="1:24" x14ac:dyDescent="0.25">
      <c r="A2">
        <v>2</v>
      </c>
      <c r="B2">
        <v>0.3</v>
      </c>
      <c r="C2" s="1">
        <v>0.23857757335263968</v>
      </c>
      <c r="D2" s="1">
        <v>0.24243360085042145</v>
      </c>
      <c r="E2" s="1">
        <v>0.23857757335263968</v>
      </c>
      <c r="F2" s="1">
        <v>0.23478287789798846</v>
      </c>
      <c r="H2" t="s">
        <v>1506</v>
      </c>
      <c r="K2" t="s">
        <v>1515</v>
      </c>
      <c r="L2" t="s">
        <v>1511</v>
      </c>
      <c r="M2" t="s">
        <v>1512</v>
      </c>
      <c r="N2" t="s">
        <v>1513</v>
      </c>
      <c r="O2" t="s">
        <v>1514</v>
      </c>
      <c r="P2" t="s">
        <v>1522</v>
      </c>
      <c r="U2" t="s">
        <v>1520</v>
      </c>
    </row>
    <row r="3" spans="1:24" x14ac:dyDescent="0.25">
      <c r="A3">
        <v>3</v>
      </c>
      <c r="B3">
        <v>0.5</v>
      </c>
      <c r="C3" s="1">
        <v>0.52339091461960419</v>
      </c>
      <c r="D3" s="1">
        <v>0.55805751415031413</v>
      </c>
      <c r="E3" s="1">
        <v>0.51506612073054503</v>
      </c>
      <c r="F3" s="1">
        <v>0.54918133068251507</v>
      </c>
      <c r="H3" t="s">
        <v>1507</v>
      </c>
      <c r="J3" t="s">
        <v>1509</v>
      </c>
      <c r="K3">
        <v>0</v>
      </c>
      <c r="L3">
        <v>7</v>
      </c>
      <c r="M3">
        <v>3.5</v>
      </c>
      <c r="N3">
        <v>0</v>
      </c>
      <c r="O3">
        <v>3.5</v>
      </c>
      <c r="P3">
        <v>7</v>
      </c>
      <c r="U3" t="s">
        <v>1512</v>
      </c>
      <c r="V3" t="s">
        <v>1513</v>
      </c>
      <c r="W3" t="s">
        <v>1514</v>
      </c>
      <c r="X3" t="s">
        <v>1522</v>
      </c>
    </row>
    <row r="4" spans="1:24" x14ac:dyDescent="0.25">
      <c r="A4">
        <v>4</v>
      </c>
      <c r="B4">
        <v>0.75</v>
      </c>
      <c r="C4" s="1">
        <v>0.94724953416546942</v>
      </c>
      <c r="D4" s="1">
        <v>0.94724953416546942</v>
      </c>
      <c r="E4" s="1">
        <v>0.94724953416546942</v>
      </c>
      <c r="F4" s="1">
        <v>0.94724953416546942</v>
      </c>
      <c r="H4" t="s">
        <v>1508</v>
      </c>
      <c r="J4" t="s">
        <v>1510</v>
      </c>
      <c r="K4">
        <v>0</v>
      </c>
      <c r="L4">
        <v>7</v>
      </c>
      <c r="M4">
        <v>0</v>
      </c>
      <c r="N4">
        <v>3.5</v>
      </c>
      <c r="O4">
        <v>7</v>
      </c>
      <c r="P4">
        <v>3.5</v>
      </c>
      <c r="T4" t="s">
        <v>1512</v>
      </c>
      <c r="U4" t="s">
        <v>1521</v>
      </c>
      <c r="V4" s="1"/>
      <c r="W4" s="1"/>
    </row>
    <row r="5" spans="1:24" x14ac:dyDescent="0.25">
      <c r="A5">
        <v>5</v>
      </c>
      <c r="B5">
        <v>1</v>
      </c>
      <c r="C5" s="1">
        <v>0.76902925858494564</v>
      </c>
      <c r="D5" s="1">
        <v>0.78145875028456535</v>
      </c>
      <c r="E5" s="1">
        <v>0.73291443924320154</v>
      </c>
      <c r="F5" s="1">
        <v>0.75679746415834659</v>
      </c>
      <c r="T5" t="s">
        <v>1513</v>
      </c>
      <c r="U5" s="1">
        <f>SQRT(POWER($N$3-M3,2)+POWER($N$4-M4,2))</f>
        <v>4.9497474683058327</v>
      </c>
      <c r="V5" t="s">
        <v>1521</v>
      </c>
      <c r="W5" s="1"/>
    </row>
    <row r="6" spans="1:24" x14ac:dyDescent="0.25">
      <c r="A6">
        <v>6</v>
      </c>
      <c r="B6">
        <v>1.5</v>
      </c>
      <c r="C6" s="1">
        <v>0.84668532843176303</v>
      </c>
      <c r="D6" s="1">
        <v>0.81996562104385073</v>
      </c>
      <c r="E6" s="1">
        <v>0.84668532843176303</v>
      </c>
      <c r="F6" s="1">
        <v>0.81996562104385073</v>
      </c>
      <c r="H6" t="s">
        <v>1518</v>
      </c>
      <c r="I6" s="1">
        <f>SQRT(POWER(P3-K3,2)+POWER(P4-K4,2))</f>
        <v>7.8262379212492643</v>
      </c>
      <c r="T6" t="s">
        <v>1514</v>
      </c>
      <c r="U6" s="1">
        <f>SQRT(POWER($O$3-M3,2)+POWER($O$4-M4,2))</f>
        <v>7</v>
      </c>
      <c r="V6" s="1">
        <f>SQRT(POWER($O$3-N3,2)+POWER($O$4-N4,2))</f>
        <v>4.9497474683058327</v>
      </c>
      <c r="W6" t="s">
        <v>1521</v>
      </c>
    </row>
    <row r="7" spans="1:24" x14ac:dyDescent="0.25">
      <c r="A7">
        <v>7</v>
      </c>
      <c r="B7">
        <v>2</v>
      </c>
      <c r="C7" s="1">
        <v>1.305353997541538</v>
      </c>
      <c r="D7" s="1">
        <v>1.305353997541538</v>
      </c>
      <c r="E7" s="1">
        <v>1.305353997541538</v>
      </c>
      <c r="F7" s="1">
        <v>1.305353997541538</v>
      </c>
      <c r="T7" t="s">
        <v>1522</v>
      </c>
      <c r="U7" s="1">
        <f>SQRT(POWER($P$3-M3,2)+POWER($P$4-M4,2))</f>
        <v>4.9497474683058327</v>
      </c>
      <c r="V7" s="1">
        <f t="shared" ref="V7:W7" si="0">SQRT(POWER($P$3-N3,2)+POWER($P$4-N4,2))</f>
        <v>7</v>
      </c>
      <c r="W7" s="1">
        <f t="shared" si="0"/>
        <v>4.9497474683058327</v>
      </c>
      <c r="X7" t="s">
        <v>1521</v>
      </c>
    </row>
    <row r="8" spans="1:24" x14ac:dyDescent="0.25">
      <c r="A8">
        <v>8</v>
      </c>
      <c r="B8">
        <v>2.5</v>
      </c>
      <c r="C8" s="1">
        <v>3.3616834628301917</v>
      </c>
      <c r="D8" s="1">
        <v>3.5273325269550631</v>
      </c>
      <c r="E8" s="1">
        <v>3.5843432971905935</v>
      </c>
      <c r="F8" s="1">
        <v>3.308214208460992</v>
      </c>
    </row>
    <row r="9" spans="1:24" x14ac:dyDescent="0.25">
      <c r="A9">
        <v>9</v>
      </c>
      <c r="B9">
        <v>3</v>
      </c>
      <c r="C9" s="1">
        <v>11.740485051682802</v>
      </c>
      <c r="D9" s="1">
        <v>10.663674226464288</v>
      </c>
      <c r="E9" s="1">
        <v>10.8360266419357</v>
      </c>
      <c r="F9" s="1">
        <v>10.8360266419357</v>
      </c>
    </row>
    <row r="10" spans="1:24" x14ac:dyDescent="0.25">
      <c r="A10">
        <v>10</v>
      </c>
      <c r="B10">
        <v>3.5</v>
      </c>
      <c r="C10" s="1">
        <v>3.5273325269550631</v>
      </c>
      <c r="D10" s="1">
        <v>4.0748831502853919</v>
      </c>
      <c r="E10" s="1">
        <v>3.7011440527598762</v>
      </c>
      <c r="F10" s="1">
        <v>3.7609640645075757</v>
      </c>
    </row>
    <row r="11" spans="1:24" x14ac:dyDescent="0.25">
      <c r="A11">
        <v>11</v>
      </c>
      <c r="B11">
        <v>4</v>
      </c>
      <c r="C11" s="1">
        <v>7.8633238248857324</v>
      </c>
      <c r="D11" s="1">
        <v>8.1195610454534322</v>
      </c>
      <c r="E11" s="1">
        <v>6.5919061299105222</v>
      </c>
      <c r="F11" s="1">
        <v>8.6573571043178692</v>
      </c>
    </row>
    <row r="12" spans="1:24" x14ac:dyDescent="0.25">
      <c r="A12">
        <v>12</v>
      </c>
      <c r="B12">
        <v>4.5</v>
      </c>
      <c r="C12" s="1">
        <v>2.2515258567794989</v>
      </c>
      <c r="D12" s="1">
        <v>2.3248949231470326</v>
      </c>
      <c r="E12" s="1">
        <v>2.3248949231470326</v>
      </c>
      <c r="F12" s="1">
        <v>2.1457906735558052</v>
      </c>
    </row>
    <row r="13" spans="1:24" x14ac:dyDescent="0.25">
      <c r="A13">
        <v>13</v>
      </c>
      <c r="B13">
        <v>5</v>
      </c>
      <c r="C13" s="1">
        <v>2.478883460205028</v>
      </c>
      <c r="D13" s="1">
        <v>2.478883460205028</v>
      </c>
      <c r="E13" s="1">
        <v>2.478883460205028</v>
      </c>
      <c r="F13" s="1">
        <v>2.478883460205028</v>
      </c>
    </row>
    <row r="14" spans="1:24" x14ac:dyDescent="0.25">
      <c r="A14">
        <v>14</v>
      </c>
      <c r="B14">
        <v>5.5</v>
      </c>
      <c r="C14" s="1">
        <v>3.4712285414924549</v>
      </c>
      <c r="D14" s="1">
        <v>4.0748831502853919</v>
      </c>
      <c r="E14" s="1">
        <v>3.8217509215751315</v>
      </c>
      <c r="F14" s="1">
        <v>3.7609640645075757</v>
      </c>
    </row>
    <row r="15" spans="1:24" x14ac:dyDescent="0.25">
      <c r="A15">
        <v>15</v>
      </c>
      <c r="B15">
        <v>6</v>
      </c>
      <c r="C15" s="1">
        <v>15</v>
      </c>
      <c r="D15" s="1">
        <v>8.7972822724015689</v>
      </c>
      <c r="E15" s="1">
        <v>12.123064902742609</v>
      </c>
      <c r="F15" s="1">
        <v>12.926031527361252</v>
      </c>
      <c r="I15" t="s">
        <v>1512</v>
      </c>
      <c r="J15" t="s">
        <v>1513</v>
      </c>
      <c r="K15" t="s">
        <v>1514</v>
      </c>
    </row>
    <row r="16" spans="1:24" x14ac:dyDescent="0.25">
      <c r="A16">
        <v>16</v>
      </c>
      <c r="B16">
        <v>6.5</v>
      </c>
      <c r="C16" s="1">
        <v>12.319004826874833</v>
      </c>
      <c r="D16" s="1">
        <v>13.562969849791322</v>
      </c>
      <c r="E16" s="1">
        <v>12.319004826874833</v>
      </c>
      <c r="F16" s="1">
        <v>12.319004826874833</v>
      </c>
      <c r="G16" t="s">
        <v>1509</v>
      </c>
      <c r="H16" t="s">
        <v>1516</v>
      </c>
      <c r="I16" s="1">
        <f>SQRT(POWER($I26-$M$3,2)+POWER($J26-$M$4,2))</f>
        <v>3.5</v>
      </c>
      <c r="J16" s="1">
        <f>SQRT(POWER($I26-$N$3,2)+POWER($J26-$N$4,2))</f>
        <v>3.5</v>
      </c>
      <c r="K16" s="1">
        <f>SQRT(POWER($I26-$O$3,2)+POWER($J26-$O$4,2))</f>
        <v>3.5</v>
      </c>
      <c r="L16" s="1">
        <f>SQRT(POWER($I26-$P$3,2)+POWER($J26-$P$4,2))</f>
        <v>3.5</v>
      </c>
    </row>
    <row r="17" spans="1:12" x14ac:dyDescent="0.25">
      <c r="A17">
        <v>17</v>
      </c>
      <c r="B17">
        <v>7</v>
      </c>
      <c r="C17" s="1">
        <v>2.439455580765808</v>
      </c>
      <c r="D17" s="1">
        <v>2.478883460205028</v>
      </c>
      <c r="E17" s="1">
        <v>2.439455580765808</v>
      </c>
      <c r="F17" s="1">
        <v>2.2515258567794989</v>
      </c>
      <c r="G17" t="s">
        <v>1510</v>
      </c>
      <c r="H17" t="s">
        <v>1527</v>
      </c>
      <c r="I17">
        <f>ROUND(I16/0.5,0)*0.5</f>
        <v>3.5</v>
      </c>
      <c r="J17">
        <f t="shared" ref="J17" si="1">ROUND(J16/0.5,0)*0.5</f>
        <v>3.5</v>
      </c>
      <c r="K17">
        <f t="shared" ref="K17" si="2">ROUND(K16/0.5,0)*0.5</f>
        <v>3.5</v>
      </c>
      <c r="L17">
        <f t="shared" ref="L17" si="3">ROUND(L16/0.5,0)*0.5</f>
        <v>3.5</v>
      </c>
    </row>
    <row r="18" spans="1:12" x14ac:dyDescent="0.25">
      <c r="A18">
        <v>18</v>
      </c>
      <c r="B18">
        <v>7.5</v>
      </c>
      <c r="C18" s="1">
        <v>10.8360266419357</v>
      </c>
      <c r="D18" s="1">
        <v>12.123064902742609</v>
      </c>
      <c r="E18" s="1">
        <v>11.011164715941661</v>
      </c>
      <c r="F18" s="1">
        <v>14.46130803468613</v>
      </c>
      <c r="H18" t="s">
        <v>1517</v>
      </c>
      <c r="I18" s="1">
        <f ca="1">IF(INDIRECT("$C$" &amp; $I17*2+3)&gt;$I$6,$I$6,INDIRECT("$C$" &amp; $I17*2+3))</f>
        <v>3.5273325269550631</v>
      </c>
      <c r="J18" s="1">
        <f ca="1">IF(INDIRECT("$D$" &amp; $J17*2+3)&gt;$I$6,$I$6,INDIRECT("$D$" &amp; $J17*2+3))</f>
        <v>4.0748831502853919</v>
      </c>
      <c r="K18" s="1">
        <f ca="1">IF(INDIRECT("$E$" &amp; $K17*2+3)&gt;$I$6,$I$6,INDIRECT("$E$" &amp; $K17*2+3))</f>
        <v>3.7011440527598762</v>
      </c>
      <c r="L18" s="1">
        <f ca="1">IF(INDIRECT("$F$" &amp; $L17*2+3)&gt;$I$6,$I$6,INDIRECT("$F$" &amp; $L17*2+3))</f>
        <v>3.7609640645075757</v>
      </c>
    </row>
    <row r="19" spans="1:12" x14ac:dyDescent="0.25">
      <c r="A19">
        <v>19</v>
      </c>
      <c r="B19">
        <v>8</v>
      </c>
      <c r="C19" s="1">
        <v>15</v>
      </c>
      <c r="D19" s="1">
        <v>15</v>
      </c>
      <c r="E19" s="1">
        <v>15</v>
      </c>
      <c r="F19" s="1">
        <v>15</v>
      </c>
    </row>
    <row r="20" spans="1:12" x14ac:dyDescent="0.25">
      <c r="A20">
        <v>20</v>
      </c>
      <c r="B20">
        <v>8.5</v>
      </c>
      <c r="C20" s="1">
        <v>7.8633238248857324</v>
      </c>
      <c r="D20" s="1">
        <v>8.3841481082337026</v>
      </c>
      <c r="E20" s="1">
        <v>8.5196575159140302</v>
      </c>
      <c r="F20" s="1">
        <v>8.2507940453586901</v>
      </c>
      <c r="H20" t="s">
        <v>1519</v>
      </c>
      <c r="I20" t="str">
        <f ca="1" xml:space="preserve"> "(x - " &amp; $M$3 &amp; ")^2 + (y - " &amp; $M$4 &amp; ")^2 = " &amp; I18 &amp; "^2"</f>
        <v>(x - 3,5)^2 + (y - 0)^2 = 3,52733252695506^2</v>
      </c>
    </row>
    <row r="21" spans="1:12" x14ac:dyDescent="0.25">
      <c r="A21">
        <v>21</v>
      </c>
      <c r="B21">
        <v>9</v>
      </c>
      <c r="C21" s="1">
        <v>8.5196575159140302</v>
      </c>
      <c r="D21" s="1">
        <v>8.3841481082337026</v>
      </c>
      <c r="E21" s="1">
        <v>11.011164715941661</v>
      </c>
      <c r="F21" s="1">
        <v>10.663674226464288</v>
      </c>
      <c r="I21" t="str">
        <f ca="1" xml:space="preserve"> "(x - " &amp; $N$3 &amp; ")^2 + (y - " &amp; $N$4 &amp; ")^2 = " &amp; J18 &amp; "^2"</f>
        <v>(x - 0)^2 + (y - 3,5)^2 = 4,07488315028539^2</v>
      </c>
    </row>
    <row r="22" spans="1:12" x14ac:dyDescent="0.25">
      <c r="A22">
        <v>22</v>
      </c>
      <c r="B22">
        <v>9.5</v>
      </c>
      <c r="C22" s="1">
        <v>7.2575524848878796</v>
      </c>
      <c r="D22" s="1">
        <v>7.1421174880468641</v>
      </c>
      <c r="E22" s="1">
        <v>6.8067124564191497</v>
      </c>
      <c r="F22" s="1">
        <v>7.2575524848878796</v>
      </c>
      <c r="I22" t="str">
        <f ca="1" xml:space="preserve"> "(x - " &amp; $O$3 &amp; ")^2 + (y - " &amp; $O$4 &amp; ")^2 = " &amp; K18 &amp; "^2"</f>
        <v>(x - 3,5)^2 + (y - 7)^2 = 3,70114405275988^2</v>
      </c>
    </row>
    <row r="23" spans="1:12" x14ac:dyDescent="0.25">
      <c r="A23">
        <v>23</v>
      </c>
      <c r="B23">
        <v>10</v>
      </c>
      <c r="C23" s="1">
        <v>5.3516718677647912</v>
      </c>
      <c r="D23" s="1">
        <v>4.8608285870265391</v>
      </c>
      <c r="E23" s="1">
        <v>5.2665508539745574</v>
      </c>
      <c r="F23" s="1">
        <v>5.4381686561729188</v>
      </c>
      <c r="I23" t="str">
        <f ca="1" xml:space="preserve"> "(x - " &amp; $P$3 &amp; ")^2 + (y - " &amp; $P$4 &amp; ")^2 = " &amp; L18 &amp; "^2"</f>
        <v>(x - 7)^2 + (y - 3,5)^2 = 3,76096406450758^2</v>
      </c>
    </row>
    <row r="24" spans="1:12" x14ac:dyDescent="0.25">
      <c r="A24">
        <v>24</v>
      </c>
      <c r="B24">
        <v>10.5</v>
      </c>
      <c r="C24" s="1">
        <v>15</v>
      </c>
      <c r="D24" s="1">
        <v>15</v>
      </c>
      <c r="E24" s="1">
        <v>15</v>
      </c>
      <c r="F24" s="1">
        <v>15</v>
      </c>
    </row>
    <row r="25" spans="1:12" x14ac:dyDescent="0.25">
      <c r="A25">
        <v>25</v>
      </c>
      <c r="B25">
        <v>11</v>
      </c>
      <c r="C25" s="1">
        <v>14.23129370812401</v>
      </c>
      <c r="D25" s="1">
        <v>15</v>
      </c>
      <c r="E25" s="1">
        <v>13.347244040708263</v>
      </c>
      <c r="F25" s="1">
        <v>14.23129370812401</v>
      </c>
      <c r="I25" t="s">
        <v>1509</v>
      </c>
      <c r="J25" t="s">
        <v>1510</v>
      </c>
    </row>
    <row r="26" spans="1:12" x14ac:dyDescent="0.25">
      <c r="A26">
        <v>26</v>
      </c>
      <c r="B26">
        <v>11.5</v>
      </c>
      <c r="C26" s="1">
        <v>7.7382537323475633</v>
      </c>
      <c r="D26" s="1">
        <v>8.5196575159140302</v>
      </c>
      <c r="E26" s="1">
        <v>8.6573571043178692</v>
      </c>
      <c r="F26" s="1">
        <v>7.6151729420937668</v>
      </c>
      <c r="H26" t="s">
        <v>1523</v>
      </c>
      <c r="I26">
        <v>3.5</v>
      </c>
      <c r="J26">
        <v>3.5</v>
      </c>
    </row>
    <row r="27" spans="1:12" x14ac:dyDescent="0.25">
      <c r="A27">
        <v>27</v>
      </c>
      <c r="B27">
        <v>12</v>
      </c>
      <c r="C27" s="1">
        <v>6.8067124564191497</v>
      </c>
      <c r="D27" s="1">
        <v>6.282339886049388</v>
      </c>
      <c r="E27" s="1">
        <v>6.3838786644458505</v>
      </c>
      <c r="F27" s="1">
        <v>5.9873113582069148</v>
      </c>
      <c r="H27" t="s">
        <v>1525</v>
      </c>
      <c r="I27">
        <v>3.99849285714286</v>
      </c>
      <c r="J27">
        <v>3.4122071428571399</v>
      </c>
      <c r="K27">
        <f>IF($I27&lt;$K$3,$K$3,IF($I27&gt;$L$3,$L$3,$I27))</f>
        <v>3.99849285714286</v>
      </c>
      <c r="L27">
        <f>IF($J27&lt;$K$4,$K$4,IF($J27&gt;$L$4,$L$4,$J27))</f>
        <v>3.4122071428571399</v>
      </c>
    </row>
    <row r="28" spans="1:12" x14ac:dyDescent="0.25">
      <c r="A28">
        <v>28</v>
      </c>
      <c r="B28">
        <v>12.5</v>
      </c>
      <c r="C28" s="1">
        <v>12.518111644377413</v>
      </c>
      <c r="D28" s="1">
        <v>13.134949458356514</v>
      </c>
      <c r="E28" s="1">
        <v>13.134949458356514</v>
      </c>
      <c r="F28" s="1">
        <v>13.562969849791322</v>
      </c>
      <c r="H28" t="s">
        <v>1526</v>
      </c>
      <c r="I28">
        <v>3.6733785714285698</v>
      </c>
      <c r="J28">
        <v>3.4122071428571399</v>
      </c>
      <c r="K28">
        <f>IF($I28&lt;$K$3,$K$3,IF($I28&gt;$L$3,$L$3,$I28))</f>
        <v>3.6733785714285698</v>
      </c>
      <c r="L28">
        <f>IF($J28&lt;$K$4,$K$4,IF($J28&gt;$L$4,$L$4,$J28))</f>
        <v>3.4122071428571399</v>
      </c>
    </row>
    <row r="29" spans="1:12" x14ac:dyDescent="0.25">
      <c r="A29">
        <v>29</v>
      </c>
      <c r="B29">
        <v>13</v>
      </c>
      <c r="C29" s="1">
        <v>9.0839538133720019</v>
      </c>
      <c r="D29" s="1">
        <v>9.0839538133720019</v>
      </c>
      <c r="E29" s="1">
        <v>8.5196575159140302</v>
      </c>
      <c r="F29" s="1">
        <v>9.0839538133720019</v>
      </c>
    </row>
    <row r="30" spans="1:12" x14ac:dyDescent="0.25">
      <c r="A30">
        <v>30</v>
      </c>
      <c r="B30">
        <v>13.5</v>
      </c>
      <c r="C30" s="1">
        <v>8.9394689912596128</v>
      </c>
      <c r="D30" s="1">
        <v>8.9394689912596128</v>
      </c>
      <c r="E30" s="1">
        <v>8.9394689912596128</v>
      </c>
      <c r="F30" s="1">
        <v>8.9394689912596128</v>
      </c>
      <c r="H30" t="s">
        <v>1528</v>
      </c>
    </row>
    <row r="31" spans="1:12" x14ac:dyDescent="0.25">
      <c r="A31">
        <v>31</v>
      </c>
      <c r="B31">
        <v>14</v>
      </c>
      <c r="C31" s="1">
        <v>7.6151729420937668</v>
      </c>
      <c r="D31" s="1">
        <v>7.6151729420937668</v>
      </c>
      <c r="E31" s="1">
        <v>7.6151729420937668</v>
      </c>
      <c r="F31" s="1">
        <v>7.6151729420937668</v>
      </c>
      <c r="H31" t="s">
        <v>1525</v>
      </c>
      <c r="I31">
        <v>3.3482642857142899</v>
      </c>
      <c r="J31">
        <v>3.4122071428571399</v>
      </c>
      <c r="K31">
        <f>IF($I31&lt;$K$3,$K$3,IF($I31&gt;$L$3,$L$3,$I31))</f>
        <v>3.3482642857142899</v>
      </c>
      <c r="L31">
        <f>IF($J31&lt;$K$4,$K$4,IF($J31&gt;$L$4,$L$4,$J31))</f>
        <v>3.4122071428571399</v>
      </c>
    </row>
    <row r="32" spans="1:12" x14ac:dyDescent="0.25">
      <c r="A32">
        <v>32</v>
      </c>
      <c r="B32">
        <v>14.5</v>
      </c>
      <c r="C32" s="1">
        <v>15</v>
      </c>
      <c r="D32" s="1">
        <v>15</v>
      </c>
      <c r="E32" s="1">
        <v>15</v>
      </c>
      <c r="F32" s="1">
        <v>15</v>
      </c>
      <c r="H32" t="s">
        <v>1526</v>
      </c>
      <c r="I32">
        <v>3.3482642857142899</v>
      </c>
      <c r="J32">
        <v>3.4122071428571399</v>
      </c>
      <c r="K32">
        <f>IF($I32&lt;$K$3,$K$3,IF($I32&gt;$L$3,$L$3,$I32))</f>
        <v>3.3482642857142899</v>
      </c>
      <c r="L32">
        <f>IF($J32&lt;$K$4,$K$4,IF($J32&gt;$L$4,$L$4,$J32))</f>
        <v>3.4122071428571399</v>
      </c>
    </row>
    <row r="33" spans="1:12" x14ac:dyDescent="0.25">
      <c r="A33">
        <v>33</v>
      </c>
      <c r="B33">
        <v>15</v>
      </c>
      <c r="C33" s="1">
        <v>7.2575524848878796</v>
      </c>
      <c r="D33" s="1">
        <v>7.2575524848878796</v>
      </c>
      <c r="E33" s="1">
        <v>6.8067124564191497</v>
      </c>
      <c r="F33" s="1">
        <v>7.2575524848878796</v>
      </c>
    </row>
    <row r="41" spans="1:12" x14ac:dyDescent="0.25">
      <c r="H41" s="7"/>
      <c r="I41" s="8" t="s">
        <v>1512</v>
      </c>
      <c r="J41" s="8" t="s">
        <v>1513</v>
      </c>
      <c r="K41" s="8" t="s">
        <v>1514</v>
      </c>
      <c r="L41" s="9"/>
    </row>
    <row r="42" spans="1:12" x14ac:dyDescent="0.25">
      <c r="H42" s="33" t="s">
        <v>1516</v>
      </c>
      <c r="I42" s="4">
        <f>SQRT(POWER($I52-$M$3,2)+POWER($J52-$M$4,2))</f>
        <v>3.0083217912982647</v>
      </c>
      <c r="J42" s="4">
        <f>SQRT(POWER($I52-$N$3,2)+POWER($J52-$N$4,2))</f>
        <v>2.5</v>
      </c>
      <c r="K42" s="4">
        <f>SQRT(POWER($I52-$O$3,2)+POWER($J52-$O$4,2))</f>
        <v>4.3416586692184822</v>
      </c>
      <c r="L42" s="10">
        <f>SQRT(POWER($I52-$P$3,2)+POWER($J52-$P$4,2))</f>
        <v>4.6529560496527367</v>
      </c>
    </row>
    <row r="43" spans="1:12" x14ac:dyDescent="0.25">
      <c r="H43" s="33" t="s">
        <v>1527</v>
      </c>
      <c r="I43" s="32">
        <f>ROUND(I42/0.5,0)*0.5</f>
        <v>3</v>
      </c>
      <c r="J43" s="32">
        <f t="shared" ref="J43:L43" si="4">ROUND(J42/0.5,0)*0.5</f>
        <v>2.5</v>
      </c>
      <c r="K43" s="32">
        <f t="shared" si="4"/>
        <v>4.5</v>
      </c>
      <c r="L43" s="34">
        <f t="shared" si="4"/>
        <v>4.5</v>
      </c>
    </row>
    <row r="44" spans="1:12" x14ac:dyDescent="0.25">
      <c r="H44" s="33" t="s">
        <v>1517</v>
      </c>
      <c r="I44" s="4">
        <f ca="1">IF(INDIRECT("$C$" &amp; $I43*2+3)&gt;$I$6,$I$6,INDIRECT("$C$" &amp; $I43*2+3))</f>
        <v>7.8262379212492643</v>
      </c>
      <c r="J44" s="4">
        <f ca="1">IF(INDIRECT("$D$" &amp; $J43*2+3)&gt;$I$6,$I$6,INDIRECT("$D$" &amp; $J43*2+3))</f>
        <v>3.5273325269550631</v>
      </c>
      <c r="K44" s="4">
        <f ca="1">IF(INDIRECT("$E$" &amp; $K43*2+3)&gt;$I$6,$I$6,INDIRECT("$E$" &amp; $K43*2+3))</f>
        <v>2.3248949231470326</v>
      </c>
      <c r="L44" s="10">
        <f ca="1">IF(INDIRECT("$F$" &amp; $L43*2+3)&gt;$I$6,$I$6,INDIRECT("$F$" &amp; $L43*2+3))</f>
        <v>2.1457906735558052</v>
      </c>
    </row>
    <row r="45" spans="1:12" x14ac:dyDescent="0.25">
      <c r="H45" s="33"/>
      <c r="I45" s="32"/>
      <c r="J45" s="32"/>
      <c r="K45" s="32"/>
      <c r="L45" s="34"/>
    </row>
    <row r="46" spans="1:12" x14ac:dyDescent="0.25">
      <c r="H46" s="33" t="s">
        <v>1519</v>
      </c>
      <c r="I46" s="32" t="str">
        <f ca="1" xml:space="preserve"> "(x - " &amp; $M$3 &amp; ")^2 + (y - " &amp; $M$4 &amp; ")^2 = " &amp; I44 &amp; "^2"</f>
        <v>(x - 3,5)^2 + (y - 0)^2 = 7,82623792124926^2</v>
      </c>
      <c r="J46" s="32"/>
      <c r="K46" s="32"/>
      <c r="L46" s="34"/>
    </row>
    <row r="47" spans="1:12" x14ac:dyDescent="0.25">
      <c r="H47" s="33"/>
      <c r="I47" s="32" t="str">
        <f ca="1" xml:space="preserve"> "(x - " &amp; $N$3 &amp; ")^2 + (y - " &amp; $N$4 &amp; ")^2 = " &amp; J44 &amp; "^2"</f>
        <v>(x - 0)^2 + (y - 3,5)^2 = 3,52733252695506^2</v>
      </c>
      <c r="J47" s="32"/>
      <c r="K47" s="32"/>
      <c r="L47" s="34"/>
    </row>
    <row r="48" spans="1:12" x14ac:dyDescent="0.25">
      <c r="H48" s="33"/>
      <c r="I48" s="32" t="str">
        <f ca="1" xml:space="preserve"> "(x - " &amp; $O$3 &amp; ")^2 + (y - " &amp; $O$4 &amp; ")^2 = " &amp; K44 &amp; "^2"</f>
        <v>(x - 3,5)^2 + (y - 7)^2 = 2,32489492314703^2</v>
      </c>
      <c r="J48" s="32"/>
      <c r="K48" s="32"/>
      <c r="L48" s="34"/>
    </row>
    <row r="49" spans="8:12" x14ac:dyDescent="0.25">
      <c r="H49" s="33"/>
      <c r="I49" s="32" t="str">
        <f ca="1" xml:space="preserve"> "(x - " &amp; $P$3 &amp; ")^2 + (y - " &amp; $P$4 &amp; ")^2 = " &amp; L44 &amp; "^2"</f>
        <v>(x - 7)^2 + (y - 3,5)^2 = 2,14579067355581^2</v>
      </c>
      <c r="J49" s="32"/>
      <c r="K49" s="32"/>
      <c r="L49" s="34"/>
    </row>
    <row r="50" spans="8:12" x14ac:dyDescent="0.25">
      <c r="H50" s="33"/>
      <c r="I50" s="32"/>
      <c r="J50" s="32"/>
      <c r="K50" s="32"/>
      <c r="L50" s="34"/>
    </row>
    <row r="51" spans="8:12" x14ac:dyDescent="0.25">
      <c r="H51" s="33"/>
      <c r="I51" s="32" t="s">
        <v>1509</v>
      </c>
      <c r="J51" s="32" t="s">
        <v>1510</v>
      </c>
      <c r="K51" s="32"/>
      <c r="L51" s="34"/>
    </row>
    <row r="52" spans="8:12" x14ac:dyDescent="0.25">
      <c r="H52" s="33" t="s">
        <v>1523</v>
      </c>
      <c r="I52" s="32">
        <v>2.4</v>
      </c>
      <c r="J52" s="32">
        <v>2.8</v>
      </c>
      <c r="K52" s="32"/>
      <c r="L52" s="34"/>
    </row>
    <row r="53" spans="8:12" x14ac:dyDescent="0.25">
      <c r="H53" s="33" t="s">
        <v>1525</v>
      </c>
      <c r="I53" s="32">
        <v>0.51646428571428604</v>
      </c>
      <c r="J53" s="32">
        <v>7.4947499999999998</v>
      </c>
      <c r="K53" s="32">
        <f>IF($I53&lt;$K$3,$K$3,IF($I53&gt;$L$3,$L$3,$I53))</f>
        <v>0.51646428571428604</v>
      </c>
      <c r="L53" s="34">
        <f>IF($J53&lt;$K$4,$K$4,IF($J53&gt;$L$4,$L$4,$J53))</f>
        <v>7</v>
      </c>
    </row>
    <row r="54" spans="8:12" x14ac:dyDescent="0.25">
      <c r="H54" s="33" t="s">
        <v>1526</v>
      </c>
      <c r="I54" s="32">
        <v>4.0598857142857101</v>
      </c>
      <c r="J54" s="32">
        <v>7.4947499999999998</v>
      </c>
      <c r="K54" s="32">
        <f>IF($I54&lt;$K$3,$K$3,IF($I54&gt;$L$3,$L$3,$I54))</f>
        <v>4.0598857142857101</v>
      </c>
      <c r="L54" s="34">
        <f>IF($J54&lt;$K$4,$K$4,IF($J54&gt;$L$4,$L$4,$J54))</f>
        <v>7</v>
      </c>
    </row>
    <row r="55" spans="8:12" x14ac:dyDescent="0.25">
      <c r="H55" s="33"/>
      <c r="I55" s="32"/>
      <c r="J55" s="32"/>
      <c r="K55" s="32"/>
      <c r="L55" s="34"/>
    </row>
    <row r="56" spans="8:12" x14ac:dyDescent="0.25">
      <c r="H56" s="33" t="s">
        <v>1528</v>
      </c>
      <c r="I56" s="32"/>
      <c r="J56" s="32"/>
      <c r="K56" s="32"/>
      <c r="L56" s="34"/>
    </row>
    <row r="57" spans="8:12" x14ac:dyDescent="0.25">
      <c r="H57" s="33" t="s">
        <v>1525</v>
      </c>
      <c r="I57" s="32">
        <v>4.0598857142857101</v>
      </c>
      <c r="J57" s="32">
        <v>3.95132857142857</v>
      </c>
      <c r="K57" s="32">
        <f>IF($I57&lt;$K$3,$K$3,IF($I57&gt;$L$3,$L$3,$I57))</f>
        <v>4.0598857142857101</v>
      </c>
      <c r="L57" s="34">
        <f>IF($J57&lt;$K$4,$K$4,IF($J57&gt;$L$4,$L$4,$J57))</f>
        <v>3.95132857142857</v>
      </c>
    </row>
    <row r="58" spans="8:12" x14ac:dyDescent="0.25">
      <c r="H58" s="35" t="s">
        <v>1526</v>
      </c>
      <c r="I58" s="36">
        <v>4.0598857142857101</v>
      </c>
      <c r="J58" s="36">
        <v>3.95132857142857</v>
      </c>
      <c r="K58" s="36">
        <f>IF($I58&lt;$K$3,$K$3,IF($I58&gt;$L$3,$L$3,$I58))</f>
        <v>4.0598857142857101</v>
      </c>
      <c r="L58" s="37">
        <f>IF($J58&lt;$K$4,$K$4,IF($J58&gt;$L$4,$L$4,$J58))</f>
        <v>3.95132857142857</v>
      </c>
    </row>
    <row r="62" spans="8:12" x14ac:dyDescent="0.25">
      <c r="H62" s="7"/>
      <c r="I62" s="8" t="s">
        <v>1512</v>
      </c>
      <c r="J62" s="8" t="s">
        <v>1513</v>
      </c>
      <c r="K62" s="8" t="s">
        <v>1514</v>
      </c>
      <c r="L62" s="9"/>
    </row>
    <row r="63" spans="8:12" x14ac:dyDescent="0.25">
      <c r="H63" s="33" t="s">
        <v>1516</v>
      </c>
      <c r="I63" s="4">
        <f>SQRT(POWER($I73-$M$3,2)+POWER($J73-$M$4,2))</f>
        <v>4.7169905660283016</v>
      </c>
      <c r="J63" s="4">
        <f>SQRT(POWER($I73-$N$3,2)+POWER($J73-$N$4,2))</f>
        <v>1.1180339887498949</v>
      </c>
      <c r="K63" s="4">
        <f>SQRT(POWER($I73-$O$3,2)+POWER($J73-$O$4,2))</f>
        <v>3.905124837953327</v>
      </c>
      <c r="L63" s="10">
        <f>SQRT(POWER($I73-$P$3,2)+POWER($J73-$P$4,2))</f>
        <v>6.0207972893961479</v>
      </c>
    </row>
    <row r="64" spans="8:12" x14ac:dyDescent="0.25">
      <c r="H64" s="33" t="s">
        <v>1527</v>
      </c>
      <c r="I64" s="32">
        <f>ROUND(I63/0.5,0)*0.5</f>
        <v>4.5</v>
      </c>
      <c r="J64" s="32">
        <f t="shared" ref="J64" si="5">ROUND(J63/0.5,0)*0.5</f>
        <v>1</v>
      </c>
      <c r="K64" s="32">
        <f t="shared" ref="K64" si="6">ROUND(K63/0.5,0)*0.5</f>
        <v>4</v>
      </c>
      <c r="L64" s="34">
        <f t="shared" ref="L64" si="7">ROUND(L63/0.5,0)*0.5</f>
        <v>6</v>
      </c>
    </row>
    <row r="65" spans="8:12" x14ac:dyDescent="0.25">
      <c r="H65" s="33" t="s">
        <v>1517</v>
      </c>
      <c r="I65" s="4">
        <f ca="1">IF(INDIRECT("$C$" &amp; $I64*2+3)&gt;$I$6,$I$6,INDIRECT("$C$" &amp; $I64*2+3))</f>
        <v>2.2515258567794989</v>
      </c>
      <c r="J65" s="4">
        <f ca="1">IF(INDIRECT("$D$" &amp; $J64*2+3)&gt;$I$6,$I$6,INDIRECT("$D$" &amp; $J64*2+3))</f>
        <v>0.78145875028456535</v>
      </c>
      <c r="K65" s="4">
        <f ca="1">IF(INDIRECT("$E$" &amp; $K64*2+3)&gt;$I$6,$I$6,INDIRECT("$E$" &amp; $K64*2+3))</f>
        <v>6.5919061299105222</v>
      </c>
      <c r="L65" s="10">
        <f ca="1">IF(INDIRECT("$F$" &amp; $L64*2+3)&gt;$I$6,$I$6,INDIRECT("$F$" &amp; $L64*2+3))</f>
        <v>7.8262379212492643</v>
      </c>
    </row>
    <row r="66" spans="8:12" x14ac:dyDescent="0.25">
      <c r="H66" s="33"/>
      <c r="I66" s="32"/>
      <c r="J66" s="32"/>
      <c r="K66" s="32"/>
      <c r="L66" s="34"/>
    </row>
    <row r="67" spans="8:12" x14ac:dyDescent="0.25">
      <c r="H67" s="33" t="s">
        <v>1519</v>
      </c>
      <c r="I67" s="32" t="str">
        <f ca="1" xml:space="preserve"> "(x - " &amp; $M$3 &amp; ")^2 + (y - " &amp; $M$4 &amp; ")^2 = " &amp; I65 &amp; "^2"</f>
        <v>(x - 3,5)^2 + (y - 0)^2 = 2,2515258567795^2</v>
      </c>
      <c r="J67" s="32"/>
      <c r="K67" s="32"/>
      <c r="L67" s="34"/>
    </row>
    <row r="68" spans="8:12" x14ac:dyDescent="0.25">
      <c r="H68" s="33"/>
      <c r="I68" s="32" t="str">
        <f ca="1" xml:space="preserve"> "(x - " &amp; $N$3 &amp; ")^2 + (y - " &amp; $N$4 &amp; ")^2 = " &amp; J65 &amp; "^2"</f>
        <v>(x - 0)^2 + (y - 3,5)^2 = 0,781458750284565^2</v>
      </c>
      <c r="J68" s="32"/>
      <c r="K68" s="32"/>
      <c r="L68" s="34"/>
    </row>
    <row r="69" spans="8:12" x14ac:dyDescent="0.25">
      <c r="H69" s="33"/>
      <c r="I69" s="32" t="str">
        <f ca="1" xml:space="preserve"> "(x - " &amp; $O$3 &amp; ")^2 + (y - " &amp; $O$4 &amp; ")^2 = " &amp; K65 &amp; "^2"</f>
        <v>(x - 3,5)^2 + (y - 7)^2 = 6,59190612991052^2</v>
      </c>
      <c r="J69" s="32"/>
      <c r="K69" s="32"/>
      <c r="L69" s="34"/>
    </row>
    <row r="70" spans="8:12" x14ac:dyDescent="0.25">
      <c r="H70" s="33"/>
      <c r="I70" s="32" t="str">
        <f ca="1" xml:space="preserve"> "(x - " &amp; $P$3 &amp; ")^2 + (y - " &amp; $P$4 &amp; ")^2 = " &amp; L65 &amp; "^2"</f>
        <v>(x - 7)^2 + (y - 3,5)^2 = 7,82623792124926^2</v>
      </c>
      <c r="J70" s="32"/>
      <c r="K70" s="32"/>
      <c r="L70" s="34"/>
    </row>
    <row r="71" spans="8:12" x14ac:dyDescent="0.25">
      <c r="H71" s="33"/>
      <c r="I71" s="32"/>
      <c r="J71" s="32"/>
      <c r="K71" s="32"/>
      <c r="L71" s="34"/>
    </row>
    <row r="72" spans="8:12" x14ac:dyDescent="0.25">
      <c r="H72" s="33"/>
      <c r="I72" s="32" t="s">
        <v>1509</v>
      </c>
      <c r="J72" s="32" t="s">
        <v>1510</v>
      </c>
      <c r="K72" s="32"/>
      <c r="L72" s="34"/>
    </row>
    <row r="73" spans="8:12" x14ac:dyDescent="0.25">
      <c r="H73" s="33" t="s">
        <v>1523</v>
      </c>
      <c r="I73" s="32">
        <v>1</v>
      </c>
      <c r="J73" s="32">
        <v>4</v>
      </c>
      <c r="K73" s="32"/>
      <c r="L73" s="34"/>
    </row>
    <row r="74" spans="8:12" x14ac:dyDescent="0.25">
      <c r="H74" s="33" t="s">
        <v>1525</v>
      </c>
      <c r="I74" s="32">
        <v>0.12330000000000001</v>
      </c>
      <c r="J74" s="32">
        <v>0.75960000000000005</v>
      </c>
      <c r="K74" s="32">
        <f>IF($I74&lt;$K$3,$K$3,IF($I74&gt;$L$3,$L$3,$I74))</f>
        <v>0.12330000000000001</v>
      </c>
      <c r="L74" s="34">
        <f>IF($J74&lt;$K$4,$K$4,IF($J74&gt;$L$4,$L$4,$J74))</f>
        <v>0.75960000000000005</v>
      </c>
    </row>
    <row r="75" spans="8:12" x14ac:dyDescent="0.25">
      <c r="H75" s="33" t="s">
        <v>1526</v>
      </c>
      <c r="I75" s="32">
        <v>-0.83574999999999999</v>
      </c>
      <c r="J75" s="32">
        <v>0.75960000000000005</v>
      </c>
      <c r="K75" s="32">
        <f>IF($I75&lt;$K$3,$K$3,IF($I75&gt;$L$3,$L$3,$I75))</f>
        <v>0</v>
      </c>
      <c r="L75" s="34">
        <f>IF($J75&lt;$K$4,$K$4,IF($J75&gt;$L$4,$L$4,$J75))</f>
        <v>0.75960000000000005</v>
      </c>
    </row>
    <row r="76" spans="8:12" x14ac:dyDescent="0.25">
      <c r="H76" s="33"/>
      <c r="I76" s="32"/>
      <c r="J76" s="32"/>
      <c r="K76" s="32"/>
      <c r="L76" s="34"/>
    </row>
    <row r="77" spans="8:12" x14ac:dyDescent="0.25">
      <c r="H77" s="33" t="s">
        <v>1528</v>
      </c>
      <c r="I77" s="32"/>
      <c r="J77" s="32"/>
      <c r="K77" s="32"/>
      <c r="L77" s="34"/>
    </row>
    <row r="78" spans="8:12" x14ac:dyDescent="0.25">
      <c r="H78" s="33" t="s">
        <v>1525</v>
      </c>
      <c r="I78" s="32">
        <v>3.99849285714286</v>
      </c>
      <c r="J78" s="32">
        <v>3.4122071428571399</v>
      </c>
      <c r="K78" s="32">
        <f>IF($I78&lt;$K$3,$K$3,IF($I78&gt;$L$3,$L$3,$I78))</f>
        <v>3.99849285714286</v>
      </c>
      <c r="L78" s="34">
        <f>IF($J78&lt;$K$4,$K$4,IF($J78&gt;$L$4,$L$4,$J78))</f>
        <v>3.4122071428571399</v>
      </c>
    </row>
    <row r="79" spans="8:12" x14ac:dyDescent="0.25">
      <c r="H79" s="35" t="s">
        <v>1526</v>
      </c>
      <c r="I79" s="36">
        <v>3.6733785714285698</v>
      </c>
      <c r="J79" s="36">
        <v>3.4122071428571399</v>
      </c>
      <c r="K79" s="36">
        <f>IF($I79&lt;$K$3,$K$3,IF($I79&gt;$L$3,$L$3,$I79))</f>
        <v>3.6733785714285698</v>
      </c>
      <c r="L79" s="37">
        <f>IF($J79&lt;$K$4,$K$4,IF($J79&gt;$L$4,$L$4,$J79))</f>
        <v>3.4122071428571399</v>
      </c>
    </row>
    <row r="87" spans="8:12" x14ac:dyDescent="0.25">
      <c r="H87" s="7"/>
      <c r="I87" s="8" t="s">
        <v>1512</v>
      </c>
      <c r="J87" s="8" t="s">
        <v>1513</v>
      </c>
      <c r="K87" s="8" t="s">
        <v>1514</v>
      </c>
      <c r="L87" s="9"/>
    </row>
    <row r="88" spans="8:12" x14ac:dyDescent="0.25">
      <c r="H88" s="33" t="s">
        <v>1516</v>
      </c>
      <c r="I88" s="4">
        <f>SQRT(POWER($I98-$M$3,2)+POWER($J98-$M$4,2))</f>
        <v>4.2720018726587652</v>
      </c>
      <c r="J88" s="4">
        <f>SQRT(POWER($I98-$N$3,2)+POWER($J98-$N$4,2))</f>
        <v>5.024937810560445</v>
      </c>
      <c r="K88" s="4">
        <f>SQRT(POWER($I98-$O$3,2)+POWER($J98-$O$4,2))</f>
        <v>3.3541019662496847</v>
      </c>
      <c r="L88" s="10">
        <f>SQRT(POWER($I98-$P$3,2)+POWER($J98-$P$4,2))</f>
        <v>2.0615528128088303</v>
      </c>
    </row>
    <row r="89" spans="8:12" x14ac:dyDescent="0.25">
      <c r="H89" s="33" t="s">
        <v>1527</v>
      </c>
      <c r="I89" s="32">
        <f>ROUND(I88/0.5,0)*0.5</f>
        <v>4.5</v>
      </c>
      <c r="J89" s="32">
        <f t="shared" ref="J89" si="8">ROUND(J88/0.5,0)*0.5</f>
        <v>5</v>
      </c>
      <c r="K89" s="32">
        <f t="shared" ref="K89" si="9">ROUND(K88/0.5,0)*0.5</f>
        <v>3.5</v>
      </c>
      <c r="L89" s="34">
        <f t="shared" ref="L89" si="10">ROUND(L88/0.5,0)*0.5</f>
        <v>2</v>
      </c>
    </row>
    <row r="90" spans="8:12" x14ac:dyDescent="0.25">
      <c r="H90" s="33" t="s">
        <v>1517</v>
      </c>
      <c r="I90" s="4">
        <f ca="1">IF(INDIRECT("$C$" &amp; $I89*2+3)&gt;$I$6,$I$6,INDIRECT("$C$" &amp; $I89*2+3))</f>
        <v>2.2515258567794989</v>
      </c>
      <c r="J90" s="4">
        <f ca="1">IF(INDIRECT("$D$" &amp; $J89*2+3)&gt;$I$6,$I$6,INDIRECT("$D$" &amp; $J89*2+3))</f>
        <v>2.478883460205028</v>
      </c>
      <c r="K90" s="4">
        <f ca="1">IF(INDIRECT("$E$" &amp; $K89*2+3)&gt;$I$6,$I$6,INDIRECT("$E$" &amp; $K89*2+3))</f>
        <v>3.7011440527598762</v>
      </c>
      <c r="L90" s="10">
        <f ca="1">IF(INDIRECT("$F$" &amp; $L89*2+3)&gt;$I$6,$I$6,INDIRECT("$F$" &amp; $L89*2+3))</f>
        <v>1.305353997541538</v>
      </c>
    </row>
    <row r="91" spans="8:12" x14ac:dyDescent="0.25">
      <c r="H91" s="33"/>
      <c r="I91" s="32"/>
      <c r="J91" s="32"/>
      <c r="K91" s="32"/>
      <c r="L91" s="34"/>
    </row>
    <row r="92" spans="8:12" x14ac:dyDescent="0.25">
      <c r="H92" s="33" t="s">
        <v>1519</v>
      </c>
      <c r="I92" s="32" t="str">
        <f ca="1" xml:space="preserve"> "(x - " &amp; $M$3 &amp; ")^2 + (y - " &amp; $M$4 &amp; ")^2 = " &amp; I90 &amp; "^2"</f>
        <v>(x - 3,5)^2 + (y - 0)^2 = 2,2515258567795^2</v>
      </c>
      <c r="J92" s="32"/>
      <c r="K92" s="32"/>
      <c r="L92" s="34"/>
    </row>
    <row r="93" spans="8:12" x14ac:dyDescent="0.25">
      <c r="H93" s="33"/>
      <c r="I93" s="32" t="str">
        <f ca="1" xml:space="preserve"> "(x - " &amp; $N$3 &amp; ")^2 + (y - " &amp; $N$4 &amp; ")^2 = " &amp; J90 &amp; "^2"</f>
        <v>(x - 0)^2 + (y - 3,5)^2 = 2,47888346020503^2</v>
      </c>
      <c r="J93" s="32"/>
      <c r="K93" s="32"/>
      <c r="L93" s="34"/>
    </row>
    <row r="94" spans="8:12" x14ac:dyDescent="0.25">
      <c r="H94" s="33"/>
      <c r="I94" s="32" t="str">
        <f ca="1" xml:space="preserve"> "(x - " &amp; $O$3 &amp; ")^2 + (y - " &amp; $O$4 &amp; ")^2 = " &amp; K90 &amp; "^2"</f>
        <v>(x - 3,5)^2 + (y - 7)^2 = 3,70114405275988^2</v>
      </c>
      <c r="J94" s="32"/>
      <c r="K94" s="32"/>
      <c r="L94" s="34"/>
    </row>
    <row r="95" spans="8:12" x14ac:dyDescent="0.25">
      <c r="H95" s="33"/>
      <c r="I95" s="32" t="str">
        <f ca="1" xml:space="preserve"> "(x - " &amp; $P$3 &amp; ")^2 + (y - " &amp; $P$4 &amp; ")^2 = " &amp; L90 &amp; "^2"</f>
        <v>(x - 7)^2 + (y - 3,5)^2 = 1,30535399754154^2</v>
      </c>
      <c r="J95" s="32"/>
      <c r="K95" s="32"/>
      <c r="L95" s="34"/>
    </row>
    <row r="96" spans="8:12" x14ac:dyDescent="0.25">
      <c r="H96" s="33"/>
      <c r="I96" s="32"/>
      <c r="J96" s="32"/>
      <c r="K96" s="32"/>
      <c r="L96" s="34"/>
    </row>
    <row r="97" spans="8:12" x14ac:dyDescent="0.25">
      <c r="H97" s="33"/>
      <c r="I97" s="32" t="s">
        <v>1509</v>
      </c>
      <c r="J97" s="32" t="s">
        <v>1510</v>
      </c>
      <c r="K97" s="32"/>
      <c r="L97" s="34"/>
    </row>
    <row r="98" spans="8:12" x14ac:dyDescent="0.25">
      <c r="H98" s="33" t="s">
        <v>1523</v>
      </c>
      <c r="I98" s="32">
        <v>5</v>
      </c>
      <c r="J98" s="32">
        <v>4</v>
      </c>
      <c r="K98" s="32"/>
      <c r="L98" s="34"/>
    </row>
    <row r="99" spans="8:12" x14ac:dyDescent="0.25">
      <c r="H99" s="33" t="s">
        <v>1525</v>
      </c>
      <c r="I99" s="4">
        <v>3.03916428571429</v>
      </c>
      <c r="J99" s="4">
        <v>2.88375</v>
      </c>
      <c r="K99" s="4">
        <f>IF($I99&lt;$K$3,$K$3,IF($I99&gt;$L$3,$L$3,$I99))</f>
        <v>3.03916428571429</v>
      </c>
      <c r="L99" s="10">
        <f>IF($J99&lt;$K$4,$K$4,IF($J99&gt;$L$4,$L$4,$J99))</f>
        <v>2.88375</v>
      </c>
    </row>
    <row r="100" spans="8:12" x14ac:dyDescent="0.25">
      <c r="H100" s="33" t="s">
        <v>1526</v>
      </c>
      <c r="I100" s="4">
        <v>3.8167357142857101</v>
      </c>
      <c r="J100" s="4">
        <v>2.88375</v>
      </c>
      <c r="K100" s="4">
        <f>IF($I100&lt;$K$3,$K$3,IF($I100&gt;$L$3,$L$3,$I100))</f>
        <v>3.8167357142857101</v>
      </c>
      <c r="L100" s="10">
        <f>IF($J100&lt;$K$4,$K$4,IF($J100&gt;$L$4,$L$4,$J100))</f>
        <v>2.88375</v>
      </c>
    </row>
    <row r="101" spans="8:12" x14ac:dyDescent="0.25">
      <c r="H101" s="33"/>
      <c r="I101" s="32"/>
      <c r="J101" s="32"/>
      <c r="K101" s="32"/>
      <c r="L101" s="34"/>
    </row>
    <row r="102" spans="8:12" x14ac:dyDescent="0.25">
      <c r="H102" s="33" t="s">
        <v>1528</v>
      </c>
      <c r="I102" s="32"/>
      <c r="J102" s="32"/>
      <c r="K102" s="32"/>
      <c r="L102" s="34"/>
    </row>
    <row r="103" spans="8:12" x14ac:dyDescent="0.25">
      <c r="H103" s="33" t="s">
        <v>1525</v>
      </c>
      <c r="I103" s="4">
        <v>3.8167357142857101</v>
      </c>
      <c r="J103" s="4">
        <v>3.6613214285714299</v>
      </c>
      <c r="K103" s="4">
        <f>IF($I103&lt;$K$3,$K$3,IF($I103&gt;$L$3,$L$3,$I103))</f>
        <v>3.8167357142857101</v>
      </c>
      <c r="L103" s="10">
        <f>IF($J103&lt;$K$4,$K$4,IF($J103&gt;$L$4,$L$4,$J103))</f>
        <v>3.6613214285714299</v>
      </c>
    </row>
    <row r="104" spans="8:12" x14ac:dyDescent="0.25">
      <c r="H104" s="35" t="s">
        <v>1526</v>
      </c>
      <c r="I104" s="26">
        <v>3.8167357142857101</v>
      </c>
      <c r="J104" s="26">
        <v>3.6613214285714299</v>
      </c>
      <c r="K104" s="26">
        <f>IF($I104&lt;$K$3,$K$3,IF($I104&gt;$L$3,$L$3,$I104))</f>
        <v>3.8167357142857101</v>
      </c>
      <c r="L104" s="11">
        <f>IF($J104&lt;$K$4,$K$4,IF($J104&gt;$L$4,$L$4,$J104))</f>
        <v>3.6613214285714299</v>
      </c>
    </row>
    <row r="113" spans="8:12" x14ac:dyDescent="0.25">
      <c r="H113" s="7"/>
      <c r="I113" s="8" t="s">
        <v>1512</v>
      </c>
      <c r="J113" s="8" t="s">
        <v>1513</v>
      </c>
      <c r="K113" s="8" t="s">
        <v>1514</v>
      </c>
      <c r="L113" s="9"/>
    </row>
    <row r="114" spans="8:12" x14ac:dyDescent="0.25">
      <c r="H114" s="33" t="s">
        <v>1516</v>
      </c>
      <c r="I114" s="4">
        <f>SQRT(POWER($I124-$M$3,2)+POWER($J124-$M$4,2))</f>
        <v>6</v>
      </c>
      <c r="J114" s="4">
        <f>SQRT(POWER($I124-$N$3,2)+POWER($J124-$N$4,2))</f>
        <v>4.3011626335213133</v>
      </c>
      <c r="K114" s="4">
        <f>SQRT(POWER($I124-$O$3,2)+POWER($J124-$O$4,2))</f>
        <v>1</v>
      </c>
      <c r="L114" s="10">
        <f>SQRT(POWER($I124-$P$3,2)+POWER($J124-$P$4,2))</f>
        <v>4.3011626335213133</v>
      </c>
    </row>
    <row r="115" spans="8:12" x14ac:dyDescent="0.25">
      <c r="H115" s="33" t="s">
        <v>1527</v>
      </c>
      <c r="I115" s="32">
        <f>ROUND(I114/0.5,0)*0.5</f>
        <v>6</v>
      </c>
      <c r="J115" s="32">
        <f t="shared" ref="J115" si="11">ROUND(J114/0.5,0)*0.5</f>
        <v>4.5</v>
      </c>
      <c r="K115" s="32">
        <f t="shared" ref="K115" si="12">ROUND(K114/0.5,0)*0.5</f>
        <v>1</v>
      </c>
      <c r="L115" s="34">
        <f t="shared" ref="L115" si="13">ROUND(L114/0.5,0)*0.5</f>
        <v>4.5</v>
      </c>
    </row>
    <row r="116" spans="8:12" x14ac:dyDescent="0.25">
      <c r="H116" s="33" t="s">
        <v>1517</v>
      </c>
      <c r="I116" s="4">
        <f ca="1">IF(INDIRECT("$C$" &amp; $I115*2+3)&gt;$I$6,$I$6,INDIRECT("$C$" &amp; $I115*2+3))</f>
        <v>7.8262379212492643</v>
      </c>
      <c r="J116" s="4">
        <f ca="1">IF(INDIRECT("$D$" &amp; $J115*2+3)&gt;$I$6,$I$6,INDIRECT("$D$" &amp; $J115*2+3))</f>
        <v>2.3248949231470326</v>
      </c>
      <c r="K116" s="4">
        <f ca="1">IF(INDIRECT("$E$" &amp; $K115*2+3)&gt;$I$6,$I$6,INDIRECT("$E$" &amp; $K115*2+3))</f>
        <v>0.73291443924320154</v>
      </c>
      <c r="L116" s="10">
        <f ca="1">IF(INDIRECT("$F$" &amp; $L115*2+3)&gt;$I$6,$I$6,INDIRECT("$F$" &amp; $L115*2+3))</f>
        <v>2.1457906735558052</v>
      </c>
    </row>
    <row r="117" spans="8:12" x14ac:dyDescent="0.25">
      <c r="H117" s="33"/>
      <c r="I117" s="32"/>
      <c r="J117" s="32"/>
      <c r="K117" s="32"/>
      <c r="L117" s="34"/>
    </row>
    <row r="118" spans="8:12" x14ac:dyDescent="0.25">
      <c r="H118" s="33" t="s">
        <v>1519</v>
      </c>
      <c r="I118" s="32" t="str">
        <f ca="1" xml:space="preserve"> "(x - " &amp; $M$3 &amp; ")^2 + (y - " &amp; $M$4 &amp; ")^2 = " &amp; I116 &amp; "^2"</f>
        <v>(x - 3,5)^2 + (y - 0)^2 = 7,82623792124926^2</v>
      </c>
      <c r="J118" s="32"/>
      <c r="K118" s="32"/>
      <c r="L118" s="34"/>
    </row>
    <row r="119" spans="8:12" x14ac:dyDescent="0.25">
      <c r="H119" s="33"/>
      <c r="I119" s="32" t="str">
        <f ca="1" xml:space="preserve"> "(x - " &amp; $N$3 &amp; ")^2 + (y - " &amp; $N$4 &amp; ")^2 = " &amp; J116 &amp; "^2"</f>
        <v>(x - 0)^2 + (y - 3,5)^2 = 2,32489492314703^2</v>
      </c>
      <c r="J119" s="32"/>
      <c r="K119" s="32"/>
      <c r="L119" s="34"/>
    </row>
    <row r="120" spans="8:12" x14ac:dyDescent="0.25">
      <c r="H120" s="33"/>
      <c r="I120" s="32" t="str">
        <f ca="1" xml:space="preserve"> "(x - " &amp; $O$3 &amp; ")^2 + (y - " &amp; $O$4 &amp; ")^2 = " &amp; K116 &amp; "^2"</f>
        <v>(x - 3,5)^2 + (y - 7)^2 = 0,732914439243202^2</v>
      </c>
      <c r="J120" s="32"/>
      <c r="K120" s="32"/>
      <c r="L120" s="34"/>
    </row>
    <row r="121" spans="8:12" x14ac:dyDescent="0.25">
      <c r="H121" s="33"/>
      <c r="I121" s="32" t="str">
        <f ca="1" xml:space="preserve"> "(x - " &amp; $P$3 &amp; ")^2 + (y - " &amp; $P$4 &amp; ")^2 = " &amp; L116 &amp; "^2"</f>
        <v>(x - 7)^2 + (y - 3,5)^2 = 2,14579067355581^2</v>
      </c>
      <c r="J121" s="32"/>
      <c r="K121" s="32"/>
      <c r="L121" s="34"/>
    </row>
    <row r="122" spans="8:12" x14ac:dyDescent="0.25">
      <c r="H122" s="33"/>
      <c r="I122" s="32"/>
      <c r="J122" s="32"/>
      <c r="K122" s="32"/>
      <c r="L122" s="34"/>
    </row>
    <row r="123" spans="8:12" x14ac:dyDescent="0.25">
      <c r="H123" s="33"/>
      <c r="I123" s="32" t="s">
        <v>1509</v>
      </c>
      <c r="J123" s="32" t="s">
        <v>1510</v>
      </c>
      <c r="K123" s="32"/>
      <c r="L123" s="34"/>
    </row>
    <row r="124" spans="8:12" x14ac:dyDescent="0.25">
      <c r="H124" s="33" t="s">
        <v>1523</v>
      </c>
      <c r="I124" s="32">
        <v>3.5</v>
      </c>
      <c r="J124" s="32">
        <v>6</v>
      </c>
      <c r="K124" s="32"/>
      <c r="L124" s="34"/>
    </row>
    <row r="125" spans="8:12" x14ac:dyDescent="0.25">
      <c r="H125" s="33" t="s">
        <v>1525</v>
      </c>
      <c r="I125" s="4">
        <v>-0.14835714285714299</v>
      </c>
      <c r="J125" s="4">
        <v>7.8411428571428603</v>
      </c>
      <c r="K125" s="4">
        <f>IF($I125&lt;$K$3,$K$3,IF($I125&gt;$L$3,$L$3,$I125))</f>
        <v>0</v>
      </c>
      <c r="L125" s="10">
        <f>IF($J125&lt;$K$4,$K$4,IF($J125&gt;$L$4,$L$4,$J125))</f>
        <v>7</v>
      </c>
    </row>
    <row r="126" spans="8:12" x14ac:dyDescent="0.25">
      <c r="H126" s="33" t="s">
        <v>1526</v>
      </c>
      <c r="I126" s="4">
        <v>3.5542785714285698</v>
      </c>
      <c r="J126" s="4">
        <v>7.8411428571428603</v>
      </c>
      <c r="K126" s="4">
        <f>IF($I126&lt;$K$3,$K$3,IF($I126&gt;$L$3,$L$3,$I126))</f>
        <v>3.5542785714285698</v>
      </c>
      <c r="L126" s="10">
        <f>IF($J126&lt;$K$4,$K$4,IF($J126&gt;$L$4,$L$4,$J126))</f>
        <v>7</v>
      </c>
    </row>
    <row r="127" spans="8:12" x14ac:dyDescent="0.25">
      <c r="H127" s="33"/>
      <c r="I127" s="32"/>
      <c r="J127" s="32"/>
      <c r="K127" s="32"/>
      <c r="L127" s="34"/>
    </row>
    <row r="128" spans="8:12" x14ac:dyDescent="0.25">
      <c r="H128" s="33" t="s">
        <v>1528</v>
      </c>
      <c r="I128" s="32"/>
      <c r="J128" s="32"/>
      <c r="K128" s="32"/>
      <c r="L128" s="34"/>
    </row>
    <row r="129" spans="8:12" x14ac:dyDescent="0.25">
      <c r="H129" s="33" t="s">
        <v>1525</v>
      </c>
      <c r="I129" s="4">
        <v>3.5542785714285698</v>
      </c>
      <c r="J129" s="4">
        <v>4.1385071428571401</v>
      </c>
      <c r="K129" s="4">
        <f>IF($I129&lt;$K$3,$K$3,IF($I129&gt;$L$3,$L$3,$I129))</f>
        <v>3.5542785714285698</v>
      </c>
      <c r="L129" s="10">
        <f>IF($J129&lt;$K$4,$K$4,IF($J129&gt;$L$4,$L$4,$J129))</f>
        <v>4.1385071428571401</v>
      </c>
    </row>
    <row r="130" spans="8:12" x14ac:dyDescent="0.25">
      <c r="H130" s="35" t="s">
        <v>1526</v>
      </c>
      <c r="I130" s="26">
        <v>3.5542785714285698</v>
      </c>
      <c r="J130" s="26">
        <v>4.1385071428571401</v>
      </c>
      <c r="K130" s="26">
        <f>IF($I130&lt;$K$3,$K$3,IF($I130&gt;$L$3,$L$3,$I130))</f>
        <v>3.5542785714285698</v>
      </c>
      <c r="L130" s="11">
        <f>IF($J130&lt;$K$4,$K$4,IF($J130&gt;$L$4,$L$4,$J130))</f>
        <v>4.1385071428571401</v>
      </c>
    </row>
    <row r="138" spans="8:12" x14ac:dyDescent="0.25">
      <c r="H138" s="7"/>
      <c r="I138" s="8" t="s">
        <v>1512</v>
      </c>
      <c r="J138" s="8" t="s">
        <v>1513</v>
      </c>
      <c r="K138" s="8" t="s">
        <v>1514</v>
      </c>
      <c r="L138" s="9" t="s">
        <v>1522</v>
      </c>
    </row>
    <row r="139" spans="8:12" x14ac:dyDescent="0.25">
      <c r="H139" s="33" t="s">
        <v>1516</v>
      </c>
      <c r="I139" s="4">
        <f>SQRT(POWER($I144-$M$3,2)+POWER($J144-$M$4,2))</f>
        <v>6.7082039324993694</v>
      </c>
      <c r="J139" s="4">
        <f>SQRT(POWER($I144-$N$3,2)+POWER($J144-$N$4,2))</f>
        <v>2.5495097567963922</v>
      </c>
      <c r="K139" s="4">
        <f>SQRT(POWER($I144-$O$3,2)+POWER($J144-$O$4,2))</f>
        <v>3.1622776601683795</v>
      </c>
      <c r="L139" s="10">
        <f>SQRT(POWER($I144-$P$3,2)+POWER($J144-$P$4,2))</f>
        <v>6.9641941385920596</v>
      </c>
    </row>
    <row r="140" spans="8:12" x14ac:dyDescent="0.25">
      <c r="H140" s="33" t="s">
        <v>1527</v>
      </c>
      <c r="I140" s="32">
        <f>ROUND(I139/0.5,0)*0.5</f>
        <v>6.5</v>
      </c>
      <c r="J140" s="32">
        <f t="shared" ref="J140" si="14">ROUND(J139/0.5,0)*0.5</f>
        <v>2.5</v>
      </c>
      <c r="K140" s="32">
        <f t="shared" ref="K140" si="15">ROUND(K139/0.5,0)*0.5</f>
        <v>3</v>
      </c>
      <c r="L140" s="34">
        <f t="shared" ref="L140" si="16">ROUND(L139/0.5,0)*0.5</f>
        <v>7</v>
      </c>
    </row>
    <row r="141" spans="8:12" x14ac:dyDescent="0.25">
      <c r="H141" s="33" t="s">
        <v>1517</v>
      </c>
      <c r="I141" s="4">
        <f ca="1">IF(INDIRECT("$C$" &amp; $I140*2+3)&gt;$I$6,$I$6,INDIRECT("$C$" &amp; $I140*2+3))</f>
        <v>7.8262379212492643</v>
      </c>
      <c r="J141" s="4">
        <f ca="1">IF(INDIRECT("$D$" &amp; $J140*2+3)&gt;$I$6,$I$6,INDIRECT("$D$" &amp; $J140*2+3))</f>
        <v>3.5273325269550631</v>
      </c>
      <c r="K141" s="4">
        <f ca="1">IF(INDIRECT("$E$" &amp; $K140*2+3)&gt;$I$6,$I$6,INDIRECT("$E$" &amp; $K140*2+3))</f>
        <v>7.8262379212492643</v>
      </c>
      <c r="L141" s="10">
        <f ca="1">IF(INDIRECT("$F$" &amp; $L140*2+3)&gt;$I$6,$I$6,INDIRECT("$F$" &amp; $L140*2+3))</f>
        <v>2.2515258567794989</v>
      </c>
    </row>
    <row r="142" spans="8:12" x14ac:dyDescent="0.25">
      <c r="H142" s="33"/>
      <c r="I142" s="32" t="s">
        <v>1502</v>
      </c>
      <c r="J142" s="4">
        <f>SUM(ABS(I139-I140),ABS(J140-J139),ABS(K140-K139),ABS(L140-L139))</f>
        <v>0.45579721087208158</v>
      </c>
      <c r="K142" s="32"/>
      <c r="L142" s="34"/>
    </row>
    <row r="143" spans="8:12" x14ac:dyDescent="0.25">
      <c r="H143" s="33"/>
      <c r="I143" s="32" t="s">
        <v>1509</v>
      </c>
      <c r="J143" s="32" t="s">
        <v>1510</v>
      </c>
      <c r="K143" s="32"/>
      <c r="L143" s="34"/>
    </row>
    <row r="144" spans="8:12" x14ac:dyDescent="0.25">
      <c r="H144" s="33" t="s">
        <v>1523</v>
      </c>
      <c r="I144" s="32">
        <v>0.5</v>
      </c>
      <c r="J144" s="32">
        <v>6</v>
      </c>
      <c r="K144" s="32"/>
      <c r="L144" s="34"/>
    </row>
    <row r="145" spans="8:12" x14ac:dyDescent="0.25">
      <c r="H145" s="33" t="s">
        <v>1525</v>
      </c>
      <c r="I145" s="4">
        <v>-3.4782857142857102</v>
      </c>
      <c r="J145" s="4">
        <v>3.5</v>
      </c>
      <c r="K145" s="4">
        <f>IF($I145&lt;$K$3,$K$3,IF($I145&gt;$L$3,$L$3,$I145))</f>
        <v>0</v>
      </c>
      <c r="L145" s="10">
        <f>IF($J145&lt;$K$4,$K$4,IF($J145&gt;$L$4,$L$4,$J145))</f>
        <v>3.5</v>
      </c>
    </row>
    <row r="146" spans="8:12" x14ac:dyDescent="0.25">
      <c r="H146" s="33" t="s">
        <v>1526</v>
      </c>
      <c r="I146" s="4">
        <v>4.0284571428571398</v>
      </c>
      <c r="J146" s="4">
        <v>3.5</v>
      </c>
      <c r="K146" s="4">
        <f>IF($I146&lt;$K$3,$K$3,IF($I146&gt;$L$3,$L$3,$I146))</f>
        <v>4.0284571428571398</v>
      </c>
      <c r="L146" s="10">
        <f>IF($J146&lt;$K$4,$K$4,IF($J146&gt;$L$4,$L$4,$J146))</f>
        <v>3.5</v>
      </c>
    </row>
    <row r="147" spans="8:12" x14ac:dyDescent="0.25">
      <c r="H147" s="33"/>
      <c r="I147" s="32"/>
      <c r="J147" s="32"/>
      <c r="K147" s="32"/>
      <c r="L147" s="34"/>
    </row>
    <row r="148" spans="8:12" x14ac:dyDescent="0.25">
      <c r="H148" s="33" t="s">
        <v>1519</v>
      </c>
      <c r="I148" s="32" t="str">
        <f ca="1" xml:space="preserve"> "(x - " &amp; $M$3 &amp; ")^2 + (y - " &amp; $M$4 &amp; ")^2 = " &amp; I141 &amp; "^2"</f>
        <v>(x - 3,5)^2 + (y - 0)^2 = 7,82623792124926^2</v>
      </c>
      <c r="J148" s="32"/>
      <c r="K148" s="32"/>
      <c r="L148" s="34"/>
    </row>
    <row r="149" spans="8:12" x14ac:dyDescent="0.25">
      <c r="H149" s="33"/>
      <c r="I149" s="32" t="str">
        <f ca="1" xml:space="preserve"> "(x - " &amp; $N$3 &amp; ")^2 + (y - " &amp; $N$4 &amp; ")^2 = " &amp; J141 &amp; "^2"</f>
        <v>(x - 0)^2 + (y - 3,5)^2 = 3,52733252695506^2</v>
      </c>
      <c r="J149" s="32"/>
      <c r="K149" s="32"/>
      <c r="L149" s="34"/>
    </row>
    <row r="150" spans="8:12" x14ac:dyDescent="0.25">
      <c r="H150" s="33"/>
      <c r="I150" s="32" t="str">
        <f ca="1" xml:space="preserve"> "(x - " &amp; $O$3 &amp; ")^2 + (y - " &amp; $O$4 &amp; ")^2 = " &amp; K141 &amp; "^2"</f>
        <v>(x - 3,5)^2 + (y - 7)^2 = 7,82623792124926^2</v>
      </c>
      <c r="J150" s="32"/>
      <c r="K150" s="32"/>
      <c r="L150" s="34"/>
    </row>
    <row r="151" spans="8:12" x14ac:dyDescent="0.25">
      <c r="H151" s="33"/>
      <c r="I151" s="32" t="str">
        <f ca="1" xml:space="preserve"> "(x - " &amp; $P$3 &amp; ")^2 + (y - " &amp; $P$4 &amp; ")^2 = " &amp; L141 &amp; "^2"</f>
        <v>(x - 7)^2 + (y - 3,5)^2 = 2,2515258567795^2</v>
      </c>
      <c r="J151" s="32"/>
      <c r="K151" s="32"/>
      <c r="L151" s="34"/>
    </row>
    <row r="152" spans="8:12" x14ac:dyDescent="0.25">
      <c r="H152" s="33"/>
      <c r="I152" s="32"/>
      <c r="J152" s="32"/>
      <c r="K152" s="32"/>
      <c r="L152" s="34"/>
    </row>
    <row r="153" spans="8:12" x14ac:dyDescent="0.25">
      <c r="H153" s="33"/>
      <c r="I153" s="32" t="s">
        <v>1529</v>
      </c>
      <c r="J153" s="32"/>
      <c r="K153" s="32"/>
      <c r="L153" s="34"/>
    </row>
    <row r="154" spans="8:12" x14ac:dyDescent="0.25">
      <c r="H154" s="33"/>
      <c r="I154" s="32" t="s">
        <v>1525</v>
      </c>
      <c r="J154" s="32">
        <f>SQRT(POWER($K145-$I144,2)+POWER($L145-$J144,2))</f>
        <v>2.5495097567963922</v>
      </c>
      <c r="K154" s="32"/>
      <c r="L154" s="34"/>
    </row>
    <row r="155" spans="8:12" x14ac:dyDescent="0.25">
      <c r="H155" s="35"/>
      <c r="I155" s="36" t="s">
        <v>1526</v>
      </c>
      <c r="J155" s="36">
        <f>SQRT(POWER($K146-$I144,2)+POWER($L146-$J144,2))</f>
        <v>4.3243507962443992</v>
      </c>
      <c r="K155" s="36"/>
      <c r="L155" s="37"/>
    </row>
    <row r="159" spans="8:12" x14ac:dyDescent="0.25">
      <c r="H159" s="7"/>
      <c r="I159" s="8" t="s">
        <v>1512</v>
      </c>
      <c r="J159" s="8" t="s">
        <v>1513</v>
      </c>
      <c r="K159" s="8" t="s">
        <v>1514</v>
      </c>
      <c r="L159" s="9" t="s">
        <v>1522</v>
      </c>
    </row>
    <row r="160" spans="8:12" x14ac:dyDescent="0.25">
      <c r="H160" s="33" t="s">
        <v>1516</v>
      </c>
      <c r="I160" s="4">
        <f>SQRT(POWER($I165-$M$3,2)+POWER($J165-$M$4,2))</f>
        <v>6.5</v>
      </c>
      <c r="J160" s="4">
        <f>SQRT(POWER($I165-$N$3,2)+POWER($J165-$N$4,2))</f>
        <v>2.6925824035672519</v>
      </c>
      <c r="K160" s="4">
        <f>SQRT(POWER($I165-$O$3,2)+POWER($J165-$O$4,2))</f>
        <v>2.6925824035672519</v>
      </c>
      <c r="L160" s="10">
        <f>SQRT(POWER($I165-$P$3,2)+POWER($J165-$P$4,2))</f>
        <v>6.5</v>
      </c>
    </row>
    <row r="161" spans="8:12" x14ac:dyDescent="0.25">
      <c r="H161" s="33" t="s">
        <v>1527</v>
      </c>
      <c r="I161" s="32">
        <f>ROUND(I160/0.5,0)*0.5</f>
        <v>6.5</v>
      </c>
      <c r="J161" s="32">
        <f t="shared" ref="J161" si="17">ROUND(J160/0.5,0)*0.5</f>
        <v>2.5</v>
      </c>
      <c r="K161" s="32">
        <f t="shared" ref="K161" si="18">ROUND(K160/0.5,0)*0.5</f>
        <v>2.5</v>
      </c>
      <c r="L161" s="34">
        <f t="shared" ref="L161" si="19">ROUND(L160/0.5,0)*0.5</f>
        <v>6.5</v>
      </c>
    </row>
    <row r="162" spans="8:12" x14ac:dyDescent="0.25">
      <c r="H162" s="33" t="s">
        <v>1517</v>
      </c>
      <c r="I162" s="4">
        <f ca="1">IF(INDIRECT("$C$" &amp; $I161*2+3)&gt;$I$6,$I$6,INDIRECT("$C$" &amp; $I161*2+3))</f>
        <v>7.8262379212492643</v>
      </c>
      <c r="J162" s="4">
        <f ca="1">IF(INDIRECT("$D$" &amp; $J161*2+3)&gt;$I$6,$I$6,INDIRECT("$D$" &amp; $J161*2+3))</f>
        <v>3.5273325269550631</v>
      </c>
      <c r="K162" s="4">
        <f ca="1">IF(INDIRECT("$E$" &amp; $K161*2+3)&gt;$I$6,$I$6,INDIRECT("$E$" &amp; $K161*2+3))</f>
        <v>3.5843432971905935</v>
      </c>
      <c r="L162" s="10">
        <f ca="1">IF(INDIRECT("$F$" &amp; $L161*2+3)&gt;$I$6,$I$6,INDIRECT("$F$" &amp; $L161*2+3))</f>
        <v>7.8262379212492643</v>
      </c>
    </row>
    <row r="163" spans="8:12" x14ac:dyDescent="0.25">
      <c r="H163" s="33"/>
      <c r="I163" s="32" t="s">
        <v>1502</v>
      </c>
      <c r="J163" s="4">
        <f>SUM(ABS(I160-I161),ABS(J161-J160),ABS(K161-K160),ABS(L161-L160))</f>
        <v>0.38516480713450374</v>
      </c>
      <c r="K163" s="32"/>
      <c r="L163" s="34"/>
    </row>
    <row r="164" spans="8:12" x14ac:dyDescent="0.25">
      <c r="H164" s="33"/>
      <c r="I164" s="32" t="s">
        <v>1509</v>
      </c>
      <c r="J164" s="32" t="s">
        <v>1510</v>
      </c>
      <c r="K164" s="32"/>
      <c r="L164" s="34"/>
    </row>
    <row r="165" spans="8:12" x14ac:dyDescent="0.25">
      <c r="H165" s="33" t="s">
        <v>1523</v>
      </c>
      <c r="I165" s="32">
        <v>1</v>
      </c>
      <c r="J165" s="32">
        <v>6</v>
      </c>
      <c r="K165" s="32"/>
      <c r="L165" s="34"/>
    </row>
    <row r="166" spans="8:12" x14ac:dyDescent="0.25">
      <c r="H166" s="33" t="s">
        <v>1525</v>
      </c>
      <c r="I166" s="4">
        <v>-1.45357142857139E-2</v>
      </c>
      <c r="J166" s="4">
        <v>6.9637500000000001</v>
      </c>
      <c r="K166" s="4">
        <f>IF($I166&lt;$K$3,$K$3,IF($I166&gt;$L$3,$L$3,$I166))</f>
        <v>0</v>
      </c>
      <c r="L166" s="10">
        <f>IF($J166&lt;$K$4,$K$4,IF($J166&gt;$L$4,$L$4,$J166))</f>
        <v>6.9637500000000001</v>
      </c>
    </row>
    <row r="167" spans="8:12" x14ac:dyDescent="0.25">
      <c r="H167" s="33" t="s">
        <v>1526</v>
      </c>
      <c r="I167" s="4">
        <v>1.0857142857142701E-2</v>
      </c>
      <c r="J167" s="4">
        <v>6.9637500000000001</v>
      </c>
      <c r="K167" s="4">
        <f>IF($I167&lt;$K$3,$K$3,IF($I167&gt;$L$3,$L$3,$I167))</f>
        <v>1.0857142857142701E-2</v>
      </c>
      <c r="L167" s="10">
        <f>IF($J167&lt;$K$4,$K$4,IF($J167&gt;$L$4,$L$4,$J167))</f>
        <v>6.9637500000000001</v>
      </c>
    </row>
    <row r="168" spans="8:12" x14ac:dyDescent="0.25">
      <c r="H168" s="33"/>
      <c r="I168" s="32"/>
      <c r="J168" s="32"/>
      <c r="K168" s="32"/>
      <c r="L168" s="34"/>
    </row>
    <row r="169" spans="8:12" x14ac:dyDescent="0.25">
      <c r="H169" s="33" t="s">
        <v>1519</v>
      </c>
      <c r="I169" s="32" t="str">
        <f ca="1" xml:space="preserve"> "(x - " &amp; $M$3 &amp; ")^2 + (y - " &amp; $M$4 &amp; ")^2 = " &amp; I162 &amp; "^2"</f>
        <v>(x - 3,5)^2 + (y - 0)^2 = 7,82623792124926^2</v>
      </c>
      <c r="J169" s="32"/>
      <c r="K169" s="32"/>
      <c r="L169" s="34"/>
    </row>
    <row r="170" spans="8:12" x14ac:dyDescent="0.25">
      <c r="H170" s="33"/>
      <c r="I170" s="32" t="str">
        <f ca="1" xml:space="preserve"> "(x - " &amp; $N$3 &amp; ")^2 + (y - " &amp; $N$4 &amp; ")^2 = " &amp; J162 &amp; "^2"</f>
        <v>(x - 0)^2 + (y - 3,5)^2 = 3,52733252695506^2</v>
      </c>
      <c r="J170" s="32"/>
      <c r="K170" s="32"/>
      <c r="L170" s="34"/>
    </row>
    <row r="171" spans="8:12" x14ac:dyDescent="0.25">
      <c r="H171" s="33"/>
      <c r="I171" s="32" t="str">
        <f ca="1" xml:space="preserve"> "(x - " &amp; $O$3 &amp; ")^2 + (y - " &amp; $O$4 &amp; ")^2 = " &amp; K162 &amp; "^2"</f>
        <v>(x - 3,5)^2 + (y - 7)^2 = 3,58434329719059^2</v>
      </c>
      <c r="J171" s="32"/>
      <c r="K171" s="32"/>
      <c r="L171" s="34"/>
    </row>
    <row r="172" spans="8:12" x14ac:dyDescent="0.25">
      <c r="H172" s="33"/>
      <c r="I172" s="32" t="str">
        <f ca="1" xml:space="preserve"> "(x - " &amp; $P$3 &amp; ")^2 + (y - " &amp; $P$4 &amp; ")^2 = " &amp; L162 &amp; "^2"</f>
        <v>(x - 7)^2 + (y - 3,5)^2 = 7,82623792124926^2</v>
      </c>
      <c r="J172" s="32"/>
      <c r="K172" s="32"/>
      <c r="L172" s="34"/>
    </row>
    <row r="173" spans="8:12" x14ac:dyDescent="0.25">
      <c r="H173" s="33"/>
      <c r="I173" s="32"/>
      <c r="J173" s="32"/>
      <c r="K173" s="32"/>
      <c r="L173" s="34"/>
    </row>
    <row r="174" spans="8:12" x14ac:dyDescent="0.25">
      <c r="H174" s="33"/>
      <c r="I174" s="32" t="s">
        <v>1529</v>
      </c>
      <c r="J174" s="32"/>
      <c r="K174" s="32"/>
      <c r="L174" s="34"/>
    </row>
    <row r="175" spans="8:12" x14ac:dyDescent="0.25">
      <c r="H175" s="33"/>
      <c r="I175" s="32" t="s">
        <v>1525</v>
      </c>
      <c r="J175" s="32">
        <f>SQRT(POWER($K166-$I165,2)+POWER($L166-$J165,2))</f>
        <v>1.3888175051100127</v>
      </c>
      <c r="K175" s="32"/>
      <c r="L175" s="34"/>
    </row>
    <row r="176" spans="8:12" x14ac:dyDescent="0.25">
      <c r="H176" s="35"/>
      <c r="I176" s="36" t="s">
        <v>1526</v>
      </c>
      <c r="J176" s="36">
        <f>SQRT(POWER($K167-$I165,2)+POWER($L167-$J165,2))</f>
        <v>1.3810205119174499</v>
      </c>
      <c r="K176" s="36"/>
      <c r="L176" s="37"/>
    </row>
    <row r="180" spans="8:12" x14ac:dyDescent="0.25">
      <c r="H180" s="7"/>
      <c r="I180" s="8" t="s">
        <v>1512</v>
      </c>
      <c r="J180" s="8" t="s">
        <v>1513</v>
      </c>
      <c r="K180" s="8" t="s">
        <v>1514</v>
      </c>
      <c r="L180" s="9" t="s">
        <v>1522</v>
      </c>
    </row>
    <row r="181" spans="8:12" x14ac:dyDescent="0.25">
      <c r="H181" s="33" t="s">
        <v>1516</v>
      </c>
      <c r="I181" s="4">
        <f>SQRT(POWER($I186-$M$3,2)+POWER($J186-$M$4,2))</f>
        <v>6.324555320336759</v>
      </c>
      <c r="J181" s="4">
        <f>SQRT(POWER($I186-$N$3,2)+POWER($J186-$N$4,2))</f>
        <v>2.9154759474226504</v>
      </c>
      <c r="K181" s="4">
        <f>SQRT(POWER($I186-$O$3,2)+POWER($J186-$O$4,2))</f>
        <v>2.2360679774997898</v>
      </c>
      <c r="L181" s="10">
        <f>SQRT(POWER($I186-$P$3,2)+POWER($J186-$P$4,2))</f>
        <v>6.0415229867972862</v>
      </c>
    </row>
    <row r="182" spans="8:12" x14ac:dyDescent="0.25">
      <c r="H182" s="33" t="s">
        <v>1527</v>
      </c>
      <c r="I182" s="32">
        <f>ROUND(I181/0.5,0)*0.5</f>
        <v>6.5</v>
      </c>
      <c r="J182" s="32">
        <f t="shared" ref="J182" si="20">ROUND(J181/0.5,0)*0.5</f>
        <v>3</v>
      </c>
      <c r="K182" s="32">
        <f t="shared" ref="K182" si="21">ROUND(K181/0.5,0)*0.5</f>
        <v>2</v>
      </c>
      <c r="L182" s="34">
        <f t="shared" ref="L182" si="22">ROUND(L181/0.5,0)*0.5</f>
        <v>6</v>
      </c>
    </row>
    <row r="183" spans="8:12" x14ac:dyDescent="0.25">
      <c r="H183" s="33" t="s">
        <v>1517</v>
      </c>
      <c r="I183" s="4">
        <f ca="1">IF(INDIRECT("$C$" &amp; $I182*2+3)&gt;$I$6,$I$6,INDIRECT("$C$" &amp; $I182*2+3))</f>
        <v>7.8262379212492643</v>
      </c>
      <c r="J183" s="4">
        <f ca="1">IF(INDIRECT("$D$" &amp; $J182*2+3)&gt;$I$6,$I$6,INDIRECT("$D$" &amp; $J182*2+3))</f>
        <v>7.8262379212492643</v>
      </c>
      <c r="K183" s="4">
        <f ca="1">IF(INDIRECT("$E$" &amp; $K182*2+3)&gt;$I$6,$I$6,INDIRECT("$E$" &amp; $K182*2+3))</f>
        <v>1.305353997541538</v>
      </c>
      <c r="L183" s="10">
        <f ca="1">IF(INDIRECT("$F$" &amp; $L182*2+3)&gt;$I$6,$I$6,INDIRECT("$F$" &amp; $L182*2+3))</f>
        <v>7.8262379212492643</v>
      </c>
    </row>
    <row r="184" spans="8:12" x14ac:dyDescent="0.25">
      <c r="H184" s="33"/>
      <c r="I184" s="32" t="s">
        <v>1502</v>
      </c>
      <c r="J184" s="4">
        <f>SUM(ABS(I181-I182),ABS(J182-J181),ABS(K182-K181),ABS(L182-L181))</f>
        <v>0.53755969653766655</v>
      </c>
      <c r="K184" s="32"/>
      <c r="L184" s="34"/>
    </row>
    <row r="185" spans="8:12" x14ac:dyDescent="0.25">
      <c r="H185" s="33"/>
      <c r="I185" s="32" t="s">
        <v>1509</v>
      </c>
      <c r="J185" s="32" t="s">
        <v>1510</v>
      </c>
      <c r="K185" s="32"/>
      <c r="L185" s="34"/>
    </row>
    <row r="186" spans="8:12" x14ac:dyDescent="0.25">
      <c r="H186" s="33" t="s">
        <v>1523</v>
      </c>
      <c r="I186" s="32">
        <v>1.5</v>
      </c>
      <c r="J186" s="32">
        <v>6</v>
      </c>
      <c r="K186" s="32"/>
      <c r="L186" s="34"/>
    </row>
    <row r="187" spans="8:12" x14ac:dyDescent="0.25">
      <c r="H187" s="33" t="s">
        <v>1525</v>
      </c>
      <c r="I187" s="4">
        <v>7.7566285714285703</v>
      </c>
      <c r="J187" s="4">
        <v>7.7566285714285703</v>
      </c>
      <c r="K187" s="4">
        <f>IF($I187&lt;$K$3,$K$3,IF($I187&gt;$L$3,$L$3,$I187))</f>
        <v>7</v>
      </c>
      <c r="L187" s="10">
        <f>IF($J187&lt;$K$4,$K$4,IF($J187&gt;$L$4,$L$4,$J187))</f>
        <v>7</v>
      </c>
    </row>
    <row r="188" spans="8:12" x14ac:dyDescent="0.25">
      <c r="H188" s="33" t="s">
        <v>1526</v>
      </c>
      <c r="I188" s="4">
        <v>3.5</v>
      </c>
      <c r="J188" s="4">
        <v>7.7566285714285703</v>
      </c>
      <c r="K188" s="4">
        <f>IF($I188&lt;$K$3,$K$3,IF($I188&gt;$L$3,$L$3,$I188))</f>
        <v>3.5</v>
      </c>
      <c r="L188" s="10">
        <f>IF($J188&lt;$K$4,$K$4,IF($J188&gt;$L$4,$L$4,$J188))</f>
        <v>7</v>
      </c>
    </row>
    <row r="189" spans="8:12" x14ac:dyDescent="0.25">
      <c r="H189" s="33"/>
      <c r="I189" s="32"/>
      <c r="J189" s="32"/>
      <c r="K189" s="32"/>
      <c r="L189" s="34"/>
    </row>
    <row r="190" spans="8:12" x14ac:dyDescent="0.25">
      <c r="H190" s="33" t="s">
        <v>1519</v>
      </c>
      <c r="I190" s="32" t="str">
        <f ca="1" xml:space="preserve"> "(x - " &amp; $M$3 &amp; ")^2 + (y - " &amp; $M$4 &amp; ")^2 = " &amp; I183 &amp; "^2"</f>
        <v>(x - 3,5)^2 + (y - 0)^2 = 7,82623792124926^2</v>
      </c>
      <c r="J190" s="32"/>
      <c r="K190" s="32"/>
      <c r="L190" s="34"/>
    </row>
    <row r="191" spans="8:12" x14ac:dyDescent="0.25">
      <c r="H191" s="33"/>
      <c r="I191" s="32" t="str">
        <f ca="1" xml:space="preserve"> "(x - " &amp; $N$3 &amp; ")^2 + (y - " &amp; $N$4 &amp; ")^2 = " &amp; J183 &amp; "^2"</f>
        <v>(x - 0)^2 + (y - 3,5)^2 = 7,82623792124926^2</v>
      </c>
      <c r="J191" s="32"/>
      <c r="K191" s="32"/>
      <c r="L191" s="34"/>
    </row>
    <row r="192" spans="8:12" x14ac:dyDescent="0.25">
      <c r="H192" s="33"/>
      <c r="I192" s="32" t="str">
        <f ca="1" xml:space="preserve"> "(x - " &amp; $O$3 &amp; ")^2 + (y - " &amp; $O$4 &amp; ")^2 = " &amp; K183 &amp; "^2"</f>
        <v>(x - 3,5)^2 + (y - 7)^2 = 1,30535399754154^2</v>
      </c>
      <c r="J192" s="32"/>
      <c r="K192" s="32"/>
      <c r="L192" s="34"/>
    </row>
    <row r="193" spans="8:12" x14ac:dyDescent="0.25">
      <c r="H193" s="33"/>
      <c r="I193" s="32" t="str">
        <f ca="1" xml:space="preserve"> "(x - " &amp; $P$3 &amp; ")^2 + (y - " &amp; $P$4 &amp; ")^2 = " &amp; L183 &amp; "^2"</f>
        <v>(x - 7)^2 + (y - 3,5)^2 = 7,82623792124926^2</v>
      </c>
      <c r="J193" s="32"/>
      <c r="K193" s="32"/>
      <c r="L193" s="34"/>
    </row>
    <row r="194" spans="8:12" x14ac:dyDescent="0.25">
      <c r="H194" s="33"/>
      <c r="I194" s="32"/>
      <c r="J194" s="32"/>
      <c r="K194" s="32"/>
      <c r="L194" s="34"/>
    </row>
    <row r="195" spans="8:12" x14ac:dyDescent="0.25">
      <c r="H195" s="33"/>
      <c r="I195" s="32" t="s">
        <v>1529</v>
      </c>
      <c r="J195" s="32"/>
      <c r="K195" s="32"/>
      <c r="L195" s="34"/>
    </row>
    <row r="196" spans="8:12" x14ac:dyDescent="0.25">
      <c r="H196" s="33"/>
      <c r="I196" s="32" t="s">
        <v>1525</v>
      </c>
      <c r="J196" s="32">
        <f>SQRT(POWER($K187-$I186,2)+POWER($L187-$J186,2))</f>
        <v>5.5901699437494745</v>
      </c>
      <c r="K196" s="32"/>
      <c r="L196" s="34"/>
    </row>
    <row r="197" spans="8:12" x14ac:dyDescent="0.25">
      <c r="H197" s="35"/>
      <c r="I197" s="36" t="s">
        <v>1526</v>
      </c>
      <c r="J197" s="36">
        <f>SQRT(POWER($K188-$I186,2)+POWER($L188-$J186,2))</f>
        <v>2.2360679774997898</v>
      </c>
      <c r="K197" s="36"/>
      <c r="L197" s="37"/>
    </row>
    <row r="201" spans="8:12" x14ac:dyDescent="0.25">
      <c r="H201" s="7"/>
      <c r="I201" s="8" t="s">
        <v>1512</v>
      </c>
      <c r="J201" s="8" t="s">
        <v>1513</v>
      </c>
      <c r="K201" s="8" t="s">
        <v>1514</v>
      </c>
      <c r="L201" s="9" t="s">
        <v>1522</v>
      </c>
    </row>
    <row r="202" spans="8:12" x14ac:dyDescent="0.25">
      <c r="H202" s="33" t="s">
        <v>1516</v>
      </c>
      <c r="I202" s="4">
        <f>SQRT(POWER($I207-$M$3,2)+POWER($J207-$M$4,2))</f>
        <v>6.1846584384264904</v>
      </c>
      <c r="J202" s="4">
        <f>SQRT(POWER($I207-$N$3,2)+POWER($J207-$N$4,2))</f>
        <v>3.2015621187164243</v>
      </c>
      <c r="K202" s="4">
        <f>SQRT(POWER($I207-$O$3,2)+POWER($J207-$O$4,2))</f>
        <v>1.8027756377319946</v>
      </c>
      <c r="L202" s="10">
        <f>SQRT(POWER($I207-$P$3,2)+POWER($J207-$P$4,2))</f>
        <v>5.5901699437494745</v>
      </c>
    </row>
    <row r="203" spans="8:12" x14ac:dyDescent="0.25">
      <c r="H203" s="33" t="s">
        <v>1527</v>
      </c>
      <c r="I203" s="32">
        <f>ROUND(I202/0.5,0)*0.5</f>
        <v>6</v>
      </c>
      <c r="J203" s="32">
        <f t="shared" ref="J203" si="23">ROUND(J202/0.5,0)*0.5</f>
        <v>3</v>
      </c>
      <c r="K203" s="32">
        <f t="shared" ref="K203" si="24">ROUND(K202/0.5,0)*0.5</f>
        <v>2</v>
      </c>
      <c r="L203" s="34">
        <f t="shared" ref="L203" si="25">ROUND(L202/0.5,0)*0.5</f>
        <v>5.5</v>
      </c>
    </row>
    <row r="204" spans="8:12" x14ac:dyDescent="0.25">
      <c r="H204" s="33" t="s">
        <v>1517</v>
      </c>
      <c r="I204" s="4">
        <f ca="1">IF(INDIRECT("$C$" &amp; $I203*2+3)&gt;$I$6,$I$6,INDIRECT("$C$" &amp; $I203*2+3))</f>
        <v>7.8262379212492643</v>
      </c>
      <c r="J204" s="4">
        <f ca="1">IF(INDIRECT("$D$" &amp; $J203*2+3)&gt;$I$6,$I$6,INDIRECT("$D$" &amp; $J203*2+3))</f>
        <v>7.8262379212492643</v>
      </c>
      <c r="K204" s="4">
        <f ca="1">IF(INDIRECT("$E$" &amp; $K203*2+3)&gt;$I$6,$I$6,INDIRECT("$E$" &amp; $K203*2+3))</f>
        <v>1.305353997541538</v>
      </c>
      <c r="L204" s="10">
        <f ca="1">IF(INDIRECT("$F$" &amp; $L203*2+3)&gt;$I$6,$I$6,INDIRECT("$F$" &amp; $L203*2+3))</f>
        <v>3.7609640645075757</v>
      </c>
    </row>
    <row r="205" spans="8:12" x14ac:dyDescent="0.25">
      <c r="H205" s="33"/>
      <c r="I205" s="32" t="s">
        <v>1502</v>
      </c>
      <c r="J205" s="4">
        <f>SUM(ABS(I202-I203),ABS(J203-J202),ABS(K203-K202),ABS(L203-L202))</f>
        <v>0.67361486316039465</v>
      </c>
      <c r="K205" s="32"/>
      <c r="L205" s="34"/>
    </row>
    <row r="206" spans="8:12" x14ac:dyDescent="0.25">
      <c r="H206" s="33"/>
      <c r="I206" s="32" t="s">
        <v>1509</v>
      </c>
      <c r="J206" s="32" t="s">
        <v>1510</v>
      </c>
      <c r="K206" s="32"/>
      <c r="L206" s="34"/>
    </row>
    <row r="207" spans="8:12" x14ac:dyDescent="0.25">
      <c r="H207" s="33" t="s">
        <v>1523</v>
      </c>
      <c r="I207" s="32">
        <v>2</v>
      </c>
      <c r="J207" s="32">
        <v>6</v>
      </c>
      <c r="K207" s="32"/>
      <c r="L207" s="34"/>
    </row>
    <row r="208" spans="8:12" x14ac:dyDescent="0.25">
      <c r="H208" s="33" t="s">
        <v>1525</v>
      </c>
      <c r="I208" s="4">
        <v>7.7566285714285703</v>
      </c>
      <c r="J208" s="4">
        <v>7.7566285714285703</v>
      </c>
      <c r="K208" s="4">
        <f>IF($I208&lt;$K$3,$K$3,IF($I208&gt;$L$3,$L$3,$I208))</f>
        <v>7</v>
      </c>
      <c r="L208" s="10">
        <f>IF($J208&lt;$K$4,$K$4,IF($J208&gt;$L$4,$L$4,$J208))</f>
        <v>7</v>
      </c>
    </row>
    <row r="209" spans="8:31" x14ac:dyDescent="0.25">
      <c r="H209" s="33" t="s">
        <v>1526</v>
      </c>
      <c r="I209" s="4">
        <v>6.8693785714285696</v>
      </c>
      <c r="J209" s="4">
        <v>7.7566285714285703</v>
      </c>
      <c r="K209" s="4">
        <f>IF($I209&lt;$K$3,$K$3,IF($I209&gt;$L$3,$L$3,$I209))</f>
        <v>6.8693785714285696</v>
      </c>
      <c r="L209" s="10">
        <f>IF($J209&lt;$K$4,$K$4,IF($J209&gt;$L$4,$L$4,$J209))</f>
        <v>7</v>
      </c>
    </row>
    <row r="210" spans="8:31" x14ac:dyDescent="0.25">
      <c r="H210" s="33"/>
      <c r="I210" s="32"/>
      <c r="J210" s="32"/>
      <c r="K210" s="32"/>
      <c r="L210" s="34"/>
    </row>
    <row r="211" spans="8:31" x14ac:dyDescent="0.25">
      <c r="H211" s="33" t="s">
        <v>1519</v>
      </c>
      <c r="I211" s="32" t="str">
        <f ca="1" xml:space="preserve"> "(x - " &amp; $M$3 &amp; ")^2 + (y - " &amp; $M$4 &amp; ")^2 = " &amp; I204 &amp; "^2"</f>
        <v>(x - 3,5)^2 + (y - 0)^2 = 7,82623792124926^2</v>
      </c>
      <c r="J211" s="32"/>
      <c r="K211" s="32"/>
      <c r="L211" s="34"/>
    </row>
    <row r="212" spans="8:31" x14ac:dyDescent="0.25">
      <c r="H212" s="33"/>
      <c r="I212" s="32" t="str">
        <f ca="1" xml:space="preserve"> "(x - " &amp; $N$3 &amp; ")^2 + (y - " &amp; $N$4 &amp; ")^2 = " &amp; J204 &amp; "^2"</f>
        <v>(x - 0)^2 + (y - 3,5)^2 = 7,82623792124926^2</v>
      </c>
      <c r="J212" s="32"/>
      <c r="K212" s="32"/>
      <c r="L212" s="34"/>
    </row>
    <row r="213" spans="8:31" x14ac:dyDescent="0.25">
      <c r="H213" s="33"/>
      <c r="I213" s="32" t="str">
        <f ca="1" xml:space="preserve"> "(x - " &amp; $O$3 &amp; ")^2 + (y - " &amp; $O$4 &amp; ")^2 = " &amp; K204 &amp; "^2"</f>
        <v>(x - 3,5)^2 + (y - 7)^2 = 1,30535399754154^2</v>
      </c>
      <c r="J213" s="32"/>
      <c r="K213" s="32"/>
      <c r="L213" s="34"/>
    </row>
    <row r="214" spans="8:31" x14ac:dyDescent="0.25">
      <c r="H214" s="33"/>
      <c r="I214" s="32" t="str">
        <f ca="1" xml:space="preserve"> "(x - " &amp; $P$3 &amp; ")^2 + (y - " &amp; $P$4 &amp; ")^2 = " &amp; L204 &amp; "^2"</f>
        <v>(x - 7)^2 + (y - 3,5)^2 = 3,76096406450758^2</v>
      </c>
      <c r="J214" s="32"/>
      <c r="K214" s="32"/>
      <c r="L214" s="34"/>
    </row>
    <row r="215" spans="8:31" x14ac:dyDescent="0.25">
      <c r="H215" s="33"/>
      <c r="I215" s="32"/>
      <c r="J215" s="32"/>
      <c r="K215" s="32"/>
      <c r="L215" s="34"/>
    </row>
    <row r="216" spans="8:31" x14ac:dyDescent="0.25">
      <c r="H216" s="33"/>
      <c r="I216" s="32" t="s">
        <v>1529</v>
      </c>
      <c r="J216" s="32"/>
      <c r="K216" s="32"/>
      <c r="L216" s="34"/>
    </row>
    <row r="217" spans="8:31" x14ac:dyDescent="0.25">
      <c r="H217" s="33"/>
      <c r="I217" s="32" t="s">
        <v>1525</v>
      </c>
      <c r="J217" s="32">
        <f>SQRT(POWER($K208-$I207,2)+POWER($L208-$J207,2))</f>
        <v>5.0990195135927845</v>
      </c>
      <c r="K217" s="32"/>
      <c r="L217" s="34"/>
    </row>
    <row r="218" spans="8:31" x14ac:dyDescent="0.25">
      <c r="H218" s="35"/>
      <c r="I218" s="36" t="s">
        <v>1526</v>
      </c>
      <c r="J218" s="36">
        <f>SQRT(POWER($K209-$I207,2)+POWER($L209-$J207,2))</f>
        <v>4.9710006710809989</v>
      </c>
      <c r="K218" s="36"/>
      <c r="L218" s="37"/>
    </row>
    <row r="222" spans="8:31" x14ac:dyDescent="0.25">
      <c r="H222" s="7"/>
      <c r="I222" s="8" t="s">
        <v>1512</v>
      </c>
      <c r="J222" s="8" t="s">
        <v>1513</v>
      </c>
      <c r="K222" s="8" t="s">
        <v>1514</v>
      </c>
      <c r="L222" s="9" t="s">
        <v>1522</v>
      </c>
    </row>
    <row r="223" spans="8:31" x14ac:dyDescent="0.25">
      <c r="H223" s="33" t="s">
        <v>1516</v>
      </c>
      <c r="I223" s="4">
        <f>SQRT(POWER($I228-$M$3,2)+POWER($J228-$M$4,2))</f>
        <v>6.0827625302982193</v>
      </c>
      <c r="J223" s="4">
        <f>SQRT(POWER($I228-$N$3,2)+POWER($J228-$N$4,2))</f>
        <v>3.5355339059327378</v>
      </c>
      <c r="K223" s="4">
        <f>SQRT(POWER($I228-$O$3,2)+POWER($J228-$O$4,2))</f>
        <v>1.4142135623730951</v>
      </c>
      <c r="L223" s="10">
        <f>SQRT(POWER($I228-$P$3,2)+POWER($J228-$P$4,2))</f>
        <v>5.1478150704935004</v>
      </c>
    </row>
    <row r="224" spans="8:31" x14ac:dyDescent="0.25">
      <c r="H224" s="33" t="s">
        <v>1527</v>
      </c>
      <c r="I224" s="32">
        <f>ROUND(I223/0.5,0)*0.5</f>
        <v>6</v>
      </c>
      <c r="J224" s="32">
        <f t="shared" ref="J224" si="26">ROUND(J223/0.5,0)*0.5</f>
        <v>3.5</v>
      </c>
      <c r="K224" s="32">
        <f t="shared" ref="K224" si="27">ROUND(K223/0.5,0)*0.5</f>
        <v>1.5</v>
      </c>
      <c r="L224" s="34">
        <f t="shared" ref="L224" si="28">ROUND(L223/0.5,0)*0.5</f>
        <v>5</v>
      </c>
      <c r="AE224">
        <v>21</v>
      </c>
    </row>
    <row r="225" spans="8:43" x14ac:dyDescent="0.25">
      <c r="H225" s="33" t="s">
        <v>1517</v>
      </c>
      <c r="I225" s="4">
        <f ca="1">IF(INDIRECT("$C$" &amp; $I224*2+3)&gt;$I$6,$I$6,INDIRECT("$C$" &amp; $I224*2+3))</f>
        <v>7.8262379212492643</v>
      </c>
      <c r="J225" s="4">
        <f ca="1">IF(INDIRECT("$D$" &amp; $J224*2+3)&gt;$I$6,$I$6,INDIRECT("$D$" &amp; $J224*2+3))</f>
        <v>4.0748831502853919</v>
      </c>
      <c r="K225" s="4">
        <f ca="1">IF(INDIRECT("$E$" &amp; $K224*2+3)&gt;$I$6,$I$6,INDIRECT("$E$" &amp; $K224*2+3))</f>
        <v>0.84668532843176303</v>
      </c>
      <c r="L225" s="10">
        <f ca="1">IF(INDIRECT("$F$" &amp; $L224*2+3)&gt;$I$6,$I$6,INDIRECT("$F$" &amp; $L224*2+3))</f>
        <v>2.478883460205028</v>
      </c>
    </row>
    <row r="226" spans="8:43" x14ac:dyDescent="0.25">
      <c r="H226" s="33"/>
      <c r="I226" s="32" t="s">
        <v>1502</v>
      </c>
      <c r="J226" s="4">
        <f>SUM(ABS(I223-I224),ABS(J224-J223),ABS(K224-K223),ABS(L224-L223))</f>
        <v>0.35189794435136235</v>
      </c>
      <c r="K226" s="32"/>
      <c r="L226" s="34"/>
    </row>
    <row r="227" spans="8:43" x14ac:dyDescent="0.25">
      <c r="H227" s="33"/>
      <c r="I227" s="32" t="s">
        <v>1509</v>
      </c>
      <c r="J227" s="32" t="s">
        <v>1510</v>
      </c>
      <c r="K227" s="32"/>
      <c r="L227" s="34"/>
    </row>
    <row r="228" spans="8:43" x14ac:dyDescent="0.25">
      <c r="H228" s="33" t="s">
        <v>1523</v>
      </c>
      <c r="I228" s="32">
        <v>2.5</v>
      </c>
      <c r="J228" s="32">
        <v>6</v>
      </c>
      <c r="K228" s="32"/>
      <c r="L228" s="34"/>
    </row>
    <row r="229" spans="8:43" x14ac:dyDescent="0.25">
      <c r="H229" s="33" t="s">
        <v>1525</v>
      </c>
      <c r="I229" s="4">
        <v>1.4356</v>
      </c>
      <c r="J229" s="4">
        <v>7.8276000000000003</v>
      </c>
      <c r="K229" s="4">
        <f>IF($I229&lt;$K$3,$K$3,IF($I229&gt;$L$3,$L$3,$I229))</f>
        <v>1.4356</v>
      </c>
      <c r="L229" s="10">
        <f>IF($J229&lt;$K$4,$K$4,IF($J229&gt;$L$4,$L$4,$J229))</f>
        <v>7</v>
      </c>
      <c r="AD229" s="1">
        <v>6</v>
      </c>
      <c r="AE229">
        <v>154</v>
      </c>
      <c r="AF229">
        <f>AE229+21</f>
        <v>175</v>
      </c>
      <c r="AG229">
        <f>AF229+21</f>
        <v>196</v>
      </c>
      <c r="AH229">
        <f t="shared" ref="AH229:AQ229" si="29">AG229+21</f>
        <v>217</v>
      </c>
      <c r="AI229">
        <f t="shared" si="29"/>
        <v>238</v>
      </c>
      <c r="AJ229">
        <f t="shared" si="29"/>
        <v>259</v>
      </c>
      <c r="AK229">
        <f t="shared" si="29"/>
        <v>280</v>
      </c>
      <c r="AL229">
        <f>AK229+21</f>
        <v>301</v>
      </c>
      <c r="AM229">
        <f t="shared" si="29"/>
        <v>322</v>
      </c>
      <c r="AN229">
        <f t="shared" si="29"/>
        <v>343</v>
      </c>
      <c r="AO229">
        <f t="shared" si="29"/>
        <v>364</v>
      </c>
      <c r="AP229">
        <f t="shared" si="29"/>
        <v>385</v>
      </c>
      <c r="AQ229">
        <f t="shared" si="29"/>
        <v>406</v>
      </c>
    </row>
    <row r="230" spans="8:43" x14ac:dyDescent="0.25">
      <c r="H230" s="33" t="s">
        <v>1526</v>
      </c>
      <c r="I230" s="4">
        <v>4.2438928571428596</v>
      </c>
      <c r="J230" s="4">
        <v>7.8276000000000003</v>
      </c>
      <c r="K230" s="4">
        <f>IF($I230&lt;$K$3,$K$3,IF($I230&gt;$L$3,$L$3,$I230))</f>
        <v>4.2438928571428596</v>
      </c>
      <c r="L230" s="10">
        <f>IF($J230&lt;$K$4,$K$4,IF($J230&gt;$L$4,$L$4,$J230))</f>
        <v>7</v>
      </c>
      <c r="AD230">
        <v>5.5</v>
      </c>
      <c r="AE230">
        <f t="shared" ref="AE230:AE240" si="30">AQ229+21</f>
        <v>427</v>
      </c>
      <c r="AF230">
        <f t="shared" ref="AF230:AF240" si="31">AE230+21</f>
        <v>448</v>
      </c>
      <c r="AG230">
        <f t="shared" ref="AG230:AQ230" si="32">AF230+21</f>
        <v>469</v>
      </c>
      <c r="AH230">
        <f t="shared" si="32"/>
        <v>490</v>
      </c>
      <c r="AI230">
        <f t="shared" si="32"/>
        <v>511</v>
      </c>
      <c r="AJ230">
        <f t="shared" si="32"/>
        <v>532</v>
      </c>
      <c r="AK230">
        <f t="shared" si="32"/>
        <v>553</v>
      </c>
      <c r="AL230">
        <f t="shared" si="32"/>
        <v>574</v>
      </c>
      <c r="AM230">
        <f t="shared" si="32"/>
        <v>595</v>
      </c>
      <c r="AN230">
        <f t="shared" si="32"/>
        <v>616</v>
      </c>
      <c r="AO230">
        <f t="shared" si="32"/>
        <v>637</v>
      </c>
      <c r="AP230">
        <f t="shared" si="32"/>
        <v>658</v>
      </c>
      <c r="AQ230">
        <f t="shared" si="32"/>
        <v>679</v>
      </c>
    </row>
    <row r="231" spans="8:43" x14ac:dyDescent="0.25">
      <c r="H231" s="33"/>
      <c r="I231" s="32"/>
      <c r="J231" s="32"/>
      <c r="K231" s="32"/>
      <c r="L231" s="34"/>
      <c r="AD231" s="1">
        <v>5</v>
      </c>
      <c r="AE231">
        <f t="shared" si="30"/>
        <v>700</v>
      </c>
      <c r="AF231">
        <f t="shared" si="31"/>
        <v>721</v>
      </c>
      <c r="AG231">
        <f t="shared" ref="AG231:AQ231" si="33">AF231+21</f>
        <v>742</v>
      </c>
      <c r="AH231">
        <f t="shared" si="33"/>
        <v>763</v>
      </c>
      <c r="AI231">
        <f t="shared" si="33"/>
        <v>784</v>
      </c>
      <c r="AJ231">
        <f t="shared" si="33"/>
        <v>805</v>
      </c>
      <c r="AK231">
        <f t="shared" si="33"/>
        <v>826</v>
      </c>
      <c r="AL231">
        <f t="shared" si="33"/>
        <v>847</v>
      </c>
      <c r="AM231">
        <f t="shared" si="33"/>
        <v>868</v>
      </c>
      <c r="AN231">
        <f t="shared" si="33"/>
        <v>889</v>
      </c>
      <c r="AO231">
        <f t="shared" si="33"/>
        <v>910</v>
      </c>
      <c r="AP231">
        <f t="shared" si="33"/>
        <v>931</v>
      </c>
      <c r="AQ231">
        <f t="shared" si="33"/>
        <v>952</v>
      </c>
    </row>
    <row r="232" spans="8:43" x14ac:dyDescent="0.25">
      <c r="H232" s="33" t="s">
        <v>1519</v>
      </c>
      <c r="I232" s="32" t="str">
        <f ca="1" xml:space="preserve"> "(x - " &amp; $M$3 &amp; ")^2 + (y - " &amp; $M$4 &amp; ")^2 = " &amp; I225 &amp; "^2"</f>
        <v>(x - 3,5)^2 + (y - 0)^2 = 7,82623792124926^2</v>
      </c>
      <c r="J232" s="32"/>
      <c r="K232" s="32"/>
      <c r="L232" s="34"/>
      <c r="AD232">
        <v>4.5</v>
      </c>
      <c r="AE232">
        <f t="shared" si="30"/>
        <v>973</v>
      </c>
      <c r="AF232">
        <f t="shared" si="31"/>
        <v>994</v>
      </c>
      <c r="AG232">
        <f t="shared" ref="AG232:AQ232" si="34">AF232+21</f>
        <v>1015</v>
      </c>
      <c r="AH232">
        <f t="shared" si="34"/>
        <v>1036</v>
      </c>
      <c r="AI232">
        <f t="shared" si="34"/>
        <v>1057</v>
      </c>
      <c r="AJ232">
        <f t="shared" si="34"/>
        <v>1078</v>
      </c>
      <c r="AK232">
        <f t="shared" si="34"/>
        <v>1099</v>
      </c>
      <c r="AL232">
        <f t="shared" si="34"/>
        <v>1120</v>
      </c>
      <c r="AM232">
        <f t="shared" si="34"/>
        <v>1141</v>
      </c>
      <c r="AN232">
        <f t="shared" si="34"/>
        <v>1162</v>
      </c>
      <c r="AO232">
        <f t="shared" si="34"/>
        <v>1183</v>
      </c>
      <c r="AP232">
        <f t="shared" si="34"/>
        <v>1204</v>
      </c>
      <c r="AQ232">
        <f t="shared" si="34"/>
        <v>1225</v>
      </c>
    </row>
    <row r="233" spans="8:43" x14ac:dyDescent="0.25">
      <c r="H233" s="33"/>
      <c r="I233" s="32" t="str">
        <f ca="1" xml:space="preserve"> "(x - " &amp; $N$3 &amp; ")^2 + (y - " &amp; $N$4 &amp; ")^2 = " &amp; J225 &amp; "^2"</f>
        <v>(x - 0)^2 + (y - 3,5)^2 = 4,07488315028539^2</v>
      </c>
      <c r="J233" s="32"/>
      <c r="K233" s="32"/>
      <c r="L233" s="34"/>
      <c r="AD233" s="1">
        <v>4</v>
      </c>
      <c r="AE233">
        <f t="shared" si="30"/>
        <v>1246</v>
      </c>
      <c r="AF233">
        <f t="shared" si="31"/>
        <v>1267</v>
      </c>
      <c r="AG233">
        <f t="shared" ref="AG233:AQ233" si="35">AF233+21</f>
        <v>1288</v>
      </c>
      <c r="AH233">
        <f t="shared" si="35"/>
        <v>1309</v>
      </c>
      <c r="AI233">
        <f t="shared" si="35"/>
        <v>1330</v>
      </c>
      <c r="AJ233">
        <f t="shared" si="35"/>
        <v>1351</v>
      </c>
      <c r="AK233">
        <f t="shared" si="35"/>
        <v>1372</v>
      </c>
      <c r="AL233">
        <f t="shared" si="35"/>
        <v>1393</v>
      </c>
      <c r="AM233">
        <f t="shared" si="35"/>
        <v>1414</v>
      </c>
      <c r="AN233">
        <f t="shared" si="35"/>
        <v>1435</v>
      </c>
      <c r="AO233">
        <f t="shared" si="35"/>
        <v>1456</v>
      </c>
      <c r="AP233">
        <f t="shared" si="35"/>
        <v>1477</v>
      </c>
      <c r="AQ233">
        <f t="shared" si="35"/>
        <v>1498</v>
      </c>
    </row>
    <row r="234" spans="8:43" x14ac:dyDescent="0.25">
      <c r="H234" s="33"/>
      <c r="I234" s="32" t="str">
        <f ca="1" xml:space="preserve"> "(x - " &amp; $O$3 &amp; ")^2 + (y - " &amp; $O$4 &amp; ")^2 = " &amp; K225 &amp; "^2"</f>
        <v>(x - 3,5)^2 + (y - 7)^2 = 0,846685328431763^2</v>
      </c>
      <c r="J234" s="32"/>
      <c r="K234" s="32"/>
      <c r="L234" s="34"/>
      <c r="AD234" s="38">
        <v>3.5</v>
      </c>
      <c r="AE234">
        <f t="shared" si="30"/>
        <v>1519</v>
      </c>
      <c r="AF234">
        <f t="shared" si="31"/>
        <v>1540</v>
      </c>
      <c r="AG234">
        <f t="shared" ref="AG234:AQ234" si="36">AF234+21</f>
        <v>1561</v>
      </c>
      <c r="AH234">
        <f t="shared" si="36"/>
        <v>1582</v>
      </c>
      <c r="AI234">
        <f t="shared" si="36"/>
        <v>1603</v>
      </c>
      <c r="AJ234">
        <f t="shared" si="36"/>
        <v>1624</v>
      </c>
      <c r="AK234">
        <f t="shared" si="36"/>
        <v>1645</v>
      </c>
      <c r="AL234">
        <f t="shared" si="36"/>
        <v>1666</v>
      </c>
      <c r="AM234">
        <f t="shared" si="36"/>
        <v>1687</v>
      </c>
      <c r="AN234">
        <f t="shared" si="36"/>
        <v>1708</v>
      </c>
      <c r="AO234">
        <f t="shared" si="36"/>
        <v>1729</v>
      </c>
      <c r="AP234">
        <f t="shared" si="36"/>
        <v>1750</v>
      </c>
      <c r="AQ234">
        <f t="shared" si="36"/>
        <v>1771</v>
      </c>
    </row>
    <row r="235" spans="8:43" x14ac:dyDescent="0.25">
      <c r="H235" s="33"/>
      <c r="I235" s="32" t="str">
        <f ca="1" xml:space="preserve"> "(x - " &amp; $P$3 &amp; ")^2 + (y - " &amp; $P$4 &amp; ")^2 = " &amp; L225 &amp; "^2"</f>
        <v>(x - 7)^2 + (y - 3,5)^2 = 2,47888346020503^2</v>
      </c>
      <c r="J235" s="32"/>
      <c r="K235" s="32"/>
      <c r="L235" s="34"/>
      <c r="AD235" s="1">
        <v>3</v>
      </c>
      <c r="AE235">
        <f t="shared" si="30"/>
        <v>1792</v>
      </c>
      <c r="AF235">
        <f t="shared" si="31"/>
        <v>1813</v>
      </c>
      <c r="AG235">
        <f t="shared" ref="AG235:AQ235" si="37">AF235+21</f>
        <v>1834</v>
      </c>
      <c r="AH235">
        <f t="shared" si="37"/>
        <v>1855</v>
      </c>
      <c r="AI235">
        <f t="shared" si="37"/>
        <v>1876</v>
      </c>
      <c r="AJ235">
        <f t="shared" si="37"/>
        <v>1897</v>
      </c>
      <c r="AK235">
        <f t="shared" si="37"/>
        <v>1918</v>
      </c>
      <c r="AL235">
        <f t="shared" si="37"/>
        <v>1939</v>
      </c>
      <c r="AM235">
        <f t="shared" si="37"/>
        <v>1960</v>
      </c>
      <c r="AN235">
        <f t="shared" si="37"/>
        <v>1981</v>
      </c>
      <c r="AO235">
        <f t="shared" si="37"/>
        <v>2002</v>
      </c>
      <c r="AP235">
        <f t="shared" si="37"/>
        <v>2023</v>
      </c>
      <c r="AQ235">
        <f t="shared" si="37"/>
        <v>2044</v>
      </c>
    </row>
    <row r="236" spans="8:43" x14ac:dyDescent="0.25">
      <c r="H236" s="33"/>
      <c r="I236" s="32"/>
      <c r="J236" s="32"/>
      <c r="K236" s="32"/>
      <c r="L236" s="34"/>
      <c r="AD236">
        <v>2.5</v>
      </c>
      <c r="AE236">
        <f t="shared" si="30"/>
        <v>2065</v>
      </c>
      <c r="AF236">
        <f t="shared" si="31"/>
        <v>2086</v>
      </c>
      <c r="AG236">
        <f t="shared" ref="AG236:AQ236" si="38">AF236+21</f>
        <v>2107</v>
      </c>
      <c r="AH236">
        <f t="shared" si="38"/>
        <v>2128</v>
      </c>
      <c r="AI236">
        <f t="shared" si="38"/>
        <v>2149</v>
      </c>
      <c r="AJ236">
        <f t="shared" si="38"/>
        <v>2170</v>
      </c>
      <c r="AK236">
        <f t="shared" si="38"/>
        <v>2191</v>
      </c>
      <c r="AL236">
        <f t="shared" si="38"/>
        <v>2212</v>
      </c>
      <c r="AM236">
        <f t="shared" si="38"/>
        <v>2233</v>
      </c>
      <c r="AN236">
        <f t="shared" si="38"/>
        <v>2254</v>
      </c>
      <c r="AO236">
        <f t="shared" si="38"/>
        <v>2275</v>
      </c>
      <c r="AP236">
        <f t="shared" si="38"/>
        <v>2296</v>
      </c>
      <c r="AQ236">
        <f t="shared" si="38"/>
        <v>2317</v>
      </c>
    </row>
    <row r="237" spans="8:43" x14ac:dyDescent="0.25">
      <c r="H237" s="33"/>
      <c r="I237" s="32" t="s">
        <v>1529</v>
      </c>
      <c r="J237" s="32"/>
      <c r="K237" s="32"/>
      <c r="L237" s="34"/>
      <c r="AD237" s="1">
        <v>2</v>
      </c>
      <c r="AE237">
        <f t="shared" si="30"/>
        <v>2338</v>
      </c>
      <c r="AF237">
        <f t="shared" si="31"/>
        <v>2359</v>
      </c>
      <c r="AG237">
        <f t="shared" ref="AG237:AQ237" si="39">AF237+21</f>
        <v>2380</v>
      </c>
      <c r="AH237">
        <f t="shared" si="39"/>
        <v>2401</v>
      </c>
      <c r="AI237">
        <f t="shared" si="39"/>
        <v>2422</v>
      </c>
      <c r="AJ237">
        <f t="shared" si="39"/>
        <v>2443</v>
      </c>
      <c r="AK237">
        <f t="shared" si="39"/>
        <v>2464</v>
      </c>
      <c r="AL237">
        <f t="shared" si="39"/>
        <v>2485</v>
      </c>
      <c r="AM237">
        <f t="shared" si="39"/>
        <v>2506</v>
      </c>
      <c r="AN237">
        <f t="shared" si="39"/>
        <v>2527</v>
      </c>
      <c r="AO237">
        <f t="shared" si="39"/>
        <v>2548</v>
      </c>
      <c r="AP237">
        <f t="shared" si="39"/>
        <v>2569</v>
      </c>
      <c r="AQ237">
        <f t="shared" si="39"/>
        <v>2590</v>
      </c>
    </row>
    <row r="238" spans="8:43" x14ac:dyDescent="0.25">
      <c r="H238" s="33"/>
      <c r="I238" s="32" t="s">
        <v>1525</v>
      </c>
      <c r="J238" s="32">
        <f>SQRT(POWER($K229-$I228,2)+POWER($L229-$J228,2))</f>
        <v>1.4604613517652565</v>
      </c>
      <c r="K238" s="32"/>
      <c r="L238" s="34"/>
      <c r="AD238">
        <v>1.5</v>
      </c>
      <c r="AE238">
        <f t="shared" si="30"/>
        <v>2611</v>
      </c>
      <c r="AF238">
        <f t="shared" si="31"/>
        <v>2632</v>
      </c>
      <c r="AG238">
        <f t="shared" ref="AG238:AQ238" si="40">AF238+21</f>
        <v>2653</v>
      </c>
      <c r="AH238">
        <f t="shared" si="40"/>
        <v>2674</v>
      </c>
      <c r="AI238">
        <f t="shared" si="40"/>
        <v>2695</v>
      </c>
      <c r="AJ238">
        <f t="shared" si="40"/>
        <v>2716</v>
      </c>
      <c r="AK238">
        <f t="shared" si="40"/>
        <v>2737</v>
      </c>
      <c r="AL238">
        <f t="shared" si="40"/>
        <v>2758</v>
      </c>
      <c r="AM238">
        <f t="shared" si="40"/>
        <v>2779</v>
      </c>
      <c r="AN238">
        <f t="shared" si="40"/>
        <v>2800</v>
      </c>
      <c r="AO238">
        <f t="shared" si="40"/>
        <v>2821</v>
      </c>
      <c r="AP238">
        <f t="shared" si="40"/>
        <v>2842</v>
      </c>
      <c r="AQ238">
        <f t="shared" si="40"/>
        <v>2863</v>
      </c>
    </row>
    <row r="239" spans="8:43" x14ac:dyDescent="0.25">
      <c r="H239" s="35"/>
      <c r="I239" s="36" t="s">
        <v>1526</v>
      </c>
      <c r="J239" s="36">
        <f>SQRT(POWER($K230-$I228,2)+POWER($L230-$J228,2))</f>
        <v>2.0102642356650247</v>
      </c>
      <c r="K239" s="36"/>
      <c r="L239" s="37"/>
      <c r="AD239" s="1">
        <v>1</v>
      </c>
      <c r="AE239">
        <f t="shared" si="30"/>
        <v>2884</v>
      </c>
      <c r="AF239">
        <f t="shared" si="31"/>
        <v>2905</v>
      </c>
      <c r="AG239">
        <f t="shared" ref="AG239:AQ239" si="41">AF239+21</f>
        <v>2926</v>
      </c>
      <c r="AH239">
        <f t="shared" si="41"/>
        <v>2947</v>
      </c>
      <c r="AI239">
        <f t="shared" si="41"/>
        <v>2968</v>
      </c>
      <c r="AJ239">
        <f t="shared" si="41"/>
        <v>2989</v>
      </c>
      <c r="AK239">
        <f t="shared" si="41"/>
        <v>3010</v>
      </c>
      <c r="AL239">
        <f t="shared" si="41"/>
        <v>3031</v>
      </c>
      <c r="AM239">
        <f t="shared" si="41"/>
        <v>3052</v>
      </c>
      <c r="AN239">
        <f t="shared" si="41"/>
        <v>3073</v>
      </c>
      <c r="AO239">
        <f t="shared" si="41"/>
        <v>3094</v>
      </c>
      <c r="AP239">
        <f t="shared" si="41"/>
        <v>3115</v>
      </c>
      <c r="AQ239">
        <f t="shared" si="41"/>
        <v>3136</v>
      </c>
    </row>
    <row r="240" spans="8:43" x14ac:dyDescent="0.25">
      <c r="AD240">
        <v>0.5</v>
      </c>
      <c r="AE240">
        <f t="shared" si="30"/>
        <v>3157</v>
      </c>
      <c r="AF240">
        <f t="shared" si="31"/>
        <v>3178</v>
      </c>
      <c r="AG240">
        <f t="shared" ref="AG240:AQ240" si="42">AF240+21</f>
        <v>3199</v>
      </c>
      <c r="AH240">
        <f t="shared" si="42"/>
        <v>3220</v>
      </c>
      <c r="AI240">
        <f t="shared" si="42"/>
        <v>3241</v>
      </c>
      <c r="AJ240">
        <f t="shared" si="42"/>
        <v>3262</v>
      </c>
      <c r="AK240">
        <f t="shared" si="42"/>
        <v>3283</v>
      </c>
      <c r="AL240">
        <f t="shared" si="42"/>
        <v>3304</v>
      </c>
      <c r="AM240">
        <f t="shared" si="42"/>
        <v>3325</v>
      </c>
      <c r="AN240">
        <f t="shared" si="42"/>
        <v>3346</v>
      </c>
      <c r="AO240">
        <f t="shared" si="42"/>
        <v>3367</v>
      </c>
      <c r="AP240">
        <f t="shared" si="42"/>
        <v>3388</v>
      </c>
      <c r="AQ240">
        <f t="shared" si="42"/>
        <v>3409</v>
      </c>
    </row>
    <row r="241" spans="8:43" x14ac:dyDescent="0.25">
      <c r="U241" t="s">
        <v>1501</v>
      </c>
      <c r="V241" t="s">
        <v>1525</v>
      </c>
    </row>
    <row r="243" spans="8:43" x14ac:dyDescent="0.25">
      <c r="H243" s="7"/>
      <c r="I243" s="8" t="s">
        <v>1512</v>
      </c>
      <c r="J243" s="8" t="s">
        <v>1513</v>
      </c>
      <c r="K243" s="8" t="s">
        <v>1514</v>
      </c>
      <c r="L243" s="9" t="s">
        <v>1522</v>
      </c>
      <c r="V243" s="38"/>
      <c r="AE243">
        <v>155</v>
      </c>
      <c r="AF243">
        <f>AE243+21</f>
        <v>176</v>
      </c>
      <c r="AG243">
        <f>AF243+21</f>
        <v>197</v>
      </c>
      <c r="AH243">
        <f t="shared" ref="AH243:AK243" si="43">AG243+21</f>
        <v>218</v>
      </c>
      <c r="AI243">
        <f t="shared" si="43"/>
        <v>239</v>
      </c>
      <c r="AJ243">
        <f t="shared" si="43"/>
        <v>260</v>
      </c>
      <c r="AK243">
        <f t="shared" si="43"/>
        <v>281</v>
      </c>
      <c r="AL243">
        <f>AK243+21</f>
        <v>302</v>
      </c>
      <c r="AM243">
        <f t="shared" ref="AM243:AQ243" si="44">AL243+21</f>
        <v>323</v>
      </c>
      <c r="AN243">
        <f t="shared" si="44"/>
        <v>344</v>
      </c>
      <c r="AO243">
        <f t="shared" si="44"/>
        <v>365</v>
      </c>
      <c r="AP243">
        <f t="shared" si="44"/>
        <v>386</v>
      </c>
      <c r="AQ243">
        <f t="shared" si="44"/>
        <v>407</v>
      </c>
    </row>
    <row r="244" spans="8:43" x14ac:dyDescent="0.25">
      <c r="H244" s="33" t="s">
        <v>1516</v>
      </c>
      <c r="I244" s="4">
        <f>SQRT(POWER($I249-$M$3,2)+POWER($J249-$M$4,2))</f>
        <v>6.0207972893961479</v>
      </c>
      <c r="J244" s="4">
        <f>SQRT(POWER($I249-$N$3,2)+POWER($J249-$N$4,2))</f>
        <v>3.905124837953327</v>
      </c>
      <c r="K244" s="4">
        <f>SQRT(POWER($I249-$O$3,2)+POWER($J249-$O$4,2))</f>
        <v>1.1180339887498949</v>
      </c>
      <c r="L244" s="10">
        <f>SQRT(POWER($I249-$P$3,2)+POWER($J249-$P$4,2))</f>
        <v>4.7169905660283016</v>
      </c>
      <c r="AE244">
        <f t="shared" ref="AE244:AE254" si="45">AQ243+21</f>
        <v>428</v>
      </c>
      <c r="AF244">
        <f t="shared" ref="AF244:AF254" si="46">AE244+21</f>
        <v>449</v>
      </c>
      <c r="AG244">
        <f t="shared" ref="AG244:AQ244" si="47">AF244+21</f>
        <v>470</v>
      </c>
      <c r="AH244">
        <f t="shared" si="47"/>
        <v>491</v>
      </c>
      <c r="AI244">
        <f t="shared" si="47"/>
        <v>512</v>
      </c>
      <c r="AJ244">
        <f t="shared" si="47"/>
        <v>533</v>
      </c>
      <c r="AK244">
        <f t="shared" si="47"/>
        <v>554</v>
      </c>
      <c r="AL244">
        <f t="shared" si="47"/>
        <v>575</v>
      </c>
      <c r="AM244">
        <f t="shared" si="47"/>
        <v>596</v>
      </c>
      <c r="AN244">
        <f t="shared" si="47"/>
        <v>617</v>
      </c>
      <c r="AO244">
        <f t="shared" si="47"/>
        <v>638</v>
      </c>
      <c r="AP244">
        <f t="shared" si="47"/>
        <v>659</v>
      </c>
      <c r="AQ244">
        <f t="shared" si="47"/>
        <v>680</v>
      </c>
    </row>
    <row r="245" spans="8:43" x14ac:dyDescent="0.25">
      <c r="H245" s="33" t="s">
        <v>1527</v>
      </c>
      <c r="I245" s="32">
        <f>ROUND(I244/0.5,0)*0.5</f>
        <v>6</v>
      </c>
      <c r="J245" s="32">
        <f t="shared" ref="J245" si="48">ROUND(J244/0.5,0)*0.5</f>
        <v>4</v>
      </c>
      <c r="K245" s="32">
        <f t="shared" ref="K245" si="49">ROUND(K244/0.5,0)*0.5</f>
        <v>1</v>
      </c>
      <c r="L245" s="34">
        <f t="shared" ref="L245" si="50">ROUND(L244/0.5,0)*0.5</f>
        <v>4.5</v>
      </c>
      <c r="M245" s="1"/>
      <c r="N245" s="1"/>
      <c r="O245" s="1">
        <v>6</v>
      </c>
      <c r="P245" s="29">
        <f ca="1">INDIRECT("$J" &amp; AE229)</f>
        <v>2.5495097567963922</v>
      </c>
      <c r="Q245" s="31">
        <f t="shared" ref="Q245:AB245" ca="1" si="51">INDIRECT("$J" &amp; AF229)</f>
        <v>1.3888175051100127</v>
      </c>
      <c r="R245" s="31">
        <f t="shared" ca="1" si="51"/>
        <v>5.5901699437494745</v>
      </c>
      <c r="S245" s="31">
        <f t="shared" ca="1" si="51"/>
        <v>5.0990195135927845</v>
      </c>
      <c r="T245" s="31">
        <f t="shared" ca="1" si="51"/>
        <v>1.4604613517652565</v>
      </c>
      <c r="U245" s="31">
        <f t="shared" ca="1" si="51"/>
        <v>4.1231056256176606</v>
      </c>
      <c r="V245" s="31">
        <f t="shared" ca="1" si="51"/>
        <v>3.640054944640259</v>
      </c>
      <c r="W245" s="31">
        <f t="shared" ca="1" si="51"/>
        <v>4.1231056256176606</v>
      </c>
      <c r="X245" s="31">
        <f t="shared" ca="1" si="51"/>
        <v>4.6097722286464435</v>
      </c>
      <c r="Y245" s="31">
        <f t="shared" ca="1" si="51"/>
        <v>3.7704012284733679</v>
      </c>
      <c r="Z245" s="31">
        <f t="shared" ca="1" si="51"/>
        <v>1.8027756377319946</v>
      </c>
      <c r="AA245" s="31">
        <f t="shared" ca="1" si="51"/>
        <v>1.3629483207370705</v>
      </c>
      <c r="AB245" s="30">
        <f t="shared" ca="1" si="51"/>
        <v>6.9641941385920596</v>
      </c>
      <c r="AE245">
        <f t="shared" si="45"/>
        <v>701</v>
      </c>
      <c r="AF245">
        <f t="shared" si="46"/>
        <v>722</v>
      </c>
      <c r="AG245">
        <f t="shared" ref="AG245:AQ245" si="52">AF245+21</f>
        <v>743</v>
      </c>
      <c r="AH245">
        <f t="shared" si="52"/>
        <v>764</v>
      </c>
      <c r="AI245">
        <f t="shared" si="52"/>
        <v>785</v>
      </c>
      <c r="AJ245">
        <f t="shared" si="52"/>
        <v>806</v>
      </c>
      <c r="AK245">
        <f t="shared" si="52"/>
        <v>827</v>
      </c>
      <c r="AL245">
        <f t="shared" si="52"/>
        <v>848</v>
      </c>
      <c r="AM245">
        <f t="shared" si="52"/>
        <v>869</v>
      </c>
      <c r="AN245">
        <f t="shared" si="52"/>
        <v>890</v>
      </c>
      <c r="AO245">
        <f t="shared" si="52"/>
        <v>911</v>
      </c>
      <c r="AP245">
        <f t="shared" si="52"/>
        <v>932</v>
      </c>
      <c r="AQ245">
        <f t="shared" si="52"/>
        <v>953</v>
      </c>
    </row>
    <row r="246" spans="8:43" x14ac:dyDescent="0.25">
      <c r="H246" s="33" t="s">
        <v>1517</v>
      </c>
      <c r="I246" s="4">
        <f ca="1">IF(INDIRECT("$C$" &amp; $I245*2+3)&gt;$I$6,$I$6,INDIRECT("$C$" &amp; $I245*2+3))</f>
        <v>7.8262379212492643</v>
      </c>
      <c r="J246" s="4">
        <f ca="1">IF(INDIRECT("$D$" &amp; $J245*2+3)&gt;$I$6,$I$6,INDIRECT("$D$" &amp; $J245*2+3))</f>
        <v>7.8262379212492643</v>
      </c>
      <c r="K246" s="4">
        <f ca="1">IF(INDIRECT("$E$" &amp; $K245*2+3)&gt;$I$6,$I$6,INDIRECT("$E$" &amp; $K245*2+3))</f>
        <v>0.73291443924320154</v>
      </c>
      <c r="L246" s="10">
        <f ca="1">IF(INDIRECT("$F$" &amp; $L245*2+3)&gt;$I$6,$I$6,INDIRECT("$F$" &amp; $L245*2+3))</f>
        <v>2.1457906735558052</v>
      </c>
      <c r="O246">
        <v>5.5</v>
      </c>
      <c r="P246" s="20">
        <f t="shared" ref="P246:P256" ca="1" si="53">INDIRECT("$J" &amp; AE230)</f>
        <v>1.4878782955940986</v>
      </c>
      <c r="Q246" s="4">
        <f t="shared" ref="Q246:Q256" ca="1" si="54">INDIRECT("$J" &amp; AF230)</f>
        <v>2.2360679774997898</v>
      </c>
      <c r="R246" s="4">
        <f t="shared" ref="R246:R256" ca="1" si="55">INDIRECT("$J" &amp; AG230)</f>
        <v>2.0958444747881462</v>
      </c>
      <c r="S246" s="4">
        <f t="shared" ref="S246:S256" ca="1" si="56">INDIRECT("$J" &amp; AH230)</f>
        <v>5.1569314831237252</v>
      </c>
      <c r="T246" s="4">
        <f t="shared" ref="T246:T256" ca="1" si="57">INDIRECT("$J" &amp; AI230)</f>
        <v>4.6737503486635505</v>
      </c>
      <c r="U246" s="4">
        <f t="shared" ref="U246:U256" ca="1" si="58">INDIRECT("$J" &amp; AJ230)</f>
        <v>2.289278056060295</v>
      </c>
      <c r="V246" s="4">
        <f t="shared" ref="V246:V256" ca="1" si="59">INDIRECT("$J" &amp; AK230)</f>
        <v>3.6972657979117716</v>
      </c>
      <c r="W246" s="4">
        <f t="shared" ref="W246:W256" ca="1" si="60">INDIRECT("$J" &amp; AL230)</f>
        <v>1.3538504810731662</v>
      </c>
      <c r="X246" s="4">
        <f t="shared" ref="X246:X256" ca="1" si="61">INDIRECT("$J" &amp; AM230)</f>
        <v>1.6771374018529004</v>
      </c>
      <c r="Y246" s="4">
        <f t="shared" ref="Y246:Y256" ca="1" si="62">INDIRECT("$J" &amp; AN230)</f>
        <v>1.2678530681624702</v>
      </c>
      <c r="Z246" s="4">
        <f t="shared" ref="Z246:Z256" ca="1" si="63">INDIRECT("$J" &amp; AO230)</f>
        <v>2.070055101923618</v>
      </c>
      <c r="AA246" s="4">
        <f t="shared" ref="AA246:AA256" ca="1" si="64">INDIRECT("$J" &amp; AP230)</f>
        <v>3.2015621187164243</v>
      </c>
      <c r="AB246" s="10">
        <f t="shared" ref="AB246:AB256" ca="1" si="65">INDIRECT("$J" &amp; AQ230)</f>
        <v>6.6493444656221561</v>
      </c>
      <c r="AE246">
        <f t="shared" si="45"/>
        <v>974</v>
      </c>
      <c r="AF246">
        <f t="shared" si="46"/>
        <v>995</v>
      </c>
      <c r="AG246">
        <f t="shared" ref="AG246:AQ246" si="66">AF246+21</f>
        <v>1016</v>
      </c>
      <c r="AH246">
        <f t="shared" si="66"/>
        <v>1037</v>
      </c>
      <c r="AI246">
        <f t="shared" si="66"/>
        <v>1058</v>
      </c>
      <c r="AJ246">
        <f t="shared" si="66"/>
        <v>1079</v>
      </c>
      <c r="AK246">
        <f t="shared" si="66"/>
        <v>1100</v>
      </c>
      <c r="AL246">
        <f t="shared" si="66"/>
        <v>1121</v>
      </c>
      <c r="AM246">
        <f t="shared" si="66"/>
        <v>1142</v>
      </c>
      <c r="AN246">
        <f t="shared" si="66"/>
        <v>1163</v>
      </c>
      <c r="AO246">
        <f t="shared" si="66"/>
        <v>1184</v>
      </c>
      <c r="AP246">
        <f t="shared" si="66"/>
        <v>1205</v>
      </c>
      <c r="AQ246">
        <f t="shared" si="66"/>
        <v>1226</v>
      </c>
    </row>
    <row r="247" spans="8:43" x14ac:dyDescent="0.25">
      <c r="H247" s="33"/>
      <c r="I247" s="32" t="s">
        <v>1502</v>
      </c>
      <c r="J247" s="4">
        <f>SUM(ABS(I244-I245),ABS(J245-J244),ABS(K245-K244),ABS(L245-L244))</f>
        <v>0.45069700622101738</v>
      </c>
      <c r="K247" s="32"/>
      <c r="L247" s="34"/>
      <c r="O247" s="1">
        <v>5</v>
      </c>
      <c r="P247" s="20">
        <f t="shared" ca="1" si="53"/>
        <v>1.9659938510839752</v>
      </c>
      <c r="Q247" s="4">
        <f t="shared" ca="1" si="54"/>
        <v>5.0990195135927845</v>
      </c>
      <c r="R247" s="4">
        <f t="shared" ca="1" si="55"/>
        <v>5.2201532544552753</v>
      </c>
      <c r="S247" s="4">
        <f t="shared" ca="1" si="56"/>
        <v>2.7590108226296892</v>
      </c>
      <c r="T247" s="4">
        <f t="shared" ca="1" si="57"/>
        <v>4.6529683396566268</v>
      </c>
      <c r="U247" s="4">
        <f t="shared" ca="1" si="58"/>
        <v>2.5905469276953572</v>
      </c>
      <c r="V247" s="4">
        <f t="shared" ca="1" si="59"/>
        <v>3.6946061183632213</v>
      </c>
      <c r="W247" s="4">
        <f t="shared" ca="1" si="60"/>
        <v>1.2189958216348711</v>
      </c>
      <c r="X247" s="4">
        <f t="shared" ca="1" si="61"/>
        <v>1.4244049229737463</v>
      </c>
      <c r="Y247" s="4">
        <f t="shared" ca="1" si="62"/>
        <v>2.7946880297581504</v>
      </c>
      <c r="Z247" s="4">
        <f t="shared" ca="1" si="63"/>
        <v>6.9817431014535245</v>
      </c>
      <c r="AA247" s="4">
        <f t="shared" ca="1" si="64"/>
        <v>5.0990195135927845</v>
      </c>
      <c r="AB247" s="10">
        <f t="shared" ca="1" si="65"/>
        <v>1.9432482201201162</v>
      </c>
      <c r="AE247">
        <f t="shared" si="45"/>
        <v>1247</v>
      </c>
      <c r="AF247">
        <f t="shared" si="46"/>
        <v>1268</v>
      </c>
      <c r="AG247">
        <f t="shared" ref="AG247:AQ247" si="67">AF247+21</f>
        <v>1289</v>
      </c>
      <c r="AH247">
        <f t="shared" si="67"/>
        <v>1310</v>
      </c>
      <c r="AI247">
        <f t="shared" si="67"/>
        <v>1331</v>
      </c>
      <c r="AJ247">
        <f t="shared" si="67"/>
        <v>1352</v>
      </c>
      <c r="AK247">
        <f t="shared" si="67"/>
        <v>1373</v>
      </c>
      <c r="AL247">
        <f t="shared" si="67"/>
        <v>1394</v>
      </c>
      <c r="AM247">
        <f t="shared" si="67"/>
        <v>1415</v>
      </c>
      <c r="AN247">
        <f t="shared" si="67"/>
        <v>1436</v>
      </c>
      <c r="AO247">
        <f t="shared" si="67"/>
        <v>1457</v>
      </c>
      <c r="AP247">
        <f t="shared" si="67"/>
        <v>1478</v>
      </c>
      <c r="AQ247">
        <f t="shared" si="67"/>
        <v>1499</v>
      </c>
    </row>
    <row r="248" spans="8:43" x14ac:dyDescent="0.25">
      <c r="H248" s="33"/>
      <c r="I248" s="32" t="s">
        <v>1509</v>
      </c>
      <c r="J248" s="32" t="s">
        <v>1510</v>
      </c>
      <c r="K248" s="32"/>
      <c r="L248" s="34"/>
      <c r="O248">
        <v>4.5</v>
      </c>
      <c r="P248" s="20">
        <f t="shared" ca="1" si="53"/>
        <v>3.2802733863170013</v>
      </c>
      <c r="Q248" s="4">
        <f t="shared" ca="1" si="54"/>
        <v>1.9382687250771609</v>
      </c>
      <c r="R248" s="4">
        <f t="shared" ca="1" si="55"/>
        <v>4.7434164902525691</v>
      </c>
      <c r="S248" s="4">
        <f t="shared" ca="1" si="56"/>
        <v>4.924428900898052</v>
      </c>
      <c r="T248" s="4">
        <f t="shared" ca="1" si="57"/>
        <v>2.1618631014682239</v>
      </c>
      <c r="U248" s="4">
        <f t="shared" ca="1" si="58"/>
        <v>4.291206103474873</v>
      </c>
      <c r="V248" s="4">
        <f t="shared" ca="1" si="59"/>
        <v>1.897665208881693</v>
      </c>
      <c r="W248" s="4">
        <f t="shared" ca="1" si="60"/>
        <v>3.3785277596166057</v>
      </c>
      <c r="X248" s="4">
        <f t="shared" ca="1" si="61"/>
        <v>2.1654020977638315</v>
      </c>
      <c r="Y248" s="4">
        <f t="shared" ca="1" si="62"/>
        <v>6.7268120235368549</v>
      </c>
      <c r="Z248" s="4">
        <f t="shared" ca="1" si="63"/>
        <v>6.3301862540907567</v>
      </c>
      <c r="AA248" s="4">
        <f t="shared" ca="1" si="64"/>
        <v>1.8349697881069635</v>
      </c>
      <c r="AB248" s="10">
        <f t="shared" ca="1" si="65"/>
        <v>3.2802733863170013</v>
      </c>
      <c r="AE248">
        <f t="shared" si="45"/>
        <v>1520</v>
      </c>
      <c r="AF248">
        <f t="shared" si="46"/>
        <v>1541</v>
      </c>
      <c r="AG248">
        <f t="shared" ref="AG248:AQ248" si="68">AF248+21</f>
        <v>1562</v>
      </c>
      <c r="AH248">
        <f t="shared" si="68"/>
        <v>1583</v>
      </c>
      <c r="AI248">
        <f t="shared" si="68"/>
        <v>1604</v>
      </c>
      <c r="AJ248">
        <f t="shared" si="68"/>
        <v>1625</v>
      </c>
      <c r="AK248">
        <f t="shared" si="68"/>
        <v>1646</v>
      </c>
      <c r="AL248">
        <f t="shared" si="68"/>
        <v>1667</v>
      </c>
      <c r="AM248">
        <f t="shared" si="68"/>
        <v>1688</v>
      </c>
      <c r="AN248">
        <f t="shared" si="68"/>
        <v>1709</v>
      </c>
      <c r="AO248">
        <f t="shared" si="68"/>
        <v>1730</v>
      </c>
      <c r="AP248">
        <f t="shared" si="68"/>
        <v>1751</v>
      </c>
      <c r="AQ248">
        <f t="shared" si="68"/>
        <v>1772</v>
      </c>
    </row>
    <row r="249" spans="8:43" x14ac:dyDescent="0.25">
      <c r="H249" s="33" t="s">
        <v>1523</v>
      </c>
      <c r="I249" s="32">
        <v>3</v>
      </c>
      <c r="J249" s="32">
        <v>6</v>
      </c>
      <c r="K249" s="32"/>
      <c r="L249" s="34"/>
      <c r="O249" s="1">
        <v>4</v>
      </c>
      <c r="P249" s="20">
        <f t="shared" ca="1" si="53"/>
        <v>3.1894660959547596</v>
      </c>
      <c r="Q249" s="4">
        <f t="shared" ca="1" si="54"/>
        <v>3.3569025976337175</v>
      </c>
      <c r="R249" s="4">
        <f t="shared" ca="1" si="55"/>
        <v>1.3484979844180696</v>
      </c>
      <c r="S249" s="4">
        <f t="shared" ca="1" si="56"/>
        <v>1.1876871460265692</v>
      </c>
      <c r="T249" s="4">
        <f t="shared" ca="1" si="57"/>
        <v>2.5495097567963922</v>
      </c>
      <c r="U249" s="4">
        <f t="shared" ca="1" si="58"/>
        <v>0.70710678118654757</v>
      </c>
      <c r="V249" s="4">
        <f t="shared" ca="1" si="59"/>
        <v>3.5355339059327378</v>
      </c>
      <c r="W249" s="4">
        <f t="shared" ca="1" si="60"/>
        <v>4.0311288741492746</v>
      </c>
      <c r="X249" s="4">
        <f t="shared" ca="1" si="61"/>
        <v>4.5276925690687087</v>
      </c>
      <c r="Y249" s="4">
        <f t="shared" ca="1" si="62"/>
        <v>2.2563002373173546</v>
      </c>
      <c r="Z249" s="4">
        <f t="shared" ca="1" si="63"/>
        <v>1.4808242181298898</v>
      </c>
      <c r="AA249" s="4">
        <f t="shared" ca="1" si="64"/>
        <v>3.3911933238905743</v>
      </c>
      <c r="AB249" s="10">
        <f t="shared" ca="1" si="65"/>
        <v>3.201972221713119</v>
      </c>
      <c r="AE249">
        <f t="shared" si="45"/>
        <v>1793</v>
      </c>
      <c r="AF249">
        <f t="shared" si="46"/>
        <v>1814</v>
      </c>
      <c r="AG249">
        <f t="shared" ref="AG249:AQ249" si="69">AF249+21</f>
        <v>1835</v>
      </c>
      <c r="AH249">
        <f t="shared" si="69"/>
        <v>1856</v>
      </c>
      <c r="AI249">
        <f t="shared" si="69"/>
        <v>1877</v>
      </c>
      <c r="AJ249">
        <f t="shared" si="69"/>
        <v>1898</v>
      </c>
      <c r="AK249">
        <f t="shared" si="69"/>
        <v>1919</v>
      </c>
      <c r="AL249">
        <f t="shared" si="69"/>
        <v>1940</v>
      </c>
      <c r="AM249">
        <f t="shared" si="69"/>
        <v>1961</v>
      </c>
      <c r="AN249">
        <f t="shared" si="69"/>
        <v>1982</v>
      </c>
      <c r="AO249">
        <f t="shared" si="69"/>
        <v>2003</v>
      </c>
      <c r="AP249">
        <f t="shared" si="69"/>
        <v>2024</v>
      </c>
      <c r="AQ249">
        <f t="shared" si="69"/>
        <v>2045</v>
      </c>
    </row>
    <row r="250" spans="8:43" x14ac:dyDescent="0.25">
      <c r="H250" s="33" t="s">
        <v>1525</v>
      </c>
      <c r="I250" s="4">
        <v>7.8411428571428603</v>
      </c>
      <c r="J250" s="4">
        <v>7.8411428571428603</v>
      </c>
      <c r="K250" s="4">
        <f>IF($I250&lt;$K$3,$K$3,IF($I250&gt;$L$3,$L$3,$I250))</f>
        <v>7</v>
      </c>
      <c r="L250" s="10">
        <f>IF($J250&lt;$K$4,$K$4,IF($J250&gt;$L$4,$L$4,$J250))</f>
        <v>7</v>
      </c>
      <c r="O250" s="38">
        <v>3.5</v>
      </c>
      <c r="P250" s="20">
        <f t="shared" ca="1" si="53"/>
        <v>2.3829738409459456</v>
      </c>
      <c r="Q250" s="4">
        <f t="shared" ca="1" si="54"/>
        <v>1.8409918101393066</v>
      </c>
      <c r="R250" s="4">
        <f t="shared" ca="1" si="55"/>
        <v>1.9700862519189355</v>
      </c>
      <c r="S250" s="4">
        <f t="shared" ca="1" si="56"/>
        <v>2.3730233542887857</v>
      </c>
      <c r="T250" s="4">
        <f t="shared" ca="1" si="57"/>
        <v>0.91642209556780818</v>
      </c>
      <c r="U250" s="4">
        <f t="shared" ca="1" si="58"/>
        <v>4.000963332219543</v>
      </c>
      <c r="V250" s="4">
        <f t="shared" ca="1" si="59"/>
        <v>0.50616471072938152</v>
      </c>
      <c r="W250" s="4">
        <f t="shared" ca="1" si="60"/>
        <v>3.0012843227134125</v>
      </c>
      <c r="X250" s="4">
        <f t="shared" ca="1" si="61"/>
        <v>2.1008423480905467</v>
      </c>
      <c r="Y250" s="4">
        <f t="shared" ca="1" si="62"/>
        <v>5.1605464671873653</v>
      </c>
      <c r="Z250" s="4">
        <f t="shared" ca="1" si="63"/>
        <v>5.6463474777948264</v>
      </c>
      <c r="AA250" s="4">
        <f t="shared" ca="1" si="64"/>
        <v>1.0002610271824051</v>
      </c>
      <c r="AB250" s="10">
        <f t="shared" ca="1" si="65"/>
        <v>0.50052185017239759</v>
      </c>
      <c r="AC250" s="38"/>
      <c r="AE250">
        <f t="shared" si="45"/>
        <v>2066</v>
      </c>
      <c r="AF250">
        <f t="shared" si="46"/>
        <v>2087</v>
      </c>
      <c r="AG250">
        <f t="shared" ref="AG250:AQ250" si="70">AF250+21</f>
        <v>2108</v>
      </c>
      <c r="AH250">
        <f t="shared" si="70"/>
        <v>2129</v>
      </c>
      <c r="AI250">
        <f t="shared" si="70"/>
        <v>2150</v>
      </c>
      <c r="AJ250">
        <f t="shared" si="70"/>
        <v>2171</v>
      </c>
      <c r="AK250">
        <f t="shared" si="70"/>
        <v>2192</v>
      </c>
      <c r="AL250">
        <f t="shared" si="70"/>
        <v>2213</v>
      </c>
      <c r="AM250">
        <f t="shared" si="70"/>
        <v>2234</v>
      </c>
      <c r="AN250">
        <f t="shared" si="70"/>
        <v>2255</v>
      </c>
      <c r="AO250">
        <f t="shared" si="70"/>
        <v>2276</v>
      </c>
      <c r="AP250">
        <f t="shared" si="70"/>
        <v>2297</v>
      </c>
      <c r="AQ250">
        <f t="shared" si="70"/>
        <v>2318</v>
      </c>
    </row>
    <row r="251" spans="8:43" x14ac:dyDescent="0.25">
      <c r="H251" s="33" t="s">
        <v>1526</v>
      </c>
      <c r="I251" s="4">
        <v>7.5490285714285701</v>
      </c>
      <c r="J251" s="4">
        <v>7.8411428571428603</v>
      </c>
      <c r="K251" s="4">
        <f>IF($I251&lt;$K$3,$K$3,IF($I251&gt;$L$3,$L$3,$I251))</f>
        <v>7</v>
      </c>
      <c r="L251" s="10">
        <f>IF($J251&lt;$K$4,$K$4,IF($J251&gt;$L$4,$L$4,$J251))</f>
        <v>7</v>
      </c>
      <c r="O251" s="1">
        <v>3</v>
      </c>
      <c r="P251" s="20">
        <f t="shared" ca="1" si="53"/>
        <v>4.0311288741492746</v>
      </c>
      <c r="Q251" s="4">
        <f t="shared" ca="1" si="54"/>
        <v>4.1231056256176606</v>
      </c>
      <c r="R251" s="4">
        <f t="shared" ca="1" si="55"/>
        <v>1.2985247997678873</v>
      </c>
      <c r="S251" s="4">
        <f t="shared" ca="1" si="56"/>
        <v>1.1102899176911047</v>
      </c>
      <c r="T251" s="4">
        <f t="shared" ca="1" si="57"/>
        <v>3.0673180206819115</v>
      </c>
      <c r="U251" s="4">
        <f t="shared" ca="1" si="58"/>
        <v>2.5133403430494643</v>
      </c>
      <c r="V251" s="4">
        <f t="shared" ca="1" si="59"/>
        <v>3.9253585619660276</v>
      </c>
      <c r="W251" s="4">
        <f t="shared" ca="1" si="60"/>
        <v>1.9397112362411058</v>
      </c>
      <c r="X251" s="4">
        <f t="shared" ca="1" si="61"/>
        <v>4.8382269314284958</v>
      </c>
      <c r="Y251" s="4">
        <f t="shared" ca="1" si="62"/>
        <v>2.1460790879020788</v>
      </c>
      <c r="Z251" s="4">
        <f t="shared" ca="1" si="63"/>
        <v>1.3549554637232391</v>
      </c>
      <c r="AA251" s="4">
        <f t="shared" ca="1" si="64"/>
        <v>4.1231056256176606</v>
      </c>
      <c r="AB251" s="10">
        <f t="shared" ca="1" si="65"/>
        <v>4.0311288741492746</v>
      </c>
      <c r="AE251">
        <f t="shared" si="45"/>
        <v>2339</v>
      </c>
      <c r="AF251">
        <f t="shared" si="46"/>
        <v>2360</v>
      </c>
      <c r="AG251">
        <f t="shared" ref="AG251:AQ251" si="71">AF251+21</f>
        <v>2381</v>
      </c>
      <c r="AH251">
        <f t="shared" si="71"/>
        <v>2402</v>
      </c>
      <c r="AI251">
        <f t="shared" si="71"/>
        <v>2423</v>
      </c>
      <c r="AJ251">
        <f t="shared" si="71"/>
        <v>2444</v>
      </c>
      <c r="AK251">
        <f t="shared" si="71"/>
        <v>2465</v>
      </c>
      <c r="AL251">
        <f t="shared" si="71"/>
        <v>2486</v>
      </c>
      <c r="AM251">
        <f t="shared" si="71"/>
        <v>2507</v>
      </c>
      <c r="AN251">
        <f t="shared" si="71"/>
        <v>2528</v>
      </c>
      <c r="AO251">
        <f t="shared" si="71"/>
        <v>2549</v>
      </c>
      <c r="AP251">
        <f t="shared" si="71"/>
        <v>2570</v>
      </c>
      <c r="AQ251">
        <f t="shared" si="71"/>
        <v>2591</v>
      </c>
    </row>
    <row r="252" spans="8:43" x14ac:dyDescent="0.25">
      <c r="H252" s="33"/>
      <c r="I252" s="32"/>
      <c r="J252" s="32"/>
      <c r="K252" s="32"/>
      <c r="L252" s="34"/>
      <c r="O252">
        <v>2.5</v>
      </c>
      <c r="P252" s="20">
        <f t="shared" ca="1" si="53"/>
        <v>4.365620191259973</v>
      </c>
      <c r="Q252" s="4">
        <f t="shared" ca="1" si="54"/>
        <v>1.9259154098288749</v>
      </c>
      <c r="R252" s="4">
        <f t="shared" ca="1" si="55"/>
        <v>4.7434164902525691</v>
      </c>
      <c r="S252" s="4">
        <f t="shared" ca="1" si="56"/>
        <v>4.924428900898052</v>
      </c>
      <c r="T252" s="4">
        <f t="shared" ca="1" si="57"/>
        <v>2.132534914755928</v>
      </c>
      <c r="U252" s="4">
        <f t="shared" ca="1" si="58"/>
        <v>4.2452233732725535</v>
      </c>
      <c r="V252" s="4">
        <f t="shared" ca="1" si="59"/>
        <v>1.8449542230369949</v>
      </c>
      <c r="W252" s="4">
        <f t="shared" ca="1" si="60"/>
        <v>3.3199279343051407</v>
      </c>
      <c r="X252" s="4">
        <f t="shared" ca="1" si="61"/>
        <v>2.0109308734909805</v>
      </c>
      <c r="Y252" s="4">
        <f t="shared" ca="1" si="62"/>
        <v>6.7268120235368549</v>
      </c>
      <c r="Z252" s="4">
        <f t="shared" ca="1" si="63"/>
        <v>6.3301862540907567</v>
      </c>
      <c r="AA252" s="4">
        <f t="shared" ca="1" si="64"/>
        <v>1.7620089564187806</v>
      </c>
      <c r="AB252" s="10">
        <f t="shared" ca="1" si="65"/>
        <v>4.3499582126189029</v>
      </c>
      <c r="AE252">
        <f t="shared" si="45"/>
        <v>2612</v>
      </c>
      <c r="AF252">
        <f t="shared" si="46"/>
        <v>2633</v>
      </c>
      <c r="AG252">
        <f t="shared" ref="AG252:AQ252" si="72">AF252+21</f>
        <v>2654</v>
      </c>
      <c r="AH252">
        <f t="shared" si="72"/>
        <v>2675</v>
      </c>
      <c r="AI252">
        <f t="shared" si="72"/>
        <v>2696</v>
      </c>
      <c r="AJ252">
        <f t="shared" si="72"/>
        <v>2717</v>
      </c>
      <c r="AK252">
        <f t="shared" si="72"/>
        <v>2738</v>
      </c>
      <c r="AL252">
        <f t="shared" si="72"/>
        <v>2759</v>
      </c>
      <c r="AM252">
        <f t="shared" si="72"/>
        <v>2780</v>
      </c>
      <c r="AN252">
        <f t="shared" si="72"/>
        <v>2801</v>
      </c>
      <c r="AO252">
        <f t="shared" si="72"/>
        <v>2822</v>
      </c>
      <c r="AP252">
        <f t="shared" si="72"/>
        <v>2843</v>
      </c>
      <c r="AQ252">
        <f t="shared" si="72"/>
        <v>2864</v>
      </c>
    </row>
    <row r="253" spans="8:43" x14ac:dyDescent="0.25">
      <c r="H253" s="33" t="s">
        <v>1519</v>
      </c>
      <c r="I253" s="32" t="str">
        <f ca="1" xml:space="preserve"> "(x - " &amp; $M$3 &amp; ")^2 + (y - " &amp; $M$4 &amp; ")^2 = " &amp; I246 &amp; "^2"</f>
        <v>(x - 3,5)^2 + (y - 0)^2 = 7,82623792124926^2</v>
      </c>
      <c r="J253" s="32"/>
      <c r="K253" s="32"/>
      <c r="L253" s="34"/>
      <c r="O253" s="1">
        <v>2</v>
      </c>
      <c r="P253" s="20">
        <f t="shared" ca="1" si="53"/>
        <v>2.0510215274644117</v>
      </c>
      <c r="Q253" s="4">
        <f t="shared" ca="1" si="54"/>
        <v>4.9391833850829654</v>
      </c>
      <c r="R253" s="4">
        <f t="shared" ca="1" si="55"/>
        <v>5.0641418336653663</v>
      </c>
      <c r="S253" s="4">
        <f t="shared" ca="1" si="56"/>
        <v>2.7613131931036303</v>
      </c>
      <c r="T253" s="4">
        <f t="shared" ca="1" si="57"/>
        <v>4.6529683396566268</v>
      </c>
      <c r="U253" s="4">
        <f t="shared" ca="1" si="58"/>
        <v>2.5905469276953572</v>
      </c>
      <c r="V253" s="4">
        <f t="shared" ca="1" si="59"/>
        <v>3.6946061183632213</v>
      </c>
      <c r="W253" s="4">
        <f t="shared" ca="1" si="60"/>
        <v>1.2189958216348711</v>
      </c>
      <c r="X253" s="4">
        <f t="shared" ca="1" si="61"/>
        <v>1.4244049229737463</v>
      </c>
      <c r="Y253" s="4">
        <f t="shared" ca="1" si="62"/>
        <v>2.6404579392559087</v>
      </c>
      <c r="Z253" s="4">
        <f t="shared" ca="1" si="63"/>
        <v>6.9964019851095545</v>
      </c>
      <c r="AA253" s="4">
        <f t="shared" ca="1" si="64"/>
        <v>4.9087597380414092</v>
      </c>
      <c r="AB253" s="10">
        <f t="shared" ca="1" si="65"/>
        <v>2.0484018260137167</v>
      </c>
      <c r="AE253">
        <f t="shared" si="45"/>
        <v>2885</v>
      </c>
      <c r="AF253">
        <f t="shared" si="46"/>
        <v>2906</v>
      </c>
      <c r="AG253">
        <f t="shared" ref="AG253:AQ253" si="73">AF253+21</f>
        <v>2927</v>
      </c>
      <c r="AH253">
        <f t="shared" si="73"/>
        <v>2948</v>
      </c>
      <c r="AI253">
        <f t="shared" si="73"/>
        <v>2969</v>
      </c>
      <c r="AJ253">
        <f t="shared" si="73"/>
        <v>2990</v>
      </c>
      <c r="AK253">
        <f t="shared" si="73"/>
        <v>3011</v>
      </c>
      <c r="AL253">
        <f t="shared" si="73"/>
        <v>3032</v>
      </c>
      <c r="AM253">
        <f t="shared" si="73"/>
        <v>3053</v>
      </c>
      <c r="AN253">
        <f t="shared" si="73"/>
        <v>3074</v>
      </c>
      <c r="AO253">
        <f t="shared" si="73"/>
        <v>3095</v>
      </c>
      <c r="AP253">
        <f t="shared" si="73"/>
        <v>3116</v>
      </c>
      <c r="AQ253">
        <f t="shared" si="73"/>
        <v>3137</v>
      </c>
    </row>
    <row r="254" spans="8:43" x14ac:dyDescent="0.25">
      <c r="H254" s="33"/>
      <c r="I254" s="32" t="str">
        <f ca="1" xml:space="preserve"> "(x - " &amp; $N$3 &amp; ")^2 + (y - " &amp; $N$4 &amp; ")^2 = " &amp; J246 &amp; "^2"</f>
        <v>(x - 0)^2 + (y - 3,5)^2 = 7,82623792124926^2</v>
      </c>
      <c r="J254" s="32"/>
      <c r="K254" s="32"/>
      <c r="L254" s="34"/>
      <c r="O254">
        <v>1.5</v>
      </c>
      <c r="P254" s="20">
        <f t="shared" ca="1" si="53"/>
        <v>1.5708425920440252</v>
      </c>
      <c r="Q254" s="4">
        <f t="shared" ca="1" si="54"/>
        <v>2.2360679774997898</v>
      </c>
      <c r="R254" s="4">
        <f t="shared" ca="1" si="55"/>
        <v>2.0555704840128683</v>
      </c>
      <c r="S254" s="4">
        <f t="shared" ca="1" si="56"/>
        <v>5.1153661576655294</v>
      </c>
      <c r="T254" s="4">
        <f t="shared" ca="1" si="57"/>
        <v>4.6278473318584963</v>
      </c>
      <c r="U254" s="4">
        <f t="shared" ca="1" si="58"/>
        <v>2.0397065965726684</v>
      </c>
      <c r="V254" s="4">
        <f t="shared" ca="1" si="59"/>
        <v>3.642618847955355</v>
      </c>
      <c r="W254" s="4">
        <f t="shared" ca="1" si="60"/>
        <v>1.3035754129489017</v>
      </c>
      <c r="X254" s="4">
        <f t="shared" ca="1" si="61"/>
        <v>1.6797162676160216</v>
      </c>
      <c r="Y254" s="4">
        <f t="shared" ca="1" si="62"/>
        <v>1.120740997997238</v>
      </c>
      <c r="Z254" s="4">
        <f t="shared" ca="1" si="63"/>
        <v>2.1213203435596424</v>
      </c>
      <c r="AA254" s="4">
        <f t="shared" ca="1" si="64"/>
        <v>3.2015621187164243</v>
      </c>
      <c r="AB254" s="10">
        <f t="shared" ca="1" si="65"/>
        <v>6.6683990919095111</v>
      </c>
      <c r="AE254">
        <f t="shared" si="45"/>
        <v>3158</v>
      </c>
      <c r="AF254">
        <f t="shared" si="46"/>
        <v>3179</v>
      </c>
      <c r="AG254">
        <f t="shared" ref="AG254:AQ254" si="74">AF254+21</f>
        <v>3200</v>
      </c>
      <c r="AH254">
        <f t="shared" si="74"/>
        <v>3221</v>
      </c>
      <c r="AI254">
        <f t="shared" si="74"/>
        <v>3242</v>
      </c>
      <c r="AJ254">
        <f t="shared" si="74"/>
        <v>3263</v>
      </c>
      <c r="AK254">
        <f t="shared" si="74"/>
        <v>3284</v>
      </c>
      <c r="AL254">
        <f t="shared" si="74"/>
        <v>3305</v>
      </c>
      <c r="AM254">
        <f t="shared" si="74"/>
        <v>3326</v>
      </c>
      <c r="AN254">
        <f t="shared" si="74"/>
        <v>3347</v>
      </c>
      <c r="AO254">
        <f t="shared" si="74"/>
        <v>3368</v>
      </c>
      <c r="AP254">
        <f t="shared" si="74"/>
        <v>3389</v>
      </c>
      <c r="AQ254">
        <f t="shared" si="74"/>
        <v>3410</v>
      </c>
    </row>
    <row r="255" spans="8:43" x14ac:dyDescent="0.25">
      <c r="H255" s="33"/>
      <c r="I255" s="32" t="str">
        <f ca="1" xml:space="preserve"> "(x - " &amp; $O$3 &amp; ")^2 + (y - " &amp; $O$4 &amp; ")^2 = " &amp; K246 &amp; "^2"</f>
        <v>(x - 3,5)^2 + (y - 7)^2 = 0,732914439243202^2</v>
      </c>
      <c r="J255" s="32"/>
      <c r="K255" s="32"/>
      <c r="L255" s="34"/>
      <c r="O255" s="1">
        <v>1</v>
      </c>
      <c r="P255" s="20">
        <f t="shared" ca="1" si="53"/>
        <v>2.5495097567963922</v>
      </c>
      <c r="Q255" s="4">
        <f t="shared" ca="1" si="54"/>
        <v>1.3490335219394389</v>
      </c>
      <c r="R255" s="4">
        <f t="shared" ca="1" si="55"/>
        <v>5.5901699437494745</v>
      </c>
      <c r="S255" s="4">
        <f t="shared" ca="1" si="56"/>
        <v>5.0990195135927845</v>
      </c>
      <c r="T255" s="4">
        <f t="shared" ca="1" si="57"/>
        <v>1.4604613517652565</v>
      </c>
      <c r="U255" s="4">
        <f t="shared" ca="1" si="58"/>
        <v>4.1231056256176606</v>
      </c>
      <c r="V255" s="4">
        <f t="shared" ca="1" si="59"/>
        <v>3.640054944640259</v>
      </c>
      <c r="W255" s="4">
        <f t="shared" ca="1" si="60"/>
        <v>4.1231056256176606</v>
      </c>
      <c r="X255" s="4">
        <f t="shared" ca="1" si="61"/>
        <v>4.6097722286464435</v>
      </c>
      <c r="Y255" s="4">
        <f t="shared" ca="1" si="62"/>
        <v>3.7704012284733679</v>
      </c>
      <c r="Z255" s="4">
        <f t="shared" ca="1" si="63"/>
        <v>1.8027756377319946</v>
      </c>
      <c r="AA255" s="4">
        <f t="shared" ca="1" si="64"/>
        <v>1.4142135623730951</v>
      </c>
      <c r="AB255" s="10">
        <f t="shared" ca="1" si="65"/>
        <v>6.9641941385920596</v>
      </c>
    </row>
    <row r="256" spans="8:43" x14ac:dyDescent="0.25">
      <c r="H256" s="33"/>
      <c r="I256" s="32" t="str">
        <f ca="1" xml:space="preserve"> "(x - " &amp; $P$3 &amp; ")^2 + (y - " &amp; $P$4 &amp; ")^2 = " &amp; L246 &amp; "^2"</f>
        <v>(x - 7)^2 + (y - 3,5)^2 = 2,14579067355581^2</v>
      </c>
      <c r="J256" s="32"/>
      <c r="K256" s="32"/>
      <c r="L256" s="34"/>
      <c r="O256">
        <v>0.5</v>
      </c>
      <c r="P256" s="21">
        <f t="shared" ca="1" si="53"/>
        <v>9.1923881554251174</v>
      </c>
      <c r="Q256" s="26">
        <f t="shared" ca="1" si="54"/>
        <v>6.8870985923252315</v>
      </c>
      <c r="R256" s="26">
        <f t="shared" ca="1" si="55"/>
        <v>4.6751561680016724</v>
      </c>
      <c r="S256" s="26">
        <f t="shared" ca="1" si="56"/>
        <v>0.75402079546919654</v>
      </c>
      <c r="T256" s="26">
        <f t="shared" ca="1" si="57"/>
        <v>4.5276925690687087</v>
      </c>
      <c r="U256" s="26">
        <f t="shared" ca="1" si="58"/>
        <v>4.0311288741492746</v>
      </c>
      <c r="V256" s="26">
        <f t="shared" ca="1" si="59"/>
        <v>3.5355339059327378</v>
      </c>
      <c r="W256" s="26">
        <f t="shared" ca="1" si="60"/>
        <v>4.0311288741492746</v>
      </c>
      <c r="X256" s="26">
        <f t="shared" ca="1" si="61"/>
        <v>3.095787117608547</v>
      </c>
      <c r="Y256" s="26">
        <f t="shared" ca="1" si="62"/>
        <v>2.0615528128088303</v>
      </c>
      <c r="Z256" s="26">
        <f t="shared" ca="1" si="63"/>
        <v>3.0863478237280093</v>
      </c>
      <c r="AA256" s="26">
        <f t="shared" ca="1" si="64"/>
        <v>3.52592215177933</v>
      </c>
      <c r="AB256" s="11">
        <f t="shared" ca="1" si="65"/>
        <v>9.1923881554251174</v>
      </c>
      <c r="AD256" t="s">
        <v>1532</v>
      </c>
      <c r="AE256" s="1">
        <f ca="1">AVERAGE(P245:AB256)</f>
        <v>3.3176524559590916</v>
      </c>
      <c r="AF256" t="s">
        <v>1533</v>
      </c>
      <c r="AG256" s="1">
        <f ca="1">MAX(P245:AB256)</f>
        <v>9.1923881554251174</v>
      </c>
    </row>
    <row r="257" spans="8:43" x14ac:dyDescent="0.25">
      <c r="H257" s="33"/>
      <c r="I257" s="32"/>
      <c r="J257" s="32"/>
      <c r="K257" s="32"/>
      <c r="L257" s="34"/>
      <c r="P257">
        <v>0.5</v>
      </c>
      <c r="Q257">
        <v>1</v>
      </c>
      <c r="R257">
        <v>1.5</v>
      </c>
      <c r="S257">
        <v>2</v>
      </c>
      <c r="T257">
        <v>2.5</v>
      </c>
      <c r="U257">
        <v>3</v>
      </c>
      <c r="V257" s="38">
        <v>3.5</v>
      </c>
      <c r="W257">
        <v>4</v>
      </c>
      <c r="X257">
        <v>4.5</v>
      </c>
      <c r="Y257">
        <v>5</v>
      </c>
      <c r="Z257">
        <v>5.5</v>
      </c>
      <c r="AA257">
        <v>6</v>
      </c>
      <c r="AB257">
        <v>6.5</v>
      </c>
    </row>
    <row r="258" spans="8:43" x14ac:dyDescent="0.25">
      <c r="H258" s="33"/>
      <c r="I258" s="32" t="s">
        <v>1529</v>
      </c>
      <c r="J258" s="32"/>
      <c r="K258" s="32"/>
      <c r="L258" s="34"/>
      <c r="AE258">
        <v>142</v>
      </c>
      <c r="AF258">
        <f>AE258+21</f>
        <v>163</v>
      </c>
      <c r="AG258">
        <f>AF258+21</f>
        <v>184</v>
      </c>
      <c r="AH258">
        <f t="shared" ref="AH258:AH269" si="75">AG258+21</f>
        <v>205</v>
      </c>
      <c r="AI258">
        <f t="shared" ref="AI258:AI269" si="76">AH258+21</f>
        <v>226</v>
      </c>
      <c r="AJ258">
        <f t="shared" ref="AJ258:AJ269" si="77">AI258+21</f>
        <v>247</v>
      </c>
      <c r="AK258">
        <f t="shared" ref="AK258:AK269" si="78">AJ258+21</f>
        <v>268</v>
      </c>
      <c r="AL258">
        <f>AK258+21</f>
        <v>289</v>
      </c>
      <c r="AM258">
        <f t="shared" ref="AM258:AM269" si="79">AL258+21</f>
        <v>310</v>
      </c>
      <c r="AN258">
        <f t="shared" ref="AN258:AN269" si="80">AM258+21</f>
        <v>331</v>
      </c>
      <c r="AO258">
        <f t="shared" ref="AO258:AO269" si="81">AN258+21</f>
        <v>352</v>
      </c>
      <c r="AP258">
        <f t="shared" ref="AP258:AP269" si="82">AO258+21</f>
        <v>373</v>
      </c>
      <c r="AQ258">
        <f t="shared" ref="AQ258:AQ269" si="83">AP258+21</f>
        <v>394</v>
      </c>
    </row>
    <row r="259" spans="8:43" x14ac:dyDescent="0.25">
      <c r="H259" s="33"/>
      <c r="I259" s="32" t="s">
        <v>1525</v>
      </c>
      <c r="J259" s="32">
        <f>SQRT(POWER($K250-$I249,2)+POWER($L250-$J249,2))</f>
        <v>4.1231056256176606</v>
      </c>
      <c r="K259" s="32"/>
      <c r="L259" s="34"/>
      <c r="AE259">
        <f t="shared" ref="AE259:AE269" si="84">AQ258+21</f>
        <v>415</v>
      </c>
      <c r="AF259">
        <f t="shared" ref="AF259:AF269" si="85">AE259+21</f>
        <v>436</v>
      </c>
      <c r="AG259">
        <f t="shared" ref="AG259:AG269" si="86">AF259+21</f>
        <v>457</v>
      </c>
      <c r="AH259">
        <f t="shared" si="75"/>
        <v>478</v>
      </c>
      <c r="AI259">
        <f t="shared" si="76"/>
        <v>499</v>
      </c>
      <c r="AJ259">
        <f t="shared" si="77"/>
        <v>520</v>
      </c>
      <c r="AK259">
        <f t="shared" si="78"/>
        <v>541</v>
      </c>
      <c r="AL259">
        <f t="shared" ref="AL259:AL269" si="87">AK259+21</f>
        <v>562</v>
      </c>
      <c r="AM259">
        <f t="shared" si="79"/>
        <v>583</v>
      </c>
      <c r="AN259">
        <f t="shared" si="80"/>
        <v>604</v>
      </c>
      <c r="AO259">
        <f t="shared" si="81"/>
        <v>625</v>
      </c>
      <c r="AP259">
        <f t="shared" si="82"/>
        <v>646</v>
      </c>
      <c r="AQ259">
        <f t="shared" si="83"/>
        <v>667</v>
      </c>
    </row>
    <row r="260" spans="8:43" x14ac:dyDescent="0.25">
      <c r="H260" s="35"/>
      <c r="I260" s="36" t="s">
        <v>1526</v>
      </c>
      <c r="J260" s="36">
        <f>SQRT(POWER($K251-$I249,2)+POWER($L251-$J249,2))</f>
        <v>4.1231056256176606</v>
      </c>
      <c r="K260" s="36"/>
      <c r="L260" s="37"/>
      <c r="U260" t="s">
        <v>1531</v>
      </c>
      <c r="V260" t="s">
        <v>1526</v>
      </c>
      <c r="AE260">
        <f t="shared" si="84"/>
        <v>688</v>
      </c>
      <c r="AF260">
        <f t="shared" si="85"/>
        <v>709</v>
      </c>
      <c r="AG260">
        <f t="shared" si="86"/>
        <v>730</v>
      </c>
      <c r="AH260">
        <f t="shared" si="75"/>
        <v>751</v>
      </c>
      <c r="AI260">
        <f t="shared" si="76"/>
        <v>772</v>
      </c>
      <c r="AJ260">
        <f t="shared" si="77"/>
        <v>793</v>
      </c>
      <c r="AK260">
        <f t="shared" si="78"/>
        <v>814</v>
      </c>
      <c r="AL260">
        <f t="shared" si="87"/>
        <v>835</v>
      </c>
      <c r="AM260">
        <f t="shared" si="79"/>
        <v>856</v>
      </c>
      <c r="AN260">
        <f t="shared" si="80"/>
        <v>877</v>
      </c>
      <c r="AO260">
        <f t="shared" si="81"/>
        <v>898</v>
      </c>
      <c r="AP260">
        <f t="shared" si="82"/>
        <v>919</v>
      </c>
      <c r="AQ260">
        <f t="shared" si="83"/>
        <v>940</v>
      </c>
    </row>
    <row r="261" spans="8:43" x14ac:dyDescent="0.25">
      <c r="V261" s="38"/>
      <c r="AE261">
        <f t="shared" si="84"/>
        <v>961</v>
      </c>
      <c r="AF261">
        <f t="shared" si="85"/>
        <v>982</v>
      </c>
      <c r="AG261">
        <f t="shared" si="86"/>
        <v>1003</v>
      </c>
      <c r="AH261">
        <f t="shared" si="75"/>
        <v>1024</v>
      </c>
      <c r="AI261">
        <f t="shared" si="76"/>
        <v>1045</v>
      </c>
      <c r="AJ261">
        <f t="shared" si="77"/>
        <v>1066</v>
      </c>
      <c r="AK261">
        <f t="shared" si="78"/>
        <v>1087</v>
      </c>
      <c r="AL261">
        <f t="shared" si="87"/>
        <v>1108</v>
      </c>
      <c r="AM261">
        <f t="shared" si="79"/>
        <v>1129</v>
      </c>
      <c r="AN261">
        <f t="shared" si="80"/>
        <v>1150</v>
      </c>
      <c r="AO261">
        <f t="shared" si="81"/>
        <v>1171</v>
      </c>
      <c r="AP261">
        <f t="shared" si="82"/>
        <v>1192</v>
      </c>
      <c r="AQ261">
        <f t="shared" si="83"/>
        <v>1213</v>
      </c>
    </row>
    <row r="262" spans="8:43" x14ac:dyDescent="0.25">
      <c r="O262" s="1">
        <v>6</v>
      </c>
      <c r="P262" s="29">
        <f ca="1">INDIRECT("$J" &amp; AE243)</f>
        <v>4.3243507962443992</v>
      </c>
      <c r="Q262" s="31">
        <f t="shared" ref="Q262:AB262" ca="1" si="88">INDIRECT("$J" &amp; AF243)</f>
        <v>1.3810205119174499</v>
      </c>
      <c r="R262" s="31">
        <f t="shared" ca="1" si="88"/>
        <v>2.2360679774997898</v>
      </c>
      <c r="S262" s="31">
        <f t="shared" ca="1" si="88"/>
        <v>4.9710006710809989</v>
      </c>
      <c r="T262" s="31">
        <f t="shared" ca="1" si="88"/>
        <v>2.0102642356650247</v>
      </c>
      <c r="U262" s="31">
        <f t="shared" ca="1" si="88"/>
        <v>4.1231056256176606</v>
      </c>
      <c r="V262" s="31">
        <f t="shared" ca="1" si="88"/>
        <v>1.0014719982687117</v>
      </c>
      <c r="W262" s="31">
        <f t="shared" ca="1" si="88"/>
        <v>4.1231056256176606</v>
      </c>
      <c r="X262" s="31">
        <f t="shared" ca="1" si="88"/>
        <v>1.8618579756879061</v>
      </c>
      <c r="Y262" s="31">
        <f t="shared" ca="1" si="88"/>
        <v>4.8012931591395249</v>
      </c>
      <c r="Z262" s="31">
        <f t="shared" ca="1" si="88"/>
        <v>2.2360679774997898</v>
      </c>
      <c r="AA262" s="31">
        <f t="shared" ca="1" si="88"/>
        <v>1.3888175051100127</v>
      </c>
      <c r="AB262" s="30">
        <f t="shared" ca="1" si="88"/>
        <v>4.1746156810097714</v>
      </c>
      <c r="AE262">
        <f t="shared" si="84"/>
        <v>1234</v>
      </c>
      <c r="AF262">
        <f t="shared" si="85"/>
        <v>1255</v>
      </c>
      <c r="AG262">
        <f t="shared" si="86"/>
        <v>1276</v>
      </c>
      <c r="AH262">
        <f t="shared" si="75"/>
        <v>1297</v>
      </c>
      <c r="AI262">
        <f t="shared" si="76"/>
        <v>1318</v>
      </c>
      <c r="AJ262">
        <f t="shared" si="77"/>
        <v>1339</v>
      </c>
      <c r="AK262">
        <f t="shared" si="78"/>
        <v>1360</v>
      </c>
      <c r="AL262">
        <f t="shared" si="87"/>
        <v>1381</v>
      </c>
      <c r="AM262">
        <f t="shared" si="79"/>
        <v>1402</v>
      </c>
      <c r="AN262">
        <f t="shared" si="80"/>
        <v>1423</v>
      </c>
      <c r="AO262">
        <f t="shared" si="81"/>
        <v>1444</v>
      </c>
      <c r="AP262">
        <f t="shared" si="82"/>
        <v>1465</v>
      </c>
      <c r="AQ262">
        <f t="shared" si="83"/>
        <v>1486</v>
      </c>
    </row>
    <row r="263" spans="8:43" x14ac:dyDescent="0.25">
      <c r="O263">
        <v>5.5</v>
      </c>
      <c r="P263" s="20">
        <f t="shared" ref="P263:P273" ca="1" si="89">INDIRECT("$J" &amp; AE244)</f>
        <v>3.0962469300570588</v>
      </c>
      <c r="Q263" s="4">
        <f t="shared" ref="Q263:Q273" ca="1" si="90">INDIRECT("$J" &amp; AF244)</f>
        <v>2.2360679774997898</v>
      </c>
      <c r="R263" s="4">
        <f t="shared" ref="R263:R273" ca="1" si="91">INDIRECT("$J" &amp; AG244)</f>
        <v>2.08808776431442</v>
      </c>
      <c r="S263" s="4">
        <f t="shared" ref="S263:S273" ca="1" si="92">INDIRECT("$J" &amp; AH244)</f>
        <v>5.0303866644146158</v>
      </c>
      <c r="T263" s="4">
        <f t="shared" ref="T263:T273" ca="1" si="93">INDIRECT("$J" &amp; AI244)</f>
        <v>4.6737503486635505</v>
      </c>
      <c r="U263" s="4">
        <f t="shared" ref="U263:U273" ca="1" si="94">INDIRECT("$J" &amp; AJ244)</f>
        <v>1.8029034071492038</v>
      </c>
      <c r="V263" s="4">
        <f t="shared" ref="V263:V273" ca="1" si="95">INDIRECT("$J" &amp; AK244)</f>
        <v>1.1915428571428599</v>
      </c>
      <c r="W263" s="4">
        <f t="shared" ref="W263:W273" ca="1" si="96">INDIRECT("$J" &amp; AL244)</f>
        <v>1.6389738352557892</v>
      </c>
      <c r="X263" s="4">
        <f t="shared" ref="X263:X273" ca="1" si="97">INDIRECT("$J" &amp; AM244)</f>
        <v>4.6737503486635505</v>
      </c>
      <c r="Y263" s="4">
        <f t="shared" ref="Y263:Y273" ca="1" si="98">INDIRECT("$J" &amp; AN244)</f>
        <v>4.862752134504972</v>
      </c>
      <c r="Z263" s="4">
        <f t="shared" ref="Z263:Z273" ca="1" si="99">INDIRECT("$J" &amp; AO244)</f>
        <v>2.0958444747881462</v>
      </c>
      <c r="AA263" s="4">
        <f t="shared" ref="AA263:AA273" ca="1" si="100">INDIRECT("$J" &amp; AP244)</f>
        <v>2.2360679774997898</v>
      </c>
      <c r="AB263" s="10">
        <f t="shared" ref="AB263:AB273" ca="1" si="101">INDIRECT("$J" &amp; AQ244)</f>
        <v>3.0271585768654106</v>
      </c>
      <c r="AE263">
        <f t="shared" si="84"/>
        <v>1507</v>
      </c>
      <c r="AF263">
        <f t="shared" si="85"/>
        <v>1528</v>
      </c>
      <c r="AG263">
        <f t="shared" si="86"/>
        <v>1549</v>
      </c>
      <c r="AH263">
        <f t="shared" si="75"/>
        <v>1570</v>
      </c>
      <c r="AI263">
        <f t="shared" si="76"/>
        <v>1591</v>
      </c>
      <c r="AJ263">
        <f t="shared" si="77"/>
        <v>1612</v>
      </c>
      <c r="AK263">
        <f t="shared" si="78"/>
        <v>1633</v>
      </c>
      <c r="AL263">
        <f t="shared" si="87"/>
        <v>1654</v>
      </c>
      <c r="AM263">
        <f t="shared" si="79"/>
        <v>1675</v>
      </c>
      <c r="AN263">
        <f t="shared" si="80"/>
        <v>1696</v>
      </c>
      <c r="AO263">
        <f t="shared" si="81"/>
        <v>1717</v>
      </c>
      <c r="AP263">
        <f t="shared" si="82"/>
        <v>1738</v>
      </c>
      <c r="AQ263">
        <f t="shared" si="83"/>
        <v>1759</v>
      </c>
    </row>
    <row r="264" spans="8:43" x14ac:dyDescent="0.25">
      <c r="H264" s="7"/>
      <c r="I264" s="8" t="s">
        <v>1512</v>
      </c>
      <c r="J264" s="8" t="s">
        <v>1513</v>
      </c>
      <c r="K264" s="8" t="s">
        <v>1514</v>
      </c>
      <c r="L264" s="9" t="s">
        <v>1522</v>
      </c>
      <c r="O264" s="1">
        <v>5</v>
      </c>
      <c r="P264" s="20">
        <f t="shared" ca="1" si="89"/>
        <v>1.9659938510839752</v>
      </c>
      <c r="Q264" s="4">
        <f t="shared" ca="1" si="90"/>
        <v>5.0990195135927845</v>
      </c>
      <c r="R264" s="4">
        <f t="shared" ca="1" si="91"/>
        <v>5.1223249177009453</v>
      </c>
      <c r="S264" s="4">
        <f t="shared" ca="1" si="92"/>
        <v>2.7767906212634661</v>
      </c>
      <c r="T264" s="4">
        <f t="shared" ca="1" si="93"/>
        <v>4.6529683396566268</v>
      </c>
      <c r="U264" s="4">
        <f t="shared" ca="1" si="94"/>
        <v>1.7974428182696067</v>
      </c>
      <c r="V264" s="4">
        <f t="shared" ca="1" si="95"/>
        <v>1.1832642857142899</v>
      </c>
      <c r="W264" s="4">
        <f t="shared" ca="1" si="96"/>
        <v>1.6329651625469079</v>
      </c>
      <c r="X264" s="4">
        <f t="shared" ca="1" si="97"/>
        <v>4.6529683396566268</v>
      </c>
      <c r="Y264" s="4">
        <f t="shared" ca="1" si="98"/>
        <v>2.7023626364399278</v>
      </c>
      <c r="Z264" s="4">
        <f t="shared" ca="1" si="99"/>
        <v>5.0874766516237031</v>
      </c>
      <c r="AA264" s="4">
        <f t="shared" ca="1" si="100"/>
        <v>5.0990195135927845</v>
      </c>
      <c r="AB264" s="10">
        <f t="shared" ca="1" si="101"/>
        <v>1.9659938510839752</v>
      </c>
      <c r="AE264">
        <f t="shared" si="84"/>
        <v>1780</v>
      </c>
      <c r="AF264">
        <f t="shared" si="85"/>
        <v>1801</v>
      </c>
      <c r="AG264">
        <f t="shared" si="86"/>
        <v>1822</v>
      </c>
      <c r="AH264">
        <f t="shared" si="75"/>
        <v>1843</v>
      </c>
      <c r="AI264">
        <f t="shared" si="76"/>
        <v>1864</v>
      </c>
      <c r="AJ264">
        <f t="shared" si="77"/>
        <v>1885</v>
      </c>
      <c r="AK264">
        <f t="shared" si="78"/>
        <v>1906</v>
      </c>
      <c r="AL264">
        <f t="shared" si="87"/>
        <v>1927</v>
      </c>
      <c r="AM264">
        <f t="shared" si="79"/>
        <v>1948</v>
      </c>
      <c r="AN264">
        <f t="shared" si="80"/>
        <v>1969</v>
      </c>
      <c r="AO264">
        <f t="shared" si="81"/>
        <v>1990</v>
      </c>
      <c r="AP264">
        <f t="shared" si="82"/>
        <v>2011</v>
      </c>
      <c r="AQ264">
        <f t="shared" si="83"/>
        <v>2032</v>
      </c>
    </row>
    <row r="265" spans="8:43" x14ac:dyDescent="0.25">
      <c r="H265" s="33" t="s">
        <v>1516</v>
      </c>
      <c r="I265" s="4">
        <f>SQRT(POWER($I270-$M$3,2)+POWER($J270-$M$4,2))</f>
        <v>6</v>
      </c>
      <c r="J265" s="4">
        <f>SQRT(POWER($I270-$N$3,2)+POWER($J270-$N$4,2))</f>
        <v>4.3011626335213133</v>
      </c>
      <c r="K265" s="4">
        <f>SQRT(POWER($I270-$O$3,2)+POWER($J270-$O$4,2))</f>
        <v>1</v>
      </c>
      <c r="L265" s="10">
        <f>SQRT(POWER($I270-$P$3,2)+POWER($J270-$P$4,2))</f>
        <v>4.3011626335213133</v>
      </c>
      <c r="O265">
        <v>4.5</v>
      </c>
      <c r="P265" s="20">
        <f t="shared" ca="1" si="89"/>
        <v>3.2802733863170013</v>
      </c>
      <c r="Q265" s="4">
        <f t="shared" ca="1" si="90"/>
        <v>1.8349697881069635</v>
      </c>
      <c r="R265" s="4">
        <f t="shared" ca="1" si="91"/>
        <v>4.6355380014082508</v>
      </c>
      <c r="S265" s="4">
        <f t="shared" ca="1" si="92"/>
        <v>4.6529683396566268</v>
      </c>
      <c r="T265" s="4">
        <f t="shared" ca="1" si="93"/>
        <v>2.2017477748671941</v>
      </c>
      <c r="U265" s="4">
        <f t="shared" ca="1" si="94"/>
        <v>1.6323142535982464</v>
      </c>
      <c r="V265" s="4">
        <f t="shared" ca="1" si="95"/>
        <v>1.5634928690373397</v>
      </c>
      <c r="W265" s="4">
        <f t="shared" ca="1" si="96"/>
        <v>1.6323142535982464</v>
      </c>
      <c r="X265" s="4">
        <f t="shared" ca="1" si="97"/>
        <v>2.0902615509860523</v>
      </c>
      <c r="Y265" s="4">
        <f t="shared" ca="1" si="98"/>
        <v>4.6529683396566268</v>
      </c>
      <c r="Z265" s="4">
        <f t="shared" ca="1" si="99"/>
        <v>4.5970010529492296</v>
      </c>
      <c r="AA265" s="4">
        <f t="shared" ca="1" si="100"/>
        <v>1.8349697881069635</v>
      </c>
      <c r="AB265" s="10">
        <f t="shared" ca="1" si="101"/>
        <v>3.2802733863170013</v>
      </c>
      <c r="AE265">
        <f t="shared" si="84"/>
        <v>2053</v>
      </c>
      <c r="AF265">
        <f t="shared" si="85"/>
        <v>2074</v>
      </c>
      <c r="AG265">
        <f t="shared" si="86"/>
        <v>2095</v>
      </c>
      <c r="AH265">
        <f t="shared" si="75"/>
        <v>2116</v>
      </c>
      <c r="AI265">
        <f t="shared" si="76"/>
        <v>2137</v>
      </c>
      <c r="AJ265">
        <f t="shared" si="77"/>
        <v>2158</v>
      </c>
      <c r="AK265">
        <f t="shared" si="78"/>
        <v>2179</v>
      </c>
      <c r="AL265">
        <f t="shared" si="87"/>
        <v>2200</v>
      </c>
      <c r="AM265">
        <f t="shared" si="79"/>
        <v>2221</v>
      </c>
      <c r="AN265">
        <f t="shared" si="80"/>
        <v>2242</v>
      </c>
      <c r="AO265">
        <f t="shared" si="81"/>
        <v>2263</v>
      </c>
      <c r="AP265">
        <f t="shared" si="82"/>
        <v>2284</v>
      </c>
      <c r="AQ265">
        <f t="shared" si="83"/>
        <v>2305</v>
      </c>
    </row>
    <row r="266" spans="8:43" x14ac:dyDescent="0.25">
      <c r="H266" s="33" t="s">
        <v>1527</v>
      </c>
      <c r="I266" s="32">
        <f>ROUND(I265/0.5,0)*0.5</f>
        <v>6</v>
      </c>
      <c r="J266" s="32">
        <f t="shared" ref="J266" si="102">ROUND(J265/0.5,0)*0.5</f>
        <v>4.5</v>
      </c>
      <c r="K266" s="32">
        <f t="shared" ref="K266" si="103">ROUND(K265/0.5,0)*0.5</f>
        <v>1</v>
      </c>
      <c r="L266" s="34">
        <f t="shared" ref="L266" si="104">ROUND(L265/0.5,0)*0.5</f>
        <v>4.5</v>
      </c>
      <c r="O266" s="1">
        <v>4</v>
      </c>
      <c r="P266" s="20">
        <f t="shared" ca="1" si="89"/>
        <v>3.201972221713119</v>
      </c>
      <c r="Q266" s="4">
        <f t="shared" ca="1" si="90"/>
        <v>3.3911933238905743</v>
      </c>
      <c r="R266" s="4">
        <f t="shared" ca="1" si="91"/>
        <v>1.5244255647620186</v>
      </c>
      <c r="S266" s="4">
        <f t="shared" ca="1" si="92"/>
        <v>1.6266924824154529</v>
      </c>
      <c r="T266" s="4">
        <f t="shared" ca="1" si="93"/>
        <v>1.6380608784879271</v>
      </c>
      <c r="U266" s="4">
        <f t="shared" ca="1" si="94"/>
        <v>0.70710678118654757</v>
      </c>
      <c r="V266" s="4">
        <f t="shared" ca="1" si="95"/>
        <v>0.52920707575637316</v>
      </c>
      <c r="W266" s="4">
        <f t="shared" ca="1" si="96"/>
        <v>0.59722822907330986</v>
      </c>
      <c r="X266" s="4">
        <f t="shared" ca="1" si="97"/>
        <v>1.4848378797130064</v>
      </c>
      <c r="Y266" s="4">
        <f t="shared" ca="1" si="98"/>
        <v>1.6266924824154529</v>
      </c>
      <c r="Z266" s="4">
        <f t="shared" ca="1" si="99"/>
        <v>1.4120659212006814</v>
      </c>
      <c r="AA266" s="4">
        <f t="shared" ca="1" si="100"/>
        <v>3.3911933238905743</v>
      </c>
      <c r="AB266" s="10">
        <f t="shared" ca="1" si="101"/>
        <v>3.201972221713119</v>
      </c>
      <c r="AE266">
        <f t="shared" si="84"/>
        <v>2326</v>
      </c>
      <c r="AF266">
        <f t="shared" si="85"/>
        <v>2347</v>
      </c>
      <c r="AG266">
        <f t="shared" si="86"/>
        <v>2368</v>
      </c>
      <c r="AH266">
        <f t="shared" si="75"/>
        <v>2389</v>
      </c>
      <c r="AI266">
        <f t="shared" si="76"/>
        <v>2410</v>
      </c>
      <c r="AJ266">
        <f t="shared" si="77"/>
        <v>2431</v>
      </c>
      <c r="AK266">
        <f t="shared" si="78"/>
        <v>2452</v>
      </c>
      <c r="AL266">
        <f t="shared" si="87"/>
        <v>2473</v>
      </c>
      <c r="AM266">
        <f t="shared" si="79"/>
        <v>2494</v>
      </c>
      <c r="AN266">
        <f t="shared" si="80"/>
        <v>2515</v>
      </c>
      <c r="AO266">
        <f t="shared" si="81"/>
        <v>2536</v>
      </c>
      <c r="AP266">
        <f t="shared" si="82"/>
        <v>2557</v>
      </c>
      <c r="AQ266">
        <f t="shared" si="83"/>
        <v>2578</v>
      </c>
    </row>
    <row r="267" spans="8:43" x14ac:dyDescent="0.25">
      <c r="H267" s="33" t="s">
        <v>1517</v>
      </c>
      <c r="I267" s="4">
        <f ca="1">IF(INDIRECT("$C$" &amp; $I266*2+3)&gt;$I$6,$I$6,INDIRECT("$C$" &amp; $I266*2+3))</f>
        <v>7.8262379212492643</v>
      </c>
      <c r="J267" s="4">
        <f ca="1">IF(INDIRECT("$D$" &amp; $J266*2+3)&gt;$I$6,$I$6,INDIRECT("$D$" &amp; $J266*2+3))</f>
        <v>2.3248949231470326</v>
      </c>
      <c r="K267" s="4">
        <f ca="1">IF(INDIRECT("$E$" &amp; $K266*2+3)&gt;$I$6,$I$6,INDIRECT("$E$" &amp; $K266*2+3))</f>
        <v>0.73291443924320154</v>
      </c>
      <c r="L267" s="10">
        <f ca="1">IF(INDIRECT("$F$" &amp; $L266*2+3)&gt;$I$6,$I$6,INDIRECT("$F$" &amp; $L266*2+3))</f>
        <v>2.1457906735558052</v>
      </c>
      <c r="O267" s="38">
        <v>3.5</v>
      </c>
      <c r="P267" s="20">
        <f t="shared" ca="1" si="89"/>
        <v>0.50052185017239759</v>
      </c>
      <c r="Q267" s="4">
        <f t="shared" ca="1" si="90"/>
        <v>1.0002610271824051</v>
      </c>
      <c r="R267" s="4">
        <f t="shared" ca="1" si="91"/>
        <v>1.6459341056069039</v>
      </c>
      <c r="S267" s="4">
        <f t="shared" ca="1" si="92"/>
        <v>1.741078461714735</v>
      </c>
      <c r="T267" s="4">
        <f t="shared" ca="1" si="93"/>
        <v>1.5623543219762752</v>
      </c>
      <c r="U267" s="4">
        <f t="shared" ca="1" si="94"/>
        <v>0.50764907738053333</v>
      </c>
      <c r="V267" s="4">
        <f t="shared" ca="1" si="95"/>
        <v>0.19433917463012529</v>
      </c>
      <c r="W267" s="4">
        <f t="shared" ca="1" si="96"/>
        <v>0.50764907738053333</v>
      </c>
      <c r="X267" s="4">
        <f t="shared" ca="1" si="97"/>
        <v>1.4008751246260043</v>
      </c>
      <c r="Y267" s="4">
        <f t="shared" ca="1" si="98"/>
        <v>1.741078461714735</v>
      </c>
      <c r="Z267" s="4">
        <f t="shared" ca="1" si="99"/>
        <v>1.5424512774529795</v>
      </c>
      <c r="AA267" s="4">
        <f t="shared" ca="1" si="100"/>
        <v>1.0002610271824051</v>
      </c>
      <c r="AB267" s="10">
        <f t="shared" ca="1" si="101"/>
        <v>0.50052185017239759</v>
      </c>
      <c r="AC267" s="38"/>
      <c r="AE267">
        <f t="shared" si="84"/>
        <v>2599</v>
      </c>
      <c r="AF267">
        <f t="shared" si="85"/>
        <v>2620</v>
      </c>
      <c r="AG267">
        <f t="shared" si="86"/>
        <v>2641</v>
      </c>
      <c r="AH267">
        <f t="shared" si="75"/>
        <v>2662</v>
      </c>
      <c r="AI267">
        <f t="shared" si="76"/>
        <v>2683</v>
      </c>
      <c r="AJ267">
        <f t="shared" si="77"/>
        <v>2704</v>
      </c>
      <c r="AK267">
        <f t="shared" si="78"/>
        <v>2725</v>
      </c>
      <c r="AL267">
        <f t="shared" si="87"/>
        <v>2746</v>
      </c>
      <c r="AM267">
        <f t="shared" si="79"/>
        <v>2767</v>
      </c>
      <c r="AN267">
        <f t="shared" si="80"/>
        <v>2788</v>
      </c>
      <c r="AO267">
        <f t="shared" si="81"/>
        <v>2809</v>
      </c>
      <c r="AP267">
        <f t="shared" si="82"/>
        <v>2830</v>
      </c>
      <c r="AQ267">
        <f t="shared" si="83"/>
        <v>2851</v>
      </c>
    </row>
    <row r="268" spans="8:43" x14ac:dyDescent="0.25">
      <c r="H268" s="33"/>
      <c r="I268" s="32" t="s">
        <v>1502</v>
      </c>
      <c r="J268" s="4">
        <f>SUM(ABS(I265-I266),ABS(J266-J265),ABS(K266-K265),ABS(L266-L265))</f>
        <v>0.39767473295737332</v>
      </c>
      <c r="K268" s="32"/>
      <c r="L268" s="34"/>
      <c r="O268" s="1">
        <v>3</v>
      </c>
      <c r="P268" s="20">
        <f t="shared" ca="1" si="89"/>
        <v>4.0311288741492746</v>
      </c>
      <c r="Q268" s="4">
        <f t="shared" ca="1" si="90"/>
        <v>4.1231056256176606</v>
      </c>
      <c r="R268" s="4">
        <f t="shared" ca="1" si="91"/>
        <v>1.4453736422687733</v>
      </c>
      <c r="S268" s="4">
        <f t="shared" ca="1" si="92"/>
        <v>1.5528554651390609</v>
      </c>
      <c r="T268" s="4">
        <f t="shared" ca="1" si="93"/>
        <v>2.3646740328494831</v>
      </c>
      <c r="U268" s="4">
        <f t="shared" ca="1" si="94"/>
        <v>1.8461960459279505</v>
      </c>
      <c r="V268" s="4">
        <f t="shared" ca="1" si="95"/>
        <v>1.7856371325189815</v>
      </c>
      <c r="W268" s="4">
        <f t="shared" ca="1" si="96"/>
        <v>1.8461960459279505</v>
      </c>
      <c r="X268" s="4">
        <f t="shared" ca="1" si="97"/>
        <v>2.2612349212389709</v>
      </c>
      <c r="Y268" s="4">
        <f t="shared" ca="1" si="98"/>
        <v>1.5528554651390609</v>
      </c>
      <c r="Z268" s="4">
        <f t="shared" ca="1" si="99"/>
        <v>1.3263339809722243</v>
      </c>
      <c r="AA268" s="4">
        <f t="shared" ca="1" si="100"/>
        <v>4.1231056256176606</v>
      </c>
      <c r="AB268" s="10">
        <f t="shared" ca="1" si="101"/>
        <v>4.0311288741492746</v>
      </c>
      <c r="AE268">
        <f t="shared" si="84"/>
        <v>2872</v>
      </c>
      <c r="AF268">
        <f t="shared" si="85"/>
        <v>2893</v>
      </c>
      <c r="AG268">
        <f t="shared" si="86"/>
        <v>2914</v>
      </c>
      <c r="AH268">
        <f t="shared" si="75"/>
        <v>2935</v>
      </c>
      <c r="AI268">
        <f t="shared" si="76"/>
        <v>2956</v>
      </c>
      <c r="AJ268">
        <f t="shared" si="77"/>
        <v>2977</v>
      </c>
      <c r="AK268">
        <f t="shared" si="78"/>
        <v>2998</v>
      </c>
      <c r="AL268">
        <f t="shared" si="87"/>
        <v>3019</v>
      </c>
      <c r="AM268">
        <f t="shared" si="79"/>
        <v>3040</v>
      </c>
      <c r="AN268">
        <f t="shared" si="80"/>
        <v>3061</v>
      </c>
      <c r="AO268">
        <f t="shared" si="81"/>
        <v>3082</v>
      </c>
      <c r="AP268">
        <f t="shared" si="82"/>
        <v>3103</v>
      </c>
      <c r="AQ268">
        <f t="shared" si="83"/>
        <v>3124</v>
      </c>
    </row>
    <row r="269" spans="8:43" x14ac:dyDescent="0.25">
      <c r="H269" s="33"/>
      <c r="I269" s="32" t="s">
        <v>1509</v>
      </c>
      <c r="J269" s="32" t="s">
        <v>1510</v>
      </c>
      <c r="K269" s="32"/>
      <c r="L269" s="34"/>
      <c r="O269">
        <v>2.5</v>
      </c>
      <c r="P269" s="20">
        <f t="shared" ca="1" si="89"/>
        <v>4.365620191259973</v>
      </c>
      <c r="Q269" s="4">
        <f t="shared" ca="1" si="90"/>
        <v>1.7620089564187806</v>
      </c>
      <c r="R269" s="4">
        <f t="shared" ca="1" si="91"/>
        <v>4.6355380014082508</v>
      </c>
      <c r="S269" s="4">
        <f t="shared" ca="1" si="92"/>
        <v>4.6529683396566268</v>
      </c>
      <c r="T269" s="4">
        <f t="shared" ca="1" si="93"/>
        <v>2.1107261619196933</v>
      </c>
      <c r="U269" s="4">
        <f t="shared" ca="1" si="94"/>
        <v>1.5072894509614267</v>
      </c>
      <c r="V269" s="4">
        <f t="shared" ca="1" si="95"/>
        <v>1.4324739502030084</v>
      </c>
      <c r="W269" s="4">
        <f t="shared" ca="1" si="96"/>
        <v>1.5072894509614267</v>
      </c>
      <c r="X269" s="4">
        <f t="shared" ca="1" si="97"/>
        <v>1.9941577214478838</v>
      </c>
      <c r="Y269" s="4">
        <f t="shared" ca="1" si="98"/>
        <v>4.6529683396566268</v>
      </c>
      <c r="Z269" s="4">
        <f t="shared" ca="1" si="99"/>
        <v>4.5970010529492296</v>
      </c>
      <c r="AA269" s="4">
        <f t="shared" ca="1" si="100"/>
        <v>1.7620089564187806</v>
      </c>
      <c r="AB269" s="10">
        <f t="shared" ca="1" si="101"/>
        <v>4.365620191259973</v>
      </c>
      <c r="AE269">
        <f t="shared" si="84"/>
        <v>3145</v>
      </c>
      <c r="AF269">
        <f t="shared" si="85"/>
        <v>3166</v>
      </c>
      <c r="AG269">
        <f t="shared" si="86"/>
        <v>3187</v>
      </c>
      <c r="AH269">
        <f t="shared" si="75"/>
        <v>3208</v>
      </c>
      <c r="AI269">
        <f t="shared" si="76"/>
        <v>3229</v>
      </c>
      <c r="AJ269">
        <f t="shared" si="77"/>
        <v>3250</v>
      </c>
      <c r="AK269">
        <f t="shared" si="78"/>
        <v>3271</v>
      </c>
      <c r="AL269">
        <f t="shared" si="87"/>
        <v>3292</v>
      </c>
      <c r="AM269">
        <f t="shared" si="79"/>
        <v>3313</v>
      </c>
      <c r="AN269">
        <f t="shared" si="80"/>
        <v>3334</v>
      </c>
      <c r="AO269">
        <f t="shared" si="81"/>
        <v>3355</v>
      </c>
      <c r="AP269">
        <f t="shared" si="82"/>
        <v>3376</v>
      </c>
      <c r="AQ269">
        <f t="shared" si="83"/>
        <v>3397</v>
      </c>
    </row>
    <row r="270" spans="8:43" x14ac:dyDescent="0.25">
      <c r="H270" s="33" t="s">
        <v>1523</v>
      </c>
      <c r="I270" s="32">
        <v>3.5</v>
      </c>
      <c r="J270" s="32">
        <v>6</v>
      </c>
      <c r="K270" s="32"/>
      <c r="L270" s="34"/>
      <c r="O270" s="1">
        <v>2</v>
      </c>
      <c r="P270" s="20">
        <f t="shared" ca="1" si="89"/>
        <v>2.0510215274644117</v>
      </c>
      <c r="Q270" s="4">
        <f t="shared" ca="1" si="90"/>
        <v>4.9391833850829654</v>
      </c>
      <c r="R270" s="4">
        <f t="shared" ca="1" si="91"/>
        <v>4.9632393730284274</v>
      </c>
      <c r="S270" s="4">
        <f t="shared" ca="1" si="92"/>
        <v>2.7002656585954243</v>
      </c>
      <c r="T270" s="4">
        <f t="shared" ca="1" si="93"/>
        <v>4.6529683396566268</v>
      </c>
      <c r="U270" s="4">
        <f t="shared" ca="1" si="94"/>
        <v>1.7974428182696067</v>
      </c>
      <c r="V270" s="4">
        <f t="shared" ca="1" si="95"/>
        <v>1.1832642857142899</v>
      </c>
      <c r="W270" s="4">
        <f t="shared" ca="1" si="96"/>
        <v>1.6329651625469079</v>
      </c>
      <c r="X270" s="4">
        <f t="shared" ca="1" si="97"/>
        <v>4.6529683396566268</v>
      </c>
      <c r="Y270" s="4">
        <f t="shared" ca="1" si="98"/>
        <v>2.6236677174290937</v>
      </c>
      <c r="Z270" s="4">
        <f t="shared" ca="1" si="99"/>
        <v>4.92726609716747</v>
      </c>
      <c r="AA270" s="4">
        <f t="shared" ca="1" si="100"/>
        <v>4.9391833850829654</v>
      </c>
      <c r="AB270" s="10">
        <f t="shared" ca="1" si="101"/>
        <v>2.0510215274644117</v>
      </c>
    </row>
    <row r="271" spans="8:43" x14ac:dyDescent="0.25">
      <c r="H271" s="33" t="s">
        <v>1525</v>
      </c>
      <c r="I271" s="4">
        <v>-0.14835714285714299</v>
      </c>
      <c r="J271" s="4">
        <v>7.8411428571428603</v>
      </c>
      <c r="K271" s="4">
        <f>IF($I271&lt;$K$3,$K$3,IF($I271&gt;$L$3,$L$3,$I271))</f>
        <v>0</v>
      </c>
      <c r="L271" s="10">
        <f>IF($J271&lt;$K$4,$K$4,IF($J271&gt;$L$4,$L$4,$J271))</f>
        <v>7</v>
      </c>
      <c r="O271">
        <v>1.5</v>
      </c>
      <c r="P271" s="20">
        <f t="shared" ca="1" si="89"/>
        <v>3.1369586669842109</v>
      </c>
      <c r="Q271" s="4">
        <f t="shared" ca="1" si="90"/>
        <v>2.2360679774997898</v>
      </c>
      <c r="R271" s="4">
        <f t="shared" ca="1" si="91"/>
        <v>2.1136571266361042</v>
      </c>
      <c r="S271" s="4">
        <f t="shared" ca="1" si="92"/>
        <v>4.9877668950019647</v>
      </c>
      <c r="T271" s="4">
        <f t="shared" ca="1" si="93"/>
        <v>4.6278473318584963</v>
      </c>
      <c r="U271" s="4">
        <f t="shared" ca="1" si="94"/>
        <v>1.6880042614228306</v>
      </c>
      <c r="V271" s="4">
        <f t="shared" ca="1" si="95"/>
        <v>1.0092928571428601</v>
      </c>
      <c r="W271" s="4">
        <f t="shared" ca="1" si="96"/>
        <v>1.5116656124039134</v>
      </c>
      <c r="X271" s="4">
        <f t="shared" ca="1" si="97"/>
        <v>4.6278473318584963</v>
      </c>
      <c r="Y271" s="4">
        <f t="shared" ca="1" si="98"/>
        <v>4.8186499070787248</v>
      </c>
      <c r="Z271" s="4">
        <f t="shared" ca="1" si="99"/>
        <v>2.1213203435596424</v>
      </c>
      <c r="AA271" s="4">
        <f t="shared" ca="1" si="100"/>
        <v>2.2360679774997898</v>
      </c>
      <c r="AB271" s="10">
        <f t="shared" ca="1" si="101"/>
        <v>3.0687870040081653</v>
      </c>
    </row>
    <row r="272" spans="8:43" x14ac:dyDescent="0.25">
      <c r="H272" s="33" t="s">
        <v>1526</v>
      </c>
      <c r="I272" s="4">
        <v>3.5542785714285698</v>
      </c>
      <c r="J272" s="4">
        <v>7.8411428571428603</v>
      </c>
      <c r="K272" s="4">
        <f>IF($I272&lt;$K$3,$K$3,IF($I272&gt;$L$3,$L$3,$I272))</f>
        <v>3.5542785714285698</v>
      </c>
      <c r="L272" s="10">
        <f>IF($J272&lt;$K$4,$K$4,IF($J272&gt;$L$4,$L$4,$J272))</f>
        <v>7</v>
      </c>
      <c r="O272" s="1">
        <v>1</v>
      </c>
      <c r="P272" s="20">
        <f t="shared" ca="1" si="89"/>
        <v>4.3243507962443992</v>
      </c>
      <c r="Q272" s="4">
        <f t="shared" ca="1" si="90"/>
        <v>1.4065573546203991</v>
      </c>
      <c r="R272" s="4">
        <f t="shared" ca="1" si="91"/>
        <v>2.2360679774997898</v>
      </c>
      <c r="S272" s="4">
        <f t="shared" ca="1" si="92"/>
        <v>4.9710006710809989</v>
      </c>
      <c r="T272" s="4">
        <f t="shared" ca="1" si="93"/>
        <v>2.0102642356650247</v>
      </c>
      <c r="U272" s="4">
        <f t="shared" ca="1" si="94"/>
        <v>4.1231056256176606</v>
      </c>
      <c r="V272" s="4">
        <f t="shared" ca="1" si="95"/>
        <v>1.0014719982687117</v>
      </c>
      <c r="W272" s="4">
        <f t="shared" ca="1" si="96"/>
        <v>4.1231056256176606</v>
      </c>
      <c r="X272" s="4">
        <f t="shared" ca="1" si="97"/>
        <v>1.8618579756879061</v>
      </c>
      <c r="Y272" s="4">
        <f t="shared" ca="1" si="98"/>
        <v>4.8012931591395249</v>
      </c>
      <c r="Z272" s="4">
        <f t="shared" ca="1" si="99"/>
        <v>2.2360679774997898</v>
      </c>
      <c r="AA272" s="4">
        <f t="shared" ca="1" si="100"/>
        <v>1.4142135623730951</v>
      </c>
      <c r="AB272" s="10">
        <f t="shared" ca="1" si="101"/>
        <v>4.1746156810097714</v>
      </c>
    </row>
    <row r="273" spans="8:33" x14ac:dyDescent="0.25">
      <c r="H273" s="33"/>
      <c r="I273" s="32"/>
      <c r="J273" s="32"/>
      <c r="K273" s="32"/>
      <c r="L273" s="34"/>
      <c r="O273">
        <v>0.5</v>
      </c>
      <c r="P273" s="21">
        <f t="shared" ca="1" si="89"/>
        <v>9.1923881554251174</v>
      </c>
      <c r="Q273" s="26">
        <f t="shared" ca="1" si="90"/>
        <v>4.2050121308277078</v>
      </c>
      <c r="R273" s="26">
        <f t="shared" ca="1" si="91"/>
        <v>2.9505861941367888</v>
      </c>
      <c r="S273" s="26">
        <f t="shared" ca="1" si="92"/>
        <v>1.7681674128882705</v>
      </c>
      <c r="T273" s="26">
        <f t="shared" ca="1" si="93"/>
        <v>4.3978937118192354</v>
      </c>
      <c r="U273" s="26">
        <f t="shared" ca="1" si="94"/>
        <v>4.0311288741492746</v>
      </c>
      <c r="V273" s="26">
        <f t="shared" ca="1" si="95"/>
        <v>0.5029375342090967</v>
      </c>
      <c r="W273" s="26">
        <f t="shared" ca="1" si="96"/>
        <v>4.0311288741492746</v>
      </c>
      <c r="X273" s="26">
        <f t="shared" ca="1" si="97"/>
        <v>4.2256852698704384</v>
      </c>
      <c r="Y273" s="26">
        <f t="shared" ca="1" si="98"/>
        <v>1.9350907584184054</v>
      </c>
      <c r="Z273" s="26">
        <f t="shared" ca="1" si="99"/>
        <v>3.0250191009179379</v>
      </c>
      <c r="AA273" s="26">
        <f t="shared" ca="1" si="100"/>
        <v>4.2050121308277078</v>
      </c>
      <c r="AB273" s="11">
        <f t="shared" ca="1" si="101"/>
        <v>9.1923881554251174</v>
      </c>
      <c r="AD273" t="s">
        <v>1532</v>
      </c>
      <c r="AE273" s="1">
        <f ca="1">AVERAGE(P262:AB273)</f>
        <v>2.8357190890830837</v>
      </c>
      <c r="AF273" t="s">
        <v>1533</v>
      </c>
      <c r="AG273" s="1">
        <f ca="1">MAX(P262:AB273)</f>
        <v>9.1923881554251174</v>
      </c>
    </row>
    <row r="274" spans="8:33" x14ac:dyDescent="0.25">
      <c r="H274" s="33" t="s">
        <v>1519</v>
      </c>
      <c r="I274" s="32" t="str">
        <f ca="1" xml:space="preserve"> "(x - " &amp; $M$3 &amp; ")^2 + (y - " &amp; $M$4 &amp; ")^2 = " &amp; I267 &amp; "^2"</f>
        <v>(x - 3,5)^2 + (y - 0)^2 = 7,82623792124926^2</v>
      </c>
      <c r="J274" s="32"/>
      <c r="K274" s="32"/>
      <c r="L274" s="34"/>
      <c r="P274">
        <v>0.5</v>
      </c>
      <c r="Q274">
        <v>1</v>
      </c>
      <c r="R274">
        <v>1.5</v>
      </c>
      <c r="S274">
        <v>2</v>
      </c>
      <c r="T274">
        <v>2.5</v>
      </c>
      <c r="U274">
        <v>3</v>
      </c>
      <c r="V274" s="38">
        <v>3.5</v>
      </c>
      <c r="W274">
        <v>4</v>
      </c>
      <c r="X274">
        <v>4.5</v>
      </c>
      <c r="Y274">
        <v>5</v>
      </c>
      <c r="Z274">
        <v>5.5</v>
      </c>
      <c r="AA274">
        <v>6</v>
      </c>
      <c r="AB274">
        <v>6.5</v>
      </c>
    </row>
    <row r="275" spans="8:33" x14ac:dyDescent="0.25">
      <c r="H275" s="33"/>
      <c r="I275" s="32" t="str">
        <f ca="1" xml:space="preserve"> "(x - " &amp; $N$3 &amp; ")^2 + (y - " &amp; $N$4 &amp; ")^2 = " &amp; J267 &amp; "^2"</f>
        <v>(x - 0)^2 + (y - 3,5)^2 = 2,32489492314703^2</v>
      </c>
      <c r="J275" s="32"/>
      <c r="K275" s="32"/>
      <c r="L275" s="34"/>
    </row>
    <row r="276" spans="8:33" x14ac:dyDescent="0.25">
      <c r="H276" s="33"/>
      <c r="I276" s="32" t="str">
        <f ca="1" xml:space="preserve"> "(x - " &amp; $O$3 &amp; ")^2 + (y - " &amp; $O$4 &amp; ")^2 = " &amp; K267 &amp; "^2"</f>
        <v>(x - 3,5)^2 + (y - 7)^2 = 0,732914439243202^2</v>
      </c>
      <c r="J276" s="32"/>
      <c r="K276" s="32"/>
      <c r="L276" s="34"/>
    </row>
    <row r="277" spans="8:33" x14ac:dyDescent="0.25">
      <c r="H277" s="33"/>
      <c r="I277" s="32" t="str">
        <f ca="1" xml:space="preserve"> "(x - " &amp; $P$3 &amp; ")^2 + (y - " &amp; $P$4 &amp; ")^2 = " &amp; L267 &amp; "^2"</f>
        <v>(x - 7)^2 + (y - 3,5)^2 = 2,14579067355581^2</v>
      </c>
      <c r="J277" s="32"/>
      <c r="K277" s="32"/>
      <c r="L277" s="34"/>
    </row>
    <row r="278" spans="8:33" x14ac:dyDescent="0.25">
      <c r="H278" s="33"/>
      <c r="I278" s="32"/>
      <c r="J278" s="32"/>
      <c r="K278" s="32"/>
      <c r="L278" s="34"/>
    </row>
    <row r="279" spans="8:33" x14ac:dyDescent="0.25">
      <c r="H279" s="33"/>
      <c r="I279" s="32" t="s">
        <v>1529</v>
      </c>
      <c r="J279" s="32"/>
      <c r="K279" s="32"/>
      <c r="L279" s="34"/>
      <c r="O279" s="1">
        <v>6</v>
      </c>
      <c r="P279" s="1">
        <f ca="1">INDIRECT("$J" &amp; AE258)</f>
        <v>0.45579721087208158</v>
      </c>
      <c r="Q279" s="1">
        <f t="shared" ref="Q279:AB279" ca="1" si="105">INDIRECT("$J" &amp; AF258)</f>
        <v>0.38516480713450374</v>
      </c>
      <c r="R279" s="1">
        <f t="shared" ca="1" si="105"/>
        <v>0.53755969653766655</v>
      </c>
      <c r="S279" s="1">
        <f t="shared" ca="1" si="105"/>
        <v>0.67361486316039465</v>
      </c>
      <c r="T279" s="1">
        <f t="shared" ca="1" si="105"/>
        <v>0.35189794435136235</v>
      </c>
      <c r="U279" s="1">
        <f t="shared" ca="1" si="105"/>
        <v>0.45069700622101738</v>
      </c>
      <c r="V279" s="1">
        <f t="shared" ca="1" si="105"/>
        <v>0.39767473295737332</v>
      </c>
      <c r="W279" s="1">
        <f t="shared" ca="1" si="105"/>
        <v>0.45069700622101738</v>
      </c>
      <c r="X279" s="1">
        <f t="shared" ca="1" si="105"/>
        <v>0.35189794435136235</v>
      </c>
      <c r="Y279" s="1">
        <f t="shared" ca="1" si="105"/>
        <v>0.67361486316039465</v>
      </c>
      <c r="Z279" s="1">
        <f t="shared" ca="1" si="105"/>
        <v>0.53755969653766655</v>
      </c>
      <c r="AA279" s="1">
        <f t="shared" ca="1" si="105"/>
        <v>0.38516480713450374</v>
      </c>
      <c r="AB279" s="1">
        <f t="shared" ca="1" si="105"/>
        <v>0.45579721087208158</v>
      </c>
    </row>
    <row r="280" spans="8:33" x14ac:dyDescent="0.25">
      <c r="H280" s="33"/>
      <c r="I280" s="32" t="s">
        <v>1525</v>
      </c>
      <c r="J280" s="32">
        <f>SQRT(POWER($K271-$I270,2)+POWER($L271-$J270,2))</f>
        <v>3.640054944640259</v>
      </c>
      <c r="K280" s="32"/>
      <c r="L280" s="34"/>
      <c r="O280">
        <v>5.5</v>
      </c>
      <c r="P280" s="1">
        <f t="shared" ref="P280:P290" ca="1" si="106">INDIRECT("$J" &amp; AE259)</f>
        <v>0.64173354912058977</v>
      </c>
      <c r="Q280" s="1">
        <f t="shared" ref="Q280:Q290" ca="1" si="107">INDIRECT("$J" &amp; AF259)</f>
        <v>0.53755969653766655</v>
      </c>
      <c r="R280" s="1">
        <f t="shared" ref="R280:R290" ca="1" si="108">INDIRECT("$J" &amp; AG259)</f>
        <v>0.29530008928037432</v>
      </c>
      <c r="S280" s="1">
        <f t="shared" ref="S280:S290" ca="1" si="109">INDIRECT("$J" &amp; AH259)</f>
        <v>0.60860553717463794</v>
      </c>
      <c r="T280" s="1">
        <f t="shared" ref="T280:T290" ca="1" si="110">INDIRECT("$J" &amp; AI259)</f>
        <v>0.56452752383585225</v>
      </c>
      <c r="U280" s="1">
        <f t="shared" ref="U280:U290" ca="1" si="111">INDIRECT("$J" &amp; AJ259)</f>
        <v>0.23723465914222985</v>
      </c>
      <c r="V280" s="1">
        <f t="shared" ref="V280:V290" ca="1" si="112">INDIRECT("$J" &amp; AK259)</f>
        <v>6.2257748298549132E-2</v>
      </c>
      <c r="W280" s="1">
        <f t="shared" ref="W280:W290" ca="1" si="113">INDIRECT("$J" &amp; AL259)</f>
        <v>0.23723465914222985</v>
      </c>
      <c r="X280" s="1">
        <f t="shared" ref="X280:X290" ca="1" si="114">INDIRECT("$J" &amp; AM259)</f>
        <v>0.56452752383585225</v>
      </c>
      <c r="Y280" s="1">
        <f t="shared" ref="Y280:Y290" ca="1" si="115">INDIRECT("$J" &amp; AN259)</f>
        <v>0.60860553717463794</v>
      </c>
      <c r="Z280" s="1">
        <f t="shared" ref="Z280:Z290" ca="1" si="116">INDIRECT("$J" &amp; AO259)</f>
        <v>0.29530008928037432</v>
      </c>
      <c r="AA280" s="1">
        <f t="shared" ref="AA280:AA290" ca="1" si="117">INDIRECT("$J" &amp; AP259)</f>
        <v>0.53755969653766655</v>
      </c>
      <c r="AB280" s="1">
        <f t="shared" ref="AB280:AB290" ca="1" si="118">INDIRECT("$J" &amp; AQ259)</f>
        <v>0.64173354912058977</v>
      </c>
    </row>
    <row r="281" spans="8:33" x14ac:dyDescent="0.25">
      <c r="H281" s="35"/>
      <c r="I281" s="36" t="s">
        <v>1526</v>
      </c>
      <c r="J281" s="36">
        <f>SQRT(POWER($K272-$I270,2)+POWER($L272-$J270,2))</f>
        <v>1.0014719982687117</v>
      </c>
      <c r="K281" s="36"/>
      <c r="L281" s="37"/>
      <c r="O281" s="1">
        <v>5</v>
      </c>
      <c r="P281" s="1">
        <f t="shared" ca="1" si="106"/>
        <v>0.52657024276604525</v>
      </c>
      <c r="Q281" s="1">
        <f t="shared" ca="1" si="107"/>
        <v>0.67361486316039465</v>
      </c>
      <c r="R281" s="1">
        <f t="shared" ca="1" si="108"/>
        <v>0.60860553717463794</v>
      </c>
      <c r="S281" s="1">
        <f t="shared" ca="1" si="109"/>
        <v>0.44030650891055068</v>
      </c>
      <c r="T281" s="1">
        <f t="shared" ca="1" si="110"/>
        <v>0.66302803392249299</v>
      </c>
      <c r="U281" s="1">
        <f t="shared" ca="1" si="111"/>
        <v>0.46038678446082537</v>
      </c>
      <c r="V281" s="1">
        <f t="shared" ca="1" si="112"/>
        <v>0.38422689413609135</v>
      </c>
      <c r="W281" s="1">
        <f t="shared" ca="1" si="113"/>
        <v>0.46038678446082537</v>
      </c>
      <c r="X281" s="1">
        <f t="shared" ca="1" si="114"/>
        <v>0.66302803392249299</v>
      </c>
      <c r="Y281" s="1">
        <f t="shared" ca="1" si="115"/>
        <v>0.44030650891055068</v>
      </c>
      <c r="Z281" s="1">
        <f t="shared" ca="1" si="116"/>
        <v>0.60860553717463794</v>
      </c>
      <c r="AA281" s="1">
        <f t="shared" ca="1" si="117"/>
        <v>0.67361486316039465</v>
      </c>
      <c r="AB281" s="1">
        <f t="shared" ca="1" si="118"/>
        <v>0.52657024276604525</v>
      </c>
    </row>
    <row r="282" spans="8:33" x14ac:dyDescent="0.25">
      <c r="O282">
        <v>4.5</v>
      </c>
      <c r="P282" s="1">
        <f t="shared" ca="1" si="106"/>
        <v>0.38105545658353623</v>
      </c>
      <c r="Q282" s="1">
        <f t="shared" ca="1" si="107"/>
        <v>0.35189794435136235</v>
      </c>
      <c r="R282" s="1">
        <f t="shared" ca="1" si="108"/>
        <v>0.56452752383585225</v>
      </c>
      <c r="S282" s="1">
        <f t="shared" ca="1" si="109"/>
        <v>0.66302803392249299</v>
      </c>
      <c r="T282" s="1">
        <f t="shared" ca="1" si="110"/>
        <v>0.60470926442739081</v>
      </c>
      <c r="U282" s="1">
        <f t="shared" ca="1" si="111"/>
        <v>0.362585611651141</v>
      </c>
      <c r="V282" s="1">
        <f t="shared" ca="1" si="112"/>
        <v>0.28010988928051805</v>
      </c>
      <c r="W282" s="1">
        <f t="shared" ca="1" si="113"/>
        <v>0.362585611651141</v>
      </c>
      <c r="X282" s="1">
        <f t="shared" ca="1" si="114"/>
        <v>0.60470926442739081</v>
      </c>
      <c r="Y282" s="1">
        <f t="shared" ca="1" si="115"/>
        <v>0.66302803392249299</v>
      </c>
      <c r="Z282" s="1">
        <f t="shared" ca="1" si="116"/>
        <v>0.56452752383585225</v>
      </c>
      <c r="AA282" s="1">
        <f t="shared" ca="1" si="117"/>
        <v>0.35189794435136235</v>
      </c>
      <c r="AB282" s="1">
        <f t="shared" ca="1" si="118"/>
        <v>0.38105545658353623</v>
      </c>
    </row>
    <row r="283" spans="8:33" x14ac:dyDescent="0.25">
      <c r="O283" s="1">
        <v>4</v>
      </c>
      <c r="P283" s="1">
        <f t="shared" ca="1" si="106"/>
        <v>0.4689498735084815</v>
      </c>
      <c r="Q283" s="1">
        <f t="shared" ca="1" si="107"/>
        <v>0.45069700622101738</v>
      </c>
      <c r="R283" s="1">
        <f t="shared" ca="1" si="108"/>
        <v>0.23723465914222985</v>
      </c>
      <c r="S283" s="1">
        <f t="shared" ca="1" si="109"/>
        <v>0.46038678446082537</v>
      </c>
      <c r="T283" s="1">
        <f t="shared" ca="1" si="110"/>
        <v>0.362585611651141</v>
      </c>
      <c r="U283" s="1">
        <f t="shared" ca="1" si="111"/>
        <v>0.14502027859676847</v>
      </c>
      <c r="V283" s="1">
        <f t="shared" ca="1" si="112"/>
        <v>7.1067811865475505E-2</v>
      </c>
      <c r="W283" s="1">
        <f t="shared" ca="1" si="113"/>
        <v>0.14502027859676847</v>
      </c>
      <c r="X283" s="1">
        <f t="shared" ca="1" si="114"/>
        <v>0.362585611651141</v>
      </c>
      <c r="Y283" s="1">
        <f t="shared" ca="1" si="115"/>
        <v>0.46038678446082537</v>
      </c>
      <c r="Z283" s="1">
        <f t="shared" ca="1" si="116"/>
        <v>0.23723465914222985</v>
      </c>
      <c r="AA283" s="1">
        <f t="shared" ca="1" si="117"/>
        <v>0.45069700622101738</v>
      </c>
      <c r="AB283" s="1">
        <f t="shared" ca="1" si="118"/>
        <v>0.4689498735084815</v>
      </c>
    </row>
    <row r="284" spans="8:33" x14ac:dyDescent="0.25">
      <c r="O284" s="38">
        <v>3.5</v>
      </c>
      <c r="P284" s="1">
        <f t="shared" ca="1" si="106"/>
        <v>0.21954445729288707</v>
      </c>
      <c r="Q284" s="1">
        <f t="shared" ca="1" si="107"/>
        <v>0.39767473295737332</v>
      </c>
      <c r="R284" s="1">
        <f t="shared" ca="1" si="108"/>
        <v>6.2257748298549132E-2</v>
      </c>
      <c r="S284" s="1">
        <f t="shared" ca="1" si="109"/>
        <v>0.38422689413609135</v>
      </c>
      <c r="T284" s="1">
        <f t="shared" ca="1" si="110"/>
        <v>0.28010988928051805</v>
      </c>
      <c r="U284" s="1">
        <f t="shared" ca="1" si="111"/>
        <v>7.1067811865475505E-2</v>
      </c>
      <c r="V284" s="1">
        <f t="shared" ca="1" si="112"/>
        <v>0</v>
      </c>
      <c r="W284" s="1">
        <f t="shared" ca="1" si="113"/>
        <v>7.1067811865475505E-2</v>
      </c>
      <c r="X284" s="1">
        <f t="shared" ca="1" si="114"/>
        <v>0.28010988928051805</v>
      </c>
      <c r="Y284" s="1">
        <f t="shared" ca="1" si="115"/>
        <v>0.38422689413609135</v>
      </c>
      <c r="Z284" s="1">
        <f t="shared" ca="1" si="116"/>
        <v>6.2257748298549132E-2</v>
      </c>
      <c r="AA284" s="1">
        <f t="shared" ca="1" si="117"/>
        <v>0.39767473295737332</v>
      </c>
      <c r="AB284" s="1">
        <f t="shared" ca="1" si="118"/>
        <v>0.21954445729288707</v>
      </c>
    </row>
    <row r="285" spans="8:33" x14ac:dyDescent="0.25">
      <c r="H285" s="7"/>
      <c r="I285" s="8" t="s">
        <v>1512</v>
      </c>
      <c r="J285" s="8" t="s">
        <v>1513</v>
      </c>
      <c r="K285" s="8" t="s">
        <v>1514</v>
      </c>
      <c r="L285" s="9" t="s">
        <v>1522</v>
      </c>
      <c r="O285" s="1">
        <v>3</v>
      </c>
      <c r="P285" s="1">
        <f t="shared" ca="1" si="106"/>
        <v>0.4689498735084815</v>
      </c>
      <c r="Q285" s="1">
        <f t="shared" ca="1" si="107"/>
        <v>0.45069700622101738</v>
      </c>
      <c r="R285" s="1">
        <f t="shared" ca="1" si="108"/>
        <v>0.23723465914222985</v>
      </c>
      <c r="S285" s="1">
        <f t="shared" ca="1" si="109"/>
        <v>0.46038678446082537</v>
      </c>
      <c r="T285" s="1">
        <f t="shared" ca="1" si="110"/>
        <v>0.362585611651141</v>
      </c>
      <c r="U285" s="1">
        <f t="shared" ca="1" si="111"/>
        <v>0.14502027859676847</v>
      </c>
      <c r="V285" s="1">
        <f t="shared" ca="1" si="112"/>
        <v>7.1067811865475505E-2</v>
      </c>
      <c r="W285" s="1">
        <f t="shared" ca="1" si="113"/>
        <v>0.14502027859676847</v>
      </c>
      <c r="X285" s="1">
        <f t="shared" ca="1" si="114"/>
        <v>0.362585611651141</v>
      </c>
      <c r="Y285" s="1">
        <f t="shared" ca="1" si="115"/>
        <v>0.46038678446082537</v>
      </c>
      <c r="Z285" s="1">
        <f t="shared" ca="1" si="116"/>
        <v>0.23723465914222985</v>
      </c>
      <c r="AA285" s="1">
        <f t="shared" ca="1" si="117"/>
        <v>0.45069700622101738</v>
      </c>
      <c r="AB285" s="1">
        <f t="shared" ca="1" si="118"/>
        <v>0.4689498735084815</v>
      </c>
    </row>
    <row r="286" spans="8:33" x14ac:dyDescent="0.25">
      <c r="H286" s="33" t="s">
        <v>1516</v>
      </c>
      <c r="I286" s="4">
        <f>SQRT(POWER($I291-$M$3,2)+POWER($J291-$M$4,2))</f>
        <v>6.0207972893961479</v>
      </c>
      <c r="J286" s="4">
        <f>SQRT(POWER($I291-$N$3,2)+POWER($J291-$N$4,2))</f>
        <v>4.7169905660283016</v>
      </c>
      <c r="K286" s="4">
        <f>SQRT(POWER($I291-$O$3,2)+POWER($J291-$O$4,2))</f>
        <v>1.1180339887498949</v>
      </c>
      <c r="L286" s="10">
        <f>SQRT(POWER($I291-$P$3,2)+POWER($J291-$P$4,2))</f>
        <v>3.905124837953327</v>
      </c>
      <c r="O286">
        <v>2.5</v>
      </c>
      <c r="P286" s="1">
        <f t="shared" ca="1" si="106"/>
        <v>0.38105545658353623</v>
      </c>
      <c r="Q286" s="1">
        <f t="shared" ca="1" si="107"/>
        <v>0.35189794435136235</v>
      </c>
      <c r="R286" s="1">
        <f t="shared" ca="1" si="108"/>
        <v>0.56452752383585225</v>
      </c>
      <c r="S286" s="1">
        <f t="shared" ca="1" si="109"/>
        <v>0.66302803392249299</v>
      </c>
      <c r="T286" s="1">
        <f t="shared" ca="1" si="110"/>
        <v>0.60470926442739081</v>
      </c>
      <c r="U286" s="1">
        <f t="shared" ca="1" si="111"/>
        <v>0.362585611651141</v>
      </c>
      <c r="V286" s="1">
        <f t="shared" ca="1" si="112"/>
        <v>0.28010988928051805</v>
      </c>
      <c r="W286" s="1">
        <f t="shared" ca="1" si="113"/>
        <v>0.362585611651141</v>
      </c>
      <c r="X286" s="1">
        <f t="shared" ca="1" si="114"/>
        <v>0.60470926442739081</v>
      </c>
      <c r="Y286" s="1">
        <f t="shared" ca="1" si="115"/>
        <v>0.66302803392249299</v>
      </c>
      <c r="Z286" s="1">
        <f t="shared" ca="1" si="116"/>
        <v>0.56452752383585225</v>
      </c>
      <c r="AA286" s="1">
        <f t="shared" ca="1" si="117"/>
        <v>0.35189794435136235</v>
      </c>
      <c r="AB286" s="1">
        <f t="shared" ca="1" si="118"/>
        <v>0.38105545658353623</v>
      </c>
    </row>
    <row r="287" spans="8:33" x14ac:dyDescent="0.25">
      <c r="H287" s="33" t="s">
        <v>1527</v>
      </c>
      <c r="I287" s="32">
        <f>ROUND(I286/0.5,0)*0.5</f>
        <v>6</v>
      </c>
      <c r="J287" s="32">
        <f t="shared" ref="J287" si="119">ROUND(J286/0.5,0)*0.5</f>
        <v>4.5</v>
      </c>
      <c r="K287" s="32">
        <f t="shared" ref="K287" si="120">ROUND(K286/0.5,0)*0.5</f>
        <v>1</v>
      </c>
      <c r="L287" s="34">
        <f t="shared" ref="L287" si="121">ROUND(L286/0.5,0)*0.5</f>
        <v>4</v>
      </c>
      <c r="O287" s="1">
        <v>2</v>
      </c>
      <c r="P287" s="1">
        <f t="shared" ca="1" si="106"/>
        <v>0.52657024276604525</v>
      </c>
      <c r="Q287" s="1">
        <f t="shared" ca="1" si="107"/>
        <v>0.67361486316039465</v>
      </c>
      <c r="R287" s="1">
        <f t="shared" ca="1" si="108"/>
        <v>0.60860553717463794</v>
      </c>
      <c r="S287" s="1">
        <f t="shared" ca="1" si="109"/>
        <v>0.44030650891055068</v>
      </c>
      <c r="T287" s="1">
        <f t="shared" ca="1" si="110"/>
        <v>0.66302803392249299</v>
      </c>
      <c r="U287" s="1">
        <f t="shared" ca="1" si="111"/>
        <v>0.46038678446082537</v>
      </c>
      <c r="V287" s="1">
        <f t="shared" ca="1" si="112"/>
        <v>0.38422689413609135</v>
      </c>
      <c r="W287" s="1">
        <f t="shared" ca="1" si="113"/>
        <v>0.46038678446082537</v>
      </c>
      <c r="X287" s="1">
        <f t="shared" ca="1" si="114"/>
        <v>0.66302803392249299</v>
      </c>
      <c r="Y287" s="1">
        <f t="shared" ca="1" si="115"/>
        <v>0.44030650891055068</v>
      </c>
      <c r="Z287" s="1">
        <f t="shared" ca="1" si="116"/>
        <v>0.60860553717463794</v>
      </c>
      <c r="AA287" s="1">
        <f t="shared" ca="1" si="117"/>
        <v>0.67361486316039465</v>
      </c>
      <c r="AB287" s="1">
        <f t="shared" ca="1" si="118"/>
        <v>0.52657024276604525</v>
      </c>
    </row>
    <row r="288" spans="8:33" x14ac:dyDescent="0.25">
      <c r="H288" s="33" t="s">
        <v>1517</v>
      </c>
      <c r="I288" s="4">
        <f ca="1">IF(INDIRECT("$C$" &amp; $I287*2+3)&gt;$I$6,$I$6,INDIRECT("$C$" &amp; $I287*2+3))</f>
        <v>7.8262379212492643</v>
      </c>
      <c r="J288" s="4">
        <f ca="1">IF(INDIRECT("$D$" &amp; $J287*2+3)&gt;$I$6,$I$6,INDIRECT("$D$" &amp; $J287*2+3))</f>
        <v>2.3248949231470326</v>
      </c>
      <c r="K288" s="4">
        <f ca="1">IF(INDIRECT("$E$" &amp; $K287*2+3)&gt;$I$6,$I$6,INDIRECT("$E$" &amp; $K287*2+3))</f>
        <v>0.73291443924320154</v>
      </c>
      <c r="L288" s="10">
        <f ca="1">IF(INDIRECT("$F$" &amp; $L287*2+3)&gt;$I$6,$I$6,INDIRECT("$F$" &amp; $L287*2+3))</f>
        <v>7.8262379212492643</v>
      </c>
      <c r="O288">
        <v>1.5</v>
      </c>
      <c r="P288" s="1">
        <f t="shared" ca="1" si="106"/>
        <v>0.64173354912058977</v>
      </c>
      <c r="Q288" s="1">
        <f t="shared" ca="1" si="107"/>
        <v>0.53755969653766655</v>
      </c>
      <c r="R288" s="1">
        <f t="shared" ca="1" si="108"/>
        <v>0.29530008928037432</v>
      </c>
      <c r="S288" s="1">
        <f t="shared" ca="1" si="109"/>
        <v>0.60860553717463794</v>
      </c>
      <c r="T288" s="1">
        <f t="shared" ca="1" si="110"/>
        <v>0.56452752383585225</v>
      </c>
      <c r="U288" s="1">
        <f t="shared" ca="1" si="111"/>
        <v>0.23723465914222985</v>
      </c>
      <c r="V288" s="1">
        <f t="shared" ca="1" si="112"/>
        <v>6.2257748298549132E-2</v>
      </c>
      <c r="W288" s="1">
        <f t="shared" ca="1" si="113"/>
        <v>0.23723465914222985</v>
      </c>
      <c r="X288" s="1">
        <f t="shared" ca="1" si="114"/>
        <v>0.56452752383585225</v>
      </c>
      <c r="Y288" s="1">
        <f t="shared" ca="1" si="115"/>
        <v>0.60860553717463794</v>
      </c>
      <c r="Z288" s="1">
        <f t="shared" ca="1" si="116"/>
        <v>0.29530008928037432</v>
      </c>
      <c r="AA288" s="1">
        <f t="shared" ca="1" si="117"/>
        <v>0.53755969653766655</v>
      </c>
      <c r="AB288" s="1">
        <f t="shared" ca="1" si="118"/>
        <v>0.64173354912058977</v>
      </c>
    </row>
    <row r="289" spans="8:33" x14ac:dyDescent="0.25">
      <c r="H289" s="33"/>
      <c r="I289" s="32" t="s">
        <v>1502</v>
      </c>
      <c r="J289" s="4">
        <f>SUM(ABS(I286-I287),ABS(J287-J286),ABS(K287-K286),ABS(L287-L286))</f>
        <v>0.45069700622101738</v>
      </c>
      <c r="K289" s="32"/>
      <c r="L289" s="34"/>
      <c r="O289" s="1">
        <v>1</v>
      </c>
      <c r="P289" s="1">
        <f t="shared" ca="1" si="106"/>
        <v>0.45579721087208158</v>
      </c>
      <c r="Q289" s="1">
        <f t="shared" ca="1" si="107"/>
        <v>0.38516480713450374</v>
      </c>
      <c r="R289" s="1">
        <f t="shared" ca="1" si="108"/>
        <v>0.53755969653766655</v>
      </c>
      <c r="S289" s="1">
        <f t="shared" ca="1" si="109"/>
        <v>0.67361486316039465</v>
      </c>
      <c r="T289" s="1">
        <f t="shared" ca="1" si="110"/>
        <v>0.35189794435136235</v>
      </c>
      <c r="U289" s="1">
        <f t="shared" ca="1" si="111"/>
        <v>0.45069700622101738</v>
      </c>
      <c r="V289" s="1">
        <f t="shared" ca="1" si="112"/>
        <v>0.39767473295737332</v>
      </c>
      <c r="W289" s="1">
        <f t="shared" ca="1" si="113"/>
        <v>0.45069700622101738</v>
      </c>
      <c r="X289" s="1">
        <f t="shared" ca="1" si="114"/>
        <v>0.35189794435136235</v>
      </c>
      <c r="Y289" s="1">
        <f t="shared" ca="1" si="115"/>
        <v>0.67361486316039465</v>
      </c>
      <c r="Z289" s="1">
        <f t="shared" ca="1" si="116"/>
        <v>0.53755969653766655</v>
      </c>
      <c r="AA289" s="1">
        <f t="shared" ca="1" si="117"/>
        <v>0.38516480713450374</v>
      </c>
      <c r="AB289" s="1">
        <f t="shared" ca="1" si="118"/>
        <v>0.45579721087208158</v>
      </c>
    </row>
    <row r="290" spans="8:33" x14ac:dyDescent="0.25">
      <c r="H290" s="33"/>
      <c r="I290" s="32" t="s">
        <v>1509</v>
      </c>
      <c r="J290" s="32" t="s">
        <v>1510</v>
      </c>
      <c r="K290" s="32"/>
      <c r="L290" s="34"/>
      <c r="O290">
        <v>0.5</v>
      </c>
      <c r="P290" s="1">
        <f t="shared" ca="1" si="106"/>
        <v>0.40058359357457274</v>
      </c>
      <c r="Q290" s="1">
        <f t="shared" ca="1" si="107"/>
        <v>0.45579721087208158</v>
      </c>
      <c r="R290" s="1">
        <f t="shared" ca="1" si="108"/>
        <v>0.64173354912058977</v>
      </c>
      <c r="S290" s="1">
        <f t="shared" ca="1" si="109"/>
        <v>0.52657024276604525</v>
      </c>
      <c r="T290" s="1">
        <f t="shared" ca="1" si="110"/>
        <v>0.38105545658353623</v>
      </c>
      <c r="U290" s="1">
        <f t="shared" ca="1" si="111"/>
        <v>0.4689498735084815</v>
      </c>
      <c r="V290" s="1">
        <f t="shared" ca="1" si="112"/>
        <v>0.21954445729288707</v>
      </c>
      <c r="W290" s="1">
        <f t="shared" ca="1" si="113"/>
        <v>0.4689498735084815</v>
      </c>
      <c r="X290" s="1">
        <f t="shared" ca="1" si="114"/>
        <v>0.38105545658353623</v>
      </c>
      <c r="Y290" s="1">
        <f t="shared" ca="1" si="115"/>
        <v>0.52657024276604525</v>
      </c>
      <c r="Z290" s="1">
        <f t="shared" ca="1" si="116"/>
        <v>0.64173354912058977</v>
      </c>
      <c r="AA290" s="1">
        <f t="shared" ca="1" si="117"/>
        <v>0.45579721087208158</v>
      </c>
      <c r="AB290" s="1">
        <f t="shared" ca="1" si="118"/>
        <v>0.40058359357457274</v>
      </c>
      <c r="AD290" t="s">
        <v>1532</v>
      </c>
      <c r="AE290" s="1">
        <f ca="1">AVERAGE(P279:AB290)</f>
        <v>0.43492879448297161</v>
      </c>
      <c r="AF290" t="s">
        <v>1533</v>
      </c>
      <c r="AG290" s="1">
        <f ca="1">MAX(P279:AB290)</f>
        <v>0.67361486316039465</v>
      </c>
    </row>
    <row r="291" spans="8:33" x14ac:dyDescent="0.25">
      <c r="H291" s="33" t="s">
        <v>1523</v>
      </c>
      <c r="I291" s="32">
        <v>4</v>
      </c>
      <c r="J291" s="32">
        <v>6</v>
      </c>
      <c r="K291" s="32"/>
      <c r="L291" s="34"/>
      <c r="P291">
        <v>0.5</v>
      </c>
      <c r="Q291">
        <v>1</v>
      </c>
      <c r="R291">
        <v>1.5</v>
      </c>
      <c r="S291">
        <v>2</v>
      </c>
      <c r="T291">
        <v>2.5</v>
      </c>
      <c r="U291">
        <v>3</v>
      </c>
      <c r="V291" s="38">
        <v>3.5</v>
      </c>
      <c r="W291">
        <v>4</v>
      </c>
      <c r="X291">
        <v>4.5</v>
      </c>
      <c r="Y291">
        <v>5</v>
      </c>
      <c r="Z291">
        <v>5.5</v>
      </c>
      <c r="AA291">
        <v>6</v>
      </c>
      <c r="AB291">
        <v>6.5</v>
      </c>
    </row>
    <row r="292" spans="8:33" x14ac:dyDescent="0.25">
      <c r="H292" s="33" t="s">
        <v>1525</v>
      </c>
      <c r="I292" s="4">
        <v>-0.14835714285714299</v>
      </c>
      <c r="J292" s="4">
        <v>7.8411428571428603</v>
      </c>
      <c r="K292" s="4">
        <f>IF($I292&lt;$K$3,$K$3,IF($I292&gt;$L$3,$L$3,$I292))</f>
        <v>0</v>
      </c>
      <c r="L292" s="10">
        <f>IF($J292&lt;$K$4,$K$4,IF($J292&gt;$L$4,$L$4,$J292))</f>
        <v>7</v>
      </c>
    </row>
    <row r="293" spans="8:33" x14ac:dyDescent="0.25">
      <c r="H293" s="33" t="s">
        <v>1526</v>
      </c>
      <c r="I293" s="4">
        <v>-0.49475000000000002</v>
      </c>
      <c r="J293" s="4">
        <v>7.8411428571428603</v>
      </c>
      <c r="K293" s="4">
        <f>IF($I293&lt;$K$3,$K$3,IF($I293&gt;$L$3,$L$3,$I293))</f>
        <v>0</v>
      </c>
      <c r="L293" s="10">
        <f>IF($J293&lt;$K$4,$K$4,IF($J293&gt;$L$4,$L$4,$J293))</f>
        <v>7</v>
      </c>
    </row>
    <row r="294" spans="8:33" x14ac:dyDescent="0.25">
      <c r="H294" s="33"/>
      <c r="I294" s="32"/>
      <c r="J294" s="32"/>
      <c r="K294" s="32"/>
      <c r="L294" s="34"/>
    </row>
    <row r="295" spans="8:33" x14ac:dyDescent="0.25">
      <c r="H295" s="33" t="s">
        <v>1519</v>
      </c>
      <c r="I295" s="32" t="str">
        <f ca="1" xml:space="preserve"> "(x - " &amp; $M$3 &amp; ")^2 + (y - " &amp; $M$4 &amp; ")^2 = " &amp; I288 &amp; "^2"</f>
        <v>(x - 3,5)^2 + (y - 0)^2 = 7,82623792124926^2</v>
      </c>
      <c r="J295" s="32"/>
      <c r="K295" s="32"/>
      <c r="L295" s="34"/>
    </row>
    <row r="296" spans="8:33" x14ac:dyDescent="0.25">
      <c r="H296" s="33"/>
      <c r="I296" s="32" t="str">
        <f ca="1" xml:space="preserve"> "(x - " &amp; $N$3 &amp; ")^2 + (y - " &amp; $N$4 &amp; ")^2 = " &amp; J288 &amp; "^2"</f>
        <v>(x - 0)^2 + (y - 3,5)^2 = 2,32489492314703^2</v>
      </c>
      <c r="J296" s="32"/>
      <c r="K296" s="32"/>
      <c r="L296" s="34"/>
    </row>
    <row r="297" spans="8:33" x14ac:dyDescent="0.25">
      <c r="H297" s="33"/>
      <c r="I297" s="32" t="str">
        <f ca="1" xml:space="preserve"> "(x - " &amp; $O$3 &amp; ")^2 + (y - " &amp; $O$4 &amp; ")^2 = " &amp; K288 &amp; "^2"</f>
        <v>(x - 3,5)^2 + (y - 7)^2 = 0,732914439243202^2</v>
      </c>
      <c r="J297" s="32"/>
      <c r="K297" s="32"/>
      <c r="L297" s="34"/>
    </row>
    <row r="298" spans="8:33" x14ac:dyDescent="0.25">
      <c r="H298" s="33"/>
      <c r="I298" s="32" t="str">
        <f ca="1" xml:space="preserve"> "(x - " &amp; $P$3 &amp; ")^2 + (y - " &amp; $P$4 &amp; ")^2 = " &amp; L288 &amp; "^2"</f>
        <v>(x - 7)^2 + (y - 3,5)^2 = 7,82623792124926^2</v>
      </c>
      <c r="J298" s="32"/>
      <c r="K298" s="32"/>
      <c r="L298" s="34"/>
    </row>
    <row r="299" spans="8:33" x14ac:dyDescent="0.25">
      <c r="H299" s="33"/>
      <c r="I299" s="32"/>
      <c r="J299" s="32"/>
      <c r="K299" s="32"/>
      <c r="L299" s="34"/>
    </row>
    <row r="300" spans="8:33" x14ac:dyDescent="0.25">
      <c r="H300" s="33"/>
      <c r="I300" s="32" t="s">
        <v>1529</v>
      </c>
      <c r="J300" s="32"/>
      <c r="K300" s="32"/>
      <c r="L300" s="34"/>
    </row>
    <row r="301" spans="8:33" x14ac:dyDescent="0.25">
      <c r="H301" s="33"/>
      <c r="I301" s="32" t="s">
        <v>1525</v>
      </c>
      <c r="J301" s="32">
        <f>SQRT(POWER($K292-$I291,2)+POWER($L292-$J291,2))</f>
        <v>4.1231056256176606</v>
      </c>
      <c r="K301" s="32"/>
      <c r="L301" s="34"/>
    </row>
    <row r="302" spans="8:33" x14ac:dyDescent="0.25">
      <c r="H302" s="35"/>
      <c r="I302" s="36" t="s">
        <v>1526</v>
      </c>
      <c r="J302" s="36">
        <f>SQRT(POWER($K293-$I291,2)+POWER($L293-$J291,2))</f>
        <v>4.1231056256176606</v>
      </c>
      <c r="K302" s="36"/>
      <c r="L302" s="37"/>
    </row>
    <row r="306" spans="8:12" x14ac:dyDescent="0.25">
      <c r="H306" s="7"/>
      <c r="I306" s="8" t="s">
        <v>1512</v>
      </c>
      <c r="J306" s="8" t="s">
        <v>1513</v>
      </c>
      <c r="K306" s="8" t="s">
        <v>1514</v>
      </c>
      <c r="L306" s="9" t="s">
        <v>1522</v>
      </c>
    </row>
    <row r="307" spans="8:12" x14ac:dyDescent="0.25">
      <c r="H307" s="33" t="s">
        <v>1516</v>
      </c>
      <c r="I307" s="4">
        <f>SQRT(POWER($I312-$M$3,2)+POWER($J312-$M$4,2))</f>
        <v>6.0827625302982193</v>
      </c>
      <c r="J307" s="4">
        <f>SQRT(POWER($I312-$N$3,2)+POWER($J312-$N$4,2))</f>
        <v>5.1478150704935004</v>
      </c>
      <c r="K307" s="4">
        <f>SQRT(POWER($I312-$O$3,2)+POWER($J312-$O$4,2))</f>
        <v>1.4142135623730951</v>
      </c>
      <c r="L307" s="10">
        <f>SQRT(POWER($I312-$P$3,2)+POWER($J312-$P$4,2))</f>
        <v>3.5355339059327378</v>
      </c>
    </row>
    <row r="308" spans="8:12" x14ac:dyDescent="0.25">
      <c r="H308" s="33" t="s">
        <v>1527</v>
      </c>
      <c r="I308" s="32">
        <f>ROUND(I307/0.5,0)*0.5</f>
        <v>6</v>
      </c>
      <c r="J308" s="32">
        <f t="shared" ref="J308" si="122">ROUND(J307/0.5,0)*0.5</f>
        <v>5</v>
      </c>
      <c r="K308" s="32">
        <f t="shared" ref="K308" si="123">ROUND(K307/0.5,0)*0.5</f>
        <v>1.5</v>
      </c>
      <c r="L308" s="34">
        <f t="shared" ref="L308" si="124">ROUND(L307/0.5,0)*0.5</f>
        <v>3.5</v>
      </c>
    </row>
    <row r="309" spans="8:12" x14ac:dyDescent="0.25">
      <c r="H309" s="33" t="s">
        <v>1517</v>
      </c>
      <c r="I309" s="4">
        <f ca="1">IF(INDIRECT("$C$" &amp; $I308*2+3)&gt;$I$6,$I$6,INDIRECT("$C$" &amp; $I308*2+3))</f>
        <v>7.8262379212492643</v>
      </c>
      <c r="J309" s="4">
        <f ca="1">IF(INDIRECT("$D$" &amp; $J308*2+3)&gt;$I$6,$I$6,INDIRECT("$D$" &amp; $J308*2+3))</f>
        <v>2.478883460205028</v>
      </c>
      <c r="K309" s="4">
        <f ca="1">IF(INDIRECT("$E$" &amp; $K308*2+3)&gt;$I$6,$I$6,INDIRECT("$E$" &amp; $K308*2+3))</f>
        <v>0.84668532843176303</v>
      </c>
      <c r="L309" s="10">
        <f ca="1">IF(INDIRECT("$F$" &amp; $L308*2+3)&gt;$I$6,$I$6,INDIRECT("$F$" &amp; $L308*2+3))</f>
        <v>3.7609640645075757</v>
      </c>
    </row>
    <row r="310" spans="8:12" x14ac:dyDescent="0.25">
      <c r="H310" s="33"/>
      <c r="I310" s="32" t="s">
        <v>1502</v>
      </c>
      <c r="J310" s="4">
        <f>SUM(ABS(I307-I308),ABS(J308-J307),ABS(K308-K307),ABS(L308-L307))</f>
        <v>0.35189794435136235</v>
      </c>
      <c r="K310" s="32"/>
      <c r="L310" s="34"/>
    </row>
    <row r="311" spans="8:12" x14ac:dyDescent="0.25">
      <c r="H311" s="33"/>
      <c r="I311" s="32" t="s">
        <v>1509</v>
      </c>
      <c r="J311" s="32" t="s">
        <v>1510</v>
      </c>
      <c r="K311" s="32"/>
      <c r="L311" s="34"/>
    </row>
    <row r="312" spans="8:12" x14ac:dyDescent="0.25">
      <c r="H312" s="33" t="s">
        <v>1523</v>
      </c>
      <c r="I312" s="32">
        <v>4.5</v>
      </c>
      <c r="J312" s="32">
        <v>6</v>
      </c>
      <c r="K312" s="32"/>
      <c r="L312" s="34"/>
    </row>
    <row r="313" spans="8:12" x14ac:dyDescent="0.25">
      <c r="H313" s="33" t="s">
        <v>1525</v>
      </c>
      <c r="I313" s="4">
        <v>-5.21857142857153E-2</v>
      </c>
      <c r="J313" s="4">
        <v>7.8276000000000003</v>
      </c>
      <c r="K313" s="4">
        <f>IF($I313&lt;$K$3,$K$3,IF($I313&gt;$L$3,$L$3,$I313))</f>
        <v>0</v>
      </c>
      <c r="L313" s="10">
        <f>IF($J313&lt;$K$4,$K$4,IF($J313&gt;$L$4,$L$4,$J313))</f>
        <v>7</v>
      </c>
    </row>
    <row r="314" spans="8:12" x14ac:dyDescent="0.25">
      <c r="H314" s="33" t="s">
        <v>1526</v>
      </c>
      <c r="I314" s="4">
        <v>2.9294857142857098</v>
      </c>
      <c r="J314" s="4">
        <v>7.8276000000000003</v>
      </c>
      <c r="K314" s="4">
        <f>IF($I314&lt;$K$3,$K$3,IF($I314&gt;$L$3,$L$3,$I314))</f>
        <v>2.9294857142857098</v>
      </c>
      <c r="L314" s="10">
        <f>IF($J314&lt;$K$4,$K$4,IF($J314&gt;$L$4,$L$4,$J314))</f>
        <v>7</v>
      </c>
    </row>
    <row r="315" spans="8:12" x14ac:dyDescent="0.25">
      <c r="H315" s="33"/>
      <c r="I315" s="32"/>
      <c r="J315" s="32"/>
      <c r="K315" s="32"/>
      <c r="L315" s="34"/>
    </row>
    <row r="316" spans="8:12" x14ac:dyDescent="0.25">
      <c r="H316" s="33" t="s">
        <v>1519</v>
      </c>
      <c r="I316" s="32" t="str">
        <f ca="1" xml:space="preserve"> "(x - " &amp; $M$3 &amp; ")^2 + (y - " &amp; $M$4 &amp; ")^2 = " &amp; I309 &amp; "^2"</f>
        <v>(x - 3,5)^2 + (y - 0)^2 = 7,82623792124926^2</v>
      </c>
      <c r="J316" s="32"/>
      <c r="K316" s="32"/>
      <c r="L316" s="34"/>
    </row>
    <row r="317" spans="8:12" x14ac:dyDescent="0.25">
      <c r="H317" s="33"/>
      <c r="I317" s="32" t="str">
        <f ca="1" xml:space="preserve"> "(x - " &amp; $N$3 &amp; ")^2 + (y - " &amp; $N$4 &amp; ")^2 = " &amp; J309 &amp; "^2"</f>
        <v>(x - 0)^2 + (y - 3,5)^2 = 2,47888346020503^2</v>
      </c>
      <c r="J317" s="32"/>
      <c r="K317" s="32"/>
      <c r="L317" s="34"/>
    </row>
    <row r="318" spans="8:12" x14ac:dyDescent="0.25">
      <c r="H318" s="33"/>
      <c r="I318" s="32" t="str">
        <f ca="1" xml:space="preserve"> "(x - " &amp; $O$3 &amp; ")^2 + (y - " &amp; $O$4 &amp; ")^2 = " &amp; K309 &amp; "^2"</f>
        <v>(x - 3,5)^2 + (y - 7)^2 = 0,846685328431763^2</v>
      </c>
      <c r="J318" s="32"/>
      <c r="K318" s="32"/>
      <c r="L318" s="34"/>
    </row>
    <row r="319" spans="8:12" x14ac:dyDescent="0.25">
      <c r="H319" s="33"/>
      <c r="I319" s="32" t="str">
        <f ca="1" xml:space="preserve"> "(x - " &amp; $P$3 &amp; ")^2 + (y - " &amp; $P$4 &amp; ")^2 = " &amp; L309 &amp; "^2"</f>
        <v>(x - 7)^2 + (y - 3,5)^2 = 3,76096406450758^2</v>
      </c>
      <c r="J319" s="32"/>
      <c r="K319" s="32"/>
      <c r="L319" s="34"/>
    </row>
    <row r="320" spans="8:12" x14ac:dyDescent="0.25">
      <c r="H320" s="33"/>
      <c r="I320" s="32"/>
      <c r="J320" s="32"/>
      <c r="K320" s="32"/>
      <c r="L320" s="34"/>
    </row>
    <row r="321" spans="8:12" x14ac:dyDescent="0.25">
      <c r="H321" s="33"/>
      <c r="I321" s="32" t="s">
        <v>1529</v>
      </c>
      <c r="J321" s="32"/>
      <c r="K321" s="32"/>
      <c r="L321" s="34"/>
    </row>
    <row r="322" spans="8:12" x14ac:dyDescent="0.25">
      <c r="H322" s="33"/>
      <c r="I322" s="32" t="s">
        <v>1525</v>
      </c>
      <c r="J322" s="32">
        <f>SQRT(POWER($K313-$I312,2)+POWER($L313-$J312,2))</f>
        <v>4.6097722286464435</v>
      </c>
      <c r="K322" s="32"/>
      <c r="L322" s="34"/>
    </row>
    <row r="323" spans="8:12" x14ac:dyDescent="0.25">
      <c r="H323" s="35"/>
      <c r="I323" s="36" t="s">
        <v>1526</v>
      </c>
      <c r="J323" s="36">
        <f>SQRT(POWER($K314-$I312,2)+POWER($L314-$J312,2))</f>
        <v>1.8618579756879061</v>
      </c>
      <c r="K323" s="36"/>
      <c r="L323" s="37"/>
    </row>
    <row r="327" spans="8:12" x14ac:dyDescent="0.25">
      <c r="H327" s="7"/>
      <c r="I327" s="8" t="s">
        <v>1512</v>
      </c>
      <c r="J327" s="8" t="s">
        <v>1513</v>
      </c>
      <c r="K327" s="8" t="s">
        <v>1514</v>
      </c>
      <c r="L327" s="9" t="s">
        <v>1522</v>
      </c>
    </row>
    <row r="328" spans="8:12" x14ac:dyDescent="0.25">
      <c r="H328" s="33" t="s">
        <v>1516</v>
      </c>
      <c r="I328" s="4">
        <f>SQRT(POWER($I333-$M$3,2)+POWER($J333-$M$4,2))</f>
        <v>6.1846584384264904</v>
      </c>
      <c r="J328" s="4">
        <f>SQRT(POWER($I333-$N$3,2)+POWER($J333-$N$4,2))</f>
        <v>5.5901699437494745</v>
      </c>
      <c r="K328" s="4">
        <f>SQRT(POWER($I333-$O$3,2)+POWER($J333-$O$4,2))</f>
        <v>1.8027756377319946</v>
      </c>
      <c r="L328" s="10">
        <f>SQRT(POWER($I333-$P$3,2)+POWER($J333-$P$4,2))</f>
        <v>3.2015621187164243</v>
      </c>
    </row>
    <row r="329" spans="8:12" x14ac:dyDescent="0.25">
      <c r="H329" s="33" t="s">
        <v>1527</v>
      </c>
      <c r="I329" s="32">
        <f>ROUND(I328/0.5,0)*0.5</f>
        <v>6</v>
      </c>
      <c r="J329" s="32">
        <f t="shared" ref="J329" si="125">ROUND(J328/0.5,0)*0.5</f>
        <v>5.5</v>
      </c>
      <c r="K329" s="32">
        <f t="shared" ref="K329" si="126">ROUND(K328/0.5,0)*0.5</f>
        <v>2</v>
      </c>
      <c r="L329" s="34">
        <f t="shared" ref="L329" si="127">ROUND(L328/0.5,0)*0.5</f>
        <v>3</v>
      </c>
    </row>
    <row r="330" spans="8:12" x14ac:dyDescent="0.25">
      <c r="H330" s="33" t="s">
        <v>1517</v>
      </c>
      <c r="I330" s="4">
        <f ca="1">IF(INDIRECT("$C$" &amp; $I329*2+3)&gt;$I$6,$I$6,INDIRECT("$C$" &amp; $I329*2+3))</f>
        <v>7.8262379212492643</v>
      </c>
      <c r="J330" s="4">
        <f ca="1">IF(INDIRECT("$D$" &amp; $J329*2+3)&gt;$I$6,$I$6,INDIRECT("$D$" &amp; $J329*2+3))</f>
        <v>4.0748831502853919</v>
      </c>
      <c r="K330" s="4">
        <f ca="1">IF(INDIRECT("$E$" &amp; $K329*2+3)&gt;$I$6,$I$6,INDIRECT("$E$" &amp; $K329*2+3))</f>
        <v>1.305353997541538</v>
      </c>
      <c r="L330" s="10">
        <f ca="1">IF(INDIRECT("$F$" &amp; $L329*2+3)&gt;$I$6,$I$6,INDIRECT("$F$" &amp; $L329*2+3))</f>
        <v>7.8262379212492643</v>
      </c>
    </row>
    <row r="331" spans="8:12" x14ac:dyDescent="0.25">
      <c r="H331" s="33"/>
      <c r="I331" s="32" t="s">
        <v>1502</v>
      </c>
      <c r="J331" s="4">
        <f>SUM(ABS(I328-I329),ABS(J329-J328),ABS(K329-K328),ABS(L329-L328))</f>
        <v>0.67361486316039465</v>
      </c>
      <c r="K331" s="32"/>
      <c r="L331" s="34"/>
    </row>
    <row r="332" spans="8:12" x14ac:dyDescent="0.25">
      <c r="H332" s="33"/>
      <c r="I332" s="32" t="s">
        <v>1509</v>
      </c>
      <c r="J332" s="32" t="s">
        <v>1510</v>
      </c>
      <c r="K332" s="32"/>
      <c r="L332" s="34"/>
    </row>
    <row r="333" spans="8:12" x14ac:dyDescent="0.25">
      <c r="H333" s="33" t="s">
        <v>1523</v>
      </c>
      <c r="I333" s="32">
        <v>5</v>
      </c>
      <c r="J333" s="32">
        <v>6</v>
      </c>
      <c r="K333" s="32"/>
      <c r="L333" s="34"/>
    </row>
    <row r="334" spans="8:12" x14ac:dyDescent="0.25">
      <c r="H334" s="33" t="s">
        <v>1525</v>
      </c>
      <c r="I334" s="4">
        <v>1.36462857142857</v>
      </c>
      <c r="J334" s="4">
        <v>7.7566285714285703</v>
      </c>
      <c r="K334" s="4">
        <f>IF($I334&lt;$K$3,$K$3,IF($I334&gt;$L$3,$L$3,$I334))</f>
        <v>1.36462857142857</v>
      </c>
      <c r="L334" s="10">
        <f>IF($J334&lt;$K$4,$K$4,IF($J334&gt;$L$4,$L$4,$J334))</f>
        <v>7</v>
      </c>
    </row>
    <row r="335" spans="8:12" x14ac:dyDescent="0.25">
      <c r="H335" s="33" t="s">
        <v>1526</v>
      </c>
      <c r="I335" s="4">
        <v>0.30399999999999999</v>
      </c>
      <c r="J335" s="4">
        <v>7.7566285714285703</v>
      </c>
      <c r="K335" s="4">
        <f>IF($I335&lt;$K$3,$K$3,IF($I335&gt;$L$3,$L$3,$I335))</f>
        <v>0.30399999999999999</v>
      </c>
      <c r="L335" s="10">
        <f>IF($J335&lt;$K$4,$K$4,IF($J335&gt;$L$4,$L$4,$J335))</f>
        <v>7</v>
      </c>
    </row>
    <row r="336" spans="8:12" x14ac:dyDescent="0.25">
      <c r="H336" s="33"/>
      <c r="I336" s="32"/>
      <c r="J336" s="32"/>
      <c r="K336" s="32"/>
      <c r="L336" s="34"/>
    </row>
    <row r="337" spans="8:12" x14ac:dyDescent="0.25">
      <c r="H337" s="33" t="s">
        <v>1519</v>
      </c>
      <c r="I337" s="32" t="str">
        <f ca="1" xml:space="preserve"> "(x - " &amp; $M$3 &amp; ")^2 + (y - " &amp; $M$4 &amp; ")^2 = " &amp; I330 &amp; "^2"</f>
        <v>(x - 3,5)^2 + (y - 0)^2 = 7,82623792124926^2</v>
      </c>
      <c r="J337" s="32"/>
      <c r="K337" s="32"/>
      <c r="L337" s="34"/>
    </row>
    <row r="338" spans="8:12" x14ac:dyDescent="0.25">
      <c r="H338" s="33"/>
      <c r="I338" s="32" t="str">
        <f ca="1" xml:space="preserve"> "(x - " &amp; $N$3 &amp; ")^2 + (y - " &amp; $N$4 &amp; ")^2 = " &amp; J330 &amp; "^2"</f>
        <v>(x - 0)^2 + (y - 3,5)^2 = 4,07488315028539^2</v>
      </c>
      <c r="J338" s="32"/>
      <c r="K338" s="32"/>
      <c r="L338" s="34"/>
    </row>
    <row r="339" spans="8:12" x14ac:dyDescent="0.25">
      <c r="H339" s="33"/>
      <c r="I339" s="32" t="str">
        <f ca="1" xml:space="preserve"> "(x - " &amp; $O$3 &amp; ")^2 + (y - " &amp; $O$4 &amp; ")^2 = " &amp; K330 &amp; "^2"</f>
        <v>(x - 3,5)^2 + (y - 7)^2 = 1,30535399754154^2</v>
      </c>
      <c r="J339" s="32"/>
      <c r="K339" s="32"/>
      <c r="L339" s="34"/>
    </row>
    <row r="340" spans="8:12" x14ac:dyDescent="0.25">
      <c r="H340" s="33"/>
      <c r="I340" s="32" t="str">
        <f ca="1" xml:space="preserve"> "(x - " &amp; $P$3 &amp; ")^2 + (y - " &amp; $P$4 &amp; ")^2 = " &amp; L330 &amp; "^2"</f>
        <v>(x - 7)^2 + (y - 3,5)^2 = 7,82623792124926^2</v>
      </c>
      <c r="J340" s="32"/>
      <c r="K340" s="32"/>
      <c r="L340" s="34"/>
    </row>
    <row r="341" spans="8:12" x14ac:dyDescent="0.25">
      <c r="H341" s="33"/>
      <c r="I341" s="32"/>
      <c r="J341" s="32"/>
      <c r="K341" s="32"/>
      <c r="L341" s="34"/>
    </row>
    <row r="342" spans="8:12" x14ac:dyDescent="0.25">
      <c r="H342" s="33"/>
      <c r="I342" s="32" t="s">
        <v>1529</v>
      </c>
      <c r="J342" s="32"/>
      <c r="K342" s="32"/>
      <c r="L342" s="34"/>
    </row>
    <row r="343" spans="8:12" x14ac:dyDescent="0.25">
      <c r="H343" s="33"/>
      <c r="I343" s="32" t="s">
        <v>1525</v>
      </c>
      <c r="J343" s="32">
        <f>SQRT(POWER($K334-$I333,2)+POWER($L334-$J333,2))</f>
        <v>3.7704012284733679</v>
      </c>
      <c r="K343" s="32"/>
      <c r="L343" s="34"/>
    </row>
    <row r="344" spans="8:12" x14ac:dyDescent="0.25">
      <c r="H344" s="35"/>
      <c r="I344" s="36" t="s">
        <v>1526</v>
      </c>
      <c r="J344" s="36">
        <f>SQRT(POWER($K335-$I333,2)+POWER($L335-$J333,2))</f>
        <v>4.8012931591395249</v>
      </c>
      <c r="K344" s="36"/>
      <c r="L344" s="37"/>
    </row>
    <row r="348" spans="8:12" x14ac:dyDescent="0.25">
      <c r="H348" s="7"/>
      <c r="I348" s="8" t="s">
        <v>1512</v>
      </c>
      <c r="J348" s="8" t="s">
        <v>1513</v>
      </c>
      <c r="K348" s="8" t="s">
        <v>1514</v>
      </c>
      <c r="L348" s="9" t="s">
        <v>1522</v>
      </c>
    </row>
    <row r="349" spans="8:12" x14ac:dyDescent="0.25">
      <c r="H349" s="33" t="s">
        <v>1516</v>
      </c>
      <c r="I349" s="4">
        <f>SQRT(POWER($I354-$M$3,2)+POWER($J354-$M$4,2))</f>
        <v>6.324555320336759</v>
      </c>
      <c r="J349" s="4">
        <f>SQRT(POWER($I354-$N$3,2)+POWER($J354-$N$4,2))</f>
        <v>6.0415229867972862</v>
      </c>
      <c r="K349" s="4">
        <f>SQRT(POWER($I354-$O$3,2)+POWER($J354-$O$4,2))</f>
        <v>2.2360679774997898</v>
      </c>
      <c r="L349" s="10">
        <f>SQRT(POWER($I354-$P$3,2)+POWER($J354-$P$4,2))</f>
        <v>2.9154759474226504</v>
      </c>
    </row>
    <row r="350" spans="8:12" x14ac:dyDescent="0.25">
      <c r="H350" s="33" t="s">
        <v>1527</v>
      </c>
      <c r="I350" s="32">
        <f>ROUND(I349/0.5,0)*0.5</f>
        <v>6.5</v>
      </c>
      <c r="J350" s="32">
        <f t="shared" ref="J350" si="128">ROUND(J349/0.5,0)*0.5</f>
        <v>6</v>
      </c>
      <c r="K350" s="32">
        <f t="shared" ref="K350" si="129">ROUND(K349/0.5,0)*0.5</f>
        <v>2</v>
      </c>
      <c r="L350" s="34">
        <f t="shared" ref="L350" si="130">ROUND(L349/0.5,0)*0.5</f>
        <v>3</v>
      </c>
    </row>
    <row r="351" spans="8:12" x14ac:dyDescent="0.25">
      <c r="H351" s="33" t="s">
        <v>1517</v>
      </c>
      <c r="I351" s="4">
        <f ca="1">IF(INDIRECT("$C$" &amp; $I350*2+3)&gt;$I$6,$I$6,INDIRECT("$C$" &amp; $I350*2+3))</f>
        <v>7.8262379212492643</v>
      </c>
      <c r="J351" s="4">
        <f ca="1">IF(INDIRECT("$D$" &amp; $J350*2+3)&gt;$I$6,$I$6,INDIRECT("$D$" &amp; $J350*2+3))</f>
        <v>7.8262379212492643</v>
      </c>
      <c r="K351" s="4">
        <f ca="1">IF(INDIRECT("$E$" &amp; $K350*2+3)&gt;$I$6,$I$6,INDIRECT("$E$" &amp; $K350*2+3))</f>
        <v>1.305353997541538</v>
      </c>
      <c r="L351" s="10">
        <f ca="1">IF(INDIRECT("$F$" &amp; $L350*2+3)&gt;$I$6,$I$6,INDIRECT("$F$" &amp; $L350*2+3))</f>
        <v>7.8262379212492643</v>
      </c>
    </row>
    <row r="352" spans="8:12" x14ac:dyDescent="0.25">
      <c r="H352" s="33"/>
      <c r="I352" s="32" t="s">
        <v>1502</v>
      </c>
      <c r="J352" s="4">
        <f>SUM(ABS(I349-I350),ABS(J350-J349),ABS(K350-K349),ABS(L350-L349))</f>
        <v>0.53755969653766655</v>
      </c>
      <c r="K352" s="32"/>
      <c r="L352" s="34"/>
    </row>
    <row r="353" spans="8:12" x14ac:dyDescent="0.25">
      <c r="H353" s="33"/>
      <c r="I353" s="32" t="s">
        <v>1509</v>
      </c>
      <c r="J353" s="32" t="s">
        <v>1510</v>
      </c>
      <c r="K353" s="32"/>
      <c r="L353" s="34"/>
    </row>
    <row r="354" spans="8:12" x14ac:dyDescent="0.25">
      <c r="H354" s="33" t="s">
        <v>1523</v>
      </c>
      <c r="I354" s="32">
        <v>5.5</v>
      </c>
      <c r="J354" s="32">
        <v>6</v>
      </c>
      <c r="K354" s="32"/>
      <c r="L354" s="34"/>
    </row>
    <row r="355" spans="8:12" x14ac:dyDescent="0.25">
      <c r="H355" s="33" t="s">
        <v>1525</v>
      </c>
      <c r="I355" s="4" t="s">
        <v>1530</v>
      </c>
      <c r="J355" s="4">
        <v>7.7566285714285703</v>
      </c>
      <c r="K355" s="4">
        <f>IF($I355&lt;$K$3,$K$3,IF($I355&gt;$L$3,$L$3,$I355))</f>
        <v>7</v>
      </c>
      <c r="L355" s="10">
        <f>IF($J355&lt;$K$4,$K$4,IF($J355&gt;$L$4,$L$4,$J355))</f>
        <v>7</v>
      </c>
    </row>
    <row r="356" spans="8:12" x14ac:dyDescent="0.25">
      <c r="H356" s="33" t="s">
        <v>1526</v>
      </c>
      <c r="I356" s="4">
        <v>3.5</v>
      </c>
      <c r="J356" s="4">
        <v>7.7566285714285703</v>
      </c>
      <c r="K356" s="4">
        <f>IF($I356&lt;$K$3,$K$3,IF($I356&gt;$L$3,$L$3,$I356))</f>
        <v>3.5</v>
      </c>
      <c r="L356" s="10">
        <f>IF($J356&lt;$K$4,$K$4,IF($J356&gt;$L$4,$L$4,$J356))</f>
        <v>7</v>
      </c>
    </row>
    <row r="357" spans="8:12" x14ac:dyDescent="0.25">
      <c r="H357" s="33"/>
      <c r="I357" s="32"/>
      <c r="J357" s="32"/>
      <c r="K357" s="32"/>
      <c r="L357" s="34"/>
    </row>
    <row r="358" spans="8:12" x14ac:dyDescent="0.25">
      <c r="H358" s="33" t="s">
        <v>1519</v>
      </c>
      <c r="I358" s="32" t="str">
        <f ca="1" xml:space="preserve"> "(x - " &amp; $M$3 &amp; ")^2 + (y - " &amp; $M$4 &amp; ")^2 = " &amp; I351 &amp; "^2"</f>
        <v>(x - 3,5)^2 + (y - 0)^2 = 7,82623792124926^2</v>
      </c>
      <c r="J358" s="32"/>
      <c r="K358" s="32"/>
      <c r="L358" s="34"/>
    </row>
    <row r="359" spans="8:12" x14ac:dyDescent="0.25">
      <c r="H359" s="33"/>
      <c r="I359" s="32" t="str">
        <f ca="1" xml:space="preserve"> "(x - " &amp; $N$3 &amp; ")^2 + (y - " &amp; $N$4 &amp; ")^2 = " &amp; J351 &amp; "^2"</f>
        <v>(x - 0)^2 + (y - 3,5)^2 = 7,82623792124926^2</v>
      </c>
      <c r="J359" s="32"/>
      <c r="K359" s="32"/>
      <c r="L359" s="34"/>
    </row>
    <row r="360" spans="8:12" x14ac:dyDescent="0.25">
      <c r="H360" s="33"/>
      <c r="I360" s="32" t="str">
        <f ca="1" xml:space="preserve"> "(x - " &amp; $O$3 &amp; ")^2 + (y - " &amp; $O$4 &amp; ")^2 = " &amp; K351 &amp; "^2"</f>
        <v>(x - 3,5)^2 + (y - 7)^2 = 1,30535399754154^2</v>
      </c>
      <c r="J360" s="32"/>
      <c r="K360" s="32"/>
      <c r="L360" s="34"/>
    </row>
    <row r="361" spans="8:12" x14ac:dyDescent="0.25">
      <c r="H361" s="33"/>
      <c r="I361" s="32" t="str">
        <f ca="1" xml:space="preserve"> "(x - " &amp; $P$3 &amp; ")^2 + (y - " &amp; $P$4 &amp; ")^2 = " &amp; L351 &amp; "^2"</f>
        <v>(x - 7)^2 + (y - 3,5)^2 = 7,82623792124926^2</v>
      </c>
      <c r="J361" s="32"/>
      <c r="K361" s="32"/>
      <c r="L361" s="34"/>
    </row>
    <row r="362" spans="8:12" x14ac:dyDescent="0.25">
      <c r="H362" s="33"/>
      <c r="I362" s="32"/>
      <c r="J362" s="32"/>
      <c r="K362" s="32"/>
      <c r="L362" s="34"/>
    </row>
    <row r="363" spans="8:12" x14ac:dyDescent="0.25">
      <c r="H363" s="33"/>
      <c r="I363" s="32" t="s">
        <v>1529</v>
      </c>
      <c r="J363" s="32"/>
      <c r="K363" s="32"/>
      <c r="L363" s="34"/>
    </row>
    <row r="364" spans="8:12" x14ac:dyDescent="0.25">
      <c r="H364" s="33"/>
      <c r="I364" s="32" t="s">
        <v>1525</v>
      </c>
      <c r="J364" s="32">
        <f>SQRT(POWER($K355-$I354,2)+POWER($L355-$J354,2))</f>
        <v>1.8027756377319946</v>
      </c>
      <c r="K364" s="32"/>
      <c r="L364" s="34"/>
    </row>
    <row r="365" spans="8:12" x14ac:dyDescent="0.25">
      <c r="H365" s="35"/>
      <c r="I365" s="36" t="s">
        <v>1526</v>
      </c>
      <c r="J365" s="36">
        <f>SQRT(POWER($K356-$I354,2)+POWER($L356-$J354,2))</f>
        <v>2.2360679774997898</v>
      </c>
      <c r="K365" s="36"/>
      <c r="L365" s="37"/>
    </row>
    <row r="369" spans="8:12" x14ac:dyDescent="0.25">
      <c r="H369" s="7"/>
      <c r="I369" s="8" t="s">
        <v>1512</v>
      </c>
      <c r="J369" s="8" t="s">
        <v>1513</v>
      </c>
      <c r="K369" s="8" t="s">
        <v>1514</v>
      </c>
      <c r="L369" s="9" t="s">
        <v>1522</v>
      </c>
    </row>
    <row r="370" spans="8:12" x14ac:dyDescent="0.25">
      <c r="H370" s="33" t="s">
        <v>1516</v>
      </c>
      <c r="I370" s="4">
        <f>SQRT(POWER($I375-$M$3,2)+POWER($J375-$M$4,2))</f>
        <v>6.5</v>
      </c>
      <c r="J370" s="4">
        <f>SQRT(POWER($I375-$N$3,2)+POWER($J375-$N$4,2))</f>
        <v>6.5</v>
      </c>
      <c r="K370" s="4">
        <f>SQRT(POWER($I375-$O$3,2)+POWER($J375-$O$4,2))</f>
        <v>2.6925824035672519</v>
      </c>
      <c r="L370" s="10">
        <f>SQRT(POWER($I375-$P$3,2)+POWER($J375-$P$4,2))</f>
        <v>2.6925824035672519</v>
      </c>
    </row>
    <row r="371" spans="8:12" x14ac:dyDescent="0.25">
      <c r="H371" s="33" t="s">
        <v>1527</v>
      </c>
      <c r="I371" s="32">
        <f>ROUND(I370/0.5,0)*0.5</f>
        <v>6.5</v>
      </c>
      <c r="J371" s="32">
        <f t="shared" ref="J371" si="131">ROUND(J370/0.5,0)*0.5</f>
        <v>6.5</v>
      </c>
      <c r="K371" s="32">
        <f t="shared" ref="K371" si="132">ROUND(K370/0.5,0)*0.5</f>
        <v>2.5</v>
      </c>
      <c r="L371" s="34">
        <f t="shared" ref="L371" si="133">ROUND(L370/0.5,0)*0.5</f>
        <v>2.5</v>
      </c>
    </row>
    <row r="372" spans="8:12" x14ac:dyDescent="0.25">
      <c r="H372" s="33" t="s">
        <v>1517</v>
      </c>
      <c r="I372" s="4">
        <f ca="1">IF(INDIRECT("$C$" &amp; $I371*2+3)&gt;$I$6,$I$6,INDIRECT("$C$" &amp; $I371*2+3))</f>
        <v>7.8262379212492643</v>
      </c>
      <c r="J372" s="4">
        <f ca="1">IF(INDIRECT("$D$" &amp; $J371*2+3)&gt;$I$6,$I$6,INDIRECT("$D$" &amp; $J371*2+3))</f>
        <v>7.8262379212492643</v>
      </c>
      <c r="K372" s="4">
        <f ca="1">IF(INDIRECT("$E$" &amp; $K371*2+3)&gt;$I$6,$I$6,INDIRECT("$E$" &amp; $K371*2+3))</f>
        <v>3.5843432971905935</v>
      </c>
      <c r="L372" s="10">
        <f ca="1">IF(INDIRECT("$F$" &amp; $L371*2+3)&gt;$I$6,$I$6,INDIRECT("$F$" &amp; $L371*2+3))</f>
        <v>3.308214208460992</v>
      </c>
    </row>
    <row r="373" spans="8:12" x14ac:dyDescent="0.25">
      <c r="H373" s="33"/>
      <c r="I373" s="32" t="s">
        <v>1502</v>
      </c>
      <c r="J373" s="4">
        <f>SUM(ABS(I370-I371),ABS(J371-J370),ABS(K371-K370),ABS(L371-L370))</f>
        <v>0.38516480713450374</v>
      </c>
      <c r="K373" s="32"/>
      <c r="L373" s="34"/>
    </row>
    <row r="374" spans="8:12" x14ac:dyDescent="0.25">
      <c r="H374" s="33"/>
      <c r="I374" s="32" t="s">
        <v>1509</v>
      </c>
      <c r="J374" s="32" t="s">
        <v>1510</v>
      </c>
      <c r="K374" s="32"/>
      <c r="L374" s="34"/>
    </row>
    <row r="375" spans="8:12" x14ac:dyDescent="0.25">
      <c r="H375" s="33" t="s">
        <v>1523</v>
      </c>
      <c r="I375" s="32">
        <v>6</v>
      </c>
      <c r="J375" s="32">
        <v>6</v>
      </c>
      <c r="K375" s="32"/>
      <c r="L375" s="34"/>
    </row>
    <row r="376" spans="8:12" x14ac:dyDescent="0.25">
      <c r="H376" s="33" t="s">
        <v>1525</v>
      </c>
      <c r="I376" s="4">
        <v>6.9637500000000001</v>
      </c>
      <c r="J376" s="4">
        <v>6.9637500000000001</v>
      </c>
      <c r="K376" s="4">
        <f>IF($I376&lt;$K$3,$K$3,IF($I376&gt;$L$3,$L$3,$I376))</f>
        <v>6.9637500000000001</v>
      </c>
      <c r="L376" s="10">
        <f>IF($J376&lt;$K$4,$K$4,IF($J376&gt;$L$4,$L$4,$J376))</f>
        <v>6.9637500000000001</v>
      </c>
    </row>
    <row r="377" spans="8:12" x14ac:dyDescent="0.25">
      <c r="H377" s="33" t="s">
        <v>1526</v>
      </c>
      <c r="I377" s="4">
        <v>7.0966285714285702</v>
      </c>
      <c r="J377" s="4">
        <v>6.9637500000000001</v>
      </c>
      <c r="K377" s="4">
        <f>IF($I377&lt;$K$3,$K$3,IF($I377&gt;$L$3,$L$3,$I377))</f>
        <v>7</v>
      </c>
      <c r="L377" s="10">
        <f>IF($J377&lt;$K$4,$K$4,IF($J377&gt;$L$4,$L$4,$J377))</f>
        <v>6.9637500000000001</v>
      </c>
    </row>
    <row r="378" spans="8:12" x14ac:dyDescent="0.25">
      <c r="H378" s="33"/>
      <c r="I378" s="32"/>
      <c r="J378" s="32"/>
      <c r="K378" s="32"/>
      <c r="L378" s="34"/>
    </row>
    <row r="379" spans="8:12" x14ac:dyDescent="0.25">
      <c r="H379" s="33" t="s">
        <v>1519</v>
      </c>
      <c r="I379" s="32" t="str">
        <f ca="1" xml:space="preserve"> "(x - " &amp; $M$3 &amp; ")^2 + (y - " &amp; $M$4 &amp; ")^2 = " &amp; I372 &amp; "^2"</f>
        <v>(x - 3,5)^2 + (y - 0)^2 = 7,82623792124926^2</v>
      </c>
      <c r="J379" s="32"/>
      <c r="K379" s="32"/>
      <c r="L379" s="34"/>
    </row>
    <row r="380" spans="8:12" x14ac:dyDescent="0.25">
      <c r="H380" s="33"/>
      <c r="I380" s="32" t="str">
        <f ca="1" xml:space="preserve"> "(x - " &amp; $N$3 &amp; ")^2 + (y - " &amp; $N$4 &amp; ")^2 = " &amp; J372 &amp; "^2"</f>
        <v>(x - 0)^2 + (y - 3,5)^2 = 7,82623792124926^2</v>
      </c>
      <c r="J380" s="32"/>
      <c r="K380" s="32"/>
      <c r="L380" s="34"/>
    </row>
    <row r="381" spans="8:12" x14ac:dyDescent="0.25">
      <c r="H381" s="33"/>
      <c r="I381" s="32" t="str">
        <f ca="1" xml:space="preserve"> "(x - " &amp; $O$3 &amp; ")^2 + (y - " &amp; $O$4 &amp; ")^2 = " &amp; K372 &amp; "^2"</f>
        <v>(x - 3,5)^2 + (y - 7)^2 = 3,58434329719059^2</v>
      </c>
      <c r="J381" s="32"/>
      <c r="K381" s="32"/>
      <c r="L381" s="34"/>
    </row>
    <row r="382" spans="8:12" x14ac:dyDescent="0.25">
      <c r="H382" s="33"/>
      <c r="I382" s="32" t="str">
        <f ca="1" xml:space="preserve"> "(x - " &amp; $P$3 &amp; ")^2 + (y - " &amp; $P$4 &amp; ")^2 = " &amp; L372 &amp; "^2"</f>
        <v>(x - 7)^2 + (y - 3,5)^2 = 3,30821420846099^2</v>
      </c>
      <c r="J382" s="32"/>
      <c r="K382" s="32"/>
      <c r="L382" s="34"/>
    </row>
    <row r="383" spans="8:12" x14ac:dyDescent="0.25">
      <c r="H383" s="33"/>
      <c r="I383" s="32"/>
      <c r="J383" s="32"/>
      <c r="K383" s="32"/>
      <c r="L383" s="34"/>
    </row>
    <row r="384" spans="8:12" x14ac:dyDescent="0.25">
      <c r="H384" s="33"/>
      <c r="I384" s="32" t="s">
        <v>1529</v>
      </c>
      <c r="J384" s="32"/>
      <c r="K384" s="32"/>
      <c r="L384" s="34"/>
    </row>
    <row r="385" spans="8:12" x14ac:dyDescent="0.25">
      <c r="H385" s="33"/>
      <c r="I385" s="32" t="s">
        <v>1525</v>
      </c>
      <c r="J385" s="32">
        <f>SQRT(POWER($K376-$I375,2)+POWER($L376-$J375,2))</f>
        <v>1.3629483207370705</v>
      </c>
      <c r="K385" s="32"/>
      <c r="L385" s="34"/>
    </row>
    <row r="386" spans="8:12" x14ac:dyDescent="0.25">
      <c r="H386" s="35"/>
      <c r="I386" s="36" t="s">
        <v>1526</v>
      </c>
      <c r="J386" s="36">
        <f>SQRT(POWER($K377-$I375,2)+POWER($L377-$J375,2))</f>
        <v>1.3888175051100127</v>
      </c>
      <c r="K386" s="36"/>
      <c r="L386" s="37"/>
    </row>
    <row r="390" spans="8:12" x14ac:dyDescent="0.25">
      <c r="H390" s="7"/>
      <c r="I390" s="8" t="s">
        <v>1512</v>
      </c>
      <c r="J390" s="8" t="s">
        <v>1513</v>
      </c>
      <c r="K390" s="8" t="s">
        <v>1514</v>
      </c>
      <c r="L390" s="9" t="s">
        <v>1522</v>
      </c>
    </row>
    <row r="391" spans="8:12" x14ac:dyDescent="0.25">
      <c r="H391" s="33" t="s">
        <v>1516</v>
      </c>
      <c r="I391" s="4">
        <f>SQRT(POWER($I396-$M$3,2)+POWER($J396-$M$4,2))</f>
        <v>6.7082039324993694</v>
      </c>
      <c r="J391" s="4">
        <f>SQRT(POWER($I396-$N$3,2)+POWER($J396-$N$4,2))</f>
        <v>6.9641941385920596</v>
      </c>
      <c r="K391" s="4">
        <f>SQRT(POWER($I396-$O$3,2)+POWER($J396-$O$4,2))</f>
        <v>3.1622776601683795</v>
      </c>
      <c r="L391" s="10">
        <f>SQRT(POWER($I396-$P$3,2)+POWER($J396-$P$4,2))</f>
        <v>2.5495097567963922</v>
      </c>
    </row>
    <row r="392" spans="8:12" x14ac:dyDescent="0.25">
      <c r="H392" s="33" t="s">
        <v>1527</v>
      </c>
      <c r="I392" s="32">
        <f>ROUND(I391/0.5,0)*0.5</f>
        <v>6.5</v>
      </c>
      <c r="J392" s="32">
        <f t="shared" ref="J392" si="134">ROUND(J391/0.5,0)*0.5</f>
        <v>7</v>
      </c>
      <c r="K392" s="32">
        <f t="shared" ref="K392" si="135">ROUND(K391/0.5,0)*0.5</f>
        <v>3</v>
      </c>
      <c r="L392" s="34">
        <f t="shared" ref="L392" si="136">ROUND(L391/0.5,0)*0.5</f>
        <v>2.5</v>
      </c>
    </row>
    <row r="393" spans="8:12" x14ac:dyDescent="0.25">
      <c r="H393" s="33" t="s">
        <v>1517</v>
      </c>
      <c r="I393" s="4">
        <f ca="1">IF(INDIRECT("$C$" &amp; $I392*2+3)&gt;$I$6,$I$6,INDIRECT("$C$" &amp; $I392*2+3))</f>
        <v>7.8262379212492643</v>
      </c>
      <c r="J393" s="4">
        <f ca="1">IF(INDIRECT("$D$" &amp; $J392*2+3)&gt;$I$6,$I$6,INDIRECT("$D$" &amp; $J392*2+3))</f>
        <v>2.478883460205028</v>
      </c>
      <c r="K393" s="4">
        <f ca="1">IF(INDIRECT("$E$" &amp; $K392*2+3)&gt;$I$6,$I$6,INDIRECT("$E$" &amp; $K392*2+3))</f>
        <v>7.8262379212492643</v>
      </c>
      <c r="L393" s="10">
        <f ca="1">IF(INDIRECT("$F$" &amp; $L392*2+3)&gt;$I$6,$I$6,INDIRECT("$F$" &amp; $L392*2+3))</f>
        <v>3.308214208460992</v>
      </c>
    </row>
    <row r="394" spans="8:12" x14ac:dyDescent="0.25">
      <c r="H394" s="33"/>
      <c r="I394" s="32" t="s">
        <v>1502</v>
      </c>
      <c r="J394" s="4">
        <f>SUM(ABS(I391-I392),ABS(J392-J391),ABS(K392-K391),ABS(L392-L391))</f>
        <v>0.45579721087208158</v>
      </c>
      <c r="K394" s="32"/>
      <c r="L394" s="34"/>
    </row>
    <row r="395" spans="8:12" x14ac:dyDescent="0.25">
      <c r="H395" s="33"/>
      <c r="I395" s="32" t="s">
        <v>1509</v>
      </c>
      <c r="J395" s="32" t="s">
        <v>1510</v>
      </c>
      <c r="K395" s="32"/>
      <c r="L395" s="34"/>
    </row>
    <row r="396" spans="8:12" x14ac:dyDescent="0.25">
      <c r="H396" s="33" t="s">
        <v>1523</v>
      </c>
      <c r="I396" s="32">
        <v>6.5</v>
      </c>
      <c r="J396" s="32">
        <v>6</v>
      </c>
      <c r="K396" s="32"/>
      <c r="L396" s="34"/>
    </row>
    <row r="397" spans="8:12" x14ac:dyDescent="0.25">
      <c r="H397" s="33" t="s">
        <v>1525</v>
      </c>
      <c r="I397" s="4">
        <v>-4.3797857142857204</v>
      </c>
      <c r="J397" s="4">
        <v>3.5</v>
      </c>
      <c r="K397" s="4">
        <f>IF($I397&lt;$K$3,$K$3,IF($I397&gt;$L$3,$L$3,$I397))</f>
        <v>0</v>
      </c>
      <c r="L397" s="10">
        <f>IF($J397&lt;$K$4,$K$4,IF($J397&gt;$L$4,$L$4,$J397))</f>
        <v>3.5</v>
      </c>
    </row>
    <row r="398" spans="8:12" x14ac:dyDescent="0.25">
      <c r="H398" s="33" t="s">
        <v>1526</v>
      </c>
      <c r="I398" s="4">
        <v>3.15673571428571</v>
      </c>
      <c r="J398" s="4">
        <v>3.5</v>
      </c>
      <c r="K398" s="4">
        <f>IF($I398&lt;$K$3,$K$3,IF($I398&gt;$L$3,$L$3,$I398))</f>
        <v>3.15673571428571</v>
      </c>
      <c r="L398" s="10">
        <f>IF($J398&lt;$K$4,$K$4,IF($J398&gt;$L$4,$L$4,$J398))</f>
        <v>3.5</v>
      </c>
    </row>
    <row r="399" spans="8:12" x14ac:dyDescent="0.25">
      <c r="H399" s="33"/>
      <c r="I399" s="32"/>
      <c r="J399" s="32"/>
      <c r="K399" s="32"/>
      <c r="L399" s="34"/>
    </row>
    <row r="400" spans="8:12" x14ac:dyDescent="0.25">
      <c r="H400" s="33" t="s">
        <v>1519</v>
      </c>
      <c r="I400" s="32" t="str">
        <f ca="1" xml:space="preserve"> "(x - " &amp; $M$3 &amp; ")^2 + (y - " &amp; $M$4 &amp; ")^2 = " &amp; I393 &amp; "^2"</f>
        <v>(x - 3,5)^2 + (y - 0)^2 = 7,82623792124926^2</v>
      </c>
      <c r="J400" s="32"/>
      <c r="K400" s="32"/>
      <c r="L400" s="34"/>
    </row>
    <row r="401" spans="8:12" x14ac:dyDescent="0.25">
      <c r="H401" s="33"/>
      <c r="I401" s="32" t="str">
        <f ca="1" xml:space="preserve"> "(x - " &amp; $N$3 &amp; ")^2 + (y - " &amp; $N$4 &amp; ")^2 = " &amp; J393 &amp; "^2"</f>
        <v>(x - 0)^2 + (y - 3,5)^2 = 2,47888346020503^2</v>
      </c>
      <c r="J401" s="32"/>
      <c r="K401" s="32"/>
      <c r="L401" s="34"/>
    </row>
    <row r="402" spans="8:12" x14ac:dyDescent="0.25">
      <c r="H402" s="33"/>
      <c r="I402" s="32" t="str">
        <f ca="1" xml:space="preserve"> "(x - " &amp; $O$3 &amp; ")^2 + (y - " &amp; $O$4 &amp; ")^2 = " &amp; K393 &amp; "^2"</f>
        <v>(x - 3,5)^2 + (y - 7)^2 = 7,82623792124926^2</v>
      </c>
      <c r="J402" s="32"/>
      <c r="K402" s="32"/>
      <c r="L402" s="34"/>
    </row>
    <row r="403" spans="8:12" x14ac:dyDescent="0.25">
      <c r="H403" s="33"/>
      <c r="I403" s="32" t="str">
        <f ca="1" xml:space="preserve"> "(x - " &amp; $P$3 &amp; ")^2 + (y - " &amp; $P$4 &amp; ")^2 = " &amp; L393 &amp; "^2"</f>
        <v>(x - 7)^2 + (y - 3,5)^2 = 3,30821420846099^2</v>
      </c>
      <c r="J403" s="32"/>
      <c r="K403" s="32"/>
      <c r="L403" s="34"/>
    </row>
    <row r="404" spans="8:12" x14ac:dyDescent="0.25">
      <c r="H404" s="33"/>
      <c r="I404" s="32"/>
      <c r="J404" s="32"/>
      <c r="K404" s="32"/>
      <c r="L404" s="34"/>
    </row>
    <row r="405" spans="8:12" x14ac:dyDescent="0.25">
      <c r="H405" s="33"/>
      <c r="I405" s="32" t="s">
        <v>1529</v>
      </c>
      <c r="J405" s="32"/>
      <c r="K405" s="32"/>
      <c r="L405" s="34"/>
    </row>
    <row r="406" spans="8:12" x14ac:dyDescent="0.25">
      <c r="H406" s="33"/>
      <c r="I406" s="32" t="s">
        <v>1525</v>
      </c>
      <c r="J406" s="32">
        <f>SQRT(POWER($K397-$I396,2)+POWER($L397-$J396,2))</f>
        <v>6.9641941385920596</v>
      </c>
      <c r="K406" s="32"/>
      <c r="L406" s="34"/>
    </row>
    <row r="407" spans="8:12" x14ac:dyDescent="0.25">
      <c r="H407" s="35"/>
      <c r="I407" s="36" t="s">
        <v>1526</v>
      </c>
      <c r="J407" s="36">
        <f>SQRT(POWER($K398-$I396,2)+POWER($L398-$J396,2))</f>
        <v>4.1746156810097714</v>
      </c>
      <c r="K407" s="36"/>
      <c r="L407" s="37"/>
    </row>
    <row r="411" spans="8:12" x14ac:dyDescent="0.25">
      <c r="H411" s="7"/>
      <c r="I411" s="8" t="s">
        <v>1512</v>
      </c>
      <c r="J411" s="8" t="s">
        <v>1513</v>
      </c>
      <c r="K411" s="8" t="s">
        <v>1514</v>
      </c>
      <c r="L411" s="9" t="s">
        <v>1522</v>
      </c>
    </row>
    <row r="412" spans="8:12" x14ac:dyDescent="0.25">
      <c r="H412" s="33" t="s">
        <v>1516</v>
      </c>
      <c r="I412" s="4">
        <f>SQRT(POWER($I417-$M$3,2)+POWER($J417-$M$4,2))</f>
        <v>6.2649820430708338</v>
      </c>
      <c r="J412" s="4">
        <f>SQRT(POWER($I417-$N$3,2)+POWER($J417-$N$4,2))</f>
        <v>2.0615528128088303</v>
      </c>
      <c r="K412" s="4">
        <f>SQRT(POWER($I417-$O$3,2)+POWER($J417-$O$4,2))</f>
        <v>3.3541019662496847</v>
      </c>
      <c r="L412" s="10">
        <f>SQRT(POWER($I417-$P$3,2)+POWER($J417-$P$4,2))</f>
        <v>6.800735254367722</v>
      </c>
    </row>
    <row r="413" spans="8:12" x14ac:dyDescent="0.25">
      <c r="H413" s="33" t="s">
        <v>1527</v>
      </c>
      <c r="I413" s="32">
        <f>ROUND(I412/0.5,0)*0.5</f>
        <v>6.5</v>
      </c>
      <c r="J413" s="32">
        <f t="shared" ref="J413" si="137">ROUND(J412/0.5,0)*0.5</f>
        <v>2</v>
      </c>
      <c r="K413" s="32">
        <f t="shared" ref="K413" si="138">ROUND(K412/0.5,0)*0.5</f>
        <v>3.5</v>
      </c>
      <c r="L413" s="34">
        <f t="shared" ref="L413" si="139">ROUND(L412/0.5,0)*0.5</f>
        <v>7</v>
      </c>
    </row>
    <row r="414" spans="8:12" x14ac:dyDescent="0.25">
      <c r="H414" s="33" t="s">
        <v>1517</v>
      </c>
      <c r="I414" s="4">
        <f ca="1">IF(INDIRECT("$C$" &amp; $I413*2+3)&gt;$I$6,$I$6,INDIRECT("$C$" &amp; $I413*2+3))</f>
        <v>7.8262379212492643</v>
      </c>
      <c r="J414" s="4">
        <f ca="1">IF(INDIRECT("$D$" &amp; $J413*2+3)&gt;$I$6,$I$6,INDIRECT("$D$" &amp; $J413*2+3))</f>
        <v>1.305353997541538</v>
      </c>
      <c r="K414" s="4">
        <f ca="1">IF(INDIRECT("$E$" &amp; $K413*2+3)&gt;$I$6,$I$6,INDIRECT("$E$" &amp; $K413*2+3))</f>
        <v>3.7011440527598762</v>
      </c>
      <c r="L414" s="10">
        <f ca="1">IF(INDIRECT("$F$" &amp; $L413*2+3)&gt;$I$6,$I$6,INDIRECT("$F$" &amp; $L413*2+3))</f>
        <v>2.2515258567794989</v>
      </c>
    </row>
    <row r="415" spans="8:12" x14ac:dyDescent="0.25">
      <c r="H415" s="33"/>
      <c r="I415" s="32" t="s">
        <v>1502</v>
      </c>
      <c r="J415" s="4">
        <f>SUM(ABS(I412-I413),ABS(J413-J412),ABS(K413-K412),ABS(L413-L412))</f>
        <v>0.64173354912058977</v>
      </c>
      <c r="K415" s="32"/>
      <c r="L415" s="34"/>
    </row>
    <row r="416" spans="8:12" x14ac:dyDescent="0.25">
      <c r="H416" s="33"/>
      <c r="I416" s="32" t="s">
        <v>1509</v>
      </c>
      <c r="J416" s="32" t="s">
        <v>1510</v>
      </c>
      <c r="K416" s="32"/>
      <c r="L416" s="34"/>
    </row>
    <row r="417" spans="8:12" x14ac:dyDescent="0.25">
      <c r="H417" s="33" t="s">
        <v>1523</v>
      </c>
      <c r="I417" s="32">
        <v>0.5</v>
      </c>
      <c r="J417" s="32">
        <v>5.5</v>
      </c>
      <c r="K417" s="32"/>
      <c r="L417" s="34"/>
    </row>
    <row r="418" spans="8:12" x14ac:dyDescent="0.25">
      <c r="H418" s="33" t="s">
        <v>1525</v>
      </c>
      <c r="I418" s="4">
        <v>-1.6119071428571401</v>
      </c>
      <c r="J418" s="4">
        <v>6.9013499999999999</v>
      </c>
      <c r="K418" s="4">
        <f>IF($I418&lt;$K$3,$K$3,IF($I418&gt;$L$3,$L$3,$I418))</f>
        <v>0</v>
      </c>
      <c r="L418" s="10">
        <f>IF($J418&lt;$K$4,$K$4,IF($J418&gt;$L$4,$L$4,$J418))</f>
        <v>6.9013499999999999</v>
      </c>
    </row>
    <row r="419" spans="8:12" x14ac:dyDescent="0.25">
      <c r="H419" s="33" t="s">
        <v>1526</v>
      </c>
      <c r="I419" s="4">
        <v>3.26097142857143</v>
      </c>
      <c r="J419" s="4">
        <v>6.9013499999999999</v>
      </c>
      <c r="K419" s="4">
        <f>IF($I419&lt;$K$3,$K$3,IF($I419&gt;$L$3,$L$3,$I419))</f>
        <v>3.26097142857143</v>
      </c>
      <c r="L419" s="10">
        <f>IF($J419&lt;$K$4,$K$4,IF($J419&gt;$L$4,$L$4,$J419))</f>
        <v>6.9013499999999999</v>
      </c>
    </row>
    <row r="420" spans="8:12" x14ac:dyDescent="0.25">
      <c r="H420" s="33"/>
      <c r="I420" s="32"/>
      <c r="J420" s="32"/>
      <c r="K420" s="32"/>
      <c r="L420" s="34"/>
    </row>
    <row r="421" spans="8:12" x14ac:dyDescent="0.25">
      <c r="H421" s="33" t="s">
        <v>1519</v>
      </c>
      <c r="I421" s="32" t="str">
        <f ca="1" xml:space="preserve"> "(x - " &amp; $M$3 &amp; ")^2 + (y - " &amp; $M$4 &amp; ")^2 = " &amp; I414 &amp; "^2"</f>
        <v>(x - 3,5)^2 + (y - 0)^2 = 7,82623792124926^2</v>
      </c>
      <c r="J421" s="32"/>
      <c r="K421" s="32"/>
      <c r="L421" s="34"/>
    </row>
    <row r="422" spans="8:12" x14ac:dyDescent="0.25">
      <c r="H422" s="33"/>
      <c r="I422" s="32" t="str">
        <f ca="1" xml:space="preserve"> "(x - " &amp; $N$3 &amp; ")^2 + (y - " &amp; $N$4 &amp; ")^2 = " &amp; J414 &amp; "^2"</f>
        <v>(x - 0)^2 + (y - 3,5)^2 = 1,30535399754154^2</v>
      </c>
      <c r="J422" s="32"/>
      <c r="K422" s="32"/>
      <c r="L422" s="34"/>
    </row>
    <row r="423" spans="8:12" x14ac:dyDescent="0.25">
      <c r="H423" s="33"/>
      <c r="I423" s="32" t="str">
        <f ca="1" xml:space="preserve"> "(x - " &amp; $O$3 &amp; ")^2 + (y - " &amp; $O$4 &amp; ")^2 = " &amp; K414 &amp; "^2"</f>
        <v>(x - 3,5)^2 + (y - 7)^2 = 3,70114405275988^2</v>
      </c>
      <c r="J423" s="32"/>
      <c r="K423" s="32"/>
      <c r="L423" s="34"/>
    </row>
    <row r="424" spans="8:12" x14ac:dyDescent="0.25">
      <c r="H424" s="33"/>
      <c r="I424" s="32" t="str">
        <f ca="1" xml:space="preserve"> "(x - " &amp; $P$3 &amp; ")^2 + (y - " &amp; $P$4 &amp; ")^2 = " &amp; L414 &amp; "^2"</f>
        <v>(x - 7)^2 + (y - 3,5)^2 = 2,2515258567795^2</v>
      </c>
      <c r="J424" s="32"/>
      <c r="K424" s="32"/>
      <c r="L424" s="34"/>
    </row>
    <row r="425" spans="8:12" x14ac:dyDescent="0.25">
      <c r="H425" s="33"/>
      <c r="I425" s="32"/>
      <c r="J425" s="32"/>
      <c r="K425" s="32"/>
      <c r="L425" s="34"/>
    </row>
    <row r="426" spans="8:12" x14ac:dyDescent="0.25">
      <c r="H426" s="33"/>
      <c r="I426" s="32" t="s">
        <v>1529</v>
      </c>
      <c r="J426" s="32"/>
      <c r="K426" s="32"/>
      <c r="L426" s="34"/>
    </row>
    <row r="427" spans="8:12" x14ac:dyDescent="0.25">
      <c r="H427" s="33"/>
      <c r="I427" s="32" t="s">
        <v>1525</v>
      </c>
      <c r="J427" s="32">
        <f>SQRT(POWER($K418-$I417,2)+POWER($L418-$J417,2))</f>
        <v>1.4878782955940986</v>
      </c>
      <c r="K427" s="32"/>
      <c r="L427" s="34"/>
    </row>
    <row r="428" spans="8:12" x14ac:dyDescent="0.25">
      <c r="H428" s="35"/>
      <c r="I428" s="36" t="s">
        <v>1526</v>
      </c>
      <c r="J428" s="36">
        <f>SQRT(POWER($K419-$I417,2)+POWER($L419-$J417,2))</f>
        <v>3.0962469300570588</v>
      </c>
      <c r="K428" s="36"/>
      <c r="L428" s="37"/>
    </row>
    <row r="432" spans="8:12" x14ac:dyDescent="0.25">
      <c r="H432" s="7"/>
      <c r="I432" s="8" t="s">
        <v>1512</v>
      </c>
      <c r="J432" s="8" t="s">
        <v>1513</v>
      </c>
      <c r="K432" s="8" t="s">
        <v>1514</v>
      </c>
      <c r="L432" s="9" t="s">
        <v>1522</v>
      </c>
    </row>
    <row r="433" spans="8:12" x14ac:dyDescent="0.25">
      <c r="H433" s="33" t="s">
        <v>1516</v>
      </c>
      <c r="I433" s="4">
        <f>SQRT(POWER($I438-$M$3,2)+POWER($J438-$M$4,2))</f>
        <v>6.0415229867972862</v>
      </c>
      <c r="J433" s="4">
        <f>SQRT(POWER($I438-$N$3,2)+POWER($J438-$N$4,2))</f>
        <v>2.2360679774997898</v>
      </c>
      <c r="K433" s="4">
        <f>SQRT(POWER($I438-$O$3,2)+POWER($J438-$O$4,2))</f>
        <v>2.9154759474226504</v>
      </c>
      <c r="L433" s="10">
        <f>SQRT(POWER($I438-$P$3,2)+POWER($J438-$P$4,2))</f>
        <v>6.324555320336759</v>
      </c>
    </row>
    <row r="434" spans="8:12" x14ac:dyDescent="0.25">
      <c r="H434" s="33" t="s">
        <v>1527</v>
      </c>
      <c r="I434" s="32">
        <f>ROUND(I433/0.5,0)*0.5</f>
        <v>6</v>
      </c>
      <c r="J434" s="32">
        <f t="shared" ref="J434" si="140">ROUND(J433/0.5,0)*0.5</f>
        <v>2</v>
      </c>
      <c r="K434" s="32">
        <f t="shared" ref="K434" si="141">ROUND(K433/0.5,0)*0.5</f>
        <v>3</v>
      </c>
      <c r="L434" s="34">
        <f t="shared" ref="L434" si="142">ROUND(L433/0.5,0)*0.5</f>
        <v>6.5</v>
      </c>
    </row>
    <row r="435" spans="8:12" x14ac:dyDescent="0.25">
      <c r="H435" s="33" t="s">
        <v>1517</v>
      </c>
      <c r="I435" s="4">
        <f ca="1">IF(INDIRECT("$C$" &amp; $I434*2+3)&gt;$I$6,$I$6,INDIRECT("$C$" &amp; $I434*2+3))</f>
        <v>7.8262379212492643</v>
      </c>
      <c r="J435" s="4">
        <f ca="1">IF(INDIRECT("$D$" &amp; $J434*2+3)&gt;$I$6,$I$6,INDIRECT("$D$" &amp; $J434*2+3))</f>
        <v>1.305353997541538</v>
      </c>
      <c r="K435" s="4">
        <f ca="1">IF(INDIRECT("$E$" &amp; $K434*2+3)&gt;$I$6,$I$6,INDIRECT("$E$" &amp; $K434*2+3))</f>
        <v>7.8262379212492643</v>
      </c>
      <c r="L435" s="10">
        <f ca="1">IF(INDIRECT("$F$" &amp; $L434*2+3)&gt;$I$6,$I$6,INDIRECT("$F$" &amp; $L434*2+3))</f>
        <v>7.8262379212492643</v>
      </c>
    </row>
    <row r="436" spans="8:12" x14ac:dyDescent="0.25">
      <c r="H436" s="33"/>
      <c r="I436" s="32" t="s">
        <v>1502</v>
      </c>
      <c r="J436" s="4">
        <f>SUM(ABS(I433-I434),ABS(J434-J433),ABS(K434-K433),ABS(L434-L433))</f>
        <v>0.53755969653766655</v>
      </c>
      <c r="K436" s="32"/>
      <c r="L436" s="34"/>
    </row>
    <row r="437" spans="8:12" x14ac:dyDescent="0.25">
      <c r="H437" s="33"/>
      <c r="I437" s="32" t="s">
        <v>1509</v>
      </c>
      <c r="J437" s="32" t="s">
        <v>1510</v>
      </c>
      <c r="K437" s="32"/>
      <c r="L437" s="34"/>
    </row>
    <row r="438" spans="8:12" x14ac:dyDescent="0.25">
      <c r="H438" s="33" t="s">
        <v>1523</v>
      </c>
      <c r="I438" s="32">
        <v>1</v>
      </c>
      <c r="J438" s="32">
        <v>5.5</v>
      </c>
      <c r="K438" s="32"/>
      <c r="L438" s="34"/>
    </row>
    <row r="439" spans="8:12" x14ac:dyDescent="0.25">
      <c r="H439" s="33" t="s">
        <v>1525</v>
      </c>
      <c r="I439" s="4">
        <v>-5.0132571428571397</v>
      </c>
      <c r="J439" s="4">
        <v>3.5</v>
      </c>
      <c r="K439" s="4">
        <f>IF($I439&lt;$K$3,$K$3,IF($I439&gt;$L$3,$L$3,$I439))</f>
        <v>0</v>
      </c>
      <c r="L439" s="10">
        <f>IF($J439&lt;$K$4,$K$4,IF($J439&gt;$L$4,$L$4,$J439))</f>
        <v>3.5</v>
      </c>
    </row>
    <row r="440" spans="8:12" x14ac:dyDescent="0.25">
      <c r="H440" s="33" t="s">
        <v>1526</v>
      </c>
      <c r="I440" s="4">
        <v>-0.75662857142857198</v>
      </c>
      <c r="J440" s="4">
        <v>3.5</v>
      </c>
      <c r="K440" s="4">
        <f>IF($I440&lt;$K$3,$K$3,IF($I440&gt;$L$3,$L$3,$I440))</f>
        <v>0</v>
      </c>
      <c r="L440" s="10">
        <f>IF($J440&lt;$K$4,$K$4,IF($J440&gt;$L$4,$L$4,$J440))</f>
        <v>3.5</v>
      </c>
    </row>
    <row r="441" spans="8:12" x14ac:dyDescent="0.25">
      <c r="H441" s="33"/>
      <c r="I441" s="32"/>
      <c r="J441" s="32"/>
      <c r="K441" s="32"/>
      <c r="L441" s="34"/>
    </row>
    <row r="442" spans="8:12" x14ac:dyDescent="0.25">
      <c r="H442" s="33" t="s">
        <v>1519</v>
      </c>
      <c r="I442" s="32" t="str">
        <f ca="1" xml:space="preserve"> "(x - " &amp; $M$3 &amp; ")^2 + (y - " &amp; $M$4 &amp; ")^2 = " &amp; I435 &amp; "^2"</f>
        <v>(x - 3,5)^2 + (y - 0)^2 = 7,82623792124926^2</v>
      </c>
      <c r="J442" s="32"/>
      <c r="K442" s="32"/>
      <c r="L442" s="34"/>
    </row>
    <row r="443" spans="8:12" x14ac:dyDescent="0.25">
      <c r="H443" s="33"/>
      <c r="I443" s="32" t="str">
        <f ca="1" xml:space="preserve"> "(x - " &amp; $N$3 &amp; ")^2 + (y - " &amp; $N$4 &amp; ")^2 = " &amp; J435 &amp; "^2"</f>
        <v>(x - 0)^2 + (y - 3,5)^2 = 1,30535399754154^2</v>
      </c>
      <c r="J443" s="32"/>
      <c r="K443" s="32"/>
      <c r="L443" s="34"/>
    </row>
    <row r="444" spans="8:12" x14ac:dyDescent="0.25">
      <c r="H444" s="33"/>
      <c r="I444" s="32" t="str">
        <f ca="1" xml:space="preserve"> "(x - " &amp; $O$3 &amp; ")^2 + (y - " &amp; $O$4 &amp; ")^2 = " &amp; K435 &amp; "^2"</f>
        <v>(x - 3,5)^2 + (y - 7)^2 = 7,82623792124926^2</v>
      </c>
      <c r="J444" s="32"/>
      <c r="K444" s="32"/>
      <c r="L444" s="34"/>
    </row>
    <row r="445" spans="8:12" x14ac:dyDescent="0.25">
      <c r="H445" s="33"/>
      <c r="I445" s="32" t="str">
        <f ca="1" xml:space="preserve"> "(x - " &amp; $P$3 &amp; ")^2 + (y - " &amp; $P$4 &amp; ")^2 = " &amp; L435 &amp; "^2"</f>
        <v>(x - 7)^2 + (y - 3,5)^2 = 7,82623792124926^2</v>
      </c>
      <c r="J445" s="32"/>
      <c r="K445" s="32"/>
      <c r="L445" s="34"/>
    </row>
    <row r="446" spans="8:12" x14ac:dyDescent="0.25">
      <c r="H446" s="33"/>
      <c r="I446" s="32"/>
      <c r="J446" s="32"/>
      <c r="K446" s="32"/>
      <c r="L446" s="34"/>
    </row>
    <row r="447" spans="8:12" x14ac:dyDescent="0.25">
      <c r="H447" s="33"/>
      <c r="I447" s="32" t="s">
        <v>1529</v>
      </c>
      <c r="J447" s="32"/>
      <c r="K447" s="32"/>
      <c r="L447" s="34"/>
    </row>
    <row r="448" spans="8:12" x14ac:dyDescent="0.25">
      <c r="H448" s="33"/>
      <c r="I448" s="32" t="s">
        <v>1525</v>
      </c>
      <c r="J448" s="32">
        <f>SQRT(POWER($K439-$I438,2)+POWER($L439-$J438,2))</f>
        <v>2.2360679774997898</v>
      </c>
      <c r="K448" s="32"/>
      <c r="L448" s="34"/>
    </row>
    <row r="449" spans="8:12" x14ac:dyDescent="0.25">
      <c r="H449" s="35"/>
      <c r="I449" s="36" t="s">
        <v>1526</v>
      </c>
      <c r="J449" s="36">
        <f>SQRT(POWER($K440-$I438,2)+POWER($L440-$J438,2))</f>
        <v>2.2360679774997898</v>
      </c>
      <c r="K449" s="36"/>
      <c r="L449" s="37"/>
    </row>
    <row r="453" spans="8:12" x14ac:dyDescent="0.25">
      <c r="H453" s="7"/>
      <c r="I453" s="8" t="s">
        <v>1512</v>
      </c>
      <c r="J453" s="8" t="s">
        <v>1513</v>
      </c>
      <c r="K453" s="8" t="s">
        <v>1514</v>
      </c>
      <c r="L453" s="9" t="s">
        <v>1522</v>
      </c>
    </row>
    <row r="454" spans="8:12" x14ac:dyDescent="0.25">
      <c r="H454" s="33" t="s">
        <v>1516</v>
      </c>
      <c r="I454" s="4">
        <f>SQRT(POWER($I459-$M$3,2)+POWER($J459-$M$4,2))</f>
        <v>5.8523499553598128</v>
      </c>
      <c r="J454" s="4">
        <f>SQRT(POWER($I459-$N$3,2)+POWER($J459-$N$4,2))</f>
        <v>2.5</v>
      </c>
      <c r="K454" s="4">
        <f>SQRT(POWER($I459-$O$3,2)+POWER($J459-$O$4,2))</f>
        <v>2.5</v>
      </c>
      <c r="L454" s="10">
        <f>SQRT(POWER($I459-$P$3,2)+POWER($J459-$P$4,2))</f>
        <v>5.8523499553598128</v>
      </c>
    </row>
    <row r="455" spans="8:12" x14ac:dyDescent="0.25">
      <c r="H455" s="33" t="s">
        <v>1527</v>
      </c>
      <c r="I455" s="32">
        <f>ROUND(I454/0.5,0)*0.5</f>
        <v>6</v>
      </c>
      <c r="J455" s="32">
        <f t="shared" ref="J455" si="143">ROUND(J454/0.5,0)*0.5</f>
        <v>2.5</v>
      </c>
      <c r="K455" s="32">
        <f t="shared" ref="K455" si="144">ROUND(K454/0.5,0)*0.5</f>
        <v>2.5</v>
      </c>
      <c r="L455" s="34">
        <f t="shared" ref="L455" si="145">ROUND(L454/0.5,0)*0.5</f>
        <v>6</v>
      </c>
    </row>
    <row r="456" spans="8:12" x14ac:dyDescent="0.25">
      <c r="H456" s="33" t="s">
        <v>1517</v>
      </c>
      <c r="I456" s="4">
        <f ca="1">IF(INDIRECT("$C$" &amp; $I455*2+3)&gt;$I$6,$I$6,INDIRECT("$C$" &amp; $I455*2+3))</f>
        <v>7.8262379212492643</v>
      </c>
      <c r="J456" s="4">
        <f ca="1">IF(INDIRECT("$D$" &amp; $J455*2+3)&gt;$I$6,$I$6,INDIRECT("$D$" &amp; $J455*2+3))</f>
        <v>3.5273325269550631</v>
      </c>
      <c r="K456" s="4">
        <f ca="1">IF(INDIRECT("$E$" &amp; $K455*2+3)&gt;$I$6,$I$6,INDIRECT("$E$" &amp; $K455*2+3))</f>
        <v>3.5843432971905935</v>
      </c>
      <c r="L456" s="10">
        <f ca="1">IF(INDIRECT("$F$" &amp; $L455*2+3)&gt;$I$6,$I$6,INDIRECT("$F$" &amp; $L455*2+3))</f>
        <v>7.8262379212492643</v>
      </c>
    </row>
    <row r="457" spans="8:12" x14ac:dyDescent="0.25">
      <c r="H457" s="33"/>
      <c r="I457" s="32" t="s">
        <v>1502</v>
      </c>
      <c r="J457" s="4">
        <f>SUM(ABS(I454-I455),ABS(J455-J454),ABS(K455-K454),ABS(L455-L454))</f>
        <v>0.29530008928037432</v>
      </c>
      <c r="K457" s="32"/>
      <c r="L457" s="34"/>
    </row>
    <row r="458" spans="8:12" x14ac:dyDescent="0.25">
      <c r="H458" s="33"/>
      <c r="I458" s="32" t="s">
        <v>1509</v>
      </c>
      <c r="J458" s="32" t="s">
        <v>1510</v>
      </c>
      <c r="K458" s="32"/>
      <c r="L458" s="34"/>
    </row>
    <row r="459" spans="8:12" x14ac:dyDescent="0.25">
      <c r="H459" s="33" t="s">
        <v>1523</v>
      </c>
      <c r="I459" s="32">
        <f>I438+0.5</f>
        <v>1.5</v>
      </c>
      <c r="J459" s="32">
        <v>5.5</v>
      </c>
      <c r="K459" s="32"/>
      <c r="L459" s="34"/>
    </row>
    <row r="460" spans="8:12" x14ac:dyDescent="0.25">
      <c r="H460" s="33" t="s">
        <v>1525</v>
      </c>
      <c r="I460" s="4">
        <v>-1.45357142857139E-2</v>
      </c>
      <c r="J460" s="4">
        <v>6.9637500000000001</v>
      </c>
      <c r="K460" s="4">
        <f>IF($I460&lt;$K$3,$K$3,IF($I460&gt;$L$3,$L$3,$I460))</f>
        <v>0</v>
      </c>
      <c r="L460" s="10">
        <f>IF($J460&lt;$K$4,$K$4,IF($J460&gt;$L$4,$L$4,$J460))</f>
        <v>6.9637500000000001</v>
      </c>
    </row>
    <row r="461" spans="8:12" x14ac:dyDescent="0.25">
      <c r="H461" s="33" t="s">
        <v>1526</v>
      </c>
      <c r="I461" s="4">
        <v>1.0857142857142701E-2</v>
      </c>
      <c r="J461" s="4">
        <v>6.9637500000000001</v>
      </c>
      <c r="K461" s="4">
        <f>IF($I461&lt;$K$3,$K$3,IF($I461&gt;$L$3,$L$3,$I461))</f>
        <v>1.0857142857142701E-2</v>
      </c>
      <c r="L461" s="10">
        <f>IF($J461&lt;$K$4,$K$4,IF($J461&gt;$L$4,$L$4,$J461))</f>
        <v>6.9637500000000001</v>
      </c>
    </row>
    <row r="462" spans="8:12" x14ac:dyDescent="0.25">
      <c r="H462" s="33"/>
      <c r="I462" s="32"/>
      <c r="J462" s="32"/>
      <c r="K462" s="32"/>
      <c r="L462" s="34"/>
    </row>
    <row r="463" spans="8:12" x14ac:dyDescent="0.25">
      <c r="H463" s="33" t="s">
        <v>1519</v>
      </c>
      <c r="I463" s="32" t="str">
        <f ca="1" xml:space="preserve"> "(x - " &amp; $M$3 &amp; ")^2 + (y - " &amp; $M$4 &amp; ")^2 = " &amp; I456 &amp; "^2"</f>
        <v>(x - 3,5)^2 + (y - 0)^2 = 7,82623792124926^2</v>
      </c>
      <c r="J463" s="32"/>
      <c r="K463" s="32"/>
      <c r="L463" s="34"/>
    </row>
    <row r="464" spans="8:12" x14ac:dyDescent="0.25">
      <c r="H464" s="33"/>
      <c r="I464" s="32" t="str">
        <f ca="1" xml:space="preserve"> "(x - " &amp; $N$3 &amp; ")^2 + (y - " &amp; $N$4 &amp; ")^2 = " &amp; J456 &amp; "^2"</f>
        <v>(x - 0)^2 + (y - 3,5)^2 = 3,52733252695506^2</v>
      </c>
      <c r="J464" s="32"/>
      <c r="K464" s="32"/>
      <c r="L464" s="34"/>
    </row>
    <row r="465" spans="8:12" x14ac:dyDescent="0.25">
      <c r="H465" s="33"/>
      <c r="I465" s="32" t="str">
        <f ca="1" xml:space="preserve"> "(x - " &amp; $O$3 &amp; ")^2 + (y - " &amp; $O$4 &amp; ")^2 = " &amp; K456 &amp; "^2"</f>
        <v>(x - 3,5)^2 + (y - 7)^2 = 3,58434329719059^2</v>
      </c>
      <c r="J465" s="32"/>
      <c r="K465" s="32"/>
      <c r="L465" s="34"/>
    </row>
    <row r="466" spans="8:12" x14ac:dyDescent="0.25">
      <c r="H466" s="33"/>
      <c r="I466" s="32" t="str">
        <f ca="1" xml:space="preserve"> "(x - " &amp; $P$3 &amp; ")^2 + (y - " &amp; $P$4 &amp; ")^2 = " &amp; L456 &amp; "^2"</f>
        <v>(x - 7)^2 + (y - 3,5)^2 = 7,82623792124926^2</v>
      </c>
      <c r="J466" s="32"/>
      <c r="K466" s="32"/>
      <c r="L466" s="34"/>
    </row>
    <row r="467" spans="8:12" x14ac:dyDescent="0.25">
      <c r="H467" s="33"/>
      <c r="I467" s="32"/>
      <c r="J467" s="32"/>
      <c r="K467" s="32"/>
      <c r="L467" s="34"/>
    </row>
    <row r="468" spans="8:12" x14ac:dyDescent="0.25">
      <c r="H468" s="33"/>
      <c r="I468" s="32" t="s">
        <v>1529</v>
      </c>
      <c r="J468" s="32"/>
      <c r="K468" s="32"/>
      <c r="L468" s="34"/>
    </row>
    <row r="469" spans="8:12" x14ac:dyDescent="0.25">
      <c r="H469" s="33"/>
      <c r="I469" s="32" t="s">
        <v>1525</v>
      </c>
      <c r="J469" s="32">
        <f>SQRT(POWER($K460-$I459,2)+POWER($L460-$J459,2))</f>
        <v>2.0958444747881462</v>
      </c>
      <c r="K469" s="32"/>
      <c r="L469" s="34"/>
    </row>
    <row r="470" spans="8:12" x14ac:dyDescent="0.25">
      <c r="H470" s="35"/>
      <c r="I470" s="36" t="s">
        <v>1526</v>
      </c>
      <c r="J470" s="36">
        <f>SQRT(POWER($K461-$I459,2)+POWER($L461-$J459,2))</f>
        <v>2.08808776431442</v>
      </c>
      <c r="K470" s="36"/>
      <c r="L470" s="37"/>
    </row>
    <row r="474" spans="8:12" x14ac:dyDescent="0.25">
      <c r="H474" s="7"/>
      <c r="I474" s="8" t="s">
        <v>1512</v>
      </c>
      <c r="J474" s="8" t="s">
        <v>1513</v>
      </c>
      <c r="K474" s="8" t="s">
        <v>1514</v>
      </c>
      <c r="L474" s="9" t="s">
        <v>1522</v>
      </c>
    </row>
    <row r="475" spans="8:12" x14ac:dyDescent="0.25">
      <c r="H475" s="33" t="s">
        <v>1516</v>
      </c>
      <c r="I475" s="4">
        <f>SQRT(POWER($I480-$M$3,2)+POWER($J480-$M$4,2))</f>
        <v>5.7008771254956896</v>
      </c>
      <c r="J475" s="4">
        <f>SQRT(POWER($I480-$N$3,2)+POWER($J480-$N$4,2))</f>
        <v>2.8284271247461903</v>
      </c>
      <c r="K475" s="4">
        <f>SQRT(POWER($I480-$O$3,2)+POWER($J480-$O$4,2))</f>
        <v>2.1213203435596424</v>
      </c>
      <c r="L475" s="10">
        <f>SQRT(POWER($I480-$P$3,2)+POWER($J480-$P$4,2))</f>
        <v>5.3851648071345037</v>
      </c>
    </row>
    <row r="476" spans="8:12" x14ac:dyDescent="0.25">
      <c r="H476" s="33" t="s">
        <v>1527</v>
      </c>
      <c r="I476" s="32">
        <f>ROUND(I475/0.5,0)*0.5</f>
        <v>5.5</v>
      </c>
      <c r="J476" s="32">
        <f t="shared" ref="J476" si="146">ROUND(J475/0.5,0)*0.5</f>
        <v>3</v>
      </c>
      <c r="K476" s="32">
        <f t="shared" ref="K476" si="147">ROUND(K475/0.5,0)*0.5</f>
        <v>2</v>
      </c>
      <c r="L476" s="34">
        <f t="shared" ref="L476" si="148">ROUND(L475/0.5,0)*0.5</f>
        <v>5.5</v>
      </c>
    </row>
    <row r="477" spans="8:12" x14ac:dyDescent="0.25">
      <c r="H477" s="33" t="s">
        <v>1517</v>
      </c>
      <c r="I477" s="4">
        <f ca="1">IF(INDIRECT("$C$" &amp; $I476*2+3)&gt;$I$6,$I$6,INDIRECT("$C$" &amp; $I476*2+3))</f>
        <v>3.4712285414924549</v>
      </c>
      <c r="J477" s="4">
        <f ca="1">IF(INDIRECT("$D$" &amp; $J476*2+3)&gt;$I$6,$I$6,INDIRECT("$D$" &amp; $J476*2+3))</f>
        <v>7.8262379212492643</v>
      </c>
      <c r="K477" s="4">
        <f ca="1">IF(INDIRECT("$E$" &amp; $K476*2+3)&gt;$I$6,$I$6,INDIRECT("$E$" &amp; $K476*2+3))</f>
        <v>1.305353997541538</v>
      </c>
      <c r="L477" s="10">
        <f ca="1">IF(INDIRECT("$F$" &amp; $L476*2+3)&gt;$I$6,$I$6,INDIRECT("$F$" &amp; $L476*2+3))</f>
        <v>3.7609640645075757</v>
      </c>
    </row>
    <row r="478" spans="8:12" x14ac:dyDescent="0.25">
      <c r="H478" s="33"/>
      <c r="I478" s="32" t="s">
        <v>1502</v>
      </c>
      <c r="J478" s="4">
        <f>SUM(ABS(I475-I476),ABS(J476-J475),ABS(K476-K475),ABS(L476-L475))</f>
        <v>0.60860553717463794</v>
      </c>
      <c r="K478" s="32"/>
      <c r="L478" s="34"/>
    </row>
    <row r="479" spans="8:12" x14ac:dyDescent="0.25">
      <c r="H479" s="33"/>
      <c r="I479" s="32" t="s">
        <v>1509</v>
      </c>
      <c r="J479" s="32" t="s">
        <v>1510</v>
      </c>
      <c r="K479" s="32"/>
      <c r="L479" s="34"/>
    </row>
    <row r="480" spans="8:12" x14ac:dyDescent="0.25">
      <c r="H480" s="33" t="s">
        <v>1523</v>
      </c>
      <c r="I480" s="32">
        <f>I459+0.5</f>
        <v>2</v>
      </c>
      <c r="J480" s="32">
        <v>5.5</v>
      </c>
      <c r="K480" s="32"/>
      <c r="L480" s="34"/>
    </row>
    <row r="481" spans="8:12" x14ac:dyDescent="0.25">
      <c r="H481" s="33" t="s">
        <v>1525</v>
      </c>
      <c r="I481" s="4">
        <v>11.275771428571399</v>
      </c>
      <c r="J481" s="4">
        <v>4.2374857142857101</v>
      </c>
      <c r="K481" s="4">
        <f>IF($I481&lt;$K$3,$K$3,IF($I481&gt;$L$3,$L$3,$I481))</f>
        <v>7</v>
      </c>
      <c r="L481" s="10">
        <f>IF($J481&lt;$K$4,$K$4,IF($J481&gt;$L$4,$L$4,$J481))</f>
        <v>4.2374857142857101</v>
      </c>
    </row>
    <row r="482" spans="8:12" x14ac:dyDescent="0.25">
      <c r="H482" s="33" t="s">
        <v>1526</v>
      </c>
      <c r="I482" s="4">
        <v>6.8693785714285696</v>
      </c>
      <c r="J482" s="4">
        <v>4.2374857142857101</v>
      </c>
      <c r="K482" s="4">
        <f>IF($I482&lt;$K$3,$K$3,IF($I482&gt;$L$3,$L$3,$I482))</f>
        <v>6.8693785714285696</v>
      </c>
      <c r="L482" s="10">
        <f>IF($J482&lt;$K$4,$K$4,IF($J482&gt;$L$4,$L$4,$J482))</f>
        <v>4.2374857142857101</v>
      </c>
    </row>
    <row r="483" spans="8:12" x14ac:dyDescent="0.25">
      <c r="H483" s="33"/>
      <c r="I483" s="32"/>
      <c r="J483" s="32"/>
      <c r="K483" s="32"/>
      <c r="L483" s="34"/>
    </row>
    <row r="484" spans="8:12" x14ac:dyDescent="0.25">
      <c r="H484" s="33" t="s">
        <v>1519</v>
      </c>
      <c r="I484" s="32" t="str">
        <f ca="1" xml:space="preserve"> "(x - " &amp; $M$3 &amp; ")^2 + (y - " &amp; $M$4 &amp; ")^2 = " &amp; I477 &amp; "^2"</f>
        <v>(x - 3,5)^2 + (y - 0)^2 = 3,47122854149245^2</v>
      </c>
      <c r="J484" s="32"/>
      <c r="K484" s="32"/>
      <c r="L484" s="34"/>
    </row>
    <row r="485" spans="8:12" x14ac:dyDescent="0.25">
      <c r="H485" s="33"/>
      <c r="I485" s="32" t="str">
        <f ca="1" xml:space="preserve"> "(x - " &amp; $N$3 &amp; ")^2 + (y - " &amp; $N$4 &amp; ")^2 = " &amp; J477 &amp; "^2"</f>
        <v>(x - 0)^2 + (y - 3,5)^2 = 7,82623792124926^2</v>
      </c>
      <c r="J485" s="32"/>
      <c r="K485" s="32"/>
      <c r="L485" s="34"/>
    </row>
    <row r="486" spans="8:12" x14ac:dyDescent="0.25">
      <c r="H486" s="33"/>
      <c r="I486" s="32" t="str">
        <f ca="1" xml:space="preserve"> "(x - " &amp; $O$3 &amp; ")^2 + (y - " &amp; $O$4 &amp; ")^2 = " &amp; K477 &amp; "^2"</f>
        <v>(x - 3,5)^2 + (y - 7)^2 = 1,30535399754154^2</v>
      </c>
      <c r="J486" s="32"/>
      <c r="K486" s="32"/>
      <c r="L486" s="34"/>
    </row>
    <row r="487" spans="8:12" x14ac:dyDescent="0.25">
      <c r="H487" s="33"/>
      <c r="I487" s="32" t="str">
        <f ca="1" xml:space="preserve"> "(x - " &amp; $P$3 &amp; ")^2 + (y - " &amp; $P$4 &amp; ")^2 = " &amp; L477 &amp; "^2"</f>
        <v>(x - 7)^2 + (y - 3,5)^2 = 3,76096406450758^2</v>
      </c>
      <c r="J487" s="32"/>
      <c r="K487" s="32"/>
      <c r="L487" s="34"/>
    </row>
    <row r="488" spans="8:12" x14ac:dyDescent="0.25">
      <c r="H488" s="33"/>
      <c r="I488" s="32"/>
      <c r="J488" s="32"/>
      <c r="K488" s="32"/>
      <c r="L488" s="34"/>
    </row>
    <row r="489" spans="8:12" x14ac:dyDescent="0.25">
      <c r="H489" s="33"/>
      <c r="I489" s="32" t="s">
        <v>1529</v>
      </c>
      <c r="J489" s="32"/>
      <c r="K489" s="32"/>
      <c r="L489" s="34"/>
    </row>
    <row r="490" spans="8:12" x14ac:dyDescent="0.25">
      <c r="H490" s="33"/>
      <c r="I490" s="32" t="s">
        <v>1525</v>
      </c>
      <c r="J490" s="32">
        <f>SQRT(POWER($K481-$I480,2)+POWER($L481-$J480,2))</f>
        <v>5.1569314831237252</v>
      </c>
      <c r="K490" s="32"/>
      <c r="L490" s="34"/>
    </row>
    <row r="491" spans="8:12" x14ac:dyDescent="0.25">
      <c r="H491" s="35"/>
      <c r="I491" s="36" t="s">
        <v>1526</v>
      </c>
      <c r="J491" s="36">
        <f>SQRT(POWER($K482-$I480,2)+POWER($L482-$J480,2))</f>
        <v>5.0303866644146158</v>
      </c>
      <c r="K491" s="36"/>
      <c r="L491" s="37"/>
    </row>
    <row r="495" spans="8:12" x14ac:dyDescent="0.25">
      <c r="H495" s="7"/>
      <c r="I495" s="8" t="s">
        <v>1512</v>
      </c>
      <c r="J495" s="8" t="s">
        <v>1513</v>
      </c>
      <c r="K495" s="8" t="s">
        <v>1514</v>
      </c>
      <c r="L495" s="9" t="s">
        <v>1522</v>
      </c>
    </row>
    <row r="496" spans="8:12" x14ac:dyDescent="0.25">
      <c r="H496" s="33" t="s">
        <v>1516</v>
      </c>
      <c r="I496" s="4">
        <f>SQRT(POWER($I501-$M$3,2)+POWER($J501-$M$4,2))</f>
        <v>5.5901699437494745</v>
      </c>
      <c r="J496" s="4">
        <f>SQRT(POWER($I501-$N$3,2)+POWER($J501-$N$4,2))</f>
        <v>3.2015621187164243</v>
      </c>
      <c r="K496" s="4">
        <f>SQRT(POWER($I501-$O$3,2)+POWER($J501-$O$4,2))</f>
        <v>1.8027756377319946</v>
      </c>
      <c r="L496" s="10">
        <f>SQRT(POWER($I501-$P$3,2)+POWER($J501-$P$4,2))</f>
        <v>4.924428900898052</v>
      </c>
    </row>
    <row r="497" spans="8:12" x14ac:dyDescent="0.25">
      <c r="H497" s="33" t="s">
        <v>1527</v>
      </c>
      <c r="I497" s="32">
        <f>ROUND(I496/0.5,0)*0.5</f>
        <v>5.5</v>
      </c>
      <c r="J497" s="32">
        <f t="shared" ref="J497" si="149">ROUND(J496/0.5,0)*0.5</f>
        <v>3</v>
      </c>
      <c r="K497" s="32">
        <f t="shared" ref="K497" si="150">ROUND(K496/0.5,0)*0.5</f>
        <v>2</v>
      </c>
      <c r="L497" s="34">
        <f t="shared" ref="L497" si="151">ROUND(L496/0.5,0)*0.5</f>
        <v>5</v>
      </c>
    </row>
    <row r="498" spans="8:12" x14ac:dyDescent="0.25">
      <c r="H498" s="33" t="s">
        <v>1517</v>
      </c>
      <c r="I498" s="4">
        <f ca="1">IF(INDIRECT("$C$" &amp; $I497*2+3)&gt;$I$6,$I$6,INDIRECT("$C$" &amp; $I497*2+3))</f>
        <v>3.4712285414924549</v>
      </c>
      <c r="J498" s="4">
        <f ca="1">IF(INDIRECT("$D$" &amp; $J497*2+3)&gt;$I$6,$I$6,INDIRECT("$D$" &amp; $J497*2+3))</f>
        <v>7.8262379212492643</v>
      </c>
      <c r="K498" s="4">
        <f ca="1">IF(INDIRECT("$E$" &amp; $K497*2+3)&gt;$I$6,$I$6,INDIRECT("$E$" &amp; $K497*2+3))</f>
        <v>1.305353997541538</v>
      </c>
      <c r="L498" s="10">
        <f ca="1">IF(INDIRECT("$F$" &amp; $L497*2+3)&gt;$I$6,$I$6,INDIRECT("$F$" &amp; $L497*2+3))</f>
        <v>2.478883460205028</v>
      </c>
    </row>
    <row r="499" spans="8:12" x14ac:dyDescent="0.25">
      <c r="H499" s="33"/>
      <c r="I499" s="32" t="s">
        <v>1502</v>
      </c>
      <c r="J499" s="4">
        <f>SUM(ABS(I496-I497),ABS(J497-J496),ABS(K497-K496),ABS(L497-L496))</f>
        <v>0.56452752383585225</v>
      </c>
      <c r="K499" s="32"/>
      <c r="L499" s="34"/>
    </row>
    <row r="500" spans="8:12" x14ac:dyDescent="0.25">
      <c r="H500" s="33"/>
      <c r="I500" s="32" t="s">
        <v>1509</v>
      </c>
      <c r="J500" s="32" t="s">
        <v>1510</v>
      </c>
      <c r="K500" s="32"/>
      <c r="L500" s="34"/>
    </row>
    <row r="501" spans="8:12" x14ac:dyDescent="0.25">
      <c r="H501" s="33" t="s">
        <v>1523</v>
      </c>
      <c r="I501" s="32">
        <f>I480+0.5</f>
        <v>2.5</v>
      </c>
      <c r="J501" s="32">
        <v>5.5</v>
      </c>
      <c r="K501" s="32"/>
      <c r="L501" s="34"/>
    </row>
    <row r="502" spans="8:12" x14ac:dyDescent="0.25">
      <c r="H502" s="33" t="s">
        <v>1525</v>
      </c>
      <c r="I502" s="4">
        <v>11.275771428571399</v>
      </c>
      <c r="J502" s="4">
        <v>4.2374857142857101</v>
      </c>
      <c r="K502" s="4">
        <f>IF($I502&lt;$K$3,$K$3,IF($I502&gt;$L$3,$L$3,$I502))</f>
        <v>7</v>
      </c>
      <c r="L502" s="10">
        <f>IF($J502&lt;$K$4,$K$4,IF($J502&gt;$L$4,$L$4,$J502))</f>
        <v>4.2374857142857101</v>
      </c>
    </row>
    <row r="503" spans="8:12" x14ac:dyDescent="0.25">
      <c r="H503" s="33" t="s">
        <v>1526</v>
      </c>
      <c r="I503" s="4">
        <v>7.4398928571428602</v>
      </c>
      <c r="J503" s="4">
        <v>4.2374857142857101</v>
      </c>
      <c r="K503" s="4">
        <f>IF($I503&lt;$K$3,$K$3,IF($I503&gt;$L$3,$L$3,$I503))</f>
        <v>7</v>
      </c>
      <c r="L503" s="10">
        <f>IF($J503&lt;$K$4,$K$4,IF($J503&gt;$L$4,$L$4,$J503))</f>
        <v>4.2374857142857101</v>
      </c>
    </row>
    <row r="504" spans="8:12" x14ac:dyDescent="0.25">
      <c r="H504" s="33"/>
      <c r="I504" s="32"/>
      <c r="J504" s="32"/>
      <c r="K504" s="32"/>
      <c r="L504" s="34"/>
    </row>
    <row r="505" spans="8:12" x14ac:dyDescent="0.25">
      <c r="H505" s="33" t="s">
        <v>1519</v>
      </c>
      <c r="I505" s="32" t="str">
        <f ca="1" xml:space="preserve"> "(x - " &amp; $M$3 &amp; ")^2 + (y - " &amp; $M$4 &amp; ")^2 = " &amp; I498 &amp; "^2"</f>
        <v>(x - 3,5)^2 + (y - 0)^2 = 3,47122854149245^2</v>
      </c>
      <c r="J505" s="32"/>
      <c r="K505" s="32"/>
      <c r="L505" s="34"/>
    </row>
    <row r="506" spans="8:12" x14ac:dyDescent="0.25">
      <c r="H506" s="33"/>
      <c r="I506" s="32" t="str">
        <f ca="1" xml:space="preserve"> "(x - " &amp; $N$3 &amp; ")^2 + (y - " &amp; $N$4 &amp; ")^2 = " &amp; J498 &amp; "^2"</f>
        <v>(x - 0)^2 + (y - 3,5)^2 = 7,82623792124926^2</v>
      </c>
      <c r="J506" s="32"/>
      <c r="K506" s="32"/>
      <c r="L506" s="34"/>
    </row>
    <row r="507" spans="8:12" x14ac:dyDescent="0.25">
      <c r="H507" s="33"/>
      <c r="I507" s="32" t="str">
        <f ca="1" xml:space="preserve"> "(x - " &amp; $O$3 &amp; ")^2 + (y - " &amp; $O$4 &amp; ")^2 = " &amp; K498 &amp; "^2"</f>
        <v>(x - 3,5)^2 + (y - 7)^2 = 1,30535399754154^2</v>
      </c>
      <c r="J507" s="32"/>
      <c r="K507" s="32"/>
      <c r="L507" s="34"/>
    </row>
    <row r="508" spans="8:12" x14ac:dyDescent="0.25">
      <c r="H508" s="33"/>
      <c r="I508" s="32" t="str">
        <f ca="1" xml:space="preserve"> "(x - " &amp; $P$3 &amp; ")^2 + (y - " &amp; $P$4 &amp; ")^2 = " &amp; L498 &amp; "^2"</f>
        <v>(x - 7)^2 + (y - 3,5)^2 = 2,47888346020503^2</v>
      </c>
      <c r="J508" s="32"/>
      <c r="K508" s="32"/>
      <c r="L508" s="34"/>
    </row>
    <row r="509" spans="8:12" x14ac:dyDescent="0.25">
      <c r="H509" s="33"/>
      <c r="I509" s="32"/>
      <c r="J509" s="32"/>
      <c r="K509" s="32"/>
      <c r="L509" s="34"/>
    </row>
    <row r="510" spans="8:12" x14ac:dyDescent="0.25">
      <c r="H510" s="33"/>
      <c r="I510" s="32" t="s">
        <v>1529</v>
      </c>
      <c r="J510" s="32"/>
      <c r="K510" s="32"/>
      <c r="L510" s="34"/>
    </row>
    <row r="511" spans="8:12" x14ac:dyDescent="0.25">
      <c r="H511" s="33"/>
      <c r="I511" s="32" t="s">
        <v>1525</v>
      </c>
      <c r="J511" s="32">
        <f>SQRT(POWER($K502-$I501,2)+POWER($L502-$J501,2))</f>
        <v>4.6737503486635505</v>
      </c>
      <c r="K511" s="32"/>
      <c r="L511" s="34"/>
    </row>
    <row r="512" spans="8:12" x14ac:dyDescent="0.25">
      <c r="H512" s="35"/>
      <c r="I512" s="36" t="s">
        <v>1526</v>
      </c>
      <c r="J512" s="36">
        <f>SQRT(POWER($K503-$I501,2)+POWER($L503-$J501,2))</f>
        <v>4.6737503486635505</v>
      </c>
      <c r="K512" s="36"/>
      <c r="L512" s="37"/>
    </row>
    <row r="516" spans="8:12" x14ac:dyDescent="0.25">
      <c r="H516" s="7"/>
      <c r="I516" s="8" t="s">
        <v>1512</v>
      </c>
      <c r="J516" s="8" t="s">
        <v>1513</v>
      </c>
      <c r="K516" s="8" t="s">
        <v>1514</v>
      </c>
      <c r="L516" s="9" t="s">
        <v>1522</v>
      </c>
    </row>
    <row r="517" spans="8:12" x14ac:dyDescent="0.25">
      <c r="H517" s="33" t="s">
        <v>1516</v>
      </c>
      <c r="I517" s="4">
        <f>SQRT(POWER($I522-$M$3,2)+POWER($J522-$M$4,2))</f>
        <v>5.5226805085936306</v>
      </c>
      <c r="J517" s="4">
        <f>SQRT(POWER($I522-$N$3,2)+POWER($J522-$N$4,2))</f>
        <v>3.6055512754639891</v>
      </c>
      <c r="K517" s="4">
        <f>SQRT(POWER($I522-$O$3,2)+POWER($J522-$O$4,2))</f>
        <v>1.5811388300841898</v>
      </c>
      <c r="L517" s="10">
        <f>SQRT(POWER($I522-$P$3,2)+POWER($J522-$P$4,2))</f>
        <v>4.4721359549995796</v>
      </c>
    </row>
    <row r="518" spans="8:12" x14ac:dyDescent="0.25">
      <c r="H518" s="33" t="s">
        <v>1527</v>
      </c>
      <c r="I518" s="32">
        <f>ROUND(I517/0.5,0)*0.5</f>
        <v>5.5</v>
      </c>
      <c r="J518" s="32">
        <f t="shared" ref="J518" si="152">ROUND(J517/0.5,0)*0.5</f>
        <v>3.5</v>
      </c>
      <c r="K518" s="32">
        <f t="shared" ref="K518" si="153">ROUND(K517/0.5,0)*0.5</f>
        <v>1.5</v>
      </c>
      <c r="L518" s="34">
        <f t="shared" ref="L518" si="154">ROUND(L517/0.5,0)*0.5</f>
        <v>4.5</v>
      </c>
    </row>
    <row r="519" spans="8:12" x14ac:dyDescent="0.25">
      <c r="H519" s="33" t="s">
        <v>1517</v>
      </c>
      <c r="I519" s="4">
        <f ca="1">IF(INDIRECT("$C$" &amp; $I518*2+3)&gt;$I$6,$I$6,INDIRECT("$C$" &amp; $I518*2+3))</f>
        <v>3.4712285414924549</v>
      </c>
      <c r="J519" s="4">
        <f ca="1">IF(INDIRECT("$D$" &amp; $J518*2+3)&gt;$I$6,$I$6,INDIRECT("$D$" &amp; $J518*2+3))</f>
        <v>4.0748831502853919</v>
      </c>
      <c r="K519" s="4">
        <f ca="1">IF(INDIRECT("$E$" &amp; $K518*2+3)&gt;$I$6,$I$6,INDIRECT("$E$" &amp; $K518*2+3))</f>
        <v>0.84668532843176303</v>
      </c>
      <c r="L519" s="10">
        <f ca="1">IF(INDIRECT("$F$" &amp; $L518*2+3)&gt;$I$6,$I$6,INDIRECT("$F$" &amp; $L518*2+3))</f>
        <v>2.1457906735558052</v>
      </c>
    </row>
    <row r="520" spans="8:12" x14ac:dyDescent="0.25">
      <c r="H520" s="33"/>
      <c r="I520" s="32" t="s">
        <v>1502</v>
      </c>
      <c r="J520" s="4">
        <f>SUM(ABS(I517-I518),ABS(J518-J517),ABS(K518-K517),ABS(L518-L517))</f>
        <v>0.23723465914222985</v>
      </c>
      <c r="K520" s="32"/>
      <c r="L520" s="34"/>
    </row>
    <row r="521" spans="8:12" x14ac:dyDescent="0.25">
      <c r="H521" s="33"/>
      <c r="I521" s="32" t="s">
        <v>1509</v>
      </c>
      <c r="J521" s="32" t="s">
        <v>1510</v>
      </c>
      <c r="K521" s="32"/>
      <c r="L521" s="34"/>
    </row>
    <row r="522" spans="8:12" x14ac:dyDescent="0.25">
      <c r="H522" s="33" t="s">
        <v>1523</v>
      </c>
      <c r="I522" s="32">
        <f>I501+0.5</f>
        <v>3</v>
      </c>
      <c r="J522" s="32">
        <v>5.5</v>
      </c>
      <c r="K522" s="32"/>
      <c r="L522" s="34"/>
    </row>
    <row r="523" spans="8:12" x14ac:dyDescent="0.25">
      <c r="H523" s="33" t="s">
        <v>1525</v>
      </c>
      <c r="I523" s="4">
        <v>4.9547428571428602</v>
      </c>
      <c r="J523" s="4">
        <v>4.3084571428571401</v>
      </c>
      <c r="K523" s="4">
        <f>IF($I523&lt;$K$3,$K$3,IF($I523&gt;$L$3,$L$3,$I523))</f>
        <v>4.9547428571428602</v>
      </c>
      <c r="L523" s="10">
        <f>IF($J523&lt;$K$4,$K$4,IF($J523&gt;$L$4,$L$4,$J523))</f>
        <v>4.3084571428571401</v>
      </c>
    </row>
    <row r="524" spans="8:12" x14ac:dyDescent="0.25">
      <c r="H524" s="33" t="s">
        <v>1526</v>
      </c>
      <c r="I524" s="4">
        <v>4.3530285714285704</v>
      </c>
      <c r="J524" s="4">
        <v>4.3084571428571401</v>
      </c>
      <c r="K524" s="4">
        <f>IF($I524&lt;$K$3,$K$3,IF($I524&gt;$L$3,$L$3,$I524))</f>
        <v>4.3530285714285704</v>
      </c>
      <c r="L524" s="10">
        <f>IF($J524&lt;$K$4,$K$4,IF($J524&gt;$L$4,$L$4,$J524))</f>
        <v>4.3084571428571401</v>
      </c>
    </row>
    <row r="525" spans="8:12" x14ac:dyDescent="0.25">
      <c r="H525" s="33"/>
      <c r="I525" s="32"/>
      <c r="J525" s="32"/>
      <c r="K525" s="32"/>
      <c r="L525" s="34"/>
    </row>
    <row r="526" spans="8:12" x14ac:dyDescent="0.25">
      <c r="H526" s="33" t="s">
        <v>1519</v>
      </c>
      <c r="I526" s="32" t="str">
        <f ca="1" xml:space="preserve"> "(x - " &amp; $M$3 &amp; ")^2 + (y - " &amp; $M$4 &amp; ")^2 = " &amp; I519 &amp; "^2"</f>
        <v>(x - 3,5)^2 + (y - 0)^2 = 3,47122854149245^2</v>
      </c>
      <c r="J526" s="32"/>
      <c r="K526" s="32"/>
      <c r="L526" s="34"/>
    </row>
    <row r="527" spans="8:12" x14ac:dyDescent="0.25">
      <c r="H527" s="33"/>
      <c r="I527" s="32" t="str">
        <f ca="1" xml:space="preserve"> "(x - " &amp; $N$3 &amp; ")^2 + (y - " &amp; $N$4 &amp; ")^2 = " &amp; J519 &amp; "^2"</f>
        <v>(x - 0)^2 + (y - 3,5)^2 = 4,07488315028539^2</v>
      </c>
      <c r="J527" s="32"/>
      <c r="K527" s="32"/>
      <c r="L527" s="34"/>
    </row>
    <row r="528" spans="8:12" x14ac:dyDescent="0.25">
      <c r="H528" s="33"/>
      <c r="I528" s="32" t="str">
        <f ca="1" xml:space="preserve"> "(x - " &amp; $O$3 &amp; ")^2 + (y - " &amp; $O$4 &amp; ")^2 = " &amp; K519 &amp; "^2"</f>
        <v>(x - 3,5)^2 + (y - 7)^2 = 0,846685328431763^2</v>
      </c>
      <c r="J528" s="32"/>
      <c r="K528" s="32"/>
      <c r="L528" s="34"/>
    </row>
    <row r="529" spans="8:12" x14ac:dyDescent="0.25">
      <c r="H529" s="33"/>
      <c r="I529" s="32" t="str">
        <f ca="1" xml:space="preserve"> "(x - " &amp; $P$3 &amp; ")^2 + (y - " &amp; $P$4 &amp; ")^2 = " &amp; L519 &amp; "^2"</f>
        <v>(x - 7)^2 + (y - 3,5)^2 = 2,14579067355581^2</v>
      </c>
      <c r="J529" s="32"/>
      <c r="K529" s="32"/>
      <c r="L529" s="34"/>
    </row>
    <row r="530" spans="8:12" x14ac:dyDescent="0.25">
      <c r="H530" s="33"/>
      <c r="I530" s="32"/>
      <c r="J530" s="32"/>
      <c r="K530" s="32"/>
      <c r="L530" s="34"/>
    </row>
    <row r="531" spans="8:12" x14ac:dyDescent="0.25">
      <c r="H531" s="33"/>
      <c r="I531" s="32" t="s">
        <v>1529</v>
      </c>
      <c r="J531" s="32"/>
      <c r="K531" s="32"/>
      <c r="L531" s="34"/>
    </row>
    <row r="532" spans="8:12" x14ac:dyDescent="0.25">
      <c r="H532" s="33"/>
      <c r="I532" s="32" t="s">
        <v>1525</v>
      </c>
      <c r="J532" s="32">
        <f>SQRT(POWER($K523-$I522,2)+POWER($L523-$J522,2))</f>
        <v>2.289278056060295</v>
      </c>
      <c r="K532" s="32"/>
      <c r="L532" s="34"/>
    </row>
    <row r="533" spans="8:12" x14ac:dyDescent="0.25">
      <c r="H533" s="35"/>
      <c r="I533" s="36" t="s">
        <v>1526</v>
      </c>
      <c r="J533" s="36">
        <f>SQRT(POWER($K524-$I522,2)+POWER($L524-$J522,2))</f>
        <v>1.8029034071492038</v>
      </c>
      <c r="K533" s="36"/>
      <c r="L533" s="37"/>
    </row>
    <row r="537" spans="8:12" x14ac:dyDescent="0.25">
      <c r="H537" s="7"/>
      <c r="I537" s="8" t="s">
        <v>1512</v>
      </c>
      <c r="J537" s="8" t="s">
        <v>1513</v>
      </c>
      <c r="K537" s="8" t="s">
        <v>1514</v>
      </c>
      <c r="L537" s="9" t="s">
        <v>1522</v>
      </c>
    </row>
    <row r="538" spans="8:12" x14ac:dyDescent="0.25">
      <c r="H538" s="33" t="s">
        <v>1516</v>
      </c>
      <c r="I538" s="4">
        <f>SQRT(POWER($I543-$M$3,2)+POWER($J543-$M$4,2))</f>
        <v>5.5</v>
      </c>
      <c r="J538" s="4">
        <f>SQRT(POWER($I543-$N$3,2)+POWER($J543-$N$4,2))</f>
        <v>4.0311288741492746</v>
      </c>
      <c r="K538" s="4">
        <f>SQRT(POWER($I543-$O$3,2)+POWER($J543-$O$4,2))</f>
        <v>1.5</v>
      </c>
      <c r="L538" s="10">
        <f>SQRT(POWER($I543-$P$3,2)+POWER($J543-$P$4,2))</f>
        <v>4.0311288741492746</v>
      </c>
    </row>
    <row r="539" spans="8:12" x14ac:dyDescent="0.25">
      <c r="H539" s="33" t="s">
        <v>1527</v>
      </c>
      <c r="I539" s="32">
        <f>ROUND(I538/0.5,0)*0.5</f>
        <v>5.5</v>
      </c>
      <c r="J539" s="32">
        <f t="shared" ref="J539" si="155">ROUND(J538/0.5,0)*0.5</f>
        <v>4</v>
      </c>
      <c r="K539" s="32">
        <f t="shared" ref="K539" si="156">ROUND(K538/0.5,0)*0.5</f>
        <v>1.5</v>
      </c>
      <c r="L539" s="34">
        <f t="shared" ref="L539" si="157">ROUND(L538/0.5,0)*0.5</f>
        <v>4</v>
      </c>
    </row>
    <row r="540" spans="8:12" x14ac:dyDescent="0.25">
      <c r="H540" s="33" t="s">
        <v>1517</v>
      </c>
      <c r="I540" s="4">
        <f ca="1">IF(INDIRECT("$C$" &amp; $I539*2+3)&gt;$I$6,$I$6,INDIRECT("$C$" &amp; $I539*2+3))</f>
        <v>3.4712285414924549</v>
      </c>
      <c r="J540" s="4">
        <f ca="1">IF(INDIRECT("$D$" &amp; $J539*2+3)&gt;$I$6,$I$6,INDIRECT("$D$" &amp; $J539*2+3))</f>
        <v>7.8262379212492643</v>
      </c>
      <c r="K540" s="4">
        <f ca="1">IF(INDIRECT("$E$" &amp; $K539*2+3)&gt;$I$6,$I$6,INDIRECT("$E$" &amp; $K539*2+3))</f>
        <v>0.84668532843176303</v>
      </c>
      <c r="L540" s="10">
        <f ca="1">IF(INDIRECT("$F$" &amp; $L539*2+3)&gt;$I$6,$I$6,INDIRECT("$F$" &amp; $L539*2+3))</f>
        <v>7.8262379212492643</v>
      </c>
    </row>
    <row r="541" spans="8:12" x14ac:dyDescent="0.25">
      <c r="H541" s="33"/>
      <c r="I541" s="32" t="s">
        <v>1502</v>
      </c>
      <c r="J541" s="4">
        <f>SUM(ABS(I538-I539),ABS(J539-J538),ABS(K539-K538),ABS(L539-L538))</f>
        <v>6.2257748298549132E-2</v>
      </c>
      <c r="K541" s="32"/>
      <c r="L541" s="34"/>
    </row>
    <row r="542" spans="8:12" x14ac:dyDescent="0.25">
      <c r="H542" s="33"/>
      <c r="I542" s="32" t="s">
        <v>1509</v>
      </c>
      <c r="J542" s="32" t="s">
        <v>1510</v>
      </c>
      <c r="K542" s="32"/>
      <c r="L542" s="34"/>
    </row>
    <row r="543" spans="8:12" x14ac:dyDescent="0.25">
      <c r="H543" s="33" t="s">
        <v>1523</v>
      </c>
      <c r="I543" s="32">
        <f>I522+0.5</f>
        <v>3.5</v>
      </c>
      <c r="J543" s="32">
        <v>5.5</v>
      </c>
      <c r="K543" s="32"/>
      <c r="L543" s="34"/>
    </row>
    <row r="544" spans="8:12" x14ac:dyDescent="0.25">
      <c r="H544" s="33" t="s">
        <v>1525</v>
      </c>
      <c r="I544" s="4">
        <v>11.3467428571429</v>
      </c>
      <c r="J544" s="4">
        <v>4.3084571428571401</v>
      </c>
      <c r="K544" s="4">
        <f>IF($I544&lt;$K$3,$K$3,IF($I544&gt;$L$3,$L$3,$I544))</f>
        <v>7</v>
      </c>
      <c r="L544" s="10">
        <f>IF($J544&lt;$K$4,$K$4,IF($J544&gt;$L$4,$L$4,$J544))</f>
        <v>4.3084571428571401</v>
      </c>
    </row>
    <row r="545" spans="8:12" x14ac:dyDescent="0.25">
      <c r="H545" s="33" t="s">
        <v>1526</v>
      </c>
      <c r="I545" s="4">
        <v>3.5</v>
      </c>
      <c r="J545" s="4">
        <v>4.3084571428571401</v>
      </c>
      <c r="K545" s="4">
        <f>IF($I545&lt;$K$3,$K$3,IF($I545&gt;$L$3,$L$3,$I545))</f>
        <v>3.5</v>
      </c>
      <c r="L545" s="10">
        <f>IF($J545&lt;$K$4,$K$4,IF($J545&gt;$L$4,$L$4,$J545))</f>
        <v>4.3084571428571401</v>
      </c>
    </row>
    <row r="546" spans="8:12" x14ac:dyDescent="0.25">
      <c r="H546" s="33"/>
      <c r="I546" s="32"/>
      <c r="J546" s="32"/>
      <c r="K546" s="32"/>
      <c r="L546" s="34"/>
    </row>
    <row r="547" spans="8:12" x14ac:dyDescent="0.25">
      <c r="H547" s="33" t="s">
        <v>1519</v>
      </c>
      <c r="I547" s="32" t="str">
        <f ca="1" xml:space="preserve"> "(x - " &amp; $M$3 &amp; ")^2 + (y - " &amp; $M$4 &amp; ")^2 = " &amp; I540 &amp; "^2"</f>
        <v>(x - 3,5)^2 + (y - 0)^2 = 3,47122854149245^2</v>
      </c>
      <c r="J547" s="32"/>
      <c r="K547" s="32"/>
      <c r="L547" s="34"/>
    </row>
    <row r="548" spans="8:12" x14ac:dyDescent="0.25">
      <c r="H548" s="33"/>
      <c r="I548" s="32" t="str">
        <f ca="1" xml:space="preserve"> "(x - " &amp; $N$3 &amp; ")^2 + (y - " &amp; $N$4 &amp; ")^2 = " &amp; J540 &amp; "^2"</f>
        <v>(x - 0)^2 + (y - 3,5)^2 = 7,82623792124926^2</v>
      </c>
      <c r="J548" s="32"/>
      <c r="K548" s="32"/>
      <c r="L548" s="34"/>
    </row>
    <row r="549" spans="8:12" x14ac:dyDescent="0.25">
      <c r="H549" s="33"/>
      <c r="I549" s="32" t="str">
        <f ca="1" xml:space="preserve"> "(x - " &amp; $O$3 &amp; ")^2 + (y - " &amp; $O$4 &amp; ")^2 = " &amp; K540 &amp; "^2"</f>
        <v>(x - 3,5)^2 + (y - 7)^2 = 0,846685328431763^2</v>
      </c>
      <c r="J549" s="32"/>
      <c r="K549" s="32"/>
      <c r="L549" s="34"/>
    </row>
    <row r="550" spans="8:12" x14ac:dyDescent="0.25">
      <c r="H550" s="33"/>
      <c r="I550" s="32" t="str">
        <f ca="1" xml:space="preserve"> "(x - " &amp; $P$3 &amp; ")^2 + (y - " &amp; $P$4 &amp; ")^2 = " &amp; L540 &amp; "^2"</f>
        <v>(x - 7)^2 + (y - 3,5)^2 = 7,82623792124926^2</v>
      </c>
      <c r="J550" s="32"/>
      <c r="K550" s="32"/>
      <c r="L550" s="34"/>
    </row>
    <row r="551" spans="8:12" x14ac:dyDescent="0.25">
      <c r="H551" s="33"/>
      <c r="I551" s="32"/>
      <c r="J551" s="32"/>
      <c r="K551" s="32"/>
      <c r="L551" s="34"/>
    </row>
    <row r="552" spans="8:12" x14ac:dyDescent="0.25">
      <c r="H552" s="33"/>
      <c r="I552" s="32" t="s">
        <v>1529</v>
      </c>
      <c r="J552" s="32"/>
      <c r="K552" s="32"/>
      <c r="L552" s="34"/>
    </row>
    <row r="553" spans="8:12" x14ac:dyDescent="0.25">
      <c r="H553" s="33"/>
      <c r="I553" s="32" t="s">
        <v>1525</v>
      </c>
      <c r="J553" s="32">
        <f>SQRT(POWER($K544-$I543,2)+POWER($L544-$J543,2))</f>
        <v>3.6972657979117716</v>
      </c>
      <c r="K553" s="32"/>
      <c r="L553" s="34"/>
    </row>
    <row r="554" spans="8:12" x14ac:dyDescent="0.25">
      <c r="H554" s="35"/>
      <c r="I554" s="36" t="s">
        <v>1526</v>
      </c>
      <c r="J554" s="36">
        <f>SQRT(POWER($K545-$I543,2)+POWER($L545-$J543,2))</f>
        <v>1.1915428571428599</v>
      </c>
      <c r="K554" s="36"/>
      <c r="L554" s="37"/>
    </row>
    <row r="558" spans="8:12" x14ac:dyDescent="0.25">
      <c r="H558" s="7"/>
      <c r="I558" s="8" t="s">
        <v>1512</v>
      </c>
      <c r="J558" s="8" t="s">
        <v>1513</v>
      </c>
      <c r="K558" s="8" t="s">
        <v>1514</v>
      </c>
      <c r="L558" s="9" t="s">
        <v>1522</v>
      </c>
    </row>
    <row r="559" spans="8:12" x14ac:dyDescent="0.25">
      <c r="H559" s="33" t="s">
        <v>1516</v>
      </c>
      <c r="I559" s="4">
        <f>SQRT(POWER($I564-$M$3,2)+POWER($J564-$M$4,2))</f>
        <v>5.5226805085936306</v>
      </c>
      <c r="J559" s="4">
        <f>SQRT(POWER($I564-$N$3,2)+POWER($J564-$N$4,2))</f>
        <v>4.4721359549995796</v>
      </c>
      <c r="K559" s="4">
        <f>SQRT(POWER($I564-$O$3,2)+POWER($J564-$O$4,2))</f>
        <v>1.5811388300841898</v>
      </c>
      <c r="L559" s="10">
        <f>SQRT(POWER($I564-$P$3,2)+POWER($J564-$P$4,2))</f>
        <v>3.6055512754639891</v>
      </c>
    </row>
    <row r="560" spans="8:12" x14ac:dyDescent="0.25">
      <c r="H560" s="33" t="s">
        <v>1527</v>
      </c>
      <c r="I560" s="32">
        <f>ROUND(I559/0.5,0)*0.5</f>
        <v>5.5</v>
      </c>
      <c r="J560" s="32">
        <f t="shared" ref="J560" si="158">ROUND(J559/0.5,0)*0.5</f>
        <v>4.5</v>
      </c>
      <c r="K560" s="32">
        <f t="shared" ref="K560" si="159">ROUND(K559/0.5,0)*0.5</f>
        <v>1.5</v>
      </c>
      <c r="L560" s="34">
        <f t="shared" ref="L560" si="160">ROUND(L559/0.5,0)*0.5</f>
        <v>3.5</v>
      </c>
    </row>
    <row r="561" spans="8:12" x14ac:dyDescent="0.25">
      <c r="H561" s="33" t="s">
        <v>1517</v>
      </c>
      <c r="I561" s="4">
        <f ca="1">IF(INDIRECT("$C$" &amp; $I560*2+3)&gt;$I$6,$I$6,INDIRECT("$C$" &amp; $I560*2+3))</f>
        <v>3.4712285414924549</v>
      </c>
      <c r="J561" s="4">
        <f ca="1">IF(INDIRECT("$D$" &amp; $J560*2+3)&gt;$I$6,$I$6,INDIRECT("$D$" &amp; $J560*2+3))</f>
        <v>2.3248949231470326</v>
      </c>
      <c r="K561" s="4">
        <f ca="1">IF(INDIRECT("$E$" &amp; $K560*2+3)&gt;$I$6,$I$6,INDIRECT("$E$" &amp; $K560*2+3))</f>
        <v>0.84668532843176303</v>
      </c>
      <c r="L561" s="10">
        <f ca="1">IF(INDIRECT("$F$" &amp; $L560*2+3)&gt;$I$6,$I$6,INDIRECT("$F$" &amp; $L560*2+3))</f>
        <v>3.7609640645075757</v>
      </c>
    </row>
    <row r="562" spans="8:12" x14ac:dyDescent="0.25">
      <c r="H562" s="33"/>
      <c r="I562" s="32" t="s">
        <v>1502</v>
      </c>
      <c r="J562" s="4">
        <f>SUM(ABS(I559-I560),ABS(J560-J559),ABS(K560-K559),ABS(L560-L559))</f>
        <v>0.23723465914222985</v>
      </c>
      <c r="K562" s="32"/>
      <c r="L562" s="34"/>
    </row>
    <row r="563" spans="8:12" x14ac:dyDescent="0.25">
      <c r="H563" s="33"/>
      <c r="I563" s="32" t="s">
        <v>1509</v>
      </c>
      <c r="J563" s="32" t="s">
        <v>1510</v>
      </c>
      <c r="K563" s="32"/>
      <c r="L563" s="34"/>
    </row>
    <row r="564" spans="8:12" x14ac:dyDescent="0.25">
      <c r="H564" s="33" t="s">
        <v>1523</v>
      </c>
      <c r="I564" s="32">
        <f>I543+0.5</f>
        <v>4</v>
      </c>
      <c r="J564" s="32">
        <v>5.5</v>
      </c>
      <c r="K564" s="32"/>
      <c r="L564" s="34"/>
    </row>
    <row r="565" spans="8:12" x14ac:dyDescent="0.25">
      <c r="H565" s="33" t="s">
        <v>1525</v>
      </c>
      <c r="I565" s="4">
        <v>3.3572428571428601</v>
      </c>
      <c r="J565" s="4">
        <v>4.3084571428571401</v>
      </c>
      <c r="K565" s="4">
        <f>IF($I565&lt;$K$3,$K$3,IF($I565&gt;$L$3,$L$3,$I565))</f>
        <v>3.3572428571428601</v>
      </c>
      <c r="L565" s="10">
        <f>IF($J565&lt;$K$4,$K$4,IF($J565&gt;$L$4,$L$4,$J565))</f>
        <v>4.3084571428571401</v>
      </c>
    </row>
    <row r="566" spans="8:12" x14ac:dyDescent="0.25">
      <c r="H566" s="33" t="s">
        <v>1526</v>
      </c>
      <c r="I566" s="4">
        <v>2.8746285714285702</v>
      </c>
      <c r="J566" s="4">
        <v>4.3084571428571401</v>
      </c>
      <c r="K566" s="4">
        <f>IF($I566&lt;$K$3,$K$3,IF($I566&gt;$L$3,$L$3,$I566))</f>
        <v>2.8746285714285702</v>
      </c>
      <c r="L566" s="10">
        <f>IF($J566&lt;$K$4,$K$4,IF($J566&gt;$L$4,$L$4,$J566))</f>
        <v>4.3084571428571401</v>
      </c>
    </row>
    <row r="567" spans="8:12" x14ac:dyDescent="0.25">
      <c r="H567" s="33"/>
      <c r="I567" s="32"/>
      <c r="J567" s="32"/>
      <c r="K567" s="32"/>
      <c r="L567" s="34"/>
    </row>
    <row r="568" spans="8:12" x14ac:dyDescent="0.25">
      <c r="H568" s="33" t="s">
        <v>1519</v>
      </c>
      <c r="I568" s="32" t="str">
        <f ca="1" xml:space="preserve"> "(x - " &amp; $M$3 &amp; ")^2 + (y - " &amp; $M$4 &amp; ")^2 = " &amp; I561 &amp; "^2"</f>
        <v>(x - 3,5)^2 + (y - 0)^2 = 3,47122854149245^2</v>
      </c>
      <c r="J568" s="32"/>
      <c r="K568" s="32"/>
      <c r="L568" s="34"/>
    </row>
    <row r="569" spans="8:12" x14ac:dyDescent="0.25">
      <c r="H569" s="33"/>
      <c r="I569" s="32" t="str">
        <f ca="1" xml:space="preserve"> "(x - " &amp; $N$3 &amp; ")^2 + (y - " &amp; $N$4 &amp; ")^2 = " &amp; J561 &amp; "^2"</f>
        <v>(x - 0)^2 + (y - 3,5)^2 = 2,32489492314703^2</v>
      </c>
      <c r="J569" s="32"/>
      <c r="K569" s="32"/>
      <c r="L569" s="34"/>
    </row>
    <row r="570" spans="8:12" x14ac:dyDescent="0.25">
      <c r="H570" s="33"/>
      <c r="I570" s="32" t="str">
        <f ca="1" xml:space="preserve"> "(x - " &amp; $O$3 &amp; ")^2 + (y - " &amp; $O$4 &amp; ")^2 = " &amp; K561 &amp; "^2"</f>
        <v>(x - 3,5)^2 + (y - 7)^2 = 0,846685328431763^2</v>
      </c>
      <c r="J570" s="32"/>
      <c r="K570" s="32"/>
      <c r="L570" s="34"/>
    </row>
    <row r="571" spans="8:12" x14ac:dyDescent="0.25">
      <c r="H571" s="33"/>
      <c r="I571" s="32" t="str">
        <f ca="1" xml:space="preserve"> "(x - " &amp; $P$3 &amp; ")^2 + (y - " &amp; $P$4 &amp; ")^2 = " &amp; L561 &amp; "^2"</f>
        <v>(x - 7)^2 + (y - 3,5)^2 = 3,76096406450758^2</v>
      </c>
      <c r="J571" s="32"/>
      <c r="K571" s="32"/>
      <c r="L571" s="34"/>
    </row>
    <row r="572" spans="8:12" x14ac:dyDescent="0.25">
      <c r="H572" s="33"/>
      <c r="I572" s="32"/>
      <c r="J572" s="32"/>
      <c r="K572" s="32"/>
      <c r="L572" s="34"/>
    </row>
    <row r="573" spans="8:12" x14ac:dyDescent="0.25">
      <c r="H573" s="33"/>
      <c r="I573" s="32" t="s">
        <v>1529</v>
      </c>
      <c r="J573" s="32"/>
      <c r="K573" s="32"/>
      <c r="L573" s="34"/>
    </row>
    <row r="574" spans="8:12" x14ac:dyDescent="0.25">
      <c r="H574" s="33"/>
      <c r="I574" s="32" t="s">
        <v>1525</v>
      </c>
      <c r="J574" s="32">
        <f>SQRT(POWER($K565-$I564,2)+POWER($L565-$J564,2))</f>
        <v>1.3538504810731662</v>
      </c>
      <c r="K574" s="32"/>
      <c r="L574" s="34"/>
    </row>
    <row r="575" spans="8:12" x14ac:dyDescent="0.25">
      <c r="H575" s="35"/>
      <c r="I575" s="36" t="s">
        <v>1526</v>
      </c>
      <c r="J575" s="36">
        <f>SQRT(POWER($K566-$I564,2)+POWER($L566-$J564,2))</f>
        <v>1.6389738352557892</v>
      </c>
      <c r="K575" s="36"/>
      <c r="L575" s="37"/>
    </row>
    <row r="579" spans="8:12" x14ac:dyDescent="0.25">
      <c r="H579" s="7"/>
      <c r="I579" s="8" t="s">
        <v>1512</v>
      </c>
      <c r="J579" s="8" t="s">
        <v>1513</v>
      </c>
      <c r="K579" s="8" t="s">
        <v>1514</v>
      </c>
      <c r="L579" s="9" t="s">
        <v>1522</v>
      </c>
    </row>
    <row r="580" spans="8:12" x14ac:dyDescent="0.25">
      <c r="H580" s="33" t="s">
        <v>1516</v>
      </c>
      <c r="I580" s="4">
        <f>SQRT(POWER($I585-$M$3,2)+POWER($J585-$M$4,2))</f>
        <v>5.5901699437494745</v>
      </c>
      <c r="J580" s="4">
        <f>SQRT(POWER($I585-$N$3,2)+POWER($J585-$N$4,2))</f>
        <v>4.924428900898052</v>
      </c>
      <c r="K580" s="4">
        <f>SQRT(POWER($I585-$O$3,2)+POWER($J585-$O$4,2))</f>
        <v>1.8027756377319946</v>
      </c>
      <c r="L580" s="10">
        <f>SQRT(POWER($I585-$P$3,2)+POWER($J585-$P$4,2))</f>
        <v>3.2015621187164243</v>
      </c>
    </row>
    <row r="581" spans="8:12" x14ac:dyDescent="0.25">
      <c r="H581" s="33" t="s">
        <v>1527</v>
      </c>
      <c r="I581" s="32">
        <f>ROUND(I580/0.5,0)*0.5</f>
        <v>5.5</v>
      </c>
      <c r="J581" s="32">
        <f t="shared" ref="J581" si="161">ROUND(J580/0.5,0)*0.5</f>
        <v>5</v>
      </c>
      <c r="K581" s="32">
        <f t="shared" ref="K581" si="162">ROUND(K580/0.5,0)*0.5</f>
        <v>2</v>
      </c>
      <c r="L581" s="34">
        <f t="shared" ref="L581" si="163">ROUND(L580/0.5,0)*0.5</f>
        <v>3</v>
      </c>
    </row>
    <row r="582" spans="8:12" x14ac:dyDescent="0.25">
      <c r="H582" s="33" t="s">
        <v>1517</v>
      </c>
      <c r="I582" s="4">
        <f ca="1">IF(INDIRECT("$C$" &amp; $I581*2+3)&gt;$I$6,$I$6,INDIRECT("$C$" &amp; $I581*2+3))</f>
        <v>3.4712285414924549</v>
      </c>
      <c r="J582" s="4">
        <f ca="1">IF(INDIRECT("$D$" &amp; $J581*2+3)&gt;$I$6,$I$6,INDIRECT("$D$" &amp; $J581*2+3))</f>
        <v>2.478883460205028</v>
      </c>
      <c r="K582" s="4">
        <f ca="1">IF(INDIRECT("$E$" &amp; $K581*2+3)&gt;$I$6,$I$6,INDIRECT("$E$" &amp; $K581*2+3))</f>
        <v>1.305353997541538</v>
      </c>
      <c r="L582" s="10">
        <f ca="1">IF(INDIRECT("$F$" &amp; $L581*2+3)&gt;$I$6,$I$6,INDIRECT("$F$" &amp; $L581*2+3))</f>
        <v>7.8262379212492643</v>
      </c>
    </row>
    <row r="583" spans="8:12" x14ac:dyDescent="0.25">
      <c r="H583" s="33"/>
      <c r="I583" s="32" t="s">
        <v>1502</v>
      </c>
      <c r="J583" s="4">
        <f>SUM(ABS(I580-I581),ABS(J581-J580),ABS(K581-K580),ABS(L581-L580))</f>
        <v>0.56452752383585225</v>
      </c>
      <c r="K583" s="32"/>
      <c r="L583" s="34"/>
    </row>
    <row r="584" spans="8:12" x14ac:dyDescent="0.25">
      <c r="H584" s="33"/>
      <c r="I584" s="32" t="s">
        <v>1509</v>
      </c>
      <c r="J584" s="32" t="s">
        <v>1510</v>
      </c>
      <c r="K584" s="32"/>
      <c r="L584" s="34"/>
    </row>
    <row r="585" spans="8:12" x14ac:dyDescent="0.25">
      <c r="H585" s="33" t="s">
        <v>1523</v>
      </c>
      <c r="I585" s="32">
        <f>I564+0.5</f>
        <v>4.5</v>
      </c>
      <c r="J585" s="32">
        <v>5.5</v>
      </c>
      <c r="K585" s="32"/>
      <c r="L585" s="34"/>
    </row>
    <row r="586" spans="8:12" x14ac:dyDescent="0.25">
      <c r="H586" s="33" t="s">
        <v>1525</v>
      </c>
      <c r="I586" s="4">
        <v>3.3959857142857102</v>
      </c>
      <c r="J586" s="4">
        <v>4.2374857142857101</v>
      </c>
      <c r="K586" s="4">
        <f>IF($I586&lt;$K$3,$K$3,IF($I586&gt;$L$3,$L$3,$I586))</f>
        <v>3.3959857142857102</v>
      </c>
      <c r="L586" s="10">
        <f>IF($J586&lt;$K$4,$K$4,IF($J586&gt;$L$4,$L$4,$J586))</f>
        <v>4.2374857142857101</v>
      </c>
    </row>
    <row r="587" spans="8:12" x14ac:dyDescent="0.25">
      <c r="H587" s="33" t="s">
        <v>1526</v>
      </c>
      <c r="I587" s="4">
        <v>-0.43989285714285697</v>
      </c>
      <c r="J587" s="4">
        <v>4.2374857142857101</v>
      </c>
      <c r="K587" s="4">
        <f>IF($I587&lt;$K$3,$K$3,IF($I587&gt;$L$3,$L$3,$I587))</f>
        <v>0</v>
      </c>
      <c r="L587" s="10">
        <f>IF($J587&lt;$K$4,$K$4,IF($J587&gt;$L$4,$L$4,$J587))</f>
        <v>4.2374857142857101</v>
      </c>
    </row>
    <row r="588" spans="8:12" x14ac:dyDescent="0.25">
      <c r="H588" s="33"/>
      <c r="I588" s="32"/>
      <c r="J588" s="32"/>
      <c r="K588" s="32"/>
      <c r="L588" s="34"/>
    </row>
    <row r="589" spans="8:12" x14ac:dyDescent="0.25">
      <c r="H589" s="33" t="s">
        <v>1519</v>
      </c>
      <c r="I589" s="32" t="str">
        <f ca="1" xml:space="preserve"> "(x - " &amp; $M$3 &amp; ")^2 + (y - " &amp; $M$4 &amp; ")^2 = " &amp; I582 &amp; "^2"</f>
        <v>(x - 3,5)^2 + (y - 0)^2 = 3,47122854149245^2</v>
      </c>
      <c r="J589" s="32"/>
      <c r="K589" s="32"/>
      <c r="L589" s="34"/>
    </row>
    <row r="590" spans="8:12" x14ac:dyDescent="0.25">
      <c r="H590" s="33"/>
      <c r="I590" s="32" t="str">
        <f ca="1" xml:space="preserve"> "(x - " &amp; $N$3 &amp; ")^2 + (y - " &amp; $N$4 &amp; ")^2 = " &amp; J582 &amp; "^2"</f>
        <v>(x - 0)^2 + (y - 3,5)^2 = 2,47888346020503^2</v>
      </c>
      <c r="J590" s="32"/>
      <c r="K590" s="32"/>
      <c r="L590" s="34"/>
    </row>
    <row r="591" spans="8:12" x14ac:dyDescent="0.25">
      <c r="H591" s="33"/>
      <c r="I591" s="32" t="str">
        <f ca="1" xml:space="preserve"> "(x - " &amp; $O$3 &amp; ")^2 + (y - " &amp; $O$4 &amp; ")^2 = " &amp; K582 &amp; "^2"</f>
        <v>(x - 3,5)^2 + (y - 7)^2 = 1,30535399754154^2</v>
      </c>
      <c r="J591" s="32"/>
      <c r="K591" s="32"/>
      <c r="L591" s="34"/>
    </row>
    <row r="592" spans="8:12" x14ac:dyDescent="0.25">
      <c r="H592" s="33"/>
      <c r="I592" s="32" t="str">
        <f ca="1" xml:space="preserve"> "(x - " &amp; $P$3 &amp; ")^2 + (y - " &amp; $P$4 &amp; ")^2 = " &amp; L582 &amp; "^2"</f>
        <v>(x - 7)^2 + (y - 3,5)^2 = 7,82623792124926^2</v>
      </c>
      <c r="J592" s="32"/>
      <c r="K592" s="32"/>
      <c r="L592" s="34"/>
    </row>
    <row r="593" spans="8:12" x14ac:dyDescent="0.25">
      <c r="H593" s="33"/>
      <c r="I593" s="32"/>
      <c r="J593" s="32"/>
      <c r="K593" s="32"/>
      <c r="L593" s="34"/>
    </row>
    <row r="594" spans="8:12" x14ac:dyDescent="0.25">
      <c r="H594" s="33"/>
      <c r="I594" s="32" t="s">
        <v>1529</v>
      </c>
      <c r="J594" s="32"/>
      <c r="K594" s="32"/>
      <c r="L594" s="34"/>
    </row>
    <row r="595" spans="8:12" x14ac:dyDescent="0.25">
      <c r="H595" s="33"/>
      <c r="I595" s="32" t="s">
        <v>1525</v>
      </c>
      <c r="J595" s="32">
        <f>SQRT(POWER($K586-$I585,2)+POWER($L586-$J585,2))</f>
        <v>1.6771374018529004</v>
      </c>
      <c r="K595" s="32"/>
      <c r="L595" s="34"/>
    </row>
    <row r="596" spans="8:12" x14ac:dyDescent="0.25">
      <c r="H596" s="35"/>
      <c r="I596" s="36" t="s">
        <v>1526</v>
      </c>
      <c r="J596" s="36">
        <f>SQRT(POWER($K587-$I585,2)+POWER($L587-$J585,2))</f>
        <v>4.6737503486635505</v>
      </c>
      <c r="K596" s="36"/>
      <c r="L596" s="37"/>
    </row>
    <row r="600" spans="8:12" x14ac:dyDescent="0.25">
      <c r="H600" s="7"/>
      <c r="I600" s="8" t="s">
        <v>1512</v>
      </c>
      <c r="J600" s="8" t="s">
        <v>1513</v>
      </c>
      <c r="K600" s="8" t="s">
        <v>1514</v>
      </c>
      <c r="L600" s="9" t="s">
        <v>1522</v>
      </c>
    </row>
    <row r="601" spans="8:12" x14ac:dyDescent="0.25">
      <c r="H601" s="33" t="s">
        <v>1516</v>
      </c>
      <c r="I601" s="4">
        <f>SQRT(POWER($I606-$M$3,2)+POWER($J606-$M$4,2))</f>
        <v>5.7008771254956896</v>
      </c>
      <c r="J601" s="4">
        <f>SQRT(POWER($I606-$N$3,2)+POWER($J606-$N$4,2))</f>
        <v>5.3851648071345037</v>
      </c>
      <c r="K601" s="4">
        <f>SQRT(POWER($I606-$O$3,2)+POWER($J606-$O$4,2))</f>
        <v>2.1213203435596424</v>
      </c>
      <c r="L601" s="10">
        <f>SQRT(POWER($I606-$P$3,2)+POWER($J606-$P$4,2))</f>
        <v>2.8284271247461903</v>
      </c>
    </row>
    <row r="602" spans="8:12" x14ac:dyDescent="0.25">
      <c r="H602" s="33" t="s">
        <v>1527</v>
      </c>
      <c r="I602" s="32">
        <f>ROUND(I601/0.5,0)*0.5</f>
        <v>5.5</v>
      </c>
      <c r="J602" s="32">
        <f t="shared" ref="J602" si="164">ROUND(J601/0.5,0)*0.5</f>
        <v>5.5</v>
      </c>
      <c r="K602" s="32">
        <f t="shared" ref="K602" si="165">ROUND(K601/0.5,0)*0.5</f>
        <v>2</v>
      </c>
      <c r="L602" s="34">
        <f t="shared" ref="L602" si="166">ROUND(L601/0.5,0)*0.5</f>
        <v>3</v>
      </c>
    </row>
    <row r="603" spans="8:12" x14ac:dyDescent="0.25">
      <c r="H603" s="33" t="s">
        <v>1517</v>
      </c>
      <c r="I603" s="4">
        <f ca="1">IF(INDIRECT("$C$" &amp; $I602*2+3)&gt;$I$6,$I$6,INDIRECT("$C$" &amp; $I602*2+3))</f>
        <v>3.4712285414924549</v>
      </c>
      <c r="J603" s="4">
        <f ca="1">IF(INDIRECT("$D$" &amp; $J602*2+3)&gt;$I$6,$I$6,INDIRECT("$D$" &amp; $J602*2+3))</f>
        <v>4.0748831502853919</v>
      </c>
      <c r="K603" s="4">
        <f ca="1">IF(INDIRECT("$E$" &amp; $K602*2+3)&gt;$I$6,$I$6,INDIRECT("$E$" &amp; $K602*2+3))</f>
        <v>1.305353997541538</v>
      </c>
      <c r="L603" s="10">
        <f ca="1">IF(INDIRECT("$F$" &amp; $L602*2+3)&gt;$I$6,$I$6,INDIRECT("$F$" &amp; $L602*2+3))</f>
        <v>7.8262379212492643</v>
      </c>
    </row>
    <row r="604" spans="8:12" x14ac:dyDescent="0.25">
      <c r="H604" s="33"/>
      <c r="I604" s="32" t="s">
        <v>1502</v>
      </c>
      <c r="J604" s="4">
        <f>SUM(ABS(I601-I602),ABS(J602-J601),ABS(K602-K601),ABS(L602-L601))</f>
        <v>0.60860553717463794</v>
      </c>
      <c r="K604" s="32"/>
      <c r="L604" s="34"/>
    </row>
    <row r="605" spans="8:12" x14ac:dyDescent="0.25">
      <c r="H605" s="33"/>
      <c r="I605" s="32" t="s">
        <v>1509</v>
      </c>
      <c r="J605" s="32" t="s">
        <v>1510</v>
      </c>
      <c r="K605" s="32"/>
      <c r="L605" s="34"/>
    </row>
    <row r="606" spans="8:12" x14ac:dyDescent="0.25">
      <c r="H606" s="33" t="s">
        <v>1523</v>
      </c>
      <c r="I606" s="32">
        <f>I585+0.5</f>
        <v>5</v>
      </c>
      <c r="J606" s="32">
        <v>5.5</v>
      </c>
      <c r="K606" s="32"/>
      <c r="L606" s="34"/>
    </row>
    <row r="607" spans="8:12" x14ac:dyDescent="0.25">
      <c r="H607" s="33" t="s">
        <v>1525</v>
      </c>
      <c r="I607" s="4">
        <v>4.8837714285714302</v>
      </c>
      <c r="J607" s="4">
        <v>4.2374857142857101</v>
      </c>
      <c r="K607" s="4">
        <f>IF($I607&lt;$K$3,$K$3,IF($I607&gt;$L$3,$L$3,$I607))</f>
        <v>4.8837714285714302</v>
      </c>
      <c r="L607" s="10">
        <f>IF($J607&lt;$K$4,$K$4,IF($J607&gt;$L$4,$L$4,$J607))</f>
        <v>4.2374857142857101</v>
      </c>
    </row>
    <row r="608" spans="8:12" x14ac:dyDescent="0.25">
      <c r="H608" s="33" t="s">
        <v>1526</v>
      </c>
      <c r="I608" s="4">
        <v>0.30399999999999999</v>
      </c>
      <c r="J608" s="4">
        <v>4.2374857142857101</v>
      </c>
      <c r="K608" s="4">
        <f>IF($I608&lt;$K$3,$K$3,IF($I608&gt;$L$3,$L$3,$I608))</f>
        <v>0.30399999999999999</v>
      </c>
      <c r="L608" s="10">
        <f>IF($J608&lt;$K$4,$K$4,IF($J608&gt;$L$4,$L$4,$J608))</f>
        <v>4.2374857142857101</v>
      </c>
    </row>
    <row r="609" spans="8:12" x14ac:dyDescent="0.25">
      <c r="H609" s="33"/>
      <c r="I609" s="32"/>
      <c r="J609" s="32"/>
      <c r="K609" s="32"/>
      <c r="L609" s="34"/>
    </row>
    <row r="610" spans="8:12" x14ac:dyDescent="0.25">
      <c r="H610" s="33" t="s">
        <v>1519</v>
      </c>
      <c r="I610" s="32" t="str">
        <f ca="1" xml:space="preserve"> "(x - " &amp; $M$3 &amp; ")^2 + (y - " &amp; $M$4 &amp; ")^2 = " &amp; I603 &amp; "^2"</f>
        <v>(x - 3,5)^2 + (y - 0)^2 = 3,47122854149245^2</v>
      </c>
      <c r="J610" s="32"/>
      <c r="K610" s="32"/>
      <c r="L610" s="34"/>
    </row>
    <row r="611" spans="8:12" x14ac:dyDescent="0.25">
      <c r="H611" s="33"/>
      <c r="I611" s="32" t="str">
        <f ca="1" xml:space="preserve"> "(x - " &amp; $N$3 &amp; ")^2 + (y - " &amp; $N$4 &amp; ")^2 = " &amp; J603 &amp; "^2"</f>
        <v>(x - 0)^2 + (y - 3,5)^2 = 4,07488315028539^2</v>
      </c>
      <c r="J611" s="32"/>
      <c r="K611" s="32"/>
      <c r="L611" s="34"/>
    </row>
    <row r="612" spans="8:12" x14ac:dyDescent="0.25">
      <c r="H612" s="33"/>
      <c r="I612" s="32" t="str">
        <f ca="1" xml:space="preserve"> "(x - " &amp; $O$3 &amp; ")^2 + (y - " &amp; $O$4 &amp; ")^2 = " &amp; K603 &amp; "^2"</f>
        <v>(x - 3,5)^2 + (y - 7)^2 = 1,30535399754154^2</v>
      </c>
      <c r="J612" s="32"/>
      <c r="K612" s="32"/>
      <c r="L612" s="34"/>
    </row>
    <row r="613" spans="8:12" x14ac:dyDescent="0.25">
      <c r="H613" s="33"/>
      <c r="I613" s="32" t="str">
        <f ca="1" xml:space="preserve"> "(x - " &amp; $P$3 &amp; ")^2 + (y - " &amp; $P$4 &amp; ")^2 = " &amp; L603 &amp; "^2"</f>
        <v>(x - 7)^2 + (y - 3,5)^2 = 7,82623792124926^2</v>
      </c>
      <c r="J613" s="32"/>
      <c r="K613" s="32"/>
      <c r="L613" s="34"/>
    </row>
    <row r="614" spans="8:12" x14ac:dyDescent="0.25">
      <c r="H614" s="33"/>
      <c r="I614" s="32"/>
      <c r="J614" s="32"/>
      <c r="K614" s="32"/>
      <c r="L614" s="34"/>
    </row>
    <row r="615" spans="8:12" x14ac:dyDescent="0.25">
      <c r="H615" s="33"/>
      <c r="I615" s="32" t="s">
        <v>1529</v>
      </c>
      <c r="J615" s="32"/>
      <c r="K615" s="32"/>
      <c r="L615" s="34"/>
    </row>
    <row r="616" spans="8:12" x14ac:dyDescent="0.25">
      <c r="H616" s="33"/>
      <c r="I616" s="32" t="s">
        <v>1525</v>
      </c>
      <c r="J616" s="32">
        <f>SQRT(POWER($K607-$I606,2)+POWER($L607-$J606,2))</f>
        <v>1.2678530681624702</v>
      </c>
      <c r="K616" s="32"/>
      <c r="L616" s="34"/>
    </row>
    <row r="617" spans="8:12" x14ac:dyDescent="0.25">
      <c r="H617" s="35"/>
      <c r="I617" s="36" t="s">
        <v>1526</v>
      </c>
      <c r="J617" s="36">
        <f>SQRT(POWER($K608-$I606,2)+POWER($L608-$J606,2))</f>
        <v>4.862752134504972</v>
      </c>
      <c r="K617" s="36"/>
      <c r="L617" s="37"/>
    </row>
    <row r="621" spans="8:12" x14ac:dyDescent="0.25">
      <c r="H621" s="7"/>
      <c r="I621" s="8" t="s">
        <v>1512</v>
      </c>
      <c r="J621" s="8" t="s">
        <v>1513</v>
      </c>
      <c r="K621" s="8" t="s">
        <v>1514</v>
      </c>
      <c r="L621" s="9" t="s">
        <v>1522</v>
      </c>
    </row>
    <row r="622" spans="8:12" x14ac:dyDescent="0.25">
      <c r="H622" s="33" t="s">
        <v>1516</v>
      </c>
      <c r="I622" s="4">
        <f>SQRT(POWER($I627-$M$3,2)+POWER($J627-$M$4,2))</f>
        <v>5.8523499553598128</v>
      </c>
      <c r="J622" s="4">
        <f>SQRT(POWER($I627-$N$3,2)+POWER($J627-$N$4,2))</f>
        <v>5.8523499553598128</v>
      </c>
      <c r="K622" s="4">
        <f>SQRT(POWER($I627-$O$3,2)+POWER($J627-$O$4,2))</f>
        <v>2.5</v>
      </c>
      <c r="L622" s="10">
        <f>SQRT(POWER($I627-$P$3,2)+POWER($J627-$P$4,2))</f>
        <v>2.5</v>
      </c>
    </row>
    <row r="623" spans="8:12" x14ac:dyDescent="0.25">
      <c r="H623" s="33" t="s">
        <v>1527</v>
      </c>
      <c r="I623" s="32">
        <f>ROUND(I622/0.5,0)*0.5</f>
        <v>6</v>
      </c>
      <c r="J623" s="32">
        <f t="shared" ref="J623" si="167">ROUND(J622/0.5,0)*0.5</f>
        <v>6</v>
      </c>
      <c r="K623" s="32">
        <f t="shared" ref="K623" si="168">ROUND(K622/0.5,0)*0.5</f>
        <v>2.5</v>
      </c>
      <c r="L623" s="34">
        <f t="shared" ref="L623" si="169">ROUND(L622/0.5,0)*0.5</f>
        <v>2.5</v>
      </c>
    </row>
    <row r="624" spans="8:12" x14ac:dyDescent="0.25">
      <c r="H624" s="33" t="s">
        <v>1517</v>
      </c>
      <c r="I624" s="4">
        <f ca="1">IF(INDIRECT("$C$" &amp; $I623*2+3)&gt;$I$6,$I$6,INDIRECT("$C$" &amp; $I623*2+3))</f>
        <v>7.8262379212492643</v>
      </c>
      <c r="J624" s="4">
        <f ca="1">IF(INDIRECT("$D$" &amp; $J623*2+3)&gt;$I$6,$I$6,INDIRECT("$D$" &amp; $J623*2+3))</f>
        <v>7.8262379212492643</v>
      </c>
      <c r="K624" s="4">
        <f ca="1">IF(INDIRECT("$E$" &amp; $K623*2+3)&gt;$I$6,$I$6,INDIRECT("$E$" &amp; $K623*2+3))</f>
        <v>3.5843432971905935</v>
      </c>
      <c r="L624" s="10">
        <f ca="1">IF(INDIRECT("$F$" &amp; $L623*2+3)&gt;$I$6,$I$6,INDIRECT("$F$" &amp; $L623*2+3))</f>
        <v>3.308214208460992</v>
      </c>
    </row>
    <row r="625" spans="8:12" x14ac:dyDescent="0.25">
      <c r="H625" s="33"/>
      <c r="I625" s="32" t="s">
        <v>1502</v>
      </c>
      <c r="J625" s="4">
        <f>SUM(ABS(I622-I623),ABS(J623-J622),ABS(K623-K622),ABS(L623-L622))</f>
        <v>0.29530008928037432</v>
      </c>
      <c r="K625" s="32"/>
      <c r="L625" s="34"/>
    </row>
    <row r="626" spans="8:12" x14ac:dyDescent="0.25">
      <c r="H626" s="33"/>
      <c r="I626" s="32" t="s">
        <v>1509</v>
      </c>
      <c r="J626" s="32" t="s">
        <v>1510</v>
      </c>
      <c r="K626" s="32"/>
      <c r="L626" s="34"/>
    </row>
    <row r="627" spans="8:12" x14ac:dyDescent="0.25">
      <c r="H627" s="33" t="s">
        <v>1523</v>
      </c>
      <c r="I627" s="32">
        <f>I606+0.5</f>
        <v>5.5</v>
      </c>
      <c r="J627" s="32">
        <v>5.5</v>
      </c>
      <c r="K627" s="32"/>
      <c r="L627" s="34"/>
    </row>
    <row r="628" spans="8:12" x14ac:dyDescent="0.25">
      <c r="H628" s="33" t="s">
        <v>1525</v>
      </c>
      <c r="I628" s="4">
        <v>6.9637500000000001</v>
      </c>
      <c r="J628" s="4">
        <v>6.9637500000000001</v>
      </c>
      <c r="K628" s="4">
        <f>IF($I628&lt;$K$3,$K$3,IF($I628&gt;$L$3,$L$3,$I628))</f>
        <v>6.9637500000000001</v>
      </c>
      <c r="L628" s="10">
        <f>IF($J628&lt;$K$4,$K$4,IF($J628&gt;$L$4,$L$4,$J628))</f>
        <v>6.9637500000000001</v>
      </c>
    </row>
    <row r="629" spans="8:12" x14ac:dyDescent="0.25">
      <c r="H629" s="33" t="s">
        <v>1526</v>
      </c>
      <c r="I629" s="4">
        <v>7.0966285714285702</v>
      </c>
      <c r="J629" s="4">
        <v>6.9637500000000001</v>
      </c>
      <c r="K629" s="4">
        <f>IF($I629&lt;$K$3,$K$3,IF($I629&gt;$L$3,$L$3,$I629))</f>
        <v>7</v>
      </c>
      <c r="L629" s="10">
        <f>IF($J629&lt;$K$4,$K$4,IF($J629&gt;$L$4,$L$4,$J629))</f>
        <v>6.9637500000000001</v>
      </c>
    </row>
    <row r="630" spans="8:12" x14ac:dyDescent="0.25">
      <c r="H630" s="33"/>
      <c r="I630" s="32"/>
      <c r="J630" s="32"/>
      <c r="K630" s="32"/>
      <c r="L630" s="34"/>
    </row>
    <row r="631" spans="8:12" x14ac:dyDescent="0.25">
      <c r="H631" s="33" t="s">
        <v>1519</v>
      </c>
      <c r="I631" s="32" t="str">
        <f ca="1" xml:space="preserve"> "(x - " &amp; $M$3 &amp; ")^2 + (y - " &amp; $M$4 &amp; ")^2 = " &amp; I624 &amp; "^2"</f>
        <v>(x - 3,5)^2 + (y - 0)^2 = 7,82623792124926^2</v>
      </c>
      <c r="J631" s="32"/>
      <c r="K631" s="32"/>
      <c r="L631" s="34"/>
    </row>
    <row r="632" spans="8:12" x14ac:dyDescent="0.25">
      <c r="H632" s="33"/>
      <c r="I632" s="32" t="str">
        <f ca="1" xml:space="preserve"> "(x - " &amp; $N$3 &amp; ")^2 + (y - " &amp; $N$4 &amp; ")^2 = " &amp; J624 &amp; "^2"</f>
        <v>(x - 0)^2 + (y - 3,5)^2 = 7,82623792124926^2</v>
      </c>
      <c r="J632" s="32"/>
      <c r="K632" s="32"/>
      <c r="L632" s="34"/>
    </row>
    <row r="633" spans="8:12" x14ac:dyDescent="0.25">
      <c r="H633" s="33"/>
      <c r="I633" s="32" t="str">
        <f ca="1" xml:space="preserve"> "(x - " &amp; $O$3 &amp; ")^2 + (y - " &amp; $O$4 &amp; ")^2 = " &amp; K624 &amp; "^2"</f>
        <v>(x - 3,5)^2 + (y - 7)^2 = 3,58434329719059^2</v>
      </c>
      <c r="J633" s="32"/>
      <c r="K633" s="32"/>
      <c r="L633" s="34"/>
    </row>
    <row r="634" spans="8:12" x14ac:dyDescent="0.25">
      <c r="H634" s="33"/>
      <c r="I634" s="32" t="str">
        <f ca="1" xml:space="preserve"> "(x - " &amp; $P$3 &amp; ")^2 + (y - " &amp; $P$4 &amp; ")^2 = " &amp; L624 &amp; "^2"</f>
        <v>(x - 7)^2 + (y - 3,5)^2 = 3,30821420846099^2</v>
      </c>
      <c r="J634" s="32"/>
      <c r="K634" s="32"/>
      <c r="L634" s="34"/>
    </row>
    <row r="635" spans="8:12" x14ac:dyDescent="0.25">
      <c r="H635" s="33"/>
      <c r="I635" s="32"/>
      <c r="J635" s="32"/>
      <c r="K635" s="32"/>
      <c r="L635" s="34"/>
    </row>
    <row r="636" spans="8:12" x14ac:dyDescent="0.25">
      <c r="H636" s="33"/>
      <c r="I636" s="32" t="s">
        <v>1529</v>
      </c>
      <c r="J636" s="32"/>
      <c r="K636" s="32"/>
      <c r="L636" s="34"/>
    </row>
    <row r="637" spans="8:12" x14ac:dyDescent="0.25">
      <c r="H637" s="33"/>
      <c r="I637" s="32" t="s">
        <v>1525</v>
      </c>
      <c r="J637" s="32">
        <f>SQRT(POWER($K628-$I627,2)+POWER($L628-$J627,2))</f>
        <v>2.070055101923618</v>
      </c>
      <c r="K637" s="32"/>
      <c r="L637" s="34"/>
    </row>
    <row r="638" spans="8:12" x14ac:dyDescent="0.25">
      <c r="H638" s="35"/>
      <c r="I638" s="36" t="s">
        <v>1526</v>
      </c>
      <c r="J638" s="36">
        <f>SQRT(POWER($K629-$I627,2)+POWER($L629-$J627,2))</f>
        <v>2.0958444747881462</v>
      </c>
      <c r="K638" s="36"/>
      <c r="L638" s="37"/>
    </row>
    <row r="642" spans="8:12" x14ac:dyDescent="0.25">
      <c r="H642" s="7"/>
      <c r="I642" s="8" t="s">
        <v>1512</v>
      </c>
      <c r="J642" s="8" t="s">
        <v>1513</v>
      </c>
      <c r="K642" s="8" t="s">
        <v>1514</v>
      </c>
      <c r="L642" s="9" t="s">
        <v>1522</v>
      </c>
    </row>
    <row r="643" spans="8:12" x14ac:dyDescent="0.25">
      <c r="H643" s="33" t="s">
        <v>1516</v>
      </c>
      <c r="I643" s="4">
        <f>SQRT(POWER($I648-$M$3,2)+POWER($J648-$M$4,2))</f>
        <v>6.0415229867972862</v>
      </c>
      <c r="J643" s="4">
        <f>SQRT(POWER($I648-$N$3,2)+POWER($J648-$N$4,2))</f>
        <v>6.324555320336759</v>
      </c>
      <c r="K643" s="4">
        <f>SQRT(POWER($I648-$O$3,2)+POWER($J648-$O$4,2))</f>
        <v>2.9154759474226504</v>
      </c>
      <c r="L643" s="10">
        <f>SQRT(POWER($I648-$P$3,2)+POWER($J648-$P$4,2))</f>
        <v>2.2360679774997898</v>
      </c>
    </row>
    <row r="644" spans="8:12" x14ac:dyDescent="0.25">
      <c r="H644" s="33" t="s">
        <v>1527</v>
      </c>
      <c r="I644" s="32">
        <f>ROUND(I643/0.5,0)*0.5</f>
        <v>6</v>
      </c>
      <c r="J644" s="32">
        <f t="shared" ref="J644" si="170">ROUND(J643/0.5,0)*0.5</f>
        <v>6.5</v>
      </c>
      <c r="K644" s="32">
        <f t="shared" ref="K644" si="171">ROUND(K643/0.5,0)*0.5</f>
        <v>3</v>
      </c>
      <c r="L644" s="34">
        <f t="shared" ref="L644" si="172">ROUND(L643/0.5,0)*0.5</f>
        <v>2</v>
      </c>
    </row>
    <row r="645" spans="8:12" x14ac:dyDescent="0.25">
      <c r="H645" s="33" t="s">
        <v>1517</v>
      </c>
      <c r="I645" s="4">
        <f ca="1">IF(INDIRECT("$C$" &amp; $I644*2+3)&gt;$I$6,$I$6,INDIRECT("$C$" &amp; $I644*2+3))</f>
        <v>7.8262379212492643</v>
      </c>
      <c r="J645" s="4">
        <f ca="1">IF(INDIRECT("$D$" &amp; $J644*2+3)&gt;$I$6,$I$6,INDIRECT("$D$" &amp; $J644*2+3))</f>
        <v>7.8262379212492643</v>
      </c>
      <c r="K645" s="4">
        <f ca="1">IF(INDIRECT("$E$" &amp; $K644*2+3)&gt;$I$6,$I$6,INDIRECT("$E$" &amp; $K644*2+3))</f>
        <v>7.8262379212492643</v>
      </c>
      <c r="L645" s="10">
        <f ca="1">IF(INDIRECT("$F$" &amp; $L644*2+3)&gt;$I$6,$I$6,INDIRECT("$F$" &amp; $L644*2+3))</f>
        <v>1.305353997541538</v>
      </c>
    </row>
    <row r="646" spans="8:12" x14ac:dyDescent="0.25">
      <c r="H646" s="33"/>
      <c r="I646" s="32" t="s">
        <v>1502</v>
      </c>
      <c r="J646" s="4">
        <f>SUM(ABS(I643-I644),ABS(J644-J643),ABS(K644-K643),ABS(L644-L643))</f>
        <v>0.53755969653766655</v>
      </c>
      <c r="K646" s="32"/>
      <c r="L646" s="34"/>
    </row>
    <row r="647" spans="8:12" x14ac:dyDescent="0.25">
      <c r="H647" s="33"/>
      <c r="I647" s="32" t="s">
        <v>1509</v>
      </c>
      <c r="J647" s="32" t="s">
        <v>1510</v>
      </c>
      <c r="K647" s="32"/>
      <c r="L647" s="34"/>
    </row>
    <row r="648" spans="8:12" x14ac:dyDescent="0.25">
      <c r="H648" s="33" t="s">
        <v>1523</v>
      </c>
      <c r="I648" s="32">
        <f>I627+0.5</f>
        <v>6</v>
      </c>
      <c r="J648" s="32">
        <v>5.5</v>
      </c>
      <c r="K648" s="32"/>
      <c r="L648" s="34"/>
    </row>
    <row r="649" spans="8:12" x14ac:dyDescent="0.25">
      <c r="H649" s="33" t="s">
        <v>1525</v>
      </c>
      <c r="I649" s="4">
        <v>3.5</v>
      </c>
      <c r="J649" s="4">
        <v>3.5</v>
      </c>
      <c r="K649" s="4">
        <f>IF($I649&lt;$K$3,$K$3,IF($I649&gt;$L$3,$L$3,$I649))</f>
        <v>3.5</v>
      </c>
      <c r="L649" s="10">
        <f>IF($J649&lt;$K$4,$K$4,IF($J649&gt;$L$4,$L$4,$J649))</f>
        <v>3.5</v>
      </c>
    </row>
    <row r="650" spans="8:12" x14ac:dyDescent="0.25">
      <c r="H650" s="33" t="s">
        <v>1526</v>
      </c>
      <c r="I650" s="4">
        <v>7.7566285714285703</v>
      </c>
      <c r="J650" s="4">
        <v>3.5</v>
      </c>
      <c r="K650" s="4">
        <f>IF($I650&lt;$K$3,$K$3,IF($I650&gt;$L$3,$L$3,$I650))</f>
        <v>7</v>
      </c>
      <c r="L650" s="10">
        <f>IF($J650&lt;$K$4,$K$4,IF($J650&gt;$L$4,$L$4,$J650))</f>
        <v>3.5</v>
      </c>
    </row>
    <row r="651" spans="8:12" x14ac:dyDescent="0.25">
      <c r="H651" s="33"/>
      <c r="I651" s="32"/>
      <c r="J651" s="32"/>
      <c r="K651" s="32"/>
      <c r="L651" s="34"/>
    </row>
    <row r="652" spans="8:12" x14ac:dyDescent="0.25">
      <c r="H652" s="33" t="s">
        <v>1519</v>
      </c>
      <c r="I652" s="32" t="str">
        <f ca="1" xml:space="preserve"> "(x - " &amp; $M$3 &amp; ")^2 + (y - " &amp; $M$4 &amp; ")^2 = " &amp; I645 &amp; "^2"</f>
        <v>(x - 3,5)^2 + (y - 0)^2 = 7,82623792124926^2</v>
      </c>
      <c r="J652" s="32"/>
      <c r="K652" s="32"/>
      <c r="L652" s="34"/>
    </row>
    <row r="653" spans="8:12" x14ac:dyDescent="0.25">
      <c r="H653" s="33"/>
      <c r="I653" s="32" t="str">
        <f ca="1" xml:space="preserve"> "(x - " &amp; $N$3 &amp; ")^2 + (y - " &amp; $N$4 &amp; ")^2 = " &amp; J645 &amp; "^2"</f>
        <v>(x - 0)^2 + (y - 3,5)^2 = 7,82623792124926^2</v>
      </c>
      <c r="J653" s="32"/>
      <c r="K653" s="32"/>
      <c r="L653" s="34"/>
    </row>
    <row r="654" spans="8:12" x14ac:dyDescent="0.25">
      <c r="H654" s="33"/>
      <c r="I654" s="32" t="str">
        <f ca="1" xml:space="preserve"> "(x - " &amp; $O$3 &amp; ")^2 + (y - " &amp; $O$4 &amp; ")^2 = " &amp; K645 &amp; "^2"</f>
        <v>(x - 3,5)^2 + (y - 7)^2 = 7,82623792124926^2</v>
      </c>
      <c r="J654" s="32"/>
      <c r="K654" s="32"/>
      <c r="L654" s="34"/>
    </row>
    <row r="655" spans="8:12" x14ac:dyDescent="0.25">
      <c r="H655" s="33"/>
      <c r="I655" s="32" t="str">
        <f ca="1" xml:space="preserve"> "(x - " &amp; $P$3 &amp; ")^2 + (y - " &amp; $P$4 &amp; ")^2 = " &amp; L645 &amp; "^2"</f>
        <v>(x - 7)^2 + (y - 3,5)^2 = 1,30535399754154^2</v>
      </c>
      <c r="J655" s="32"/>
      <c r="K655" s="32"/>
      <c r="L655" s="34"/>
    </row>
    <row r="656" spans="8:12" x14ac:dyDescent="0.25">
      <c r="H656" s="33"/>
      <c r="I656" s="32"/>
      <c r="J656" s="32"/>
      <c r="K656" s="32"/>
      <c r="L656" s="34"/>
    </row>
    <row r="657" spans="8:12" x14ac:dyDescent="0.25">
      <c r="H657" s="33"/>
      <c r="I657" s="32" t="s">
        <v>1529</v>
      </c>
      <c r="J657" s="32"/>
      <c r="K657" s="32"/>
      <c r="L657" s="34"/>
    </row>
    <row r="658" spans="8:12" x14ac:dyDescent="0.25">
      <c r="H658" s="33"/>
      <c r="I658" s="32" t="s">
        <v>1525</v>
      </c>
      <c r="J658" s="32">
        <f>SQRT(POWER($K649-$I648,2)+POWER($L649-$J648,2))</f>
        <v>3.2015621187164243</v>
      </c>
      <c r="K658" s="32"/>
      <c r="L658" s="34"/>
    </row>
    <row r="659" spans="8:12" x14ac:dyDescent="0.25">
      <c r="H659" s="35"/>
      <c r="I659" s="36" t="s">
        <v>1526</v>
      </c>
      <c r="J659" s="36">
        <f>SQRT(POWER($K650-$I648,2)+POWER($L650-$J648,2))</f>
        <v>2.2360679774997898</v>
      </c>
      <c r="K659" s="36"/>
      <c r="L659" s="37"/>
    </row>
    <row r="663" spans="8:12" x14ac:dyDescent="0.25">
      <c r="H663" s="7"/>
      <c r="I663" s="8" t="s">
        <v>1512</v>
      </c>
      <c r="J663" s="8" t="s">
        <v>1513</v>
      </c>
      <c r="K663" s="8" t="s">
        <v>1514</v>
      </c>
      <c r="L663" s="9" t="s">
        <v>1522</v>
      </c>
    </row>
    <row r="664" spans="8:12" x14ac:dyDescent="0.25">
      <c r="H664" s="33" t="s">
        <v>1516</v>
      </c>
      <c r="I664" s="4">
        <f>SQRT(POWER($I669-$M$3,2)+POWER($J669-$M$4,2))</f>
        <v>6.2649820430708338</v>
      </c>
      <c r="J664" s="4">
        <f>SQRT(POWER($I669-$N$3,2)+POWER($J669-$N$4,2))</f>
        <v>6.800735254367722</v>
      </c>
      <c r="K664" s="4">
        <f>SQRT(POWER($I669-$O$3,2)+POWER($J669-$O$4,2))</f>
        <v>3.3541019662496847</v>
      </c>
      <c r="L664" s="10">
        <f>SQRT(POWER($I669-$P$3,2)+POWER($J669-$P$4,2))</f>
        <v>2.0615528128088303</v>
      </c>
    </row>
    <row r="665" spans="8:12" x14ac:dyDescent="0.25">
      <c r="H665" s="33" t="s">
        <v>1527</v>
      </c>
      <c r="I665" s="32">
        <f>ROUND(I664/0.5,0)*0.5</f>
        <v>6.5</v>
      </c>
      <c r="J665" s="32">
        <f t="shared" ref="J665" si="173">ROUND(J664/0.5,0)*0.5</f>
        <v>7</v>
      </c>
      <c r="K665" s="32">
        <f t="shared" ref="K665" si="174">ROUND(K664/0.5,0)*0.5</f>
        <v>3.5</v>
      </c>
      <c r="L665" s="34">
        <f t="shared" ref="L665" si="175">ROUND(L664/0.5,0)*0.5</f>
        <v>2</v>
      </c>
    </row>
    <row r="666" spans="8:12" x14ac:dyDescent="0.25">
      <c r="H666" s="33" t="s">
        <v>1517</v>
      </c>
      <c r="I666" s="4">
        <f ca="1">IF(INDIRECT("$C$" &amp; $I665*2+3)&gt;$I$6,$I$6,INDIRECT("$C$" &amp; $I665*2+3))</f>
        <v>7.8262379212492643</v>
      </c>
      <c r="J666" s="4">
        <f ca="1">IF(INDIRECT("$D$" &amp; $J665*2+3)&gt;$I$6,$I$6,INDIRECT("$D$" &amp; $J665*2+3))</f>
        <v>2.478883460205028</v>
      </c>
      <c r="K666" s="4">
        <f ca="1">IF(INDIRECT("$E$" &amp; $K665*2+3)&gt;$I$6,$I$6,INDIRECT("$E$" &amp; $K665*2+3))</f>
        <v>3.7011440527598762</v>
      </c>
      <c r="L666" s="10">
        <f ca="1">IF(INDIRECT("$F$" &amp; $L665*2+3)&gt;$I$6,$I$6,INDIRECT("$F$" &amp; $L665*2+3))</f>
        <v>1.305353997541538</v>
      </c>
    </row>
    <row r="667" spans="8:12" x14ac:dyDescent="0.25">
      <c r="H667" s="33"/>
      <c r="I667" s="32" t="s">
        <v>1502</v>
      </c>
      <c r="J667" s="4">
        <f>SUM(ABS(I664-I665),ABS(J665-J664),ABS(K665-K664),ABS(L665-L664))</f>
        <v>0.64173354912058977</v>
      </c>
      <c r="K667" s="32"/>
      <c r="L667" s="34"/>
    </row>
    <row r="668" spans="8:12" x14ac:dyDescent="0.25">
      <c r="H668" s="33"/>
      <c r="I668" s="32" t="s">
        <v>1509</v>
      </c>
      <c r="J668" s="32" t="s">
        <v>1510</v>
      </c>
      <c r="K668" s="32"/>
      <c r="L668" s="34"/>
    </row>
    <row r="669" spans="8:12" x14ac:dyDescent="0.25">
      <c r="H669" s="33" t="s">
        <v>1523</v>
      </c>
      <c r="I669" s="32">
        <v>6.5</v>
      </c>
      <c r="J669" s="32">
        <v>5.5</v>
      </c>
      <c r="K669" s="32"/>
      <c r="L669" s="34"/>
    </row>
    <row r="670" spans="8:12" x14ac:dyDescent="0.25">
      <c r="H670" s="33" t="s">
        <v>1525</v>
      </c>
      <c r="I670" s="4">
        <v>-0.97843571428571496</v>
      </c>
      <c r="J670" s="4">
        <v>6.9013499999999999</v>
      </c>
      <c r="K670" s="4">
        <f>IF($I670&lt;$K$3,$K$3,IF($I670&gt;$L$3,$L$3,$I670))</f>
        <v>0</v>
      </c>
      <c r="L670" s="10">
        <f>IF($J670&lt;$K$4,$K$4,IF($J670&gt;$L$4,$L$4,$J670))</f>
        <v>6.9013499999999999</v>
      </c>
    </row>
    <row r="671" spans="8:12" x14ac:dyDescent="0.25">
      <c r="H671" s="33" t="s">
        <v>1526</v>
      </c>
      <c r="I671" s="4">
        <v>3.8167357142857101</v>
      </c>
      <c r="J671" s="4">
        <v>6.9013499999999999</v>
      </c>
      <c r="K671" s="4">
        <f>IF($I671&lt;$K$3,$K$3,IF($I671&gt;$L$3,$L$3,$I671))</f>
        <v>3.8167357142857101</v>
      </c>
      <c r="L671" s="10">
        <f>IF($J671&lt;$K$4,$K$4,IF($J671&gt;$L$4,$L$4,$J671))</f>
        <v>6.9013499999999999</v>
      </c>
    </row>
    <row r="672" spans="8:12" x14ac:dyDescent="0.25">
      <c r="H672" s="33"/>
      <c r="I672" s="32"/>
      <c r="J672" s="32"/>
      <c r="K672" s="32"/>
      <c r="L672" s="34"/>
    </row>
    <row r="673" spans="8:12" x14ac:dyDescent="0.25">
      <c r="H673" s="33" t="s">
        <v>1519</v>
      </c>
      <c r="I673" s="32" t="str">
        <f ca="1" xml:space="preserve"> "(x - " &amp; $M$3 &amp; ")^2 + (y - " &amp; $M$4 &amp; ")^2 = " &amp; I666 &amp; "^2"</f>
        <v>(x - 3,5)^2 + (y - 0)^2 = 7,82623792124926^2</v>
      </c>
      <c r="J673" s="32"/>
      <c r="K673" s="32"/>
      <c r="L673" s="34"/>
    </row>
    <row r="674" spans="8:12" x14ac:dyDescent="0.25">
      <c r="H674" s="33"/>
      <c r="I674" s="32" t="str">
        <f ca="1" xml:space="preserve"> "(x - " &amp; $N$3 &amp; ")^2 + (y - " &amp; $N$4 &amp; ")^2 = " &amp; J666 &amp; "^2"</f>
        <v>(x - 0)^2 + (y - 3,5)^2 = 2,47888346020503^2</v>
      </c>
      <c r="J674" s="32"/>
      <c r="K674" s="32"/>
      <c r="L674" s="34"/>
    </row>
    <row r="675" spans="8:12" x14ac:dyDescent="0.25">
      <c r="H675" s="33"/>
      <c r="I675" s="32" t="str">
        <f ca="1" xml:space="preserve"> "(x - " &amp; $O$3 &amp; ")^2 + (y - " &amp; $O$4 &amp; ")^2 = " &amp; K666 &amp; "^2"</f>
        <v>(x - 3,5)^2 + (y - 7)^2 = 3,70114405275988^2</v>
      </c>
      <c r="J675" s="32"/>
      <c r="K675" s="32"/>
      <c r="L675" s="34"/>
    </row>
    <row r="676" spans="8:12" x14ac:dyDescent="0.25">
      <c r="H676" s="33"/>
      <c r="I676" s="32" t="str">
        <f ca="1" xml:space="preserve"> "(x - " &amp; $P$3 &amp; ")^2 + (y - " &amp; $P$4 &amp; ")^2 = " &amp; L666 &amp; "^2"</f>
        <v>(x - 7)^2 + (y - 3,5)^2 = 1,30535399754154^2</v>
      </c>
      <c r="J676" s="32"/>
      <c r="K676" s="32"/>
      <c r="L676" s="34"/>
    </row>
    <row r="677" spans="8:12" x14ac:dyDescent="0.25">
      <c r="H677" s="33"/>
      <c r="I677" s="32"/>
      <c r="J677" s="32"/>
      <c r="K677" s="32"/>
      <c r="L677" s="34"/>
    </row>
    <row r="678" spans="8:12" x14ac:dyDescent="0.25">
      <c r="H678" s="33"/>
      <c r="I678" s="32" t="s">
        <v>1529</v>
      </c>
      <c r="J678" s="32"/>
      <c r="K678" s="32"/>
      <c r="L678" s="34"/>
    </row>
    <row r="679" spans="8:12" x14ac:dyDescent="0.25">
      <c r="H679" s="33"/>
      <c r="I679" s="32" t="s">
        <v>1525</v>
      </c>
      <c r="J679" s="32">
        <f>SQRT(POWER($K670-$I669,2)+POWER($L670-$J669,2))</f>
        <v>6.6493444656221561</v>
      </c>
      <c r="K679" s="32"/>
      <c r="L679" s="34"/>
    </row>
    <row r="680" spans="8:12" x14ac:dyDescent="0.25">
      <c r="H680" s="35"/>
      <c r="I680" s="36" t="s">
        <v>1526</v>
      </c>
      <c r="J680" s="36">
        <f>SQRT(POWER($K671-$I669,2)+POWER($L671-$J669,2))</f>
        <v>3.0271585768654106</v>
      </c>
      <c r="K680" s="36"/>
      <c r="L680" s="37"/>
    </row>
    <row r="684" spans="8:12" x14ac:dyDescent="0.25">
      <c r="H684" s="7"/>
      <c r="I684" s="8" t="s">
        <v>1512</v>
      </c>
      <c r="J684" s="8" t="s">
        <v>1513</v>
      </c>
      <c r="K684" s="8" t="s">
        <v>1514</v>
      </c>
      <c r="L684" s="9" t="s">
        <v>1522</v>
      </c>
    </row>
    <row r="685" spans="8:12" x14ac:dyDescent="0.25">
      <c r="H685" s="33" t="s">
        <v>1516</v>
      </c>
      <c r="I685" s="4">
        <f>SQRT(POWER($I690-$M$3,2)+POWER($J690-$M$4,2))</f>
        <v>5.8309518948453007</v>
      </c>
      <c r="J685" s="4">
        <f>SQRT(POWER($I690-$N$3,2)+POWER($J690-$N$4,2))</f>
        <v>1.5811388300841898</v>
      </c>
      <c r="K685" s="4">
        <f>SQRT(POWER($I690-$O$3,2)+POWER($J690-$O$4,2))</f>
        <v>3.6055512754639891</v>
      </c>
      <c r="L685" s="10">
        <f>SQRT(POWER($I690-$P$3,2)+POWER($J690-$P$4,2))</f>
        <v>6.6708320320631671</v>
      </c>
    </row>
    <row r="686" spans="8:12" x14ac:dyDescent="0.25">
      <c r="H686" s="33" t="s">
        <v>1527</v>
      </c>
      <c r="I686" s="32">
        <f>ROUND(I685/0.5,0)*0.5</f>
        <v>6</v>
      </c>
      <c r="J686" s="32">
        <f t="shared" ref="J686" si="176">ROUND(J685/0.5,0)*0.5</f>
        <v>1.5</v>
      </c>
      <c r="K686" s="32">
        <f t="shared" ref="K686" si="177">ROUND(K685/0.5,0)*0.5</f>
        <v>3.5</v>
      </c>
      <c r="L686" s="34">
        <f t="shared" ref="L686" si="178">ROUND(L685/0.5,0)*0.5</f>
        <v>6.5</v>
      </c>
    </row>
    <row r="687" spans="8:12" x14ac:dyDescent="0.25">
      <c r="H687" s="33" t="s">
        <v>1517</v>
      </c>
      <c r="I687" s="4">
        <f ca="1">IF(INDIRECT("$C$" &amp; $I686*2+3)&gt;$I$6,$I$6,INDIRECT("$C$" &amp; $I686*2+3))</f>
        <v>7.8262379212492643</v>
      </c>
      <c r="J687" s="4">
        <f ca="1">IF(INDIRECT("$D$" &amp; $J686*2+3)&gt;$I$6,$I$6,INDIRECT("$D$" &amp; $J686*2+3))</f>
        <v>0.81996562104385073</v>
      </c>
      <c r="K687" s="4">
        <f ca="1">IF(INDIRECT("$E$" &amp; $K686*2+3)&gt;$I$6,$I$6,INDIRECT("$E$" &amp; $K686*2+3))</f>
        <v>3.7011440527598762</v>
      </c>
      <c r="L687" s="10">
        <f ca="1">IF(INDIRECT("$F$" &amp; $L686*2+3)&gt;$I$6,$I$6,INDIRECT("$F$" &amp; $L686*2+3))</f>
        <v>7.8262379212492643</v>
      </c>
    </row>
    <row r="688" spans="8:12" x14ac:dyDescent="0.25">
      <c r="H688" s="33"/>
      <c r="I688" s="32" t="s">
        <v>1502</v>
      </c>
      <c r="J688" s="4">
        <f>SUM(ABS(I685-I686),ABS(J686-J685),ABS(K686-K685),ABS(L686-L685))</f>
        <v>0.52657024276604525</v>
      </c>
      <c r="K688" s="32"/>
      <c r="L688" s="34"/>
    </row>
    <row r="689" spans="8:12" x14ac:dyDescent="0.25">
      <c r="H689" s="33"/>
      <c r="I689" s="32" t="s">
        <v>1509</v>
      </c>
      <c r="J689" s="32" t="s">
        <v>1510</v>
      </c>
      <c r="K689" s="32"/>
      <c r="L689" s="34"/>
    </row>
    <row r="690" spans="8:12" x14ac:dyDescent="0.25">
      <c r="H690" s="33" t="s">
        <v>1523</v>
      </c>
      <c r="I690" s="32">
        <v>0.5</v>
      </c>
      <c r="J690" s="32">
        <v>5</v>
      </c>
      <c r="K690" s="32"/>
      <c r="L690" s="34"/>
    </row>
    <row r="691" spans="8:12" x14ac:dyDescent="0.25">
      <c r="H691" s="33" t="s">
        <v>1525</v>
      </c>
      <c r="I691" s="4">
        <v>-1.7610071428571401</v>
      </c>
      <c r="J691" s="4">
        <v>6.9013499999999999</v>
      </c>
      <c r="K691" s="4">
        <f>IF($I691&lt;$K$3,$K$3,IF($I691&gt;$L$3,$L$3,$I691))</f>
        <v>0</v>
      </c>
      <c r="L691" s="10">
        <f>IF($J691&lt;$K$4,$K$4,IF($J691&gt;$L$4,$L$4,$J691))</f>
        <v>6.9013499999999999</v>
      </c>
    </row>
    <row r="692" spans="8:12" x14ac:dyDescent="0.25">
      <c r="H692" s="33" t="s">
        <v>1526</v>
      </c>
      <c r="I692" s="4">
        <v>-0.83117857142857099</v>
      </c>
      <c r="J692" s="4">
        <v>6.9013499999999999</v>
      </c>
      <c r="K692" s="4">
        <f>IF($I692&lt;$K$3,$K$3,IF($I692&gt;$L$3,$L$3,$I692))</f>
        <v>0</v>
      </c>
      <c r="L692" s="10">
        <f>IF($J692&lt;$K$4,$K$4,IF($J692&gt;$L$4,$L$4,$J692))</f>
        <v>6.9013499999999999</v>
      </c>
    </row>
    <row r="693" spans="8:12" x14ac:dyDescent="0.25">
      <c r="H693" s="33"/>
      <c r="I693" s="32"/>
      <c r="J693" s="32"/>
      <c r="K693" s="32"/>
      <c r="L693" s="34"/>
    </row>
    <row r="694" spans="8:12" x14ac:dyDescent="0.25">
      <c r="H694" s="33" t="s">
        <v>1519</v>
      </c>
      <c r="I694" s="32" t="str">
        <f ca="1" xml:space="preserve"> "(x - " &amp; $M$3 &amp; ")^2 + (y - " &amp; $M$4 &amp; ")^2 = " &amp; I687 &amp; "^2"</f>
        <v>(x - 3,5)^2 + (y - 0)^2 = 7,82623792124926^2</v>
      </c>
      <c r="J694" s="32"/>
      <c r="K694" s="32"/>
      <c r="L694" s="34"/>
    </row>
    <row r="695" spans="8:12" x14ac:dyDescent="0.25">
      <c r="H695" s="33"/>
      <c r="I695" s="32" t="str">
        <f ca="1" xml:space="preserve"> "(x - " &amp; $N$3 &amp; ")^2 + (y - " &amp; $N$4 &amp; ")^2 = " &amp; J687 &amp; "^2"</f>
        <v>(x - 0)^2 + (y - 3,5)^2 = 0,819965621043851^2</v>
      </c>
      <c r="J695" s="32"/>
      <c r="K695" s="32"/>
      <c r="L695" s="34"/>
    </row>
    <row r="696" spans="8:12" x14ac:dyDescent="0.25">
      <c r="H696" s="33"/>
      <c r="I696" s="32" t="str">
        <f ca="1" xml:space="preserve"> "(x - " &amp; $O$3 &amp; ")^2 + (y - " &amp; $O$4 &amp; ")^2 = " &amp; K687 &amp; "^2"</f>
        <v>(x - 3,5)^2 + (y - 7)^2 = 3,70114405275988^2</v>
      </c>
      <c r="J696" s="32"/>
      <c r="K696" s="32"/>
      <c r="L696" s="34"/>
    </row>
    <row r="697" spans="8:12" x14ac:dyDescent="0.25">
      <c r="H697" s="33"/>
      <c r="I697" s="32" t="str">
        <f ca="1" xml:space="preserve"> "(x - " &amp; $P$3 &amp; ")^2 + (y - " &amp; $P$4 &amp; ")^2 = " &amp; L687 &amp; "^2"</f>
        <v>(x - 7)^2 + (y - 3,5)^2 = 7,82623792124926^2</v>
      </c>
      <c r="J697" s="32"/>
      <c r="K697" s="32"/>
      <c r="L697" s="34"/>
    </row>
    <row r="698" spans="8:12" x14ac:dyDescent="0.25">
      <c r="H698" s="33"/>
      <c r="I698" s="32"/>
      <c r="J698" s="32"/>
      <c r="K698" s="32"/>
      <c r="L698" s="34"/>
    </row>
    <row r="699" spans="8:12" x14ac:dyDescent="0.25">
      <c r="H699" s="33"/>
      <c r="I699" s="32" t="s">
        <v>1529</v>
      </c>
      <c r="J699" s="32"/>
      <c r="K699" s="32"/>
      <c r="L699" s="34"/>
    </row>
    <row r="700" spans="8:12" x14ac:dyDescent="0.25">
      <c r="H700" s="33"/>
      <c r="I700" s="32" t="s">
        <v>1525</v>
      </c>
      <c r="J700" s="32">
        <f>SQRT(POWER($K691-$I690,2)+POWER($L691-$J690,2))</f>
        <v>1.9659938510839752</v>
      </c>
      <c r="K700" s="32"/>
      <c r="L700" s="34"/>
    </row>
    <row r="701" spans="8:12" x14ac:dyDescent="0.25">
      <c r="H701" s="35"/>
      <c r="I701" s="36" t="s">
        <v>1526</v>
      </c>
      <c r="J701" s="36">
        <f>SQRT(POWER($K692-$I690,2)+POWER($L692-$J690,2))</f>
        <v>1.9659938510839752</v>
      </c>
      <c r="K701" s="36"/>
      <c r="L701" s="37"/>
    </row>
    <row r="705" spans="8:12" x14ac:dyDescent="0.25">
      <c r="H705" s="7"/>
      <c r="I705" s="8" t="s">
        <v>1512</v>
      </c>
      <c r="J705" s="8" t="s">
        <v>1513</v>
      </c>
      <c r="K705" s="8" t="s">
        <v>1514</v>
      </c>
      <c r="L705" s="9" t="s">
        <v>1522</v>
      </c>
    </row>
    <row r="706" spans="8:12" x14ac:dyDescent="0.25">
      <c r="H706" s="33" t="s">
        <v>1516</v>
      </c>
      <c r="I706" s="4">
        <f>SQRT(POWER($I711-$M$3,2)+POWER($J711-$M$4,2))</f>
        <v>5.5901699437494745</v>
      </c>
      <c r="J706" s="4">
        <f>SQRT(POWER($I711-$N$3,2)+POWER($J711-$N$4,2))</f>
        <v>1.8027756377319946</v>
      </c>
      <c r="K706" s="4">
        <f>SQRT(POWER($I711-$O$3,2)+POWER($J711-$O$4,2))</f>
        <v>3.2015621187164243</v>
      </c>
      <c r="L706" s="10">
        <f>SQRT(POWER($I711-$P$3,2)+POWER($J711-$P$4,2))</f>
        <v>6.1846584384264904</v>
      </c>
    </row>
    <row r="707" spans="8:12" x14ac:dyDescent="0.25">
      <c r="H707" s="33" t="s">
        <v>1527</v>
      </c>
      <c r="I707" s="32">
        <f>ROUND(I706/0.5,0)*0.5</f>
        <v>5.5</v>
      </c>
      <c r="J707" s="32">
        <f t="shared" ref="J707" si="179">ROUND(J706/0.5,0)*0.5</f>
        <v>2</v>
      </c>
      <c r="K707" s="32">
        <f t="shared" ref="K707" si="180">ROUND(K706/0.5,0)*0.5</f>
        <v>3</v>
      </c>
      <c r="L707" s="34">
        <f t="shared" ref="L707" si="181">ROUND(L706/0.5,0)*0.5</f>
        <v>6</v>
      </c>
    </row>
    <row r="708" spans="8:12" x14ac:dyDescent="0.25">
      <c r="H708" s="33" t="s">
        <v>1517</v>
      </c>
      <c r="I708" s="4">
        <f ca="1">IF(INDIRECT("$C$" &amp; $I707*2+3)&gt;$I$6,$I$6,INDIRECT("$C$" &amp; $I707*2+3))</f>
        <v>3.4712285414924549</v>
      </c>
      <c r="J708" s="4">
        <f ca="1">IF(INDIRECT("$D$" &amp; $J707*2+3)&gt;$I$6,$I$6,INDIRECT("$D$" &amp; $J707*2+3))</f>
        <v>1.305353997541538</v>
      </c>
      <c r="K708" s="4">
        <f ca="1">IF(INDIRECT("$E$" &amp; $K707*2+3)&gt;$I$6,$I$6,INDIRECT("$E$" &amp; $K707*2+3))</f>
        <v>7.8262379212492643</v>
      </c>
      <c r="L708" s="10">
        <f ca="1">IF(INDIRECT("$F$" &amp; $L707*2+3)&gt;$I$6,$I$6,INDIRECT("$F$" &amp; $L707*2+3))</f>
        <v>7.8262379212492643</v>
      </c>
    </row>
    <row r="709" spans="8:12" x14ac:dyDescent="0.25">
      <c r="H709" s="33"/>
      <c r="I709" s="32" t="s">
        <v>1502</v>
      </c>
      <c r="J709" s="4">
        <f>SUM(ABS(I706-I707),ABS(J707-J706),ABS(K707-K706),ABS(L707-L706))</f>
        <v>0.67361486316039465</v>
      </c>
      <c r="K709" s="32"/>
      <c r="L709" s="34"/>
    </row>
    <row r="710" spans="8:12" x14ac:dyDescent="0.25">
      <c r="H710" s="33"/>
      <c r="I710" s="32" t="s">
        <v>1509</v>
      </c>
      <c r="J710" s="32" t="s">
        <v>1510</v>
      </c>
      <c r="K710" s="32"/>
      <c r="L710" s="34"/>
    </row>
    <row r="711" spans="8:12" x14ac:dyDescent="0.25">
      <c r="H711" s="33" t="s">
        <v>1523</v>
      </c>
      <c r="I711" s="32">
        <f>I690+0.5</f>
        <v>1</v>
      </c>
      <c r="J711" s="32">
        <v>5</v>
      </c>
      <c r="K711" s="32"/>
      <c r="L711" s="34"/>
    </row>
    <row r="712" spans="8:12" x14ac:dyDescent="0.25">
      <c r="H712" s="33" t="s">
        <v>1525</v>
      </c>
      <c r="I712" s="4">
        <v>-1.4941142857142899</v>
      </c>
      <c r="J712" s="4">
        <v>-1.9142857142857201E-2</v>
      </c>
      <c r="K712" s="4">
        <f>IF($I712&lt;$K$3,$K$3,IF($I712&gt;$L$3,$L$3,$I712))</f>
        <v>0</v>
      </c>
      <c r="L712" s="10">
        <f>IF($J712&lt;$K$4,$K$4,IF($J712&gt;$L$4,$L$4,$J712))</f>
        <v>0</v>
      </c>
    </row>
    <row r="713" spans="8:12" x14ac:dyDescent="0.25">
      <c r="H713" s="33" t="s">
        <v>1526</v>
      </c>
      <c r="I713" s="4">
        <v>-0.75662857142857198</v>
      </c>
      <c r="J713" s="4">
        <v>-1.9142857142857201E-2</v>
      </c>
      <c r="K713" s="4">
        <f>IF($I713&lt;$K$3,$K$3,IF($I713&gt;$L$3,$L$3,$I713))</f>
        <v>0</v>
      </c>
      <c r="L713" s="10">
        <f>IF($J713&lt;$K$4,$K$4,IF($J713&gt;$L$4,$L$4,$J713))</f>
        <v>0</v>
      </c>
    </row>
    <row r="714" spans="8:12" x14ac:dyDescent="0.25">
      <c r="H714" s="33"/>
      <c r="I714" s="32"/>
      <c r="J714" s="32"/>
      <c r="K714" s="32"/>
      <c r="L714" s="34"/>
    </row>
    <row r="715" spans="8:12" x14ac:dyDescent="0.25">
      <c r="H715" s="33" t="s">
        <v>1519</v>
      </c>
      <c r="I715" s="32" t="str">
        <f ca="1" xml:space="preserve"> "(x - " &amp; $M$3 &amp; ")^2 + (y - " &amp; $M$4 &amp; ")^2 = " &amp; I708 &amp; "^2"</f>
        <v>(x - 3,5)^2 + (y - 0)^2 = 3,47122854149245^2</v>
      </c>
      <c r="J715" s="32"/>
      <c r="K715" s="32"/>
      <c r="L715" s="34"/>
    </row>
    <row r="716" spans="8:12" x14ac:dyDescent="0.25">
      <c r="H716" s="33"/>
      <c r="I716" s="32" t="str">
        <f ca="1" xml:space="preserve"> "(x - " &amp; $N$3 &amp; ")^2 + (y - " &amp; $N$4 &amp; ")^2 = " &amp; J708 &amp; "^2"</f>
        <v>(x - 0)^2 + (y - 3,5)^2 = 1,30535399754154^2</v>
      </c>
      <c r="J716" s="32"/>
      <c r="K716" s="32"/>
      <c r="L716" s="34"/>
    </row>
    <row r="717" spans="8:12" x14ac:dyDescent="0.25">
      <c r="H717" s="33"/>
      <c r="I717" s="32" t="str">
        <f ca="1" xml:space="preserve"> "(x - " &amp; $O$3 &amp; ")^2 + (y - " &amp; $O$4 &amp; ")^2 = " &amp; K708 &amp; "^2"</f>
        <v>(x - 3,5)^2 + (y - 7)^2 = 7,82623792124926^2</v>
      </c>
      <c r="J717" s="32"/>
      <c r="K717" s="32"/>
      <c r="L717" s="34"/>
    </row>
    <row r="718" spans="8:12" x14ac:dyDescent="0.25">
      <c r="H718" s="33"/>
      <c r="I718" s="32" t="str">
        <f ca="1" xml:space="preserve"> "(x - " &amp; $P$3 &amp; ")^2 + (y - " &amp; $P$4 &amp; ")^2 = " &amp; L708 &amp; "^2"</f>
        <v>(x - 7)^2 + (y - 3,5)^2 = 7,82623792124926^2</v>
      </c>
      <c r="J718" s="32"/>
      <c r="K718" s="32"/>
      <c r="L718" s="34"/>
    </row>
    <row r="719" spans="8:12" x14ac:dyDescent="0.25">
      <c r="H719" s="33"/>
      <c r="I719" s="32"/>
      <c r="J719" s="32"/>
      <c r="K719" s="32"/>
      <c r="L719" s="34"/>
    </row>
    <row r="720" spans="8:12" x14ac:dyDescent="0.25">
      <c r="H720" s="33"/>
      <c r="I720" s="32" t="s">
        <v>1529</v>
      </c>
      <c r="J720" s="32"/>
      <c r="K720" s="32"/>
      <c r="L720" s="34"/>
    </row>
    <row r="721" spans="8:12" x14ac:dyDescent="0.25">
      <c r="H721" s="33"/>
      <c r="I721" s="32" t="s">
        <v>1525</v>
      </c>
      <c r="J721" s="32">
        <f>SQRT(POWER($K712-$I711,2)+POWER($L712-$J711,2))</f>
        <v>5.0990195135927845</v>
      </c>
      <c r="K721" s="32"/>
      <c r="L721" s="34"/>
    </row>
    <row r="722" spans="8:12" x14ac:dyDescent="0.25">
      <c r="H722" s="35"/>
      <c r="I722" s="36" t="s">
        <v>1526</v>
      </c>
      <c r="J722" s="36">
        <f>SQRT(POWER($K713-$I711,2)+POWER($L713-$J711,2))</f>
        <v>5.0990195135927845</v>
      </c>
      <c r="K722" s="36"/>
      <c r="L722" s="37"/>
    </row>
    <row r="726" spans="8:12" x14ac:dyDescent="0.25">
      <c r="H726" s="7"/>
      <c r="I726" s="8" t="s">
        <v>1512</v>
      </c>
      <c r="J726" s="8" t="s">
        <v>1513</v>
      </c>
      <c r="K726" s="8" t="s">
        <v>1514</v>
      </c>
      <c r="L726" s="9" t="s">
        <v>1522</v>
      </c>
    </row>
    <row r="727" spans="8:12" x14ac:dyDescent="0.25">
      <c r="H727" s="33" t="s">
        <v>1516</v>
      </c>
      <c r="I727" s="4">
        <f>SQRT(POWER($I732-$M$3,2)+POWER($J732-$M$4,2))</f>
        <v>5.3851648071345037</v>
      </c>
      <c r="J727" s="4">
        <f>SQRT(POWER($I732-$N$3,2)+POWER($J732-$N$4,2))</f>
        <v>2.1213203435596424</v>
      </c>
      <c r="K727" s="4">
        <f>SQRT(POWER($I732-$O$3,2)+POWER($J732-$O$4,2))</f>
        <v>2.8284271247461903</v>
      </c>
      <c r="L727" s="10">
        <f>SQRT(POWER($I732-$P$3,2)+POWER($J732-$P$4,2))</f>
        <v>5.7008771254956896</v>
      </c>
    </row>
    <row r="728" spans="8:12" x14ac:dyDescent="0.25">
      <c r="H728" s="33" t="s">
        <v>1527</v>
      </c>
      <c r="I728" s="32">
        <f>ROUND(I727/0.5,0)*0.5</f>
        <v>5.5</v>
      </c>
      <c r="J728" s="32">
        <f t="shared" ref="J728" si="182">ROUND(J727/0.5,0)*0.5</f>
        <v>2</v>
      </c>
      <c r="K728" s="32">
        <f t="shared" ref="K728" si="183">ROUND(K727/0.5,0)*0.5</f>
        <v>3</v>
      </c>
      <c r="L728" s="34">
        <f t="shared" ref="L728" si="184">ROUND(L727/0.5,0)*0.5</f>
        <v>5.5</v>
      </c>
    </row>
    <row r="729" spans="8:12" x14ac:dyDescent="0.25">
      <c r="H729" s="33" t="s">
        <v>1517</v>
      </c>
      <c r="I729" s="4">
        <f ca="1">IF(INDIRECT("$C$" &amp; $I728*2+3)&gt;$I$6,$I$6,INDIRECT("$C$" &amp; $I728*2+3))</f>
        <v>3.4712285414924549</v>
      </c>
      <c r="J729" s="4">
        <f ca="1">IF(INDIRECT("$D$" &amp; $J728*2+3)&gt;$I$6,$I$6,INDIRECT("$D$" &amp; $J728*2+3))</f>
        <v>1.305353997541538</v>
      </c>
      <c r="K729" s="4">
        <f ca="1">IF(INDIRECT("$E$" &amp; $K728*2+3)&gt;$I$6,$I$6,INDIRECT("$E$" &amp; $K728*2+3))</f>
        <v>7.8262379212492643</v>
      </c>
      <c r="L729" s="10">
        <f ca="1">IF(INDIRECT("$F$" &amp; $L728*2+3)&gt;$I$6,$I$6,INDIRECT("$F$" &amp; $L728*2+3))</f>
        <v>3.7609640645075757</v>
      </c>
    </row>
    <row r="730" spans="8:12" x14ac:dyDescent="0.25">
      <c r="H730" s="33"/>
      <c r="I730" s="32" t="s">
        <v>1502</v>
      </c>
      <c r="J730" s="4">
        <f>SUM(ABS(I727-I728),ABS(J728-J727),ABS(K728-K727),ABS(L728-L727))</f>
        <v>0.60860553717463794</v>
      </c>
      <c r="K730" s="32"/>
      <c r="L730" s="34"/>
    </row>
    <row r="731" spans="8:12" x14ac:dyDescent="0.25">
      <c r="H731" s="33"/>
      <c r="I731" s="32" t="s">
        <v>1509</v>
      </c>
      <c r="J731" s="32" t="s">
        <v>1510</v>
      </c>
      <c r="K731" s="32"/>
      <c r="L731" s="34"/>
    </row>
    <row r="732" spans="8:12" x14ac:dyDescent="0.25">
      <c r="H732" s="33" t="s">
        <v>1523</v>
      </c>
      <c r="I732" s="32">
        <f>I711+0.5</f>
        <v>1.5</v>
      </c>
      <c r="J732" s="32">
        <v>5</v>
      </c>
      <c r="K732" s="32"/>
      <c r="L732" s="34"/>
    </row>
    <row r="733" spans="8:12" x14ac:dyDescent="0.25">
      <c r="H733" s="33" t="s">
        <v>1525</v>
      </c>
      <c r="I733" s="4">
        <v>-1.4941142857142899</v>
      </c>
      <c r="J733" s="4">
        <v>-1.9142857142857201E-2</v>
      </c>
      <c r="K733" s="4">
        <f>IF($I733&lt;$K$3,$K$3,IF($I733&gt;$L$3,$L$3,$I733))</f>
        <v>0</v>
      </c>
      <c r="L733" s="10">
        <f>IF($J733&lt;$K$4,$K$4,IF($J733&gt;$L$4,$L$4,$J733))</f>
        <v>0</v>
      </c>
    </row>
    <row r="734" spans="8:12" x14ac:dyDescent="0.25">
      <c r="H734" s="33" t="s">
        <v>1526</v>
      </c>
      <c r="I734" s="4">
        <v>2.6127500000000001</v>
      </c>
      <c r="J734" s="4">
        <v>-1.9142857142857399E-2</v>
      </c>
      <c r="K734" s="4">
        <f>IF($I734&lt;$K$3,$K$3,IF($I734&gt;$L$3,$L$3,$I734))</f>
        <v>2.6127500000000001</v>
      </c>
      <c r="L734" s="10">
        <f>IF($J734&lt;$K$4,$K$4,IF($J734&gt;$L$4,$L$4,$J734))</f>
        <v>0</v>
      </c>
    </row>
    <row r="735" spans="8:12" x14ac:dyDescent="0.25">
      <c r="H735" s="33"/>
      <c r="I735" s="32"/>
      <c r="J735" s="32"/>
      <c r="K735" s="32"/>
      <c r="L735" s="34"/>
    </row>
    <row r="736" spans="8:12" x14ac:dyDescent="0.25">
      <c r="H736" s="33" t="s">
        <v>1519</v>
      </c>
      <c r="I736" s="32" t="str">
        <f ca="1" xml:space="preserve"> "(x - " &amp; $M$3 &amp; ")^2 + (y - " &amp; $M$4 &amp; ")^2 = " &amp; I729 &amp; "^2"</f>
        <v>(x - 3,5)^2 + (y - 0)^2 = 3,47122854149245^2</v>
      </c>
      <c r="J736" s="32"/>
      <c r="K736" s="32"/>
      <c r="L736" s="34"/>
    </row>
    <row r="737" spans="8:12" x14ac:dyDescent="0.25">
      <c r="H737" s="33"/>
      <c r="I737" s="32" t="str">
        <f ca="1" xml:space="preserve"> "(x - " &amp; $N$3 &amp; ")^2 + (y - " &amp; $N$4 &amp; ")^2 = " &amp; J729 &amp; "^2"</f>
        <v>(x - 0)^2 + (y - 3,5)^2 = 1,30535399754154^2</v>
      </c>
      <c r="J737" s="32"/>
      <c r="K737" s="32"/>
      <c r="L737" s="34"/>
    </row>
    <row r="738" spans="8:12" x14ac:dyDescent="0.25">
      <c r="H738" s="33"/>
      <c r="I738" s="32" t="str">
        <f ca="1" xml:space="preserve"> "(x - " &amp; $O$3 &amp; ")^2 + (y - " &amp; $O$4 &amp; ")^2 = " &amp; K729 &amp; "^2"</f>
        <v>(x - 3,5)^2 + (y - 7)^2 = 7,82623792124926^2</v>
      </c>
      <c r="J738" s="32"/>
      <c r="K738" s="32"/>
      <c r="L738" s="34"/>
    </row>
    <row r="739" spans="8:12" x14ac:dyDescent="0.25">
      <c r="H739" s="33"/>
      <c r="I739" s="32" t="str">
        <f ca="1" xml:space="preserve"> "(x - " &amp; $P$3 &amp; ")^2 + (y - " &amp; $P$4 &amp; ")^2 = " &amp; L729 &amp; "^2"</f>
        <v>(x - 7)^2 + (y - 3,5)^2 = 3,76096406450758^2</v>
      </c>
      <c r="J739" s="32"/>
      <c r="K739" s="32"/>
      <c r="L739" s="34"/>
    </row>
    <row r="740" spans="8:12" x14ac:dyDescent="0.25">
      <c r="H740" s="33"/>
      <c r="I740" s="32"/>
      <c r="J740" s="32"/>
      <c r="K740" s="32"/>
      <c r="L740" s="34"/>
    </row>
    <row r="741" spans="8:12" x14ac:dyDescent="0.25">
      <c r="H741" s="33"/>
      <c r="I741" s="32" t="s">
        <v>1529</v>
      </c>
      <c r="J741" s="32"/>
      <c r="K741" s="32"/>
      <c r="L741" s="34"/>
    </row>
    <row r="742" spans="8:12" x14ac:dyDescent="0.25">
      <c r="H742" s="33"/>
      <c r="I742" s="32" t="s">
        <v>1525</v>
      </c>
      <c r="J742" s="32">
        <f>SQRT(POWER($K733-$I732,2)+POWER($L733-$J732,2))</f>
        <v>5.2201532544552753</v>
      </c>
      <c r="K742" s="32"/>
      <c r="L742" s="34"/>
    </row>
    <row r="743" spans="8:12" x14ac:dyDescent="0.25">
      <c r="H743" s="35"/>
      <c r="I743" s="36" t="s">
        <v>1526</v>
      </c>
      <c r="J743" s="36">
        <f>SQRT(POWER($K734-$I732,2)+POWER($L734-$J732,2))</f>
        <v>5.1223249177009453</v>
      </c>
      <c r="K743" s="36"/>
      <c r="L743" s="37"/>
    </row>
    <row r="747" spans="8:12" x14ac:dyDescent="0.25">
      <c r="H747" s="7"/>
      <c r="I747" s="8" t="s">
        <v>1512</v>
      </c>
      <c r="J747" s="8" t="s">
        <v>1513</v>
      </c>
      <c r="K747" s="8" t="s">
        <v>1514</v>
      </c>
      <c r="L747" s="9" t="s">
        <v>1522</v>
      </c>
    </row>
    <row r="748" spans="8:12" x14ac:dyDescent="0.25">
      <c r="H748" s="33" t="s">
        <v>1516</v>
      </c>
      <c r="I748" s="4">
        <f>SQRT(POWER($I753-$M$3,2)+POWER($J753-$M$4,2))</f>
        <v>5.2201532544552753</v>
      </c>
      <c r="J748" s="4">
        <f>SQRT(POWER($I753-$N$3,2)+POWER($J753-$N$4,2))</f>
        <v>2.5</v>
      </c>
      <c r="K748" s="4">
        <f>SQRT(POWER($I753-$O$3,2)+POWER($J753-$O$4,2))</f>
        <v>2.5</v>
      </c>
      <c r="L748" s="10">
        <f>SQRT(POWER($I753-$P$3,2)+POWER($J753-$P$4,2))</f>
        <v>5.2201532544552753</v>
      </c>
    </row>
    <row r="749" spans="8:12" x14ac:dyDescent="0.25">
      <c r="H749" s="33" t="s">
        <v>1527</v>
      </c>
      <c r="I749" s="32">
        <f>ROUND(I748/0.5,0)*0.5</f>
        <v>5</v>
      </c>
      <c r="J749" s="32">
        <f t="shared" ref="J749" si="185">ROUND(J748/0.5,0)*0.5</f>
        <v>2.5</v>
      </c>
      <c r="K749" s="32">
        <f t="shared" ref="K749" si="186">ROUND(K748/0.5,0)*0.5</f>
        <v>2.5</v>
      </c>
      <c r="L749" s="34">
        <f t="shared" ref="L749" si="187">ROUND(L748/0.5,0)*0.5</f>
        <v>5</v>
      </c>
    </row>
    <row r="750" spans="8:12" x14ac:dyDescent="0.25">
      <c r="H750" s="33" t="s">
        <v>1517</v>
      </c>
      <c r="I750" s="4">
        <f ca="1">IF(INDIRECT("$C$" &amp; $I749*2+3)&gt;$I$6,$I$6,INDIRECT("$C$" &amp; $I749*2+3))</f>
        <v>2.478883460205028</v>
      </c>
      <c r="J750" s="4">
        <f ca="1">IF(INDIRECT("$D$" &amp; $J749*2+3)&gt;$I$6,$I$6,INDIRECT("$D$" &amp; $J749*2+3))</f>
        <v>3.5273325269550631</v>
      </c>
      <c r="K750" s="4">
        <f ca="1">IF(INDIRECT("$E$" &amp; $K749*2+3)&gt;$I$6,$I$6,INDIRECT("$E$" &amp; $K749*2+3))</f>
        <v>3.5843432971905935</v>
      </c>
      <c r="L750" s="10">
        <f ca="1">IF(INDIRECT("$F$" &amp; $L749*2+3)&gt;$I$6,$I$6,INDIRECT("$F$" &amp; $L749*2+3))</f>
        <v>2.478883460205028</v>
      </c>
    </row>
    <row r="751" spans="8:12" x14ac:dyDescent="0.25">
      <c r="H751" s="33"/>
      <c r="I751" s="32" t="s">
        <v>1502</v>
      </c>
      <c r="J751" s="4">
        <f>SUM(ABS(I748-I749),ABS(J749-J748),ABS(K749-K748),ABS(L749-L748))</f>
        <v>0.44030650891055068</v>
      </c>
      <c r="K751" s="32"/>
      <c r="L751" s="34"/>
    </row>
    <row r="752" spans="8:12" x14ac:dyDescent="0.25">
      <c r="H752" s="33"/>
      <c r="I752" s="32" t="s">
        <v>1509</v>
      </c>
      <c r="J752" s="32" t="s">
        <v>1510</v>
      </c>
      <c r="K752" s="32"/>
      <c r="L752" s="34"/>
    </row>
    <row r="753" spans="8:12" x14ac:dyDescent="0.25">
      <c r="H753" s="33" t="s">
        <v>1523</v>
      </c>
      <c r="I753" s="32">
        <f>I732+0.5</f>
        <v>2</v>
      </c>
      <c r="J753" s="32">
        <v>5</v>
      </c>
      <c r="K753" s="32"/>
      <c r="L753" s="34"/>
    </row>
    <row r="754" spans="8:12" x14ac:dyDescent="0.25">
      <c r="H754" s="33" t="s">
        <v>1525</v>
      </c>
      <c r="I754" s="4">
        <v>3.9253571428571399</v>
      </c>
      <c r="J754" s="4">
        <v>3.0238571428571399</v>
      </c>
      <c r="K754" s="4">
        <f>IF($I754&lt;$K$3,$K$3,IF($I754&gt;$L$3,$L$3,$I754))</f>
        <v>3.9253571428571399</v>
      </c>
      <c r="L754" s="10">
        <f>IF($J754&lt;$K$4,$K$4,IF($J754&gt;$L$4,$L$4,$J754))</f>
        <v>3.0238571428571399</v>
      </c>
    </row>
    <row r="755" spans="8:12" x14ac:dyDescent="0.25">
      <c r="H755" s="33" t="s">
        <v>1526</v>
      </c>
      <c r="I755" s="4">
        <v>3.9507500000000002</v>
      </c>
      <c r="J755" s="4">
        <v>3.0238571428571399</v>
      </c>
      <c r="K755" s="4">
        <f>IF($I755&lt;$K$3,$K$3,IF($I755&gt;$L$3,$L$3,$I755))</f>
        <v>3.9507500000000002</v>
      </c>
      <c r="L755" s="10">
        <f>IF($J755&lt;$K$4,$K$4,IF($J755&gt;$L$4,$L$4,$J755))</f>
        <v>3.0238571428571399</v>
      </c>
    </row>
    <row r="756" spans="8:12" x14ac:dyDescent="0.25">
      <c r="H756" s="33"/>
      <c r="I756" s="32"/>
      <c r="J756" s="32"/>
      <c r="K756" s="32"/>
      <c r="L756" s="34"/>
    </row>
    <row r="757" spans="8:12" x14ac:dyDescent="0.25">
      <c r="H757" s="33" t="s">
        <v>1519</v>
      </c>
      <c r="I757" s="32" t="str">
        <f ca="1" xml:space="preserve"> "(x - " &amp; $M$3 &amp; ")^2 + (y - " &amp; $M$4 &amp; ")^2 = " &amp; I750 &amp; "^2"</f>
        <v>(x - 3,5)^2 + (y - 0)^2 = 2,47888346020503^2</v>
      </c>
      <c r="J757" s="32"/>
      <c r="K757" s="32"/>
      <c r="L757" s="34"/>
    </row>
    <row r="758" spans="8:12" x14ac:dyDescent="0.25">
      <c r="H758" s="33"/>
      <c r="I758" s="32" t="str">
        <f ca="1" xml:space="preserve"> "(x - " &amp; $N$3 &amp; ")^2 + (y - " &amp; $N$4 &amp; ")^2 = " &amp; J750 &amp; "^2"</f>
        <v>(x - 0)^2 + (y - 3,5)^2 = 3,52733252695506^2</v>
      </c>
      <c r="J758" s="32"/>
      <c r="K758" s="32"/>
      <c r="L758" s="34"/>
    </row>
    <row r="759" spans="8:12" x14ac:dyDescent="0.25">
      <c r="H759" s="33"/>
      <c r="I759" s="32" t="str">
        <f ca="1" xml:space="preserve"> "(x - " &amp; $O$3 &amp; ")^2 + (y - " &amp; $O$4 &amp; ")^2 = " &amp; K750 &amp; "^2"</f>
        <v>(x - 3,5)^2 + (y - 7)^2 = 3,58434329719059^2</v>
      </c>
      <c r="J759" s="32"/>
      <c r="K759" s="32"/>
      <c r="L759" s="34"/>
    </row>
    <row r="760" spans="8:12" x14ac:dyDescent="0.25">
      <c r="H760" s="33"/>
      <c r="I760" s="32" t="str">
        <f ca="1" xml:space="preserve"> "(x - " &amp; $P$3 &amp; ")^2 + (y - " &amp; $P$4 &amp; ")^2 = " &amp; L750 &amp; "^2"</f>
        <v>(x - 7)^2 + (y - 3,5)^2 = 2,47888346020503^2</v>
      </c>
      <c r="J760" s="32"/>
      <c r="K760" s="32"/>
      <c r="L760" s="34"/>
    </row>
    <row r="761" spans="8:12" x14ac:dyDescent="0.25">
      <c r="H761" s="33"/>
      <c r="I761" s="32"/>
      <c r="J761" s="32"/>
      <c r="K761" s="32"/>
      <c r="L761" s="34"/>
    </row>
    <row r="762" spans="8:12" x14ac:dyDescent="0.25">
      <c r="H762" s="33"/>
      <c r="I762" s="32" t="s">
        <v>1529</v>
      </c>
      <c r="J762" s="32"/>
      <c r="K762" s="32"/>
      <c r="L762" s="34"/>
    </row>
    <row r="763" spans="8:12" x14ac:dyDescent="0.25">
      <c r="H763" s="33"/>
      <c r="I763" s="32" t="s">
        <v>1525</v>
      </c>
      <c r="J763" s="32">
        <f>SQRT(POWER($K754-$I753,2)+POWER($L754-$J753,2))</f>
        <v>2.7590108226296892</v>
      </c>
      <c r="K763" s="32"/>
      <c r="L763" s="34"/>
    </row>
    <row r="764" spans="8:12" x14ac:dyDescent="0.25">
      <c r="H764" s="35"/>
      <c r="I764" s="36" t="s">
        <v>1526</v>
      </c>
      <c r="J764" s="36">
        <f>SQRT(POWER($K755-$I753,2)+POWER($L755-$J753,2))</f>
        <v>2.7767906212634661</v>
      </c>
      <c r="K764" s="36"/>
      <c r="L764" s="37"/>
    </row>
    <row r="768" spans="8:12" x14ac:dyDescent="0.25">
      <c r="H768" s="7"/>
      <c r="I768" s="8" t="s">
        <v>1512</v>
      </c>
      <c r="J768" s="8" t="s">
        <v>1513</v>
      </c>
      <c r="K768" s="8" t="s">
        <v>1514</v>
      </c>
      <c r="L768" s="9" t="s">
        <v>1522</v>
      </c>
    </row>
    <row r="769" spans="8:12" x14ac:dyDescent="0.25">
      <c r="H769" s="33" t="s">
        <v>1516</v>
      </c>
      <c r="I769" s="4">
        <f>SQRT(POWER($I774-$M$3,2)+POWER($J774-$M$4,2))</f>
        <v>5.0990195135927845</v>
      </c>
      <c r="J769" s="4">
        <f>SQRT(POWER($I774-$N$3,2)+POWER($J774-$N$4,2))</f>
        <v>2.9154759474226504</v>
      </c>
      <c r="K769" s="4">
        <f>SQRT(POWER($I774-$O$3,2)+POWER($J774-$O$4,2))</f>
        <v>2.2360679774997898</v>
      </c>
      <c r="L769" s="10">
        <f>SQRT(POWER($I774-$P$3,2)+POWER($J774-$P$4,2))</f>
        <v>4.7434164902525691</v>
      </c>
    </row>
    <row r="770" spans="8:12" x14ac:dyDescent="0.25">
      <c r="H770" s="33" t="s">
        <v>1527</v>
      </c>
      <c r="I770" s="32">
        <f>ROUND(I769/0.5,0)*0.5</f>
        <v>5</v>
      </c>
      <c r="J770" s="32">
        <f t="shared" ref="J770" si="188">ROUND(J769/0.5,0)*0.5</f>
        <v>3</v>
      </c>
      <c r="K770" s="32">
        <f t="shared" ref="K770" si="189">ROUND(K769/0.5,0)*0.5</f>
        <v>2</v>
      </c>
      <c r="L770" s="34">
        <f t="shared" ref="L770" si="190">ROUND(L769/0.5,0)*0.5</f>
        <v>4.5</v>
      </c>
    </row>
    <row r="771" spans="8:12" x14ac:dyDescent="0.25">
      <c r="H771" s="33" t="s">
        <v>1517</v>
      </c>
      <c r="I771" s="4">
        <f ca="1">IF(INDIRECT("$C$" &amp; $I770*2+3)&gt;$I$6,$I$6,INDIRECT("$C$" &amp; $I770*2+3))</f>
        <v>2.478883460205028</v>
      </c>
      <c r="J771" s="4">
        <f ca="1">IF(INDIRECT("$D$" &amp; $J770*2+3)&gt;$I$6,$I$6,INDIRECT("$D$" &amp; $J770*2+3))</f>
        <v>7.8262379212492643</v>
      </c>
      <c r="K771" s="4">
        <f ca="1">IF(INDIRECT("$E$" &amp; $K770*2+3)&gt;$I$6,$I$6,INDIRECT("$E$" &amp; $K770*2+3))</f>
        <v>1.305353997541538</v>
      </c>
      <c r="L771" s="10">
        <f ca="1">IF(INDIRECT("$F$" &amp; $L770*2+3)&gt;$I$6,$I$6,INDIRECT("$F$" &amp; $L770*2+3))</f>
        <v>2.1457906735558052</v>
      </c>
    </row>
    <row r="772" spans="8:12" x14ac:dyDescent="0.25">
      <c r="H772" s="33"/>
      <c r="I772" s="32" t="s">
        <v>1502</v>
      </c>
      <c r="J772" s="4">
        <f>SUM(ABS(I769-I770),ABS(J770-J769),ABS(K770-K769),ABS(L770-L769))</f>
        <v>0.66302803392249299</v>
      </c>
      <c r="K772" s="32"/>
      <c r="L772" s="34"/>
    </row>
    <row r="773" spans="8:12" x14ac:dyDescent="0.25">
      <c r="H773" s="33"/>
      <c r="I773" s="32" t="s">
        <v>1509</v>
      </c>
      <c r="J773" s="32" t="s">
        <v>1510</v>
      </c>
      <c r="K773" s="32"/>
      <c r="L773" s="34"/>
    </row>
    <row r="774" spans="8:12" x14ac:dyDescent="0.25">
      <c r="H774" s="33" t="s">
        <v>1523</v>
      </c>
      <c r="I774" s="32">
        <f>I753+0.5</f>
        <v>2.5</v>
      </c>
      <c r="J774" s="32">
        <v>5</v>
      </c>
      <c r="K774" s="32"/>
      <c r="L774" s="34"/>
    </row>
    <row r="775" spans="8:12" x14ac:dyDescent="0.25">
      <c r="H775" s="33" t="s">
        <v>1525</v>
      </c>
      <c r="I775" s="4">
        <v>11.696521428571399</v>
      </c>
      <c r="J775" s="4">
        <v>3.8167357142857101</v>
      </c>
      <c r="K775" s="4">
        <f>IF($I775&lt;$K$3,$K$3,IF($I775&gt;$L$3,$L$3,$I775))</f>
        <v>7</v>
      </c>
      <c r="L775" s="10">
        <f>IF($J775&lt;$K$4,$K$4,IF($J775&gt;$L$4,$L$4,$J775))</f>
        <v>3.8167357142857101</v>
      </c>
    </row>
    <row r="776" spans="8:12" x14ac:dyDescent="0.25">
      <c r="H776" s="33" t="s">
        <v>1526</v>
      </c>
      <c r="I776" s="4">
        <v>7.5490285714285701</v>
      </c>
      <c r="J776" s="4">
        <v>3.8167357142857101</v>
      </c>
      <c r="K776" s="4">
        <f>IF($I776&lt;$K$3,$K$3,IF($I776&gt;$L$3,$L$3,$I776))</f>
        <v>7</v>
      </c>
      <c r="L776" s="10">
        <f>IF($J776&lt;$K$4,$K$4,IF($J776&gt;$L$4,$L$4,$J776))</f>
        <v>3.8167357142857101</v>
      </c>
    </row>
    <row r="777" spans="8:12" x14ac:dyDescent="0.25">
      <c r="H777" s="33"/>
      <c r="I777" s="32"/>
      <c r="J777" s="32"/>
      <c r="K777" s="32"/>
      <c r="L777" s="34"/>
    </row>
    <row r="778" spans="8:12" x14ac:dyDescent="0.25">
      <c r="H778" s="33" t="s">
        <v>1519</v>
      </c>
      <c r="I778" s="32" t="str">
        <f ca="1" xml:space="preserve"> "(x - " &amp; $M$3 &amp; ")^2 + (y - " &amp; $M$4 &amp; ")^2 = " &amp; I771 &amp; "^2"</f>
        <v>(x - 3,5)^2 + (y - 0)^2 = 2,47888346020503^2</v>
      </c>
      <c r="J778" s="32"/>
      <c r="K778" s="32"/>
      <c r="L778" s="34"/>
    </row>
    <row r="779" spans="8:12" x14ac:dyDescent="0.25">
      <c r="H779" s="33"/>
      <c r="I779" s="32" t="str">
        <f ca="1" xml:space="preserve"> "(x - " &amp; $N$3 &amp; ")^2 + (y - " &amp; $N$4 &amp; ")^2 = " &amp; J771 &amp; "^2"</f>
        <v>(x - 0)^2 + (y - 3,5)^2 = 7,82623792124926^2</v>
      </c>
      <c r="J779" s="32"/>
      <c r="K779" s="32"/>
      <c r="L779" s="34"/>
    </row>
    <row r="780" spans="8:12" x14ac:dyDescent="0.25">
      <c r="H780" s="33"/>
      <c r="I780" s="32" t="str">
        <f ca="1" xml:space="preserve"> "(x - " &amp; $O$3 &amp; ")^2 + (y - " &amp; $O$4 &amp; ")^2 = " &amp; K771 &amp; "^2"</f>
        <v>(x - 3,5)^2 + (y - 7)^2 = 1,30535399754154^2</v>
      </c>
      <c r="J780" s="32"/>
      <c r="K780" s="32"/>
      <c r="L780" s="34"/>
    </row>
    <row r="781" spans="8:12" x14ac:dyDescent="0.25">
      <c r="H781" s="33"/>
      <c r="I781" s="32" t="str">
        <f ca="1" xml:space="preserve"> "(x - " &amp; $P$3 &amp; ")^2 + (y - " &amp; $P$4 &amp; ")^2 = " &amp; L771 &amp; "^2"</f>
        <v>(x - 7)^2 + (y - 3,5)^2 = 2,14579067355581^2</v>
      </c>
      <c r="J781" s="32"/>
      <c r="K781" s="32"/>
      <c r="L781" s="34"/>
    </row>
    <row r="782" spans="8:12" x14ac:dyDescent="0.25">
      <c r="H782" s="33"/>
      <c r="I782" s="32"/>
      <c r="J782" s="32"/>
      <c r="K782" s="32"/>
      <c r="L782" s="34"/>
    </row>
    <row r="783" spans="8:12" x14ac:dyDescent="0.25">
      <c r="H783" s="33"/>
      <c r="I783" s="32" t="s">
        <v>1529</v>
      </c>
      <c r="J783" s="32"/>
      <c r="K783" s="32"/>
      <c r="L783" s="34"/>
    </row>
    <row r="784" spans="8:12" x14ac:dyDescent="0.25">
      <c r="H784" s="33"/>
      <c r="I784" s="32" t="s">
        <v>1525</v>
      </c>
      <c r="J784" s="32">
        <f>SQRT(POWER($K775-$I774,2)+POWER($L775-$J774,2))</f>
        <v>4.6529683396566268</v>
      </c>
      <c r="K784" s="32"/>
      <c r="L784" s="34"/>
    </row>
    <row r="785" spans="8:12" x14ac:dyDescent="0.25">
      <c r="H785" s="35"/>
      <c r="I785" s="36" t="s">
        <v>1526</v>
      </c>
      <c r="J785" s="36">
        <f>SQRT(POWER($K776-$I774,2)+POWER($L776-$J774,2))</f>
        <v>4.6529683396566268</v>
      </c>
      <c r="K785" s="36"/>
      <c r="L785" s="37"/>
    </row>
    <row r="789" spans="8:12" x14ac:dyDescent="0.25">
      <c r="H789" s="7"/>
      <c r="I789" s="8" t="s">
        <v>1512</v>
      </c>
      <c r="J789" s="8" t="s">
        <v>1513</v>
      </c>
      <c r="K789" s="8" t="s">
        <v>1514</v>
      </c>
      <c r="L789" s="9" t="s">
        <v>1522</v>
      </c>
    </row>
    <row r="790" spans="8:12" x14ac:dyDescent="0.25">
      <c r="H790" s="33" t="s">
        <v>1516</v>
      </c>
      <c r="I790" s="4">
        <f>SQRT(POWER($I795-$M$3,2)+POWER($J795-$M$4,2))</f>
        <v>5.024937810560445</v>
      </c>
      <c r="J790" s="4">
        <f>SQRT(POWER($I795-$N$3,2)+POWER($J795-$N$4,2))</f>
        <v>3.3541019662496847</v>
      </c>
      <c r="K790" s="4">
        <f>SQRT(POWER($I795-$O$3,2)+POWER($J795-$O$4,2))</f>
        <v>2.0615528128088303</v>
      </c>
      <c r="L790" s="10">
        <f>SQRT(POWER($I795-$P$3,2)+POWER($J795-$P$4,2))</f>
        <v>4.2720018726587652</v>
      </c>
    </row>
    <row r="791" spans="8:12" x14ac:dyDescent="0.25">
      <c r="H791" s="33" t="s">
        <v>1527</v>
      </c>
      <c r="I791" s="32">
        <f>ROUND(I790/0.5,0)*0.5</f>
        <v>5</v>
      </c>
      <c r="J791" s="32">
        <f t="shared" ref="J791" si="191">ROUND(J790/0.5,0)*0.5</f>
        <v>3.5</v>
      </c>
      <c r="K791" s="32">
        <f t="shared" ref="K791" si="192">ROUND(K790/0.5,0)*0.5</f>
        <v>2</v>
      </c>
      <c r="L791" s="34">
        <f t="shared" ref="L791" si="193">ROUND(L790/0.5,0)*0.5</f>
        <v>4.5</v>
      </c>
    </row>
    <row r="792" spans="8:12" x14ac:dyDescent="0.25">
      <c r="H792" s="33" t="s">
        <v>1517</v>
      </c>
      <c r="I792" s="4">
        <f ca="1">IF(INDIRECT("$C$" &amp; $I791*2+3)&gt;$I$6,$I$6,INDIRECT("$C$" &amp; $I791*2+3))</f>
        <v>2.478883460205028</v>
      </c>
      <c r="J792" s="4">
        <f ca="1">IF(INDIRECT("$D$" &amp; $J791*2+3)&gt;$I$6,$I$6,INDIRECT("$D$" &amp; $J791*2+3))</f>
        <v>4.0748831502853919</v>
      </c>
      <c r="K792" s="4">
        <f ca="1">IF(INDIRECT("$E$" &amp; $K791*2+3)&gt;$I$6,$I$6,INDIRECT("$E$" &amp; $K791*2+3))</f>
        <v>1.305353997541538</v>
      </c>
      <c r="L792" s="10">
        <f ca="1">IF(INDIRECT("$F$" &amp; $L791*2+3)&gt;$I$6,$I$6,INDIRECT("$F$" &amp; $L791*2+3))</f>
        <v>2.1457906735558052</v>
      </c>
    </row>
    <row r="793" spans="8:12" x14ac:dyDescent="0.25">
      <c r="H793" s="33"/>
      <c r="I793" s="32" t="s">
        <v>1502</v>
      </c>
      <c r="J793" s="4">
        <f>SUM(ABS(I790-I791),ABS(J791-J790),ABS(K791-K790),ABS(L791-L790))</f>
        <v>0.46038678446082537</v>
      </c>
      <c r="K793" s="32"/>
      <c r="L793" s="34"/>
    </row>
    <row r="794" spans="8:12" x14ac:dyDescent="0.25">
      <c r="H794" s="33"/>
      <c r="I794" s="32" t="s">
        <v>1509</v>
      </c>
      <c r="J794" s="32" t="s">
        <v>1510</v>
      </c>
      <c r="K794" s="32"/>
      <c r="L794" s="34"/>
    </row>
    <row r="795" spans="8:12" x14ac:dyDescent="0.25">
      <c r="H795" s="33" t="s">
        <v>1523</v>
      </c>
      <c r="I795" s="32">
        <f>I774+0.5</f>
        <v>3</v>
      </c>
      <c r="J795" s="32">
        <v>5</v>
      </c>
      <c r="K795" s="32"/>
      <c r="L795" s="34"/>
    </row>
    <row r="796" spans="8:12" x14ac:dyDescent="0.25">
      <c r="H796" s="33" t="s">
        <v>1525</v>
      </c>
      <c r="I796" s="4">
        <v>5.3045214285714302</v>
      </c>
      <c r="J796" s="4">
        <v>3.8167357142857101</v>
      </c>
      <c r="K796" s="4">
        <f>IF($I796&lt;$K$3,$K$3,IF($I796&gt;$L$3,$L$3,$I796))</f>
        <v>5.3045214285714302</v>
      </c>
      <c r="L796" s="10">
        <f>IF($J796&lt;$K$4,$K$4,IF($J796&gt;$L$4,$L$4,$J796))</f>
        <v>3.8167357142857101</v>
      </c>
    </row>
    <row r="797" spans="8:12" x14ac:dyDescent="0.25">
      <c r="H797" s="33" t="s">
        <v>1526</v>
      </c>
      <c r="I797" s="4">
        <v>4.3530285714285704</v>
      </c>
      <c r="J797" s="4">
        <v>3.8167357142857101</v>
      </c>
      <c r="K797" s="4">
        <f>IF($I797&lt;$K$3,$K$3,IF($I797&gt;$L$3,$L$3,$I797))</f>
        <v>4.3530285714285704</v>
      </c>
      <c r="L797" s="10">
        <f>IF($J797&lt;$K$4,$K$4,IF($J797&gt;$L$4,$L$4,$J797))</f>
        <v>3.8167357142857101</v>
      </c>
    </row>
    <row r="798" spans="8:12" x14ac:dyDescent="0.25">
      <c r="H798" s="33"/>
      <c r="I798" s="32"/>
      <c r="J798" s="32"/>
      <c r="K798" s="32"/>
      <c r="L798" s="34"/>
    </row>
    <row r="799" spans="8:12" x14ac:dyDescent="0.25">
      <c r="H799" s="33" t="s">
        <v>1519</v>
      </c>
      <c r="I799" s="32" t="str">
        <f ca="1" xml:space="preserve"> "(x - " &amp; $M$3 &amp; ")^2 + (y - " &amp; $M$4 &amp; ")^2 = " &amp; I792 &amp; "^2"</f>
        <v>(x - 3,5)^2 + (y - 0)^2 = 2,47888346020503^2</v>
      </c>
      <c r="J799" s="32"/>
      <c r="K799" s="32"/>
      <c r="L799" s="34"/>
    </row>
    <row r="800" spans="8:12" x14ac:dyDescent="0.25">
      <c r="H800" s="33"/>
      <c r="I800" s="32" t="str">
        <f ca="1" xml:space="preserve"> "(x - " &amp; $N$3 &amp; ")^2 + (y - " &amp; $N$4 &amp; ")^2 = " &amp; J792 &amp; "^2"</f>
        <v>(x - 0)^2 + (y - 3,5)^2 = 4,07488315028539^2</v>
      </c>
      <c r="J800" s="32"/>
      <c r="K800" s="32"/>
      <c r="L800" s="34"/>
    </row>
    <row r="801" spans="8:12" x14ac:dyDescent="0.25">
      <c r="H801" s="33"/>
      <c r="I801" s="32" t="str">
        <f ca="1" xml:space="preserve"> "(x - " &amp; $O$3 &amp; ")^2 + (y - " &amp; $O$4 &amp; ")^2 = " &amp; K792 &amp; "^2"</f>
        <v>(x - 3,5)^2 + (y - 7)^2 = 1,30535399754154^2</v>
      </c>
      <c r="J801" s="32"/>
      <c r="K801" s="32"/>
      <c r="L801" s="34"/>
    </row>
    <row r="802" spans="8:12" x14ac:dyDescent="0.25">
      <c r="H802" s="33"/>
      <c r="I802" s="32" t="str">
        <f ca="1" xml:space="preserve"> "(x - " &amp; $P$3 &amp; ")^2 + (y - " &amp; $P$4 &amp; ")^2 = " &amp; L792 &amp; "^2"</f>
        <v>(x - 7)^2 + (y - 3,5)^2 = 2,14579067355581^2</v>
      </c>
      <c r="J802" s="32"/>
      <c r="K802" s="32"/>
      <c r="L802" s="34"/>
    </row>
    <row r="803" spans="8:12" x14ac:dyDescent="0.25">
      <c r="H803" s="33"/>
      <c r="I803" s="32"/>
      <c r="J803" s="32"/>
      <c r="K803" s="32"/>
      <c r="L803" s="34"/>
    </row>
    <row r="804" spans="8:12" x14ac:dyDescent="0.25">
      <c r="H804" s="33"/>
      <c r="I804" s="32" t="s">
        <v>1529</v>
      </c>
      <c r="J804" s="32"/>
      <c r="K804" s="32"/>
      <c r="L804" s="34"/>
    </row>
    <row r="805" spans="8:12" x14ac:dyDescent="0.25">
      <c r="H805" s="33"/>
      <c r="I805" s="32" t="s">
        <v>1525</v>
      </c>
      <c r="J805" s="32">
        <f>SQRT(POWER($K796-$I795,2)+POWER($L796-$J795,2))</f>
        <v>2.5905469276953572</v>
      </c>
      <c r="K805" s="32"/>
      <c r="L805" s="34"/>
    </row>
    <row r="806" spans="8:12" x14ac:dyDescent="0.25">
      <c r="H806" s="35"/>
      <c r="I806" s="36" t="s">
        <v>1526</v>
      </c>
      <c r="J806" s="36">
        <f>SQRT(POWER($K797-$I795,2)+POWER($L797-$J795,2))</f>
        <v>1.7974428182696067</v>
      </c>
      <c r="K806" s="36"/>
      <c r="L806" s="37"/>
    </row>
    <row r="810" spans="8:12" x14ac:dyDescent="0.25">
      <c r="H810" s="7"/>
      <c r="I810" s="8" t="s">
        <v>1512</v>
      </c>
      <c r="J810" s="8" t="s">
        <v>1513</v>
      </c>
      <c r="K810" s="8" t="s">
        <v>1514</v>
      </c>
      <c r="L810" s="9" t="s">
        <v>1522</v>
      </c>
    </row>
    <row r="811" spans="8:12" x14ac:dyDescent="0.25">
      <c r="H811" s="33" t="s">
        <v>1516</v>
      </c>
      <c r="I811" s="4">
        <f>SQRT(POWER($I816-$M$3,2)+POWER($J816-$M$4,2))</f>
        <v>5</v>
      </c>
      <c r="J811" s="4">
        <f>SQRT(POWER($I816-$N$3,2)+POWER($J816-$N$4,2))</f>
        <v>3.8078865529319543</v>
      </c>
      <c r="K811" s="4">
        <f>SQRT(POWER($I816-$O$3,2)+POWER($J816-$O$4,2))</f>
        <v>2</v>
      </c>
      <c r="L811" s="10">
        <f>SQRT(POWER($I816-$P$3,2)+POWER($J816-$P$4,2))</f>
        <v>3.8078865529319543</v>
      </c>
    </row>
    <row r="812" spans="8:12" x14ac:dyDescent="0.25">
      <c r="H812" s="33" t="s">
        <v>1527</v>
      </c>
      <c r="I812" s="32">
        <f>ROUND(I811/0.5,0)*0.5</f>
        <v>5</v>
      </c>
      <c r="J812" s="32">
        <f t="shared" ref="J812" si="194">ROUND(J811/0.5,0)*0.5</f>
        <v>4</v>
      </c>
      <c r="K812" s="32">
        <f t="shared" ref="K812" si="195">ROUND(K811/0.5,0)*0.5</f>
        <v>2</v>
      </c>
      <c r="L812" s="34">
        <f t="shared" ref="L812" si="196">ROUND(L811/0.5,0)*0.5</f>
        <v>4</v>
      </c>
    </row>
    <row r="813" spans="8:12" x14ac:dyDescent="0.25">
      <c r="H813" s="33" t="s">
        <v>1517</v>
      </c>
      <c r="I813" s="4">
        <f ca="1">IF(INDIRECT("$C$" &amp; $I812*2+3)&gt;$I$6,$I$6,INDIRECT("$C$" &amp; $I812*2+3))</f>
        <v>2.478883460205028</v>
      </c>
      <c r="J813" s="4">
        <f ca="1">IF(INDIRECT("$D$" &amp; $J812*2+3)&gt;$I$6,$I$6,INDIRECT("$D$" &amp; $J812*2+3))</f>
        <v>7.8262379212492643</v>
      </c>
      <c r="K813" s="4">
        <f ca="1">IF(INDIRECT("$E$" &amp; $K812*2+3)&gt;$I$6,$I$6,INDIRECT("$E$" &amp; $K812*2+3))</f>
        <v>1.305353997541538</v>
      </c>
      <c r="L813" s="10">
        <f ca="1">IF(INDIRECT("$F$" &amp; $L812*2+3)&gt;$I$6,$I$6,INDIRECT("$F$" &amp; $L812*2+3))</f>
        <v>7.8262379212492643</v>
      </c>
    </row>
    <row r="814" spans="8:12" x14ac:dyDescent="0.25">
      <c r="H814" s="33"/>
      <c r="I814" s="32" t="s">
        <v>1502</v>
      </c>
      <c r="J814" s="4">
        <f>SUM(ABS(I811-I812),ABS(J812-J811),ABS(K812-K811),ABS(L812-L811))</f>
        <v>0.38422689413609135</v>
      </c>
      <c r="K814" s="32"/>
      <c r="L814" s="34"/>
    </row>
    <row r="815" spans="8:12" x14ac:dyDescent="0.25">
      <c r="H815" s="33"/>
      <c r="I815" s="32" t="s">
        <v>1509</v>
      </c>
      <c r="J815" s="32" t="s">
        <v>1510</v>
      </c>
      <c r="K815" s="32"/>
      <c r="L815" s="34"/>
    </row>
    <row r="816" spans="8:12" x14ac:dyDescent="0.25">
      <c r="H816" s="33" t="s">
        <v>1523</v>
      </c>
      <c r="I816" s="32">
        <f>I795+0.5</f>
        <v>3.5</v>
      </c>
      <c r="J816" s="32">
        <v>5</v>
      </c>
      <c r="K816" s="32"/>
      <c r="L816" s="34"/>
    </row>
    <row r="817" spans="8:12" x14ac:dyDescent="0.25">
      <c r="H817" s="33" t="s">
        <v>1525</v>
      </c>
      <c r="I817" s="4">
        <v>11.696521428571399</v>
      </c>
      <c r="J817" s="4">
        <v>3.8167357142857101</v>
      </c>
      <c r="K817" s="4">
        <f>IF($I817&lt;$K$3,$K$3,IF($I817&gt;$L$3,$L$3,$I817))</f>
        <v>7</v>
      </c>
      <c r="L817" s="10">
        <f>IF($J817&lt;$K$4,$K$4,IF($J817&gt;$L$4,$L$4,$J817))</f>
        <v>3.8167357142857101</v>
      </c>
    </row>
    <row r="818" spans="8:12" x14ac:dyDescent="0.25">
      <c r="H818" s="33" t="s">
        <v>1526</v>
      </c>
      <c r="I818" s="4">
        <v>3.5</v>
      </c>
      <c r="J818" s="4">
        <v>3.8167357142857101</v>
      </c>
      <c r="K818" s="4">
        <f>IF($I818&lt;$K$3,$K$3,IF($I818&gt;$L$3,$L$3,$I818))</f>
        <v>3.5</v>
      </c>
      <c r="L818" s="10">
        <f>IF($J818&lt;$K$4,$K$4,IF($J818&gt;$L$4,$L$4,$J818))</f>
        <v>3.8167357142857101</v>
      </c>
    </row>
    <row r="819" spans="8:12" x14ac:dyDescent="0.25">
      <c r="H819" s="33"/>
      <c r="I819" s="32"/>
      <c r="J819" s="32"/>
      <c r="K819" s="32"/>
      <c r="L819" s="34"/>
    </row>
    <row r="820" spans="8:12" x14ac:dyDescent="0.25">
      <c r="H820" s="33" t="s">
        <v>1519</v>
      </c>
      <c r="I820" s="32" t="str">
        <f ca="1" xml:space="preserve"> "(x - " &amp; $M$3 &amp; ")^2 + (y - " &amp; $M$4 &amp; ")^2 = " &amp; I813 &amp; "^2"</f>
        <v>(x - 3,5)^2 + (y - 0)^2 = 2,47888346020503^2</v>
      </c>
      <c r="J820" s="32"/>
      <c r="K820" s="32"/>
      <c r="L820" s="34"/>
    </row>
    <row r="821" spans="8:12" x14ac:dyDescent="0.25">
      <c r="H821" s="33"/>
      <c r="I821" s="32" t="str">
        <f ca="1" xml:space="preserve"> "(x - " &amp; $N$3 &amp; ")^2 + (y - " &amp; $N$4 &amp; ")^2 = " &amp; J813 &amp; "^2"</f>
        <v>(x - 0)^2 + (y - 3,5)^2 = 7,82623792124926^2</v>
      </c>
      <c r="J821" s="32"/>
      <c r="K821" s="32"/>
      <c r="L821" s="34"/>
    </row>
    <row r="822" spans="8:12" x14ac:dyDescent="0.25">
      <c r="H822" s="33"/>
      <c r="I822" s="32" t="str">
        <f ca="1" xml:space="preserve"> "(x - " &amp; $O$3 &amp; ")^2 + (y - " &amp; $O$4 &amp; ")^2 = " &amp; K813 &amp; "^2"</f>
        <v>(x - 3,5)^2 + (y - 7)^2 = 1,30535399754154^2</v>
      </c>
      <c r="J822" s="32"/>
      <c r="K822" s="32"/>
      <c r="L822" s="34"/>
    </row>
    <row r="823" spans="8:12" x14ac:dyDescent="0.25">
      <c r="H823" s="33"/>
      <c r="I823" s="32" t="str">
        <f ca="1" xml:space="preserve"> "(x - " &amp; $P$3 &amp; ")^2 + (y - " &amp; $P$4 &amp; ")^2 = " &amp; L813 &amp; "^2"</f>
        <v>(x - 7)^2 + (y - 3,5)^2 = 7,82623792124926^2</v>
      </c>
      <c r="J823" s="32"/>
      <c r="K823" s="32"/>
      <c r="L823" s="34"/>
    </row>
    <row r="824" spans="8:12" x14ac:dyDescent="0.25">
      <c r="H824" s="33"/>
      <c r="I824" s="32"/>
      <c r="J824" s="32"/>
      <c r="K824" s="32"/>
      <c r="L824" s="34"/>
    </row>
    <row r="825" spans="8:12" x14ac:dyDescent="0.25">
      <c r="H825" s="33"/>
      <c r="I825" s="32" t="s">
        <v>1529</v>
      </c>
      <c r="J825" s="32"/>
      <c r="K825" s="32"/>
      <c r="L825" s="34"/>
    </row>
    <row r="826" spans="8:12" x14ac:dyDescent="0.25">
      <c r="H826" s="33"/>
      <c r="I826" s="32" t="s">
        <v>1525</v>
      </c>
      <c r="J826" s="32">
        <f>SQRT(POWER($K817-$I816,2)+POWER($L817-$J816,2))</f>
        <v>3.6946061183632213</v>
      </c>
      <c r="K826" s="32"/>
      <c r="L826" s="34"/>
    </row>
    <row r="827" spans="8:12" x14ac:dyDescent="0.25">
      <c r="H827" s="35"/>
      <c r="I827" s="36" t="s">
        <v>1526</v>
      </c>
      <c r="J827" s="36">
        <f>SQRT(POWER($K818-$I816,2)+POWER($L818-$J816,2))</f>
        <v>1.1832642857142899</v>
      </c>
      <c r="K827" s="36"/>
      <c r="L827" s="37"/>
    </row>
    <row r="831" spans="8:12" x14ac:dyDescent="0.25">
      <c r="H831" s="7"/>
      <c r="I831" s="8" t="s">
        <v>1512</v>
      </c>
      <c r="J831" s="8" t="s">
        <v>1513</v>
      </c>
      <c r="K831" s="8" t="s">
        <v>1514</v>
      </c>
      <c r="L831" s="9" t="s">
        <v>1522</v>
      </c>
    </row>
    <row r="832" spans="8:12" x14ac:dyDescent="0.25">
      <c r="H832" s="33" t="s">
        <v>1516</v>
      </c>
      <c r="I832" s="4">
        <f>SQRT(POWER($I837-$M$3,2)+POWER($J837-$M$4,2))</f>
        <v>5.024937810560445</v>
      </c>
      <c r="J832" s="4">
        <f>SQRT(POWER($I837-$N$3,2)+POWER($J837-$N$4,2))</f>
        <v>4.2720018726587652</v>
      </c>
      <c r="K832" s="4">
        <f>SQRT(POWER($I837-$O$3,2)+POWER($J837-$O$4,2))</f>
        <v>2.0615528128088303</v>
      </c>
      <c r="L832" s="10">
        <f>SQRT(POWER($I837-$P$3,2)+POWER($J837-$P$4,2))</f>
        <v>3.3541019662496847</v>
      </c>
    </row>
    <row r="833" spans="8:12" x14ac:dyDescent="0.25">
      <c r="H833" s="33" t="s">
        <v>1527</v>
      </c>
      <c r="I833" s="32">
        <f>ROUND(I832/0.5,0)*0.5</f>
        <v>5</v>
      </c>
      <c r="J833" s="32">
        <f t="shared" ref="J833" si="197">ROUND(J832/0.5,0)*0.5</f>
        <v>4.5</v>
      </c>
      <c r="K833" s="32">
        <f t="shared" ref="K833" si="198">ROUND(K832/0.5,0)*0.5</f>
        <v>2</v>
      </c>
      <c r="L833" s="34">
        <f t="shared" ref="L833" si="199">ROUND(L832/0.5,0)*0.5</f>
        <v>3.5</v>
      </c>
    </row>
    <row r="834" spans="8:12" x14ac:dyDescent="0.25">
      <c r="H834" s="33" t="s">
        <v>1517</v>
      </c>
      <c r="I834" s="4">
        <f ca="1">IF(INDIRECT("$C$" &amp; $I833*2+3)&gt;$I$6,$I$6,INDIRECT("$C$" &amp; $I833*2+3))</f>
        <v>2.478883460205028</v>
      </c>
      <c r="J834" s="4">
        <f ca="1">IF(INDIRECT("$D$" &amp; $J833*2+3)&gt;$I$6,$I$6,INDIRECT("$D$" &amp; $J833*2+3))</f>
        <v>2.3248949231470326</v>
      </c>
      <c r="K834" s="4">
        <f ca="1">IF(INDIRECT("$E$" &amp; $K833*2+3)&gt;$I$6,$I$6,INDIRECT("$E$" &amp; $K833*2+3))</f>
        <v>1.305353997541538</v>
      </c>
      <c r="L834" s="10">
        <f ca="1">IF(INDIRECT("$F$" &amp; $L833*2+3)&gt;$I$6,$I$6,INDIRECT("$F$" &amp; $L833*2+3))</f>
        <v>3.7609640645075757</v>
      </c>
    </row>
    <row r="835" spans="8:12" x14ac:dyDescent="0.25">
      <c r="H835" s="33"/>
      <c r="I835" s="32" t="s">
        <v>1502</v>
      </c>
      <c r="J835" s="4">
        <f>SUM(ABS(I832-I833),ABS(J833-J832),ABS(K833-K832),ABS(L833-L832))</f>
        <v>0.46038678446082537</v>
      </c>
      <c r="K835" s="32"/>
      <c r="L835" s="34"/>
    </row>
    <row r="836" spans="8:12" x14ac:dyDescent="0.25">
      <c r="H836" s="33"/>
      <c r="I836" s="32" t="s">
        <v>1509</v>
      </c>
      <c r="J836" s="32" t="s">
        <v>1510</v>
      </c>
      <c r="K836" s="32"/>
      <c r="L836" s="34"/>
    </row>
    <row r="837" spans="8:12" x14ac:dyDescent="0.25">
      <c r="H837" s="33" t="s">
        <v>1523</v>
      </c>
      <c r="I837" s="32">
        <f>I816+0.5</f>
        <v>4</v>
      </c>
      <c r="J837" s="32">
        <v>5</v>
      </c>
      <c r="K837" s="32"/>
      <c r="L837" s="34"/>
    </row>
    <row r="838" spans="8:12" x14ac:dyDescent="0.25">
      <c r="H838" s="33" t="s">
        <v>1525</v>
      </c>
      <c r="I838" s="4">
        <v>3.70702142857143</v>
      </c>
      <c r="J838" s="4">
        <v>3.8167357142857101</v>
      </c>
      <c r="K838" s="4">
        <f>IF($I838&lt;$K$3,$K$3,IF($I838&gt;$L$3,$L$3,$I838))</f>
        <v>3.70702142857143</v>
      </c>
      <c r="L838" s="10">
        <f>IF($J838&lt;$K$4,$K$4,IF($J838&gt;$L$4,$L$4,$J838))</f>
        <v>3.8167357142857101</v>
      </c>
    </row>
    <row r="839" spans="8:12" x14ac:dyDescent="0.25">
      <c r="H839" s="33" t="s">
        <v>1526</v>
      </c>
      <c r="I839" s="4">
        <v>2.8746285714285702</v>
      </c>
      <c r="J839" s="4">
        <v>3.8167357142857101</v>
      </c>
      <c r="K839" s="4">
        <f>IF($I839&lt;$K$3,$K$3,IF($I839&gt;$L$3,$L$3,$I839))</f>
        <v>2.8746285714285702</v>
      </c>
      <c r="L839" s="10">
        <f>IF($J839&lt;$K$4,$K$4,IF($J839&gt;$L$4,$L$4,$J839))</f>
        <v>3.8167357142857101</v>
      </c>
    </row>
    <row r="840" spans="8:12" x14ac:dyDescent="0.25">
      <c r="H840" s="33"/>
      <c r="I840" s="32"/>
      <c r="J840" s="32"/>
      <c r="K840" s="32"/>
      <c r="L840" s="34"/>
    </row>
    <row r="841" spans="8:12" x14ac:dyDescent="0.25">
      <c r="H841" s="33" t="s">
        <v>1519</v>
      </c>
      <c r="I841" s="32" t="str">
        <f ca="1" xml:space="preserve"> "(x - " &amp; $M$3 &amp; ")^2 + (y - " &amp; $M$4 &amp; ")^2 = " &amp; I834 &amp; "^2"</f>
        <v>(x - 3,5)^2 + (y - 0)^2 = 2,47888346020503^2</v>
      </c>
      <c r="J841" s="32"/>
      <c r="K841" s="32"/>
      <c r="L841" s="34"/>
    </row>
    <row r="842" spans="8:12" x14ac:dyDescent="0.25">
      <c r="H842" s="33"/>
      <c r="I842" s="32" t="str">
        <f ca="1" xml:space="preserve"> "(x - " &amp; $N$3 &amp; ")^2 + (y - " &amp; $N$4 &amp; ")^2 = " &amp; J834 &amp; "^2"</f>
        <v>(x - 0)^2 + (y - 3,5)^2 = 2,32489492314703^2</v>
      </c>
      <c r="J842" s="32"/>
      <c r="K842" s="32"/>
      <c r="L842" s="34"/>
    </row>
    <row r="843" spans="8:12" x14ac:dyDescent="0.25">
      <c r="H843" s="33"/>
      <c r="I843" s="32" t="str">
        <f ca="1" xml:space="preserve"> "(x - " &amp; $O$3 &amp; ")^2 + (y - " &amp; $O$4 &amp; ")^2 = " &amp; K834 &amp; "^2"</f>
        <v>(x - 3,5)^2 + (y - 7)^2 = 1,30535399754154^2</v>
      </c>
      <c r="J843" s="32"/>
      <c r="K843" s="32"/>
      <c r="L843" s="34"/>
    </row>
    <row r="844" spans="8:12" x14ac:dyDescent="0.25">
      <c r="H844" s="33"/>
      <c r="I844" s="32" t="str">
        <f ca="1" xml:space="preserve"> "(x - " &amp; $P$3 &amp; ")^2 + (y - " &amp; $P$4 &amp; ")^2 = " &amp; L834 &amp; "^2"</f>
        <v>(x - 7)^2 + (y - 3,5)^2 = 3,76096406450758^2</v>
      </c>
      <c r="J844" s="32"/>
      <c r="K844" s="32"/>
      <c r="L844" s="34"/>
    </row>
    <row r="845" spans="8:12" x14ac:dyDescent="0.25">
      <c r="H845" s="33"/>
      <c r="I845" s="32"/>
      <c r="J845" s="32"/>
      <c r="K845" s="32"/>
      <c r="L845" s="34"/>
    </row>
    <row r="846" spans="8:12" x14ac:dyDescent="0.25">
      <c r="H846" s="33"/>
      <c r="I846" s="32" t="s">
        <v>1529</v>
      </c>
      <c r="J846" s="32"/>
      <c r="K846" s="32"/>
      <c r="L846" s="34"/>
    </row>
    <row r="847" spans="8:12" x14ac:dyDescent="0.25">
      <c r="H847" s="33"/>
      <c r="I847" s="32" t="s">
        <v>1525</v>
      </c>
      <c r="J847" s="32">
        <f>SQRT(POWER($K838-$I837,2)+POWER($L838-$J837,2))</f>
        <v>1.2189958216348711</v>
      </c>
      <c r="K847" s="32"/>
      <c r="L847" s="34"/>
    </row>
    <row r="848" spans="8:12" x14ac:dyDescent="0.25">
      <c r="H848" s="35"/>
      <c r="I848" s="36" t="s">
        <v>1526</v>
      </c>
      <c r="J848" s="36">
        <f>SQRT(POWER($K839-$I837,2)+POWER($L839-$J837,2))</f>
        <v>1.6329651625469079</v>
      </c>
      <c r="K848" s="36"/>
      <c r="L848" s="37"/>
    </row>
    <row r="852" spans="8:12" x14ac:dyDescent="0.25">
      <c r="H852" s="7"/>
      <c r="I852" s="8" t="s">
        <v>1512</v>
      </c>
      <c r="J852" s="8" t="s">
        <v>1513</v>
      </c>
      <c r="K852" s="8" t="s">
        <v>1514</v>
      </c>
      <c r="L852" s="9" t="s">
        <v>1522</v>
      </c>
    </row>
    <row r="853" spans="8:12" x14ac:dyDescent="0.25">
      <c r="H853" s="33" t="s">
        <v>1516</v>
      </c>
      <c r="I853" s="4">
        <f>SQRT(POWER($I858-$M$3,2)+POWER($J858-$M$4,2))</f>
        <v>5.0990195135927845</v>
      </c>
      <c r="J853" s="4">
        <f>SQRT(POWER($I858-$N$3,2)+POWER($J858-$N$4,2))</f>
        <v>4.7434164902525691</v>
      </c>
      <c r="K853" s="4">
        <f>SQRT(POWER($I858-$O$3,2)+POWER($J858-$O$4,2))</f>
        <v>2.2360679774997898</v>
      </c>
      <c r="L853" s="10">
        <f>SQRT(POWER($I858-$P$3,2)+POWER($J858-$P$4,2))</f>
        <v>2.9154759474226504</v>
      </c>
    </row>
    <row r="854" spans="8:12" x14ac:dyDescent="0.25">
      <c r="H854" s="33" t="s">
        <v>1527</v>
      </c>
      <c r="I854" s="32">
        <f>ROUND(I853/0.5,0)*0.5</f>
        <v>5</v>
      </c>
      <c r="J854" s="32">
        <f t="shared" ref="J854" si="200">ROUND(J853/0.5,0)*0.5</f>
        <v>4.5</v>
      </c>
      <c r="K854" s="32">
        <f t="shared" ref="K854" si="201">ROUND(K853/0.5,0)*0.5</f>
        <v>2</v>
      </c>
      <c r="L854" s="34">
        <f t="shared" ref="L854" si="202">ROUND(L853/0.5,0)*0.5</f>
        <v>3</v>
      </c>
    </row>
    <row r="855" spans="8:12" x14ac:dyDescent="0.25">
      <c r="H855" s="33" t="s">
        <v>1517</v>
      </c>
      <c r="I855" s="4">
        <f ca="1">IF(INDIRECT("$C$" &amp; $I854*2+3)&gt;$I$6,$I$6,INDIRECT("$C$" &amp; $I854*2+3))</f>
        <v>2.478883460205028</v>
      </c>
      <c r="J855" s="4">
        <f ca="1">IF(INDIRECT("$D$" &amp; $J854*2+3)&gt;$I$6,$I$6,INDIRECT("$D$" &amp; $J854*2+3))</f>
        <v>2.3248949231470326</v>
      </c>
      <c r="K855" s="4">
        <f ca="1">IF(INDIRECT("$E$" &amp; $K854*2+3)&gt;$I$6,$I$6,INDIRECT("$E$" &amp; $K854*2+3))</f>
        <v>1.305353997541538</v>
      </c>
      <c r="L855" s="10">
        <f ca="1">IF(INDIRECT("$F$" &amp; $L854*2+3)&gt;$I$6,$I$6,INDIRECT("$F$" &amp; $L854*2+3))</f>
        <v>7.8262379212492643</v>
      </c>
    </row>
    <row r="856" spans="8:12" x14ac:dyDescent="0.25">
      <c r="H856" s="33"/>
      <c r="I856" s="32" t="s">
        <v>1502</v>
      </c>
      <c r="J856" s="4">
        <f>SUM(ABS(I853-I854),ABS(J854-J853),ABS(K854-K853),ABS(L854-L853))</f>
        <v>0.66302803392249299</v>
      </c>
      <c r="K856" s="32"/>
      <c r="L856" s="34"/>
    </row>
    <row r="857" spans="8:12" x14ac:dyDescent="0.25">
      <c r="H857" s="33"/>
      <c r="I857" s="32" t="s">
        <v>1509</v>
      </c>
      <c r="J857" s="32" t="s">
        <v>1510</v>
      </c>
      <c r="K857" s="32"/>
      <c r="L857" s="34"/>
    </row>
    <row r="858" spans="8:12" x14ac:dyDescent="0.25">
      <c r="H858" s="33" t="s">
        <v>1523</v>
      </c>
      <c r="I858" s="32">
        <f>I837+0.5</f>
        <v>4.5</v>
      </c>
      <c r="J858" s="32">
        <v>5</v>
      </c>
      <c r="K858" s="32"/>
      <c r="L858" s="34"/>
    </row>
    <row r="859" spans="8:12" x14ac:dyDescent="0.25">
      <c r="H859" s="33" t="s">
        <v>1525</v>
      </c>
      <c r="I859" s="4">
        <v>3.70702142857143</v>
      </c>
      <c r="J859" s="4">
        <v>3.8167357142857101</v>
      </c>
      <c r="K859" s="4">
        <f>IF($I859&lt;$K$3,$K$3,IF($I859&gt;$L$3,$L$3,$I859))</f>
        <v>3.70702142857143</v>
      </c>
      <c r="L859" s="10">
        <f>IF($J859&lt;$K$4,$K$4,IF($J859&gt;$L$4,$L$4,$J859))</f>
        <v>3.8167357142857101</v>
      </c>
    </row>
    <row r="860" spans="8:12" x14ac:dyDescent="0.25">
      <c r="H860" s="33" t="s">
        <v>1526</v>
      </c>
      <c r="I860" s="4">
        <v>-0.49475000000000002</v>
      </c>
      <c r="J860" s="4">
        <v>3.8167357142857101</v>
      </c>
      <c r="K860" s="4">
        <f>IF($I860&lt;$K$3,$K$3,IF($I860&gt;$L$3,$L$3,$I860))</f>
        <v>0</v>
      </c>
      <c r="L860" s="10">
        <f>IF($J860&lt;$K$4,$K$4,IF($J860&gt;$L$4,$L$4,$J860))</f>
        <v>3.8167357142857101</v>
      </c>
    </row>
    <row r="861" spans="8:12" x14ac:dyDescent="0.25">
      <c r="H861" s="33"/>
      <c r="I861" s="32"/>
      <c r="J861" s="32"/>
      <c r="K861" s="32"/>
      <c r="L861" s="34"/>
    </row>
    <row r="862" spans="8:12" x14ac:dyDescent="0.25">
      <c r="H862" s="33" t="s">
        <v>1519</v>
      </c>
      <c r="I862" s="32" t="str">
        <f ca="1" xml:space="preserve"> "(x - " &amp; $M$3 &amp; ")^2 + (y - " &amp; $M$4 &amp; ")^2 = " &amp; I855 &amp; "^2"</f>
        <v>(x - 3,5)^2 + (y - 0)^2 = 2,47888346020503^2</v>
      </c>
      <c r="J862" s="32"/>
      <c r="K862" s="32"/>
      <c r="L862" s="34"/>
    </row>
    <row r="863" spans="8:12" x14ac:dyDescent="0.25">
      <c r="H863" s="33"/>
      <c r="I863" s="32" t="str">
        <f ca="1" xml:space="preserve"> "(x - " &amp; $N$3 &amp; ")^2 + (y - " &amp; $N$4 &amp; ")^2 = " &amp; J855 &amp; "^2"</f>
        <v>(x - 0)^2 + (y - 3,5)^2 = 2,32489492314703^2</v>
      </c>
      <c r="J863" s="32"/>
      <c r="K863" s="32"/>
      <c r="L863" s="34"/>
    </row>
    <row r="864" spans="8:12" x14ac:dyDescent="0.25">
      <c r="H864" s="33"/>
      <c r="I864" s="32" t="str">
        <f ca="1" xml:space="preserve"> "(x - " &amp; $O$3 &amp; ")^2 + (y - " &amp; $O$4 &amp; ")^2 = " &amp; K855 &amp; "^2"</f>
        <v>(x - 3,5)^2 + (y - 7)^2 = 1,30535399754154^2</v>
      </c>
      <c r="J864" s="32"/>
      <c r="K864" s="32"/>
      <c r="L864" s="34"/>
    </row>
    <row r="865" spans="8:12" x14ac:dyDescent="0.25">
      <c r="H865" s="33"/>
      <c r="I865" s="32" t="str">
        <f ca="1" xml:space="preserve"> "(x - " &amp; $P$3 &amp; ")^2 + (y - " &amp; $P$4 &amp; ")^2 = " &amp; L855 &amp; "^2"</f>
        <v>(x - 7)^2 + (y - 3,5)^2 = 7,82623792124926^2</v>
      </c>
      <c r="J865" s="32"/>
      <c r="K865" s="32"/>
      <c r="L865" s="34"/>
    </row>
    <row r="866" spans="8:12" x14ac:dyDescent="0.25">
      <c r="H866" s="33"/>
      <c r="I866" s="32"/>
      <c r="J866" s="32"/>
      <c r="K866" s="32"/>
      <c r="L866" s="34"/>
    </row>
    <row r="867" spans="8:12" x14ac:dyDescent="0.25">
      <c r="H867" s="33"/>
      <c r="I867" s="32" t="s">
        <v>1529</v>
      </c>
      <c r="J867" s="32"/>
      <c r="K867" s="32"/>
      <c r="L867" s="34"/>
    </row>
    <row r="868" spans="8:12" x14ac:dyDescent="0.25">
      <c r="H868" s="33"/>
      <c r="I868" s="32" t="s">
        <v>1525</v>
      </c>
      <c r="J868" s="32">
        <f>SQRT(POWER($K859-$I858,2)+POWER($L859-$J858,2))</f>
        <v>1.4244049229737463</v>
      </c>
      <c r="K868" s="32"/>
      <c r="L868" s="34"/>
    </row>
    <row r="869" spans="8:12" x14ac:dyDescent="0.25">
      <c r="H869" s="35"/>
      <c r="I869" s="36" t="s">
        <v>1526</v>
      </c>
      <c r="J869" s="36">
        <f>SQRT(POWER($K860-$I858,2)+POWER($L860-$J858,2))</f>
        <v>4.6529683396566268</v>
      </c>
      <c r="K869" s="36"/>
      <c r="L869" s="37"/>
    </row>
    <row r="873" spans="8:12" x14ac:dyDescent="0.25">
      <c r="H873" s="7"/>
      <c r="I873" s="8" t="s">
        <v>1512</v>
      </c>
      <c r="J873" s="8" t="s">
        <v>1513</v>
      </c>
      <c r="K873" s="8" t="s">
        <v>1514</v>
      </c>
      <c r="L873" s="9" t="s">
        <v>1522</v>
      </c>
    </row>
    <row r="874" spans="8:12" x14ac:dyDescent="0.25">
      <c r="H874" s="33" t="s">
        <v>1516</v>
      </c>
      <c r="I874" s="4">
        <f>SQRT(POWER($I879-$M$3,2)+POWER($J879-$M$4,2))</f>
        <v>5.2201532544552753</v>
      </c>
      <c r="J874" s="4">
        <f>SQRT(POWER($I879-$N$3,2)+POWER($J879-$N$4,2))</f>
        <v>5.2201532544552753</v>
      </c>
      <c r="K874" s="4">
        <f>SQRT(POWER($I879-$O$3,2)+POWER($J879-$O$4,2))</f>
        <v>2.5</v>
      </c>
      <c r="L874" s="10">
        <f>SQRT(POWER($I879-$P$3,2)+POWER($J879-$P$4,2))</f>
        <v>2.5</v>
      </c>
    </row>
    <row r="875" spans="8:12" x14ac:dyDescent="0.25">
      <c r="H875" s="33" t="s">
        <v>1527</v>
      </c>
      <c r="I875" s="32">
        <f>ROUND(I874/0.5,0)*0.5</f>
        <v>5</v>
      </c>
      <c r="J875" s="32">
        <f t="shared" ref="J875" si="203">ROUND(J874/0.5,0)*0.5</f>
        <v>5</v>
      </c>
      <c r="K875" s="32">
        <f t="shared" ref="K875" si="204">ROUND(K874/0.5,0)*0.5</f>
        <v>2.5</v>
      </c>
      <c r="L875" s="34">
        <f t="shared" ref="L875" si="205">ROUND(L874/0.5,0)*0.5</f>
        <v>2.5</v>
      </c>
    </row>
    <row r="876" spans="8:12" x14ac:dyDescent="0.25">
      <c r="H876" s="33" t="s">
        <v>1517</v>
      </c>
      <c r="I876" s="4">
        <f ca="1">IF(INDIRECT("$C$" &amp; $I875*2+3)&gt;$I$6,$I$6,INDIRECT("$C$" &amp; $I875*2+3))</f>
        <v>2.478883460205028</v>
      </c>
      <c r="J876" s="4">
        <f ca="1">IF(INDIRECT("$D$" &amp; $J875*2+3)&gt;$I$6,$I$6,INDIRECT("$D$" &amp; $J875*2+3))</f>
        <v>2.478883460205028</v>
      </c>
      <c r="K876" s="4">
        <f ca="1">IF(INDIRECT("$E$" &amp; $K875*2+3)&gt;$I$6,$I$6,INDIRECT("$E$" &amp; $K875*2+3))</f>
        <v>3.5843432971905935</v>
      </c>
      <c r="L876" s="10">
        <f ca="1">IF(INDIRECT("$F$" &amp; $L875*2+3)&gt;$I$6,$I$6,INDIRECT("$F$" &amp; $L875*2+3))</f>
        <v>3.308214208460992</v>
      </c>
    </row>
    <row r="877" spans="8:12" x14ac:dyDescent="0.25">
      <c r="H877" s="33"/>
      <c r="I877" s="32" t="s">
        <v>1502</v>
      </c>
      <c r="J877" s="4">
        <f>SUM(ABS(I874-I875),ABS(J875-J874),ABS(K875-K874),ABS(L875-L874))</f>
        <v>0.44030650891055068</v>
      </c>
      <c r="K877" s="32"/>
      <c r="L877" s="34"/>
    </row>
    <row r="878" spans="8:12" x14ac:dyDescent="0.25">
      <c r="H878" s="33"/>
      <c r="I878" s="32" t="s">
        <v>1509</v>
      </c>
      <c r="J878" s="32" t="s">
        <v>1510</v>
      </c>
      <c r="K878" s="32"/>
      <c r="L878" s="34"/>
    </row>
    <row r="879" spans="8:12" x14ac:dyDescent="0.25">
      <c r="H879" s="33" t="s">
        <v>1523</v>
      </c>
      <c r="I879" s="32">
        <f>I858+0.5</f>
        <v>5</v>
      </c>
      <c r="J879" s="32">
        <v>5</v>
      </c>
      <c r="K879" s="32"/>
      <c r="L879" s="34"/>
    </row>
    <row r="880" spans="8:12" x14ac:dyDescent="0.25">
      <c r="H880" s="33" t="s">
        <v>1525</v>
      </c>
      <c r="I880" s="4">
        <v>3.0238571428571399</v>
      </c>
      <c r="J880" s="4">
        <v>3.0238571428571399</v>
      </c>
      <c r="K880" s="4">
        <f>IF($I880&lt;$K$3,$K$3,IF($I880&gt;$L$3,$L$3,$I880))</f>
        <v>3.0238571428571399</v>
      </c>
      <c r="L880" s="10">
        <f>IF($J880&lt;$K$4,$K$4,IF($J880&gt;$L$4,$L$4,$J880))</f>
        <v>3.0238571428571399</v>
      </c>
    </row>
    <row r="881" spans="8:12" x14ac:dyDescent="0.25">
      <c r="H881" s="33" t="s">
        <v>1526</v>
      </c>
      <c r="I881" s="4">
        <v>3.15673571428571</v>
      </c>
      <c r="J881" s="4">
        <v>3.0238571428571399</v>
      </c>
      <c r="K881" s="4">
        <f>IF($I881&lt;$K$3,$K$3,IF($I881&gt;$L$3,$L$3,$I881))</f>
        <v>3.15673571428571</v>
      </c>
      <c r="L881" s="10">
        <f>IF($J881&lt;$K$4,$K$4,IF($J881&gt;$L$4,$L$4,$J881))</f>
        <v>3.0238571428571399</v>
      </c>
    </row>
    <row r="882" spans="8:12" x14ac:dyDescent="0.25">
      <c r="H882" s="33"/>
      <c r="I882" s="32"/>
      <c r="J882" s="32"/>
      <c r="K882" s="32"/>
      <c r="L882" s="34"/>
    </row>
    <row r="883" spans="8:12" x14ac:dyDescent="0.25">
      <c r="H883" s="33" t="s">
        <v>1519</v>
      </c>
      <c r="I883" s="32" t="str">
        <f ca="1" xml:space="preserve"> "(x - " &amp; $M$3 &amp; ")^2 + (y - " &amp; $M$4 &amp; ")^2 = " &amp; I876 &amp; "^2"</f>
        <v>(x - 3,5)^2 + (y - 0)^2 = 2,47888346020503^2</v>
      </c>
      <c r="J883" s="32"/>
      <c r="K883" s="32"/>
      <c r="L883" s="34"/>
    </row>
    <row r="884" spans="8:12" x14ac:dyDescent="0.25">
      <c r="H884" s="33"/>
      <c r="I884" s="32" t="str">
        <f ca="1" xml:space="preserve"> "(x - " &amp; $N$3 &amp; ")^2 + (y - " &amp; $N$4 &amp; ")^2 = " &amp; J876 &amp; "^2"</f>
        <v>(x - 0)^2 + (y - 3,5)^2 = 2,47888346020503^2</v>
      </c>
      <c r="J884" s="32"/>
      <c r="K884" s="32"/>
      <c r="L884" s="34"/>
    </row>
    <row r="885" spans="8:12" x14ac:dyDescent="0.25">
      <c r="H885" s="33"/>
      <c r="I885" s="32" t="str">
        <f ca="1" xml:space="preserve"> "(x - " &amp; $O$3 &amp; ")^2 + (y - " &amp; $O$4 &amp; ")^2 = " &amp; K876 &amp; "^2"</f>
        <v>(x - 3,5)^2 + (y - 7)^2 = 3,58434329719059^2</v>
      </c>
      <c r="J885" s="32"/>
      <c r="K885" s="32"/>
      <c r="L885" s="34"/>
    </row>
    <row r="886" spans="8:12" x14ac:dyDescent="0.25">
      <c r="H886" s="33"/>
      <c r="I886" s="32" t="str">
        <f ca="1" xml:space="preserve"> "(x - " &amp; $P$3 &amp; ")^2 + (y - " &amp; $P$4 &amp; ")^2 = " &amp; L876 &amp; "^2"</f>
        <v>(x - 7)^2 + (y - 3,5)^2 = 3,30821420846099^2</v>
      </c>
      <c r="J886" s="32"/>
      <c r="K886" s="32"/>
      <c r="L886" s="34"/>
    </row>
    <row r="887" spans="8:12" x14ac:dyDescent="0.25">
      <c r="H887" s="33"/>
      <c r="I887" s="32"/>
      <c r="J887" s="32"/>
      <c r="K887" s="32"/>
      <c r="L887" s="34"/>
    </row>
    <row r="888" spans="8:12" x14ac:dyDescent="0.25">
      <c r="H888" s="33"/>
      <c r="I888" s="32" t="s">
        <v>1529</v>
      </c>
      <c r="J888" s="32"/>
      <c r="K888" s="32"/>
      <c r="L888" s="34"/>
    </row>
    <row r="889" spans="8:12" x14ac:dyDescent="0.25">
      <c r="H889" s="33"/>
      <c r="I889" s="32" t="s">
        <v>1525</v>
      </c>
      <c r="J889" s="32">
        <f>SQRT(POWER($K880-$I879,2)+POWER($L880-$J879,2))</f>
        <v>2.7946880297581504</v>
      </c>
      <c r="K889" s="32"/>
      <c r="L889" s="34"/>
    </row>
    <row r="890" spans="8:12" x14ac:dyDescent="0.25">
      <c r="H890" s="35"/>
      <c r="I890" s="36" t="s">
        <v>1526</v>
      </c>
      <c r="J890" s="36">
        <f>SQRT(POWER($K881-$I879,2)+POWER($L881-$J879,2))</f>
        <v>2.7023626364399278</v>
      </c>
      <c r="K890" s="36"/>
      <c r="L890" s="37"/>
    </row>
    <row r="894" spans="8:12" x14ac:dyDescent="0.25">
      <c r="H894" s="7"/>
      <c r="I894" s="8" t="s">
        <v>1512</v>
      </c>
      <c r="J894" s="8" t="s">
        <v>1513</v>
      </c>
      <c r="K894" s="8" t="s">
        <v>1514</v>
      </c>
      <c r="L894" s="9" t="s">
        <v>1522</v>
      </c>
    </row>
    <row r="895" spans="8:12" x14ac:dyDescent="0.25">
      <c r="H895" s="33" t="s">
        <v>1516</v>
      </c>
      <c r="I895" s="4">
        <f>SQRT(POWER($I900-$M$3,2)+POWER($J900-$M$4,2))</f>
        <v>5.3851648071345037</v>
      </c>
      <c r="J895" s="4">
        <f>SQRT(POWER($I900-$N$3,2)+POWER($J900-$N$4,2))</f>
        <v>5.7008771254956896</v>
      </c>
      <c r="K895" s="4">
        <f>SQRT(POWER($I900-$O$3,2)+POWER($J900-$O$4,2))</f>
        <v>2.8284271247461903</v>
      </c>
      <c r="L895" s="10">
        <f>SQRT(POWER($I900-$P$3,2)+POWER($J900-$P$4,2))</f>
        <v>2.1213203435596424</v>
      </c>
    </row>
    <row r="896" spans="8:12" x14ac:dyDescent="0.25">
      <c r="H896" s="33" t="s">
        <v>1527</v>
      </c>
      <c r="I896" s="32">
        <f>ROUND(I895/0.5,0)*0.5</f>
        <v>5.5</v>
      </c>
      <c r="J896" s="32">
        <f t="shared" ref="J896" si="206">ROUND(J895/0.5,0)*0.5</f>
        <v>5.5</v>
      </c>
      <c r="K896" s="32">
        <f t="shared" ref="K896" si="207">ROUND(K895/0.5,0)*0.5</f>
        <v>3</v>
      </c>
      <c r="L896" s="34">
        <f t="shared" ref="L896" si="208">ROUND(L895/0.5,0)*0.5</f>
        <v>2</v>
      </c>
    </row>
    <row r="897" spans="8:12" x14ac:dyDescent="0.25">
      <c r="H897" s="33" t="s">
        <v>1517</v>
      </c>
      <c r="I897" s="4">
        <f ca="1">IF(INDIRECT("$C$" &amp; $I896*2+3)&gt;$I$6,$I$6,INDIRECT("$C$" &amp; $I896*2+3))</f>
        <v>3.4712285414924549</v>
      </c>
      <c r="J897" s="4">
        <f ca="1">IF(INDIRECT("$D$" &amp; $J896*2+3)&gt;$I$6,$I$6,INDIRECT("$D$" &amp; $J896*2+3))</f>
        <v>4.0748831502853919</v>
      </c>
      <c r="K897" s="4">
        <f ca="1">IF(INDIRECT("$E$" &amp; $K896*2+3)&gt;$I$6,$I$6,INDIRECT("$E$" &amp; $K896*2+3))</f>
        <v>7.8262379212492643</v>
      </c>
      <c r="L897" s="10">
        <f ca="1">IF(INDIRECT("$F$" &amp; $L896*2+3)&gt;$I$6,$I$6,INDIRECT("$F$" &amp; $L896*2+3))</f>
        <v>1.305353997541538</v>
      </c>
    </row>
    <row r="898" spans="8:12" x14ac:dyDescent="0.25">
      <c r="H898" s="33"/>
      <c r="I898" s="32" t="s">
        <v>1502</v>
      </c>
      <c r="J898" s="4">
        <f>SUM(ABS(I895-I896),ABS(J896-J895),ABS(K896-K895),ABS(L896-L895))</f>
        <v>0.60860553717463794</v>
      </c>
      <c r="K898" s="32"/>
      <c r="L898" s="34"/>
    </row>
    <row r="899" spans="8:12" x14ac:dyDescent="0.25">
      <c r="H899" s="33"/>
      <c r="I899" s="32" t="s">
        <v>1509</v>
      </c>
      <c r="J899" s="32" t="s">
        <v>1510</v>
      </c>
      <c r="K899" s="32"/>
      <c r="L899" s="34"/>
    </row>
    <row r="900" spans="8:12" x14ac:dyDescent="0.25">
      <c r="H900" s="33" t="s">
        <v>1523</v>
      </c>
      <c r="I900" s="32">
        <f>I879+0.5</f>
        <v>5.5</v>
      </c>
      <c r="J900" s="32">
        <v>5</v>
      </c>
      <c r="K900" s="32"/>
      <c r="L900" s="34"/>
    </row>
    <row r="901" spans="8:12" x14ac:dyDescent="0.25">
      <c r="H901" s="33" t="s">
        <v>1525</v>
      </c>
      <c r="I901" s="4">
        <v>0.627142857142857</v>
      </c>
      <c r="J901" s="4">
        <v>-1.9142857142857201E-2</v>
      </c>
      <c r="K901" s="4">
        <f>IF($I901&lt;$K$3,$K$3,IF($I901&gt;$L$3,$L$3,$I901))</f>
        <v>0.627142857142857</v>
      </c>
      <c r="L901" s="10">
        <f>IF($J901&lt;$K$4,$K$4,IF($J901&gt;$L$4,$L$4,$J901))</f>
        <v>0</v>
      </c>
    </row>
    <row r="902" spans="8:12" x14ac:dyDescent="0.25">
      <c r="H902" s="33" t="s">
        <v>1526</v>
      </c>
      <c r="I902" s="4">
        <v>4.5606285714285697</v>
      </c>
      <c r="J902" s="4">
        <v>-1.9142857142857499E-2</v>
      </c>
      <c r="K902" s="4">
        <f>IF($I902&lt;$K$3,$K$3,IF($I902&gt;$L$3,$L$3,$I902))</f>
        <v>4.5606285714285697</v>
      </c>
      <c r="L902" s="10">
        <f>IF($J902&lt;$K$4,$K$4,IF($J902&gt;$L$4,$L$4,$J902))</f>
        <v>0</v>
      </c>
    </row>
    <row r="903" spans="8:12" x14ac:dyDescent="0.25">
      <c r="H903" s="33"/>
      <c r="I903" s="32"/>
      <c r="J903" s="32"/>
      <c r="K903" s="32"/>
      <c r="L903" s="34"/>
    </row>
    <row r="904" spans="8:12" x14ac:dyDescent="0.25">
      <c r="H904" s="33" t="s">
        <v>1519</v>
      </c>
      <c r="I904" s="32" t="str">
        <f ca="1" xml:space="preserve"> "(x - " &amp; $M$3 &amp; ")^2 + (y - " &amp; $M$4 &amp; ")^2 = " &amp; I897 &amp; "^2"</f>
        <v>(x - 3,5)^2 + (y - 0)^2 = 3,47122854149245^2</v>
      </c>
      <c r="J904" s="32"/>
      <c r="K904" s="32"/>
      <c r="L904" s="34"/>
    </row>
    <row r="905" spans="8:12" x14ac:dyDescent="0.25">
      <c r="H905" s="33"/>
      <c r="I905" s="32" t="str">
        <f ca="1" xml:space="preserve"> "(x - " &amp; $N$3 &amp; ")^2 + (y - " &amp; $N$4 &amp; ")^2 = " &amp; J897 &amp; "^2"</f>
        <v>(x - 0)^2 + (y - 3,5)^2 = 4,07488315028539^2</v>
      </c>
      <c r="J905" s="32"/>
      <c r="K905" s="32"/>
      <c r="L905" s="34"/>
    </row>
    <row r="906" spans="8:12" x14ac:dyDescent="0.25">
      <c r="H906" s="33"/>
      <c r="I906" s="32" t="str">
        <f ca="1" xml:space="preserve"> "(x - " &amp; $O$3 &amp; ")^2 + (y - " &amp; $O$4 &amp; ")^2 = " &amp; K897 &amp; "^2"</f>
        <v>(x - 3,5)^2 + (y - 7)^2 = 7,82623792124926^2</v>
      </c>
      <c r="J906" s="32"/>
      <c r="K906" s="32"/>
      <c r="L906" s="34"/>
    </row>
    <row r="907" spans="8:12" x14ac:dyDescent="0.25">
      <c r="H907" s="33"/>
      <c r="I907" s="32" t="str">
        <f ca="1" xml:space="preserve"> "(x - " &amp; $P$3 &amp; ")^2 + (y - " &amp; $P$4 &amp; ")^2 = " &amp; L897 &amp; "^2"</f>
        <v>(x - 7)^2 + (y - 3,5)^2 = 1,30535399754154^2</v>
      </c>
      <c r="J907" s="32"/>
      <c r="K907" s="32"/>
      <c r="L907" s="34"/>
    </row>
    <row r="908" spans="8:12" x14ac:dyDescent="0.25">
      <c r="H908" s="33"/>
      <c r="I908" s="32"/>
      <c r="J908" s="32"/>
      <c r="K908" s="32"/>
      <c r="L908" s="34"/>
    </row>
    <row r="909" spans="8:12" x14ac:dyDescent="0.25">
      <c r="H909" s="33"/>
      <c r="I909" s="32" t="s">
        <v>1529</v>
      </c>
      <c r="J909" s="32"/>
      <c r="K909" s="32"/>
      <c r="L909" s="34"/>
    </row>
    <row r="910" spans="8:12" x14ac:dyDescent="0.25">
      <c r="H910" s="33"/>
      <c r="I910" s="32" t="s">
        <v>1525</v>
      </c>
      <c r="J910" s="32">
        <f>SQRT(POWER($K901-$I900,2)+POWER($L901-$J900,2))</f>
        <v>6.9817431014535245</v>
      </c>
      <c r="K910" s="32"/>
      <c r="L910" s="34"/>
    </row>
    <row r="911" spans="8:12" x14ac:dyDescent="0.25">
      <c r="H911" s="35"/>
      <c r="I911" s="36" t="s">
        <v>1526</v>
      </c>
      <c r="J911" s="36">
        <f>SQRT(POWER($K902-$I900,2)+POWER($L902-$J900,2))</f>
        <v>5.0874766516237031</v>
      </c>
      <c r="K911" s="36"/>
      <c r="L911" s="37"/>
    </row>
    <row r="915" spans="8:12" x14ac:dyDescent="0.25">
      <c r="H915" s="7"/>
      <c r="I915" s="8" t="s">
        <v>1512</v>
      </c>
      <c r="J915" s="8" t="s">
        <v>1513</v>
      </c>
      <c r="K915" s="8" t="s">
        <v>1514</v>
      </c>
      <c r="L915" s="9" t="s">
        <v>1522</v>
      </c>
    </row>
    <row r="916" spans="8:12" x14ac:dyDescent="0.25">
      <c r="H916" s="33" t="s">
        <v>1516</v>
      </c>
      <c r="I916" s="4">
        <f>SQRT(POWER($I921-$M$3,2)+POWER($J921-$M$4,2))</f>
        <v>5.5901699437494745</v>
      </c>
      <c r="J916" s="4">
        <f>SQRT(POWER($I921-$N$3,2)+POWER($J921-$N$4,2))</f>
        <v>6.1846584384264904</v>
      </c>
      <c r="K916" s="4">
        <f>SQRT(POWER($I921-$O$3,2)+POWER($J921-$O$4,2))</f>
        <v>3.2015621187164243</v>
      </c>
      <c r="L916" s="10">
        <f>SQRT(POWER($I921-$P$3,2)+POWER($J921-$P$4,2))</f>
        <v>1.8027756377319946</v>
      </c>
    </row>
    <row r="917" spans="8:12" x14ac:dyDescent="0.25">
      <c r="H917" s="33" t="s">
        <v>1527</v>
      </c>
      <c r="I917" s="32">
        <f>ROUND(I916/0.5,0)*0.5</f>
        <v>5.5</v>
      </c>
      <c r="J917" s="32">
        <f t="shared" ref="J917" si="209">ROUND(J916/0.5,0)*0.5</f>
        <v>6</v>
      </c>
      <c r="K917" s="32">
        <f t="shared" ref="K917" si="210">ROUND(K916/0.5,0)*0.5</f>
        <v>3</v>
      </c>
      <c r="L917" s="34">
        <f t="shared" ref="L917" si="211">ROUND(L916/0.5,0)*0.5</f>
        <v>2</v>
      </c>
    </row>
    <row r="918" spans="8:12" x14ac:dyDescent="0.25">
      <c r="H918" s="33" t="s">
        <v>1517</v>
      </c>
      <c r="I918" s="4">
        <f ca="1">IF(INDIRECT("$C$" &amp; $I917*2+3)&gt;$I$6,$I$6,INDIRECT("$C$" &amp; $I917*2+3))</f>
        <v>3.4712285414924549</v>
      </c>
      <c r="J918" s="4">
        <f ca="1">IF(INDIRECT("$D$" &amp; $J917*2+3)&gt;$I$6,$I$6,INDIRECT("$D$" &amp; $J917*2+3))</f>
        <v>7.8262379212492643</v>
      </c>
      <c r="K918" s="4">
        <f ca="1">IF(INDIRECT("$E$" &amp; $K917*2+3)&gt;$I$6,$I$6,INDIRECT("$E$" &amp; $K917*2+3))</f>
        <v>7.8262379212492643</v>
      </c>
      <c r="L918" s="10">
        <f ca="1">IF(INDIRECT("$F$" &amp; $L917*2+3)&gt;$I$6,$I$6,INDIRECT("$F$" &amp; $L917*2+3))</f>
        <v>1.305353997541538</v>
      </c>
    </row>
    <row r="919" spans="8:12" x14ac:dyDescent="0.25">
      <c r="H919" s="33"/>
      <c r="I919" s="32" t="s">
        <v>1502</v>
      </c>
      <c r="J919" s="4">
        <f>SUM(ABS(I916-I917),ABS(J917-J916),ABS(K917-K916),ABS(L917-L916))</f>
        <v>0.67361486316039465</v>
      </c>
      <c r="K919" s="32"/>
      <c r="L919" s="34"/>
    </row>
    <row r="920" spans="8:12" x14ac:dyDescent="0.25">
      <c r="H920" s="33"/>
      <c r="I920" s="32" t="s">
        <v>1509</v>
      </c>
      <c r="J920" s="32" t="s">
        <v>1510</v>
      </c>
      <c r="K920" s="32"/>
      <c r="L920" s="34"/>
    </row>
    <row r="921" spans="8:12" x14ac:dyDescent="0.25">
      <c r="H921" s="33" t="s">
        <v>1523</v>
      </c>
      <c r="I921" s="32">
        <f>I900+0.5</f>
        <v>6</v>
      </c>
      <c r="J921" s="32">
        <v>5</v>
      </c>
      <c r="K921" s="32"/>
      <c r="L921" s="34"/>
    </row>
    <row r="922" spans="8:12" x14ac:dyDescent="0.25">
      <c r="H922" s="33" t="s">
        <v>1525</v>
      </c>
      <c r="I922" s="4">
        <v>7.0191428571428602</v>
      </c>
      <c r="J922" s="4">
        <v>-1.9142857142857201E-2</v>
      </c>
      <c r="K922" s="4">
        <f>IF($I922&lt;$K$3,$K$3,IF($I922&gt;$L$3,$L$3,$I922))</f>
        <v>7</v>
      </c>
      <c r="L922" s="10">
        <f>IF($J922&lt;$K$4,$K$4,IF($J922&gt;$L$4,$L$4,$J922))</f>
        <v>0</v>
      </c>
    </row>
    <row r="923" spans="8:12" x14ac:dyDescent="0.25">
      <c r="H923" s="33" t="s">
        <v>1526</v>
      </c>
      <c r="I923" s="4">
        <v>7.7566285714285703</v>
      </c>
      <c r="J923" s="4">
        <v>-1.9142857142857201E-2</v>
      </c>
      <c r="K923" s="4">
        <f>IF($I923&lt;$K$3,$K$3,IF($I923&gt;$L$3,$L$3,$I923))</f>
        <v>7</v>
      </c>
      <c r="L923" s="10">
        <f>IF($J923&lt;$K$4,$K$4,IF($J923&gt;$L$4,$L$4,$J923))</f>
        <v>0</v>
      </c>
    </row>
    <row r="924" spans="8:12" x14ac:dyDescent="0.25">
      <c r="H924" s="33"/>
      <c r="I924" s="32"/>
      <c r="J924" s="32"/>
      <c r="K924" s="32"/>
      <c r="L924" s="34"/>
    </row>
    <row r="925" spans="8:12" x14ac:dyDescent="0.25">
      <c r="H925" s="33" t="s">
        <v>1519</v>
      </c>
      <c r="I925" s="32" t="str">
        <f ca="1" xml:space="preserve"> "(x - " &amp; $M$3 &amp; ")^2 + (y - " &amp; $M$4 &amp; ")^2 = " &amp; I918 &amp; "^2"</f>
        <v>(x - 3,5)^2 + (y - 0)^2 = 3,47122854149245^2</v>
      </c>
      <c r="J925" s="32"/>
      <c r="K925" s="32"/>
      <c r="L925" s="34"/>
    </row>
    <row r="926" spans="8:12" x14ac:dyDescent="0.25">
      <c r="H926" s="33"/>
      <c r="I926" s="32" t="str">
        <f ca="1" xml:space="preserve"> "(x - " &amp; $N$3 &amp; ")^2 + (y - " &amp; $N$4 &amp; ")^2 = " &amp; J918 &amp; "^2"</f>
        <v>(x - 0)^2 + (y - 3,5)^2 = 7,82623792124926^2</v>
      </c>
      <c r="J926" s="32"/>
      <c r="K926" s="32"/>
      <c r="L926" s="34"/>
    </row>
    <row r="927" spans="8:12" x14ac:dyDescent="0.25">
      <c r="H927" s="33"/>
      <c r="I927" s="32" t="str">
        <f ca="1" xml:space="preserve"> "(x - " &amp; $O$3 &amp; ")^2 + (y - " &amp; $O$4 &amp; ")^2 = " &amp; K918 &amp; "^2"</f>
        <v>(x - 3,5)^2 + (y - 7)^2 = 7,82623792124926^2</v>
      </c>
      <c r="J927" s="32"/>
      <c r="K927" s="32"/>
      <c r="L927" s="34"/>
    </row>
    <row r="928" spans="8:12" x14ac:dyDescent="0.25">
      <c r="H928" s="33"/>
      <c r="I928" s="32" t="str">
        <f ca="1" xml:space="preserve"> "(x - " &amp; $P$3 &amp; ")^2 + (y - " &amp; $P$4 &amp; ")^2 = " &amp; L918 &amp; "^2"</f>
        <v>(x - 7)^2 + (y - 3,5)^2 = 1,30535399754154^2</v>
      </c>
      <c r="J928" s="32"/>
      <c r="K928" s="32"/>
      <c r="L928" s="34"/>
    </row>
    <row r="929" spans="8:12" x14ac:dyDescent="0.25">
      <c r="H929" s="33"/>
      <c r="I929" s="32"/>
      <c r="J929" s="32"/>
      <c r="K929" s="32"/>
      <c r="L929" s="34"/>
    </row>
    <row r="930" spans="8:12" x14ac:dyDescent="0.25">
      <c r="H930" s="33"/>
      <c r="I930" s="32" t="s">
        <v>1529</v>
      </c>
      <c r="J930" s="32"/>
      <c r="K930" s="32"/>
      <c r="L930" s="34"/>
    </row>
    <row r="931" spans="8:12" x14ac:dyDescent="0.25">
      <c r="H931" s="33"/>
      <c r="I931" s="32" t="s">
        <v>1525</v>
      </c>
      <c r="J931" s="32">
        <f>SQRT(POWER($K922-$I921,2)+POWER($L922-$J921,2))</f>
        <v>5.0990195135927845</v>
      </c>
      <c r="K931" s="32"/>
      <c r="L931" s="34"/>
    </row>
    <row r="932" spans="8:12" x14ac:dyDescent="0.25">
      <c r="H932" s="35"/>
      <c r="I932" s="36" t="s">
        <v>1526</v>
      </c>
      <c r="J932" s="36">
        <f>SQRT(POWER($K923-$I921,2)+POWER($L923-$J921,2))</f>
        <v>5.0990195135927845</v>
      </c>
      <c r="K932" s="36"/>
      <c r="L932" s="37"/>
    </row>
    <row r="936" spans="8:12" x14ac:dyDescent="0.25">
      <c r="H936" s="7"/>
      <c r="I936" s="8" t="s">
        <v>1512</v>
      </c>
      <c r="J936" s="8" t="s">
        <v>1513</v>
      </c>
      <c r="K936" s="8" t="s">
        <v>1514</v>
      </c>
      <c r="L936" s="9" t="s">
        <v>1522</v>
      </c>
    </row>
    <row r="937" spans="8:12" x14ac:dyDescent="0.25">
      <c r="H937" s="33" t="s">
        <v>1516</v>
      </c>
      <c r="I937" s="4">
        <f>SQRT(POWER($I942-$M$3,2)+POWER($J942-$M$4,2))</f>
        <v>5.8309518948453007</v>
      </c>
      <c r="J937" s="4">
        <f>SQRT(POWER($I942-$N$3,2)+POWER($J942-$N$4,2))</f>
        <v>6.6708320320631671</v>
      </c>
      <c r="K937" s="4">
        <f>SQRT(POWER($I942-$O$3,2)+POWER($J942-$O$4,2))</f>
        <v>3.6055512754639891</v>
      </c>
      <c r="L937" s="10">
        <f>SQRT(POWER($I942-$P$3,2)+POWER($J942-$P$4,2))</f>
        <v>1.5811388300841898</v>
      </c>
    </row>
    <row r="938" spans="8:12" x14ac:dyDescent="0.25">
      <c r="H938" s="33" t="s">
        <v>1527</v>
      </c>
      <c r="I938" s="32">
        <f>ROUND(I937/0.5,0)*0.5</f>
        <v>6</v>
      </c>
      <c r="J938" s="32">
        <f t="shared" ref="J938" si="212">ROUND(J937/0.5,0)*0.5</f>
        <v>6.5</v>
      </c>
      <c r="K938" s="32">
        <f t="shared" ref="K938" si="213">ROUND(K937/0.5,0)*0.5</f>
        <v>3.5</v>
      </c>
      <c r="L938" s="34">
        <f t="shared" ref="L938" si="214">ROUND(L937/0.5,0)*0.5</f>
        <v>1.5</v>
      </c>
    </row>
    <row r="939" spans="8:12" x14ac:dyDescent="0.25">
      <c r="H939" s="33" t="s">
        <v>1517</v>
      </c>
      <c r="I939" s="4">
        <f ca="1">IF(INDIRECT("$C$" &amp; $I938*2+3)&gt;$I$6,$I$6,INDIRECT("$C$" &amp; $I938*2+3))</f>
        <v>7.8262379212492643</v>
      </c>
      <c r="J939" s="4">
        <f ca="1">IF(INDIRECT("$D$" &amp; $J938*2+3)&gt;$I$6,$I$6,INDIRECT("$D$" &amp; $J938*2+3))</f>
        <v>7.8262379212492643</v>
      </c>
      <c r="K939" s="4">
        <f ca="1">IF(INDIRECT("$E$" &amp; $K938*2+3)&gt;$I$6,$I$6,INDIRECT("$E$" &amp; $K938*2+3))</f>
        <v>3.7011440527598762</v>
      </c>
      <c r="L939" s="10">
        <f ca="1">IF(INDIRECT("$F$" &amp; $L938*2+3)&gt;$I$6,$I$6,INDIRECT("$F$" &amp; $L938*2+3))</f>
        <v>0.81996562104385073</v>
      </c>
    </row>
    <row r="940" spans="8:12" x14ac:dyDescent="0.25">
      <c r="H940" s="33"/>
      <c r="I940" s="32" t="s">
        <v>1502</v>
      </c>
      <c r="J940" s="4">
        <f>SUM(ABS(I937-I938),ABS(J938-J937),ABS(K938-K937),ABS(L938-L937))</f>
        <v>0.52657024276604525</v>
      </c>
      <c r="K940" s="32"/>
      <c r="L940" s="34"/>
    </row>
    <row r="941" spans="8:12" x14ac:dyDescent="0.25">
      <c r="H941" s="33"/>
      <c r="I941" s="32" t="s">
        <v>1509</v>
      </c>
      <c r="J941" s="32" t="s">
        <v>1510</v>
      </c>
      <c r="K941" s="32"/>
      <c r="L941" s="34"/>
    </row>
    <row r="942" spans="8:12" x14ac:dyDescent="0.25">
      <c r="H942" s="33" t="s">
        <v>1523</v>
      </c>
      <c r="I942" s="32">
        <f>I921+0.5</f>
        <v>6.5</v>
      </c>
      <c r="J942" s="32">
        <v>5</v>
      </c>
      <c r="K942" s="32"/>
      <c r="L942" s="34"/>
    </row>
    <row r="943" spans="8:12" x14ac:dyDescent="0.25">
      <c r="H943" s="33" t="s">
        <v>1525</v>
      </c>
      <c r="I943" s="4">
        <v>6.9013499999999999</v>
      </c>
      <c r="J943" s="4">
        <v>6.9013499999999999</v>
      </c>
      <c r="K943" s="4">
        <f>IF($I943&lt;$K$3,$K$3,IF($I943&gt;$L$3,$L$3,$I943))</f>
        <v>6.9013499999999999</v>
      </c>
      <c r="L943" s="10">
        <f>IF($J943&lt;$K$4,$K$4,IF($J943&gt;$L$4,$L$4,$J943))</f>
        <v>6.9013499999999999</v>
      </c>
    </row>
    <row r="944" spans="8:12" x14ac:dyDescent="0.25">
      <c r="H944" s="33" t="s">
        <v>1526</v>
      </c>
      <c r="I944" s="4">
        <v>7.8311785714285698</v>
      </c>
      <c r="J944" s="4">
        <v>6.9013499999999999</v>
      </c>
      <c r="K944" s="4">
        <f>IF($I944&lt;$K$3,$K$3,IF($I944&gt;$L$3,$L$3,$I944))</f>
        <v>7</v>
      </c>
      <c r="L944" s="10">
        <f>IF($J944&lt;$K$4,$K$4,IF($J944&gt;$L$4,$L$4,$J944))</f>
        <v>6.9013499999999999</v>
      </c>
    </row>
    <row r="945" spans="8:12" x14ac:dyDescent="0.25">
      <c r="H945" s="33"/>
      <c r="I945" s="32"/>
      <c r="J945" s="32"/>
      <c r="K945" s="32"/>
      <c r="L945" s="34"/>
    </row>
    <row r="946" spans="8:12" x14ac:dyDescent="0.25">
      <c r="H946" s="33" t="s">
        <v>1519</v>
      </c>
      <c r="I946" s="32" t="str">
        <f ca="1" xml:space="preserve"> "(x - " &amp; $M$3 &amp; ")^2 + (y - " &amp; $M$4 &amp; ")^2 = " &amp; I939 &amp; "^2"</f>
        <v>(x - 3,5)^2 + (y - 0)^2 = 7,82623792124926^2</v>
      </c>
      <c r="J946" s="32"/>
      <c r="K946" s="32"/>
      <c r="L946" s="34"/>
    </row>
    <row r="947" spans="8:12" x14ac:dyDescent="0.25">
      <c r="H947" s="33"/>
      <c r="I947" s="32" t="str">
        <f ca="1" xml:space="preserve"> "(x - " &amp; $N$3 &amp; ")^2 + (y - " &amp; $N$4 &amp; ")^2 = " &amp; J939 &amp; "^2"</f>
        <v>(x - 0)^2 + (y - 3,5)^2 = 7,82623792124926^2</v>
      </c>
      <c r="J947" s="32"/>
      <c r="K947" s="32"/>
      <c r="L947" s="34"/>
    </row>
    <row r="948" spans="8:12" x14ac:dyDescent="0.25">
      <c r="H948" s="33"/>
      <c r="I948" s="32" t="str">
        <f ca="1" xml:space="preserve"> "(x - " &amp; $O$3 &amp; ")^2 + (y - " &amp; $O$4 &amp; ")^2 = " &amp; K939 &amp; "^2"</f>
        <v>(x - 3,5)^2 + (y - 7)^2 = 3,70114405275988^2</v>
      </c>
      <c r="J948" s="32"/>
      <c r="K948" s="32"/>
      <c r="L948" s="34"/>
    </row>
    <row r="949" spans="8:12" x14ac:dyDescent="0.25">
      <c r="H949" s="33"/>
      <c r="I949" s="32" t="str">
        <f ca="1" xml:space="preserve"> "(x - " &amp; $P$3 &amp; ")^2 + (y - " &amp; $P$4 &amp; ")^2 = " &amp; L939 &amp; "^2"</f>
        <v>(x - 7)^2 + (y - 3,5)^2 = 0,819965621043851^2</v>
      </c>
      <c r="J949" s="32"/>
      <c r="K949" s="32"/>
      <c r="L949" s="34"/>
    </row>
    <row r="950" spans="8:12" x14ac:dyDescent="0.25">
      <c r="H950" s="33"/>
      <c r="I950" s="32"/>
      <c r="J950" s="32"/>
      <c r="K950" s="32"/>
      <c r="L950" s="34"/>
    </row>
    <row r="951" spans="8:12" x14ac:dyDescent="0.25">
      <c r="H951" s="33"/>
      <c r="I951" s="32" t="s">
        <v>1529</v>
      </c>
      <c r="J951" s="32"/>
      <c r="K951" s="32"/>
      <c r="L951" s="34"/>
    </row>
    <row r="952" spans="8:12" x14ac:dyDescent="0.25">
      <c r="H952" s="33"/>
      <c r="I952" s="32" t="s">
        <v>1525</v>
      </c>
      <c r="J952" s="32">
        <f>SQRT(POWER($K943-$I942,2)+POWER($L943-$J942,2))</f>
        <v>1.9432482201201162</v>
      </c>
      <c r="K952" s="32"/>
      <c r="L952" s="34"/>
    </row>
    <row r="953" spans="8:12" x14ac:dyDescent="0.25">
      <c r="H953" s="35"/>
      <c r="I953" s="36" t="s">
        <v>1526</v>
      </c>
      <c r="J953" s="36">
        <f>SQRT(POWER($K944-$I942,2)+POWER($L944-$J942,2))</f>
        <v>1.9659938510839752</v>
      </c>
      <c r="K953" s="36"/>
      <c r="L953" s="37"/>
    </row>
    <row r="957" spans="8:12" x14ac:dyDescent="0.25">
      <c r="H957" s="7"/>
      <c r="I957" s="8" t="s">
        <v>1512</v>
      </c>
      <c r="J957" s="8" t="s">
        <v>1513</v>
      </c>
      <c r="K957" s="8" t="s">
        <v>1514</v>
      </c>
      <c r="L957" s="9" t="s">
        <v>1522</v>
      </c>
    </row>
    <row r="958" spans="8:12" x14ac:dyDescent="0.25">
      <c r="H958" s="33" t="s">
        <v>1516</v>
      </c>
      <c r="I958" s="4">
        <f>SQRT(POWER($I963-$M$3,2)+POWER($J963-$M$4,2))</f>
        <v>5.4083269131959844</v>
      </c>
      <c r="J958" s="4">
        <f>SQRT(POWER($I963-$N$3,2)+POWER($J963-$N$4,2))</f>
        <v>1.1180339887498949</v>
      </c>
      <c r="K958" s="4">
        <f>SQRT(POWER($I963-$O$3,2)+POWER($J963-$O$4,2))</f>
        <v>3.905124837953327</v>
      </c>
      <c r="L958" s="10">
        <f>SQRT(POWER($I963-$P$3,2)+POWER($J963-$P$4,2))</f>
        <v>6.5764732189829527</v>
      </c>
    </row>
    <row r="959" spans="8:12" x14ac:dyDescent="0.25">
      <c r="H959" s="33" t="s">
        <v>1527</v>
      </c>
      <c r="I959" s="32">
        <f>ROUND(I958/0.5,0)*0.5</f>
        <v>5.5</v>
      </c>
      <c r="J959" s="32">
        <f t="shared" ref="J959" si="215">ROUND(J958/0.5,0)*0.5</f>
        <v>1</v>
      </c>
      <c r="K959" s="32">
        <f t="shared" ref="K959" si="216">ROUND(K958/0.5,0)*0.5</f>
        <v>4</v>
      </c>
      <c r="L959" s="34">
        <f t="shared" ref="L959" si="217">ROUND(L958/0.5,0)*0.5</f>
        <v>6.5</v>
      </c>
    </row>
    <row r="960" spans="8:12" x14ac:dyDescent="0.25">
      <c r="H960" s="33" t="s">
        <v>1517</v>
      </c>
      <c r="I960" s="4">
        <f ca="1">IF(INDIRECT("$C$" &amp; $I959*2+3)&gt;$I$6,$I$6,INDIRECT("$C$" &amp; $I959*2+3))</f>
        <v>3.4712285414924549</v>
      </c>
      <c r="J960" s="4">
        <f ca="1">IF(INDIRECT("$D$" &amp; $J959*2+3)&gt;$I$6,$I$6,INDIRECT("$D$" &amp; $J959*2+3))</f>
        <v>0.78145875028456535</v>
      </c>
      <c r="K960" s="4">
        <f ca="1">IF(INDIRECT("$E$" &amp; $K959*2+3)&gt;$I$6,$I$6,INDIRECT("$E$" &amp; $K959*2+3))</f>
        <v>6.5919061299105222</v>
      </c>
      <c r="L960" s="10">
        <f ca="1">IF(INDIRECT("$F$" &amp; $L959*2+3)&gt;$I$6,$I$6,INDIRECT("$F$" &amp; $L959*2+3))</f>
        <v>7.8262379212492643</v>
      </c>
    </row>
    <row r="961" spans="8:12" x14ac:dyDescent="0.25">
      <c r="H961" s="33"/>
      <c r="I961" s="32" t="s">
        <v>1502</v>
      </c>
      <c r="J961" s="4">
        <f>SUM(ABS(I958-I959),ABS(J959-J958),ABS(K959-K958),ABS(L959-L958))</f>
        <v>0.38105545658353623</v>
      </c>
      <c r="K961" s="32"/>
      <c r="L961" s="34"/>
    </row>
    <row r="962" spans="8:12" x14ac:dyDescent="0.25">
      <c r="H962" s="33"/>
      <c r="I962" s="32" t="s">
        <v>1509</v>
      </c>
      <c r="J962" s="32" t="s">
        <v>1510</v>
      </c>
      <c r="K962" s="32"/>
      <c r="L962" s="34"/>
    </row>
    <row r="963" spans="8:12" x14ac:dyDescent="0.25">
      <c r="H963" s="33" t="s">
        <v>1523</v>
      </c>
      <c r="I963" s="32">
        <v>0.5</v>
      </c>
      <c r="J963" s="32">
        <v>4.5</v>
      </c>
      <c r="K963" s="32"/>
      <c r="L963" s="34"/>
    </row>
    <row r="964" spans="8:12" x14ac:dyDescent="0.25">
      <c r="H964" s="33" t="s">
        <v>1525</v>
      </c>
      <c r="I964" s="4">
        <v>-0.37515714285714302</v>
      </c>
      <c r="J964" s="4">
        <v>1.2580571428571401</v>
      </c>
      <c r="K964" s="4">
        <f>IF($I964&lt;$K$3,$K$3,IF($I964&gt;$L$3,$L$3,$I964))</f>
        <v>0</v>
      </c>
      <c r="L964" s="10">
        <f>IF($J964&lt;$K$4,$K$4,IF($J964&gt;$L$4,$L$4,$J964))</f>
        <v>1.2580571428571401</v>
      </c>
    </row>
    <row r="965" spans="8:12" x14ac:dyDescent="0.25">
      <c r="H965" s="33" t="s">
        <v>1526</v>
      </c>
      <c r="I965" s="4">
        <v>-0.83574999999999999</v>
      </c>
      <c r="J965" s="4">
        <v>1.2580571428571401</v>
      </c>
      <c r="K965" s="4">
        <f>IF($I965&lt;$K$3,$K$3,IF($I965&gt;$L$3,$L$3,$I965))</f>
        <v>0</v>
      </c>
      <c r="L965" s="10">
        <f>IF($J965&lt;$K$4,$K$4,IF($J965&gt;$L$4,$L$4,$J965))</f>
        <v>1.2580571428571401</v>
      </c>
    </row>
    <row r="966" spans="8:12" x14ac:dyDescent="0.25">
      <c r="H966" s="33"/>
      <c r="I966" s="32"/>
      <c r="J966" s="32"/>
      <c r="K966" s="32"/>
      <c r="L966" s="34"/>
    </row>
    <row r="967" spans="8:12" x14ac:dyDescent="0.25">
      <c r="H967" s="33" t="s">
        <v>1519</v>
      </c>
      <c r="I967" s="32" t="str">
        <f ca="1" xml:space="preserve"> "(x - " &amp; $M$3 &amp; ")^2 + (y - " &amp; $M$4 &amp; ")^2 = " &amp; I960 &amp; "^2"</f>
        <v>(x - 3,5)^2 + (y - 0)^2 = 3,47122854149245^2</v>
      </c>
      <c r="J967" s="32"/>
      <c r="K967" s="32"/>
      <c r="L967" s="34"/>
    </row>
    <row r="968" spans="8:12" x14ac:dyDescent="0.25">
      <c r="H968" s="33"/>
      <c r="I968" s="32" t="str">
        <f ca="1" xml:space="preserve"> "(x - " &amp; $N$3 &amp; ")^2 + (y - " &amp; $N$4 &amp; ")^2 = " &amp; J960 &amp; "^2"</f>
        <v>(x - 0)^2 + (y - 3,5)^2 = 0,781458750284565^2</v>
      </c>
      <c r="J968" s="32"/>
      <c r="K968" s="32"/>
      <c r="L968" s="34"/>
    </row>
    <row r="969" spans="8:12" x14ac:dyDescent="0.25">
      <c r="H969" s="33"/>
      <c r="I969" s="32" t="str">
        <f ca="1" xml:space="preserve"> "(x - " &amp; $O$3 &amp; ")^2 + (y - " &amp; $O$4 &amp; ")^2 = " &amp; K960 &amp; "^2"</f>
        <v>(x - 3,5)^2 + (y - 7)^2 = 6,59190612991052^2</v>
      </c>
      <c r="J969" s="32"/>
      <c r="K969" s="32"/>
      <c r="L969" s="34"/>
    </row>
    <row r="970" spans="8:12" x14ac:dyDescent="0.25">
      <c r="H970" s="33"/>
      <c r="I970" s="32" t="str">
        <f ca="1" xml:space="preserve"> "(x - " &amp; $P$3 &amp; ")^2 + (y - " &amp; $P$4 &amp; ")^2 = " &amp; L960 &amp; "^2"</f>
        <v>(x - 7)^2 + (y - 3,5)^2 = 7,82623792124926^2</v>
      </c>
      <c r="J970" s="32"/>
      <c r="K970" s="32"/>
      <c r="L970" s="34"/>
    </row>
    <row r="971" spans="8:12" x14ac:dyDescent="0.25">
      <c r="H971" s="33"/>
      <c r="I971" s="32"/>
      <c r="J971" s="32"/>
      <c r="K971" s="32"/>
      <c r="L971" s="34"/>
    </row>
    <row r="972" spans="8:12" x14ac:dyDescent="0.25">
      <c r="H972" s="33"/>
      <c r="I972" s="32" t="s">
        <v>1529</v>
      </c>
      <c r="J972" s="32"/>
      <c r="K972" s="32"/>
      <c r="L972" s="34"/>
    </row>
    <row r="973" spans="8:12" x14ac:dyDescent="0.25">
      <c r="H973" s="33"/>
      <c r="I973" s="32" t="s">
        <v>1525</v>
      </c>
      <c r="J973" s="32">
        <f>SQRT(POWER($K964-$I963,2)+POWER($L964-$J963,2))</f>
        <v>3.2802733863170013</v>
      </c>
      <c r="K973" s="32"/>
      <c r="L973" s="34"/>
    </row>
    <row r="974" spans="8:12" x14ac:dyDescent="0.25">
      <c r="H974" s="35"/>
      <c r="I974" s="36" t="s">
        <v>1526</v>
      </c>
      <c r="J974" s="36">
        <f>SQRT(POWER($K965-$I963,2)+POWER($L965-$J963,2))</f>
        <v>3.2802733863170013</v>
      </c>
      <c r="K974" s="36"/>
      <c r="L974" s="37"/>
    </row>
    <row r="978" spans="8:12" x14ac:dyDescent="0.25">
      <c r="H978" s="7"/>
      <c r="I978" s="8" t="s">
        <v>1512</v>
      </c>
      <c r="J978" s="8" t="s">
        <v>1513</v>
      </c>
      <c r="K978" s="8" t="s">
        <v>1514</v>
      </c>
      <c r="L978" s="9" t="s">
        <v>1522</v>
      </c>
    </row>
    <row r="979" spans="8:12" x14ac:dyDescent="0.25">
      <c r="H979" s="33" t="s">
        <v>1516</v>
      </c>
      <c r="I979" s="4">
        <f>SQRT(POWER($I984-$M$3,2)+POWER($J984-$M$4,2))</f>
        <v>5.1478150704935004</v>
      </c>
      <c r="J979" s="4">
        <f>SQRT(POWER($I984-$N$3,2)+POWER($J984-$N$4,2))</f>
        <v>1.4142135623730951</v>
      </c>
      <c r="K979" s="4">
        <f>SQRT(POWER($I984-$O$3,2)+POWER($J984-$O$4,2))</f>
        <v>3.5355339059327378</v>
      </c>
      <c r="L979" s="10">
        <f>SQRT(POWER($I984-$P$3,2)+POWER($J984-$P$4,2))</f>
        <v>6.0827625302982193</v>
      </c>
    </row>
    <row r="980" spans="8:12" x14ac:dyDescent="0.25">
      <c r="H980" s="33" t="s">
        <v>1527</v>
      </c>
      <c r="I980" s="32">
        <f>ROUND(I979/0.5,0)*0.5</f>
        <v>5</v>
      </c>
      <c r="J980" s="32">
        <f t="shared" ref="J980" si="218">ROUND(J979/0.5,0)*0.5</f>
        <v>1.5</v>
      </c>
      <c r="K980" s="32">
        <f t="shared" ref="K980" si="219">ROUND(K979/0.5,0)*0.5</f>
        <v>3.5</v>
      </c>
      <c r="L980" s="34">
        <f t="shared" ref="L980" si="220">ROUND(L979/0.5,0)*0.5</f>
        <v>6</v>
      </c>
    </row>
    <row r="981" spans="8:12" x14ac:dyDescent="0.25">
      <c r="H981" s="33" t="s">
        <v>1517</v>
      </c>
      <c r="I981" s="4">
        <f ca="1">IF(INDIRECT("$C$" &amp; $I980*2+3)&gt;$I$6,$I$6,INDIRECT("$C$" &amp; $I980*2+3))</f>
        <v>2.478883460205028</v>
      </c>
      <c r="J981" s="4">
        <f ca="1">IF(INDIRECT("$D$" &amp; $J980*2+3)&gt;$I$6,$I$6,INDIRECT("$D$" &amp; $J980*2+3))</f>
        <v>0.81996562104385073</v>
      </c>
      <c r="K981" s="4">
        <f ca="1">IF(INDIRECT("$E$" &amp; $K980*2+3)&gt;$I$6,$I$6,INDIRECT("$E$" &amp; $K980*2+3))</f>
        <v>3.7011440527598762</v>
      </c>
      <c r="L981" s="10">
        <f ca="1">IF(INDIRECT("$F$" &amp; $L980*2+3)&gt;$I$6,$I$6,INDIRECT("$F$" &amp; $L980*2+3))</f>
        <v>7.8262379212492643</v>
      </c>
    </row>
    <row r="982" spans="8:12" x14ac:dyDescent="0.25">
      <c r="H982" s="33"/>
      <c r="I982" s="32" t="s">
        <v>1502</v>
      </c>
      <c r="J982" s="4">
        <f>SUM(ABS(I979-I980),ABS(J980-J979),ABS(K980-K979),ABS(L980-L979))</f>
        <v>0.35189794435136235</v>
      </c>
      <c r="K982" s="32"/>
      <c r="L982" s="34"/>
    </row>
    <row r="983" spans="8:12" x14ac:dyDescent="0.25">
      <c r="H983" s="33"/>
      <c r="I983" s="32" t="s">
        <v>1509</v>
      </c>
      <c r="J983" s="32" t="s">
        <v>1510</v>
      </c>
      <c r="K983" s="32"/>
      <c r="L983" s="34"/>
    </row>
    <row r="984" spans="8:12" x14ac:dyDescent="0.25">
      <c r="H984" s="33" t="s">
        <v>1523</v>
      </c>
      <c r="I984" s="32">
        <f>I963+0.5</f>
        <v>1</v>
      </c>
      <c r="J984" s="32">
        <v>4.5</v>
      </c>
      <c r="K984" s="32"/>
      <c r="L984" s="34"/>
    </row>
    <row r="985" spans="8:12" x14ac:dyDescent="0.25">
      <c r="H985" s="33" t="s">
        <v>1525</v>
      </c>
      <c r="I985" s="4">
        <v>2.1788857142857099</v>
      </c>
      <c r="J985" s="4">
        <v>2.9614571428571401</v>
      </c>
      <c r="K985" s="4">
        <f>IF($I985&lt;$K$3,$K$3,IF($I985&gt;$L$3,$L$3,$I985))</f>
        <v>2.1788857142857099</v>
      </c>
      <c r="L985" s="10">
        <f>IF($J985&lt;$K$4,$K$4,IF($J985&gt;$L$4,$L$4,$J985))</f>
        <v>2.9614571428571401</v>
      </c>
    </row>
    <row r="986" spans="8:12" x14ac:dyDescent="0.25">
      <c r="H986" s="33" t="s">
        <v>1526</v>
      </c>
      <c r="I986" s="4">
        <v>-0.83117857142857199</v>
      </c>
      <c r="J986" s="4">
        <v>2.9614571428571401</v>
      </c>
      <c r="K986" s="4">
        <f>IF($I986&lt;$K$3,$K$3,IF($I986&gt;$L$3,$L$3,$I986))</f>
        <v>0</v>
      </c>
      <c r="L986" s="10">
        <f>IF($J986&lt;$K$4,$K$4,IF($J986&gt;$L$4,$L$4,$J986))</f>
        <v>2.9614571428571401</v>
      </c>
    </row>
    <row r="987" spans="8:12" x14ac:dyDescent="0.25">
      <c r="H987" s="33"/>
      <c r="I987" s="32"/>
      <c r="J987" s="32"/>
      <c r="K987" s="32"/>
      <c r="L987" s="34"/>
    </row>
    <row r="988" spans="8:12" x14ac:dyDescent="0.25">
      <c r="H988" s="33" t="s">
        <v>1519</v>
      </c>
      <c r="I988" s="32" t="str">
        <f ca="1" xml:space="preserve"> "(x - " &amp; $M$3 &amp; ")^2 + (y - " &amp; $M$4 &amp; ")^2 = " &amp; I981 &amp; "^2"</f>
        <v>(x - 3,5)^2 + (y - 0)^2 = 2,47888346020503^2</v>
      </c>
      <c r="J988" s="32"/>
      <c r="K988" s="32"/>
      <c r="L988" s="34"/>
    </row>
    <row r="989" spans="8:12" x14ac:dyDescent="0.25">
      <c r="H989" s="33"/>
      <c r="I989" s="32" t="str">
        <f ca="1" xml:space="preserve"> "(x - " &amp; $N$3 &amp; ")^2 + (y - " &amp; $N$4 &amp; ")^2 = " &amp; J981 &amp; "^2"</f>
        <v>(x - 0)^2 + (y - 3,5)^2 = 0,819965621043851^2</v>
      </c>
      <c r="J989" s="32"/>
      <c r="K989" s="32"/>
      <c r="L989" s="34"/>
    </row>
    <row r="990" spans="8:12" x14ac:dyDescent="0.25">
      <c r="H990" s="33"/>
      <c r="I990" s="32" t="str">
        <f ca="1" xml:space="preserve"> "(x - " &amp; $O$3 &amp; ")^2 + (y - " &amp; $O$4 &amp; ")^2 = " &amp; K981 &amp; "^2"</f>
        <v>(x - 3,5)^2 + (y - 7)^2 = 3,70114405275988^2</v>
      </c>
      <c r="J990" s="32"/>
      <c r="K990" s="32"/>
      <c r="L990" s="34"/>
    </row>
    <row r="991" spans="8:12" x14ac:dyDescent="0.25">
      <c r="H991" s="33"/>
      <c r="I991" s="32" t="str">
        <f ca="1" xml:space="preserve"> "(x - " &amp; $P$3 &amp; ")^2 + (y - " &amp; $P$4 &amp; ")^2 = " &amp; L981 &amp; "^2"</f>
        <v>(x - 7)^2 + (y - 3,5)^2 = 7,82623792124926^2</v>
      </c>
      <c r="J991" s="32"/>
      <c r="K991" s="32"/>
      <c r="L991" s="34"/>
    </row>
    <row r="992" spans="8:12" x14ac:dyDescent="0.25">
      <c r="H992" s="33"/>
      <c r="I992" s="32"/>
      <c r="J992" s="32"/>
      <c r="K992" s="32"/>
      <c r="L992" s="34"/>
    </row>
    <row r="993" spans="8:12" x14ac:dyDescent="0.25">
      <c r="H993" s="33"/>
      <c r="I993" s="32" t="s">
        <v>1529</v>
      </c>
      <c r="J993" s="32"/>
      <c r="K993" s="32"/>
      <c r="L993" s="34"/>
    </row>
    <row r="994" spans="8:12" x14ac:dyDescent="0.25">
      <c r="H994" s="33"/>
      <c r="I994" s="32" t="s">
        <v>1525</v>
      </c>
      <c r="J994" s="32">
        <f>SQRT(POWER($K985-$I984,2)+POWER($L985-$J984,2))</f>
        <v>1.9382687250771609</v>
      </c>
      <c r="K994" s="32"/>
      <c r="L994" s="34"/>
    </row>
    <row r="995" spans="8:12" x14ac:dyDescent="0.25">
      <c r="H995" s="35"/>
      <c r="I995" s="36" t="s">
        <v>1526</v>
      </c>
      <c r="J995" s="36">
        <f>SQRT(POWER($K986-$I984,2)+POWER($L986-$J984,2))</f>
        <v>1.8349697881069635</v>
      </c>
      <c r="K995" s="36"/>
      <c r="L995" s="37"/>
    </row>
    <row r="999" spans="8:12" x14ac:dyDescent="0.25">
      <c r="H999" s="7"/>
      <c r="I999" s="8" t="s">
        <v>1512</v>
      </c>
      <c r="J999" s="8" t="s">
        <v>1513</v>
      </c>
      <c r="K999" s="8" t="s">
        <v>1514</v>
      </c>
      <c r="L999" s="9" t="s">
        <v>1522</v>
      </c>
    </row>
    <row r="1000" spans="8:12" x14ac:dyDescent="0.25">
      <c r="H1000" s="33" t="s">
        <v>1516</v>
      </c>
      <c r="I1000" s="4">
        <f>SQRT(POWER($I1005-$M$3,2)+POWER($J1005-$M$4,2))</f>
        <v>4.924428900898052</v>
      </c>
      <c r="J1000" s="4">
        <f>SQRT(POWER($I1005-$N$3,2)+POWER($J1005-$N$4,2))</f>
        <v>1.8027756377319946</v>
      </c>
      <c r="K1000" s="4">
        <f>SQRT(POWER($I1005-$O$3,2)+POWER($J1005-$O$4,2))</f>
        <v>3.2015621187164243</v>
      </c>
      <c r="L1000" s="10">
        <f>SQRT(POWER($I1005-$P$3,2)+POWER($J1005-$P$4,2))</f>
        <v>5.5901699437494745</v>
      </c>
    </row>
    <row r="1001" spans="8:12" x14ac:dyDescent="0.25">
      <c r="H1001" s="33" t="s">
        <v>1527</v>
      </c>
      <c r="I1001" s="32">
        <f>ROUND(I1000/0.5,0)*0.5</f>
        <v>5</v>
      </c>
      <c r="J1001" s="32">
        <f t="shared" ref="J1001" si="221">ROUND(J1000/0.5,0)*0.5</f>
        <v>2</v>
      </c>
      <c r="K1001" s="32">
        <f t="shared" ref="K1001" si="222">ROUND(K1000/0.5,0)*0.5</f>
        <v>3</v>
      </c>
      <c r="L1001" s="34">
        <f t="shared" ref="L1001" si="223">ROUND(L1000/0.5,0)*0.5</f>
        <v>5.5</v>
      </c>
    </row>
    <row r="1002" spans="8:12" x14ac:dyDescent="0.25">
      <c r="H1002" s="33" t="s">
        <v>1517</v>
      </c>
      <c r="I1002" s="4">
        <f ca="1">IF(INDIRECT("$C$" &amp; $I1001*2+3)&gt;$I$6,$I$6,INDIRECT("$C$" &amp; $I1001*2+3))</f>
        <v>2.478883460205028</v>
      </c>
      <c r="J1002" s="4">
        <f ca="1">IF(INDIRECT("$D$" &amp; $J1001*2+3)&gt;$I$6,$I$6,INDIRECT("$D$" &amp; $J1001*2+3))</f>
        <v>1.305353997541538</v>
      </c>
      <c r="K1002" s="4">
        <f ca="1">IF(INDIRECT("$E$" &amp; $K1001*2+3)&gt;$I$6,$I$6,INDIRECT("$E$" &amp; $K1001*2+3))</f>
        <v>7.8262379212492643</v>
      </c>
      <c r="L1002" s="10">
        <f ca="1">IF(INDIRECT("$F$" &amp; $L1001*2+3)&gt;$I$6,$I$6,INDIRECT("$F$" &amp; $L1001*2+3))</f>
        <v>3.7609640645075757</v>
      </c>
    </row>
    <row r="1003" spans="8:12" x14ac:dyDescent="0.25">
      <c r="H1003" s="33"/>
      <c r="I1003" s="32" t="s">
        <v>1502</v>
      </c>
      <c r="J1003" s="4">
        <f>SUM(ABS(I1000-I1001),ABS(J1001-J1000),ABS(K1001-K1000),ABS(L1001-L1000))</f>
        <v>0.56452752383585225</v>
      </c>
      <c r="K1003" s="32"/>
      <c r="L1003" s="34"/>
    </row>
    <row r="1004" spans="8:12" x14ac:dyDescent="0.25">
      <c r="H1004" s="33"/>
      <c r="I1004" s="32" t="s">
        <v>1509</v>
      </c>
      <c r="J1004" s="32" t="s">
        <v>1510</v>
      </c>
      <c r="K1004" s="32"/>
      <c r="L1004" s="34"/>
    </row>
    <row r="1005" spans="8:12" x14ac:dyDescent="0.25">
      <c r="H1005" s="33" t="s">
        <v>1523</v>
      </c>
      <c r="I1005" s="32">
        <f>I984+0.5</f>
        <v>1.5</v>
      </c>
      <c r="J1005" s="32">
        <v>4.5</v>
      </c>
      <c r="K1005" s="32"/>
      <c r="L1005" s="34"/>
    </row>
    <row r="1006" spans="8:12" x14ac:dyDescent="0.25">
      <c r="H1006" s="33" t="s">
        <v>1525</v>
      </c>
      <c r="I1006" s="4">
        <v>-1.07336428571429</v>
      </c>
      <c r="J1006" s="4">
        <v>-0.43989285714285697</v>
      </c>
      <c r="K1006" s="4">
        <f>IF($I1006&lt;$K$3,$K$3,IF($I1006&gt;$L$3,$L$3,$I1006))</f>
        <v>0</v>
      </c>
      <c r="L1006" s="10">
        <f>IF($J1006&lt;$K$4,$K$4,IF($J1006&gt;$L$4,$L$4,$J1006))</f>
        <v>0</v>
      </c>
    </row>
    <row r="1007" spans="8:12" x14ac:dyDescent="0.25">
      <c r="H1007" s="33" t="s">
        <v>1526</v>
      </c>
      <c r="I1007" s="4">
        <v>2.6127500000000001</v>
      </c>
      <c r="J1007" s="4">
        <v>-0.43989285714285697</v>
      </c>
      <c r="K1007" s="4">
        <f>IF($I1007&lt;$K$3,$K$3,IF($I1007&gt;$L$3,$L$3,$I1007))</f>
        <v>2.6127500000000001</v>
      </c>
      <c r="L1007" s="10">
        <f>IF($J1007&lt;$K$4,$K$4,IF($J1007&gt;$L$4,$L$4,$J1007))</f>
        <v>0</v>
      </c>
    </row>
    <row r="1008" spans="8:12" x14ac:dyDescent="0.25">
      <c r="H1008" s="33"/>
      <c r="I1008" s="32"/>
      <c r="J1008" s="32"/>
      <c r="K1008" s="32"/>
      <c r="L1008" s="34"/>
    </row>
    <row r="1009" spans="8:12" x14ac:dyDescent="0.25">
      <c r="H1009" s="33" t="s">
        <v>1519</v>
      </c>
      <c r="I1009" s="32" t="str">
        <f ca="1" xml:space="preserve"> "(x - " &amp; $M$3 &amp; ")^2 + (y - " &amp; $M$4 &amp; ")^2 = " &amp; I1002 &amp; "^2"</f>
        <v>(x - 3,5)^2 + (y - 0)^2 = 2,47888346020503^2</v>
      </c>
      <c r="J1009" s="32"/>
      <c r="K1009" s="32"/>
      <c r="L1009" s="34"/>
    </row>
    <row r="1010" spans="8:12" x14ac:dyDescent="0.25">
      <c r="H1010" s="33"/>
      <c r="I1010" s="32" t="str">
        <f ca="1" xml:space="preserve"> "(x - " &amp; $N$3 &amp; ")^2 + (y - " &amp; $N$4 &amp; ")^2 = " &amp; J1002 &amp; "^2"</f>
        <v>(x - 0)^2 + (y - 3,5)^2 = 1,30535399754154^2</v>
      </c>
      <c r="J1010" s="32"/>
      <c r="K1010" s="32"/>
      <c r="L1010" s="34"/>
    </row>
    <row r="1011" spans="8:12" x14ac:dyDescent="0.25">
      <c r="H1011" s="33"/>
      <c r="I1011" s="32" t="str">
        <f ca="1" xml:space="preserve"> "(x - " &amp; $O$3 &amp; ")^2 + (y - " &amp; $O$4 &amp; ")^2 = " &amp; K1002 &amp; "^2"</f>
        <v>(x - 3,5)^2 + (y - 7)^2 = 7,82623792124926^2</v>
      </c>
      <c r="J1011" s="32"/>
      <c r="K1011" s="32"/>
      <c r="L1011" s="34"/>
    </row>
    <row r="1012" spans="8:12" x14ac:dyDescent="0.25">
      <c r="H1012" s="33"/>
      <c r="I1012" s="32" t="str">
        <f ca="1" xml:space="preserve"> "(x - " &amp; $P$3 &amp; ")^2 + (y - " &amp; $P$4 &amp; ")^2 = " &amp; L1002 &amp; "^2"</f>
        <v>(x - 7)^2 + (y - 3,5)^2 = 3,76096406450758^2</v>
      </c>
      <c r="J1012" s="32"/>
      <c r="K1012" s="32"/>
      <c r="L1012" s="34"/>
    </row>
    <row r="1013" spans="8:12" x14ac:dyDescent="0.25">
      <c r="H1013" s="33"/>
      <c r="I1013" s="32"/>
      <c r="J1013" s="32"/>
      <c r="K1013" s="32"/>
      <c r="L1013" s="34"/>
    </row>
    <row r="1014" spans="8:12" x14ac:dyDescent="0.25">
      <c r="H1014" s="33"/>
      <c r="I1014" s="32" t="s">
        <v>1529</v>
      </c>
      <c r="J1014" s="32"/>
      <c r="K1014" s="32"/>
      <c r="L1014" s="34"/>
    </row>
    <row r="1015" spans="8:12" x14ac:dyDescent="0.25">
      <c r="H1015" s="33"/>
      <c r="I1015" s="32" t="s">
        <v>1525</v>
      </c>
      <c r="J1015" s="32">
        <f>SQRT(POWER($K1006-$I1005,2)+POWER($L1006-$J1005,2))</f>
        <v>4.7434164902525691</v>
      </c>
      <c r="K1015" s="32"/>
      <c r="L1015" s="34"/>
    </row>
    <row r="1016" spans="8:12" x14ac:dyDescent="0.25">
      <c r="H1016" s="35"/>
      <c r="I1016" s="36" t="s">
        <v>1526</v>
      </c>
      <c r="J1016" s="36">
        <f>SQRT(POWER($K1007-$I1005,2)+POWER($L1007-$J1005,2))</f>
        <v>4.6355380014082508</v>
      </c>
      <c r="K1016" s="36"/>
      <c r="L1016" s="37"/>
    </row>
    <row r="1020" spans="8:12" x14ac:dyDescent="0.25">
      <c r="H1020" s="7"/>
      <c r="I1020" s="8" t="s">
        <v>1512</v>
      </c>
      <c r="J1020" s="8" t="s">
        <v>1513</v>
      </c>
      <c r="K1020" s="8" t="s">
        <v>1514</v>
      </c>
      <c r="L1020" s="9" t="s">
        <v>1522</v>
      </c>
    </row>
    <row r="1021" spans="8:12" x14ac:dyDescent="0.25">
      <c r="H1021" s="33" t="s">
        <v>1516</v>
      </c>
      <c r="I1021" s="4">
        <f>SQRT(POWER($I1026-$M$3,2)+POWER($J1026-$M$4,2))</f>
        <v>4.7434164902525691</v>
      </c>
      <c r="J1021" s="4">
        <f>SQRT(POWER($I1026-$N$3,2)+POWER($J1026-$N$4,2))</f>
        <v>2.2360679774997898</v>
      </c>
      <c r="K1021" s="4">
        <f>SQRT(POWER($I1026-$O$3,2)+POWER($J1026-$O$4,2))</f>
        <v>2.9154759474226504</v>
      </c>
      <c r="L1021" s="10">
        <f>SQRT(POWER($I1026-$P$3,2)+POWER($J1026-$P$4,2))</f>
        <v>5.0990195135927845</v>
      </c>
    </row>
    <row r="1022" spans="8:12" x14ac:dyDescent="0.25">
      <c r="H1022" s="33" t="s">
        <v>1527</v>
      </c>
      <c r="I1022" s="32">
        <f>ROUND(I1021/0.5,0)*0.5</f>
        <v>4.5</v>
      </c>
      <c r="J1022" s="32">
        <f t="shared" ref="J1022" si="224">ROUND(J1021/0.5,0)*0.5</f>
        <v>2</v>
      </c>
      <c r="K1022" s="32">
        <f t="shared" ref="K1022" si="225">ROUND(K1021/0.5,0)*0.5</f>
        <v>3</v>
      </c>
      <c r="L1022" s="34">
        <f t="shared" ref="L1022" si="226">ROUND(L1021/0.5,0)*0.5</f>
        <v>5</v>
      </c>
    </row>
    <row r="1023" spans="8:12" x14ac:dyDescent="0.25">
      <c r="H1023" s="33" t="s">
        <v>1517</v>
      </c>
      <c r="I1023" s="4">
        <f ca="1">IF(INDIRECT("$C$" &amp; $I1022*2+3)&gt;$I$6,$I$6,INDIRECT("$C$" &amp; $I1022*2+3))</f>
        <v>2.2515258567794989</v>
      </c>
      <c r="J1023" s="4">
        <f ca="1">IF(INDIRECT("$D$" &amp; $J1022*2+3)&gt;$I$6,$I$6,INDIRECT("$D$" &amp; $J1022*2+3))</f>
        <v>1.305353997541538</v>
      </c>
      <c r="K1023" s="4">
        <f ca="1">IF(INDIRECT("$E$" &amp; $K1022*2+3)&gt;$I$6,$I$6,INDIRECT("$E$" &amp; $K1022*2+3))</f>
        <v>7.8262379212492643</v>
      </c>
      <c r="L1023" s="10">
        <f ca="1">IF(INDIRECT("$F$" &amp; $L1022*2+3)&gt;$I$6,$I$6,INDIRECT("$F$" &amp; $L1022*2+3))</f>
        <v>2.478883460205028</v>
      </c>
    </row>
    <row r="1024" spans="8:12" x14ac:dyDescent="0.25">
      <c r="H1024" s="33"/>
      <c r="I1024" s="32" t="s">
        <v>1502</v>
      </c>
      <c r="J1024" s="4">
        <f>SUM(ABS(I1021-I1022),ABS(J1022-J1021),ABS(K1022-K1021),ABS(L1022-L1021))</f>
        <v>0.66302803392249299</v>
      </c>
      <c r="K1024" s="32"/>
      <c r="L1024" s="34"/>
    </row>
    <row r="1025" spans="8:12" x14ac:dyDescent="0.25">
      <c r="H1025" s="33"/>
      <c r="I1025" s="32" t="s">
        <v>1509</v>
      </c>
      <c r="J1025" s="32" t="s">
        <v>1510</v>
      </c>
      <c r="K1025" s="32"/>
      <c r="L1025" s="34"/>
    </row>
    <row r="1026" spans="8:12" x14ac:dyDescent="0.25">
      <c r="H1026" s="33" t="s">
        <v>1523</v>
      </c>
      <c r="I1026" s="32">
        <f>I1005+0.5</f>
        <v>2</v>
      </c>
      <c r="J1026" s="32">
        <v>4.5</v>
      </c>
      <c r="K1026" s="32"/>
      <c r="L1026" s="34"/>
    </row>
    <row r="1027" spans="8:12" x14ac:dyDescent="0.25">
      <c r="H1027" s="33" t="s">
        <v>1525</v>
      </c>
      <c r="I1027" s="4">
        <v>-0.99565714285714302</v>
      </c>
      <c r="J1027" s="4">
        <v>-0.51759999999999995</v>
      </c>
      <c r="K1027" s="4">
        <f>IF($I1027&lt;$K$3,$K$3,IF($I1027&gt;$L$3,$L$3,$I1027))</f>
        <v>0</v>
      </c>
      <c r="L1027" s="10">
        <f>IF($J1027&lt;$K$4,$K$4,IF($J1027&gt;$L$4,$L$4,$J1027))</f>
        <v>0</v>
      </c>
    </row>
    <row r="1028" spans="8:12" x14ac:dyDescent="0.25">
      <c r="H1028" s="33" t="s">
        <v>1526</v>
      </c>
      <c r="I1028" s="4">
        <v>3.1832642857142899</v>
      </c>
      <c r="J1028" s="4">
        <v>-0.51759999999999995</v>
      </c>
      <c r="K1028" s="4">
        <f>IF($I1028&lt;$K$3,$K$3,IF($I1028&gt;$L$3,$L$3,$I1028))</f>
        <v>3.1832642857142899</v>
      </c>
      <c r="L1028" s="10">
        <f>IF($J1028&lt;$K$4,$K$4,IF($J1028&gt;$L$4,$L$4,$J1028))</f>
        <v>0</v>
      </c>
    </row>
    <row r="1029" spans="8:12" x14ac:dyDescent="0.25">
      <c r="H1029" s="33"/>
      <c r="I1029" s="32"/>
      <c r="J1029" s="32"/>
      <c r="K1029" s="32"/>
      <c r="L1029" s="34"/>
    </row>
    <row r="1030" spans="8:12" x14ac:dyDescent="0.25">
      <c r="H1030" s="33" t="s">
        <v>1519</v>
      </c>
      <c r="I1030" s="32" t="str">
        <f ca="1" xml:space="preserve"> "(x - " &amp; $M$3 &amp; ")^2 + (y - " &amp; $M$4 &amp; ")^2 = " &amp; I1023 &amp; "^2"</f>
        <v>(x - 3,5)^2 + (y - 0)^2 = 2,2515258567795^2</v>
      </c>
      <c r="J1030" s="32"/>
      <c r="K1030" s="32"/>
      <c r="L1030" s="34"/>
    </row>
    <row r="1031" spans="8:12" x14ac:dyDescent="0.25">
      <c r="H1031" s="33"/>
      <c r="I1031" s="32" t="str">
        <f ca="1" xml:space="preserve"> "(x - " &amp; $N$3 &amp; ")^2 + (y - " &amp; $N$4 &amp; ")^2 = " &amp; J1023 &amp; "^2"</f>
        <v>(x - 0)^2 + (y - 3,5)^2 = 1,30535399754154^2</v>
      </c>
      <c r="J1031" s="32"/>
      <c r="K1031" s="32"/>
      <c r="L1031" s="34"/>
    </row>
    <row r="1032" spans="8:12" x14ac:dyDescent="0.25">
      <c r="H1032" s="33"/>
      <c r="I1032" s="32" t="str">
        <f ca="1" xml:space="preserve"> "(x - " &amp; $O$3 &amp; ")^2 + (y - " &amp; $O$4 &amp; ")^2 = " &amp; K1023 &amp; "^2"</f>
        <v>(x - 3,5)^2 + (y - 7)^2 = 7,82623792124926^2</v>
      </c>
      <c r="J1032" s="32"/>
      <c r="K1032" s="32"/>
      <c r="L1032" s="34"/>
    </row>
    <row r="1033" spans="8:12" x14ac:dyDescent="0.25">
      <c r="H1033" s="33"/>
      <c r="I1033" s="32" t="str">
        <f ca="1" xml:space="preserve"> "(x - " &amp; $P$3 &amp; ")^2 + (y - " &amp; $P$4 &amp; ")^2 = " &amp; L1023 &amp; "^2"</f>
        <v>(x - 7)^2 + (y - 3,5)^2 = 2,47888346020503^2</v>
      </c>
      <c r="J1033" s="32"/>
      <c r="K1033" s="32"/>
      <c r="L1033" s="34"/>
    </row>
    <row r="1034" spans="8:12" x14ac:dyDescent="0.25">
      <c r="H1034" s="33"/>
      <c r="I1034" s="32"/>
      <c r="J1034" s="32"/>
      <c r="K1034" s="32"/>
      <c r="L1034" s="34"/>
    </row>
    <row r="1035" spans="8:12" x14ac:dyDescent="0.25">
      <c r="H1035" s="33"/>
      <c r="I1035" s="32" t="s">
        <v>1529</v>
      </c>
      <c r="J1035" s="32"/>
      <c r="K1035" s="32"/>
      <c r="L1035" s="34"/>
    </row>
    <row r="1036" spans="8:12" x14ac:dyDescent="0.25">
      <c r="H1036" s="33"/>
      <c r="I1036" s="32" t="s">
        <v>1525</v>
      </c>
      <c r="J1036" s="32">
        <f>SQRT(POWER($K1027-$I1026,2)+POWER($L1027-$J1026,2))</f>
        <v>4.924428900898052</v>
      </c>
      <c r="K1036" s="32"/>
      <c r="L1036" s="34"/>
    </row>
    <row r="1037" spans="8:12" x14ac:dyDescent="0.25">
      <c r="H1037" s="35"/>
      <c r="I1037" s="36" t="s">
        <v>1526</v>
      </c>
      <c r="J1037" s="36">
        <f>SQRT(POWER($K1028-$I1026,2)+POWER($L1028-$J1026,2))</f>
        <v>4.6529683396566268</v>
      </c>
      <c r="K1037" s="36"/>
      <c r="L1037" s="37"/>
    </row>
    <row r="1041" spans="8:12" x14ac:dyDescent="0.25">
      <c r="H1041" s="7"/>
      <c r="I1041" s="8" t="s">
        <v>1512</v>
      </c>
      <c r="J1041" s="8" t="s">
        <v>1513</v>
      </c>
      <c r="K1041" s="8" t="s">
        <v>1514</v>
      </c>
      <c r="L1041" s="9" t="s">
        <v>1522</v>
      </c>
    </row>
    <row r="1042" spans="8:12" x14ac:dyDescent="0.25">
      <c r="H1042" s="33" t="s">
        <v>1516</v>
      </c>
      <c r="I1042" s="4">
        <f>SQRT(POWER($I1047-$M$3,2)+POWER($J1047-$M$4,2))</f>
        <v>4.6097722286464435</v>
      </c>
      <c r="J1042" s="4">
        <f>SQRT(POWER($I1047-$N$3,2)+POWER($J1047-$N$4,2))</f>
        <v>2.6925824035672519</v>
      </c>
      <c r="K1042" s="4">
        <f>SQRT(POWER($I1047-$O$3,2)+POWER($J1047-$O$4,2))</f>
        <v>2.6925824035672519</v>
      </c>
      <c r="L1042" s="10">
        <f>SQRT(POWER($I1047-$P$3,2)+POWER($J1047-$P$4,2))</f>
        <v>4.6097722286464435</v>
      </c>
    </row>
    <row r="1043" spans="8:12" x14ac:dyDescent="0.25">
      <c r="H1043" s="33" t="s">
        <v>1527</v>
      </c>
      <c r="I1043" s="32">
        <f>ROUND(I1042/0.5,0)*0.5</f>
        <v>4.5</v>
      </c>
      <c r="J1043" s="32">
        <f t="shared" ref="J1043" si="227">ROUND(J1042/0.5,0)*0.5</f>
        <v>2.5</v>
      </c>
      <c r="K1043" s="32">
        <f t="shared" ref="K1043" si="228">ROUND(K1042/0.5,0)*0.5</f>
        <v>2.5</v>
      </c>
      <c r="L1043" s="34">
        <f t="shared" ref="L1043" si="229">ROUND(L1042/0.5,0)*0.5</f>
        <v>4.5</v>
      </c>
    </row>
    <row r="1044" spans="8:12" x14ac:dyDescent="0.25">
      <c r="H1044" s="33" t="s">
        <v>1517</v>
      </c>
      <c r="I1044" s="4">
        <f ca="1">IF(INDIRECT("$C$" &amp; $I1043*2+3)&gt;$I$6,$I$6,INDIRECT("$C$" &amp; $I1043*2+3))</f>
        <v>2.2515258567794989</v>
      </c>
      <c r="J1044" s="4">
        <f ca="1">IF(INDIRECT("$D$" &amp; $J1043*2+3)&gt;$I$6,$I$6,INDIRECT("$D$" &amp; $J1043*2+3))</f>
        <v>3.5273325269550631</v>
      </c>
      <c r="K1044" s="4">
        <f ca="1">IF(INDIRECT("$E$" &amp; $K1043*2+3)&gt;$I$6,$I$6,INDIRECT("$E$" &amp; $K1043*2+3))</f>
        <v>3.5843432971905935</v>
      </c>
      <c r="L1044" s="10">
        <f ca="1">IF(INDIRECT("$F$" &amp; $L1043*2+3)&gt;$I$6,$I$6,INDIRECT("$F$" &amp; $L1043*2+3))</f>
        <v>2.1457906735558052</v>
      </c>
    </row>
    <row r="1045" spans="8:12" x14ac:dyDescent="0.25">
      <c r="H1045" s="33"/>
      <c r="I1045" s="32" t="s">
        <v>1502</v>
      </c>
      <c r="J1045" s="4">
        <f>SUM(ABS(I1042-I1043),ABS(J1043-J1042),ABS(K1043-K1042),ABS(L1043-L1042))</f>
        <v>0.60470926442739081</v>
      </c>
      <c r="K1045" s="32"/>
      <c r="L1045" s="34"/>
    </row>
    <row r="1046" spans="8:12" x14ac:dyDescent="0.25">
      <c r="H1046" s="33"/>
      <c r="I1046" s="32" t="s">
        <v>1509</v>
      </c>
      <c r="J1046" s="32" t="s">
        <v>1510</v>
      </c>
      <c r="K1046" s="32"/>
      <c r="L1046" s="34"/>
    </row>
    <row r="1047" spans="8:12" x14ac:dyDescent="0.25">
      <c r="H1047" s="33" t="s">
        <v>1523</v>
      </c>
      <c r="I1047" s="32">
        <f>I1026+0.5</f>
        <v>2.5</v>
      </c>
      <c r="J1047" s="32">
        <v>4.5</v>
      </c>
      <c r="K1047" s="32"/>
      <c r="L1047" s="34"/>
    </row>
    <row r="1048" spans="8:12" x14ac:dyDescent="0.25">
      <c r="H1048" s="33" t="s">
        <v>1525</v>
      </c>
      <c r="I1048" s="4">
        <v>4.0030642857142897</v>
      </c>
      <c r="J1048" s="4">
        <v>2.9461499999999998</v>
      </c>
      <c r="K1048" s="4">
        <f>IF($I1048&lt;$K$3,$K$3,IF($I1048&gt;$L$3,$L$3,$I1048))</f>
        <v>4.0030642857142897</v>
      </c>
      <c r="L1048" s="10">
        <f>IF($J1048&lt;$K$4,$K$4,IF($J1048&gt;$L$4,$L$4,$J1048))</f>
        <v>2.9461499999999998</v>
      </c>
    </row>
    <row r="1049" spans="8:12" x14ac:dyDescent="0.25">
      <c r="H1049" s="33" t="s">
        <v>1526</v>
      </c>
      <c r="I1049" s="4">
        <v>4.0598857142857101</v>
      </c>
      <c r="J1049" s="4">
        <v>2.9461499999999998</v>
      </c>
      <c r="K1049" s="4">
        <f>IF($I1049&lt;$K$3,$K$3,IF($I1049&gt;$L$3,$L$3,$I1049))</f>
        <v>4.0598857142857101</v>
      </c>
      <c r="L1049" s="10">
        <f>IF($J1049&lt;$K$4,$K$4,IF($J1049&gt;$L$4,$L$4,$J1049))</f>
        <v>2.9461499999999998</v>
      </c>
    </row>
    <row r="1050" spans="8:12" x14ac:dyDescent="0.25">
      <c r="H1050" s="33"/>
      <c r="I1050" s="32"/>
      <c r="J1050" s="32"/>
      <c r="K1050" s="32"/>
      <c r="L1050" s="34"/>
    </row>
    <row r="1051" spans="8:12" x14ac:dyDescent="0.25">
      <c r="H1051" s="33" t="s">
        <v>1519</v>
      </c>
      <c r="I1051" s="32" t="str">
        <f ca="1" xml:space="preserve"> "(x - " &amp; $M$3 &amp; ")^2 + (y - " &amp; $M$4 &amp; ")^2 = " &amp; I1044 &amp; "^2"</f>
        <v>(x - 3,5)^2 + (y - 0)^2 = 2,2515258567795^2</v>
      </c>
      <c r="J1051" s="32"/>
      <c r="K1051" s="32"/>
      <c r="L1051" s="34"/>
    </row>
    <row r="1052" spans="8:12" x14ac:dyDescent="0.25">
      <c r="H1052" s="33"/>
      <c r="I1052" s="32" t="str">
        <f ca="1" xml:space="preserve"> "(x - " &amp; $N$3 &amp; ")^2 + (y - " &amp; $N$4 &amp; ")^2 = " &amp; J1044 &amp; "^2"</f>
        <v>(x - 0)^2 + (y - 3,5)^2 = 3,52733252695506^2</v>
      </c>
      <c r="J1052" s="32"/>
      <c r="K1052" s="32"/>
      <c r="L1052" s="34"/>
    </row>
    <row r="1053" spans="8:12" x14ac:dyDescent="0.25">
      <c r="H1053" s="33"/>
      <c r="I1053" s="32" t="str">
        <f ca="1" xml:space="preserve"> "(x - " &amp; $O$3 &amp; ")^2 + (y - " &amp; $O$4 &amp; ")^2 = " &amp; K1044 &amp; "^2"</f>
        <v>(x - 3,5)^2 + (y - 7)^2 = 3,58434329719059^2</v>
      </c>
      <c r="J1053" s="32"/>
      <c r="K1053" s="32"/>
      <c r="L1053" s="34"/>
    </row>
    <row r="1054" spans="8:12" x14ac:dyDescent="0.25">
      <c r="H1054" s="33"/>
      <c r="I1054" s="32" t="str">
        <f ca="1" xml:space="preserve"> "(x - " &amp; $P$3 &amp; ")^2 + (y - " &amp; $P$4 &amp; ")^2 = " &amp; L1044 &amp; "^2"</f>
        <v>(x - 7)^2 + (y - 3,5)^2 = 2,14579067355581^2</v>
      </c>
      <c r="J1054" s="32"/>
      <c r="K1054" s="32"/>
      <c r="L1054" s="34"/>
    </row>
    <row r="1055" spans="8:12" x14ac:dyDescent="0.25">
      <c r="H1055" s="33"/>
      <c r="I1055" s="32"/>
      <c r="J1055" s="32"/>
      <c r="K1055" s="32"/>
      <c r="L1055" s="34"/>
    </row>
    <row r="1056" spans="8:12" x14ac:dyDescent="0.25">
      <c r="H1056" s="33"/>
      <c r="I1056" s="32" t="s">
        <v>1529</v>
      </c>
      <c r="J1056" s="32"/>
      <c r="K1056" s="32"/>
      <c r="L1056" s="34"/>
    </row>
    <row r="1057" spans="8:12" x14ac:dyDescent="0.25">
      <c r="H1057" s="33"/>
      <c r="I1057" s="32" t="s">
        <v>1525</v>
      </c>
      <c r="J1057" s="32">
        <f>SQRT(POWER($K1048-$I1047,2)+POWER($L1048-$J1047,2))</f>
        <v>2.1618631014682239</v>
      </c>
      <c r="K1057" s="32"/>
      <c r="L1057" s="34"/>
    </row>
    <row r="1058" spans="8:12" x14ac:dyDescent="0.25">
      <c r="H1058" s="35"/>
      <c r="I1058" s="36" t="s">
        <v>1526</v>
      </c>
      <c r="J1058" s="36">
        <f>SQRT(POWER($K1049-$I1047,2)+POWER($L1049-$J1047,2))</f>
        <v>2.2017477748671941</v>
      </c>
      <c r="K1058" s="36"/>
      <c r="L1058" s="37"/>
    </row>
    <row r="1062" spans="8:12" x14ac:dyDescent="0.25">
      <c r="H1062" s="7"/>
      <c r="I1062" s="8" t="s">
        <v>1512</v>
      </c>
      <c r="J1062" s="8" t="s">
        <v>1513</v>
      </c>
      <c r="K1062" s="8" t="s">
        <v>1514</v>
      </c>
      <c r="L1062" s="9" t="s">
        <v>1522</v>
      </c>
    </row>
    <row r="1063" spans="8:12" x14ac:dyDescent="0.25">
      <c r="H1063" s="33" t="s">
        <v>1516</v>
      </c>
      <c r="I1063" s="4">
        <f>SQRT(POWER($I1068-$M$3,2)+POWER($J1068-$M$4,2))</f>
        <v>4.5276925690687087</v>
      </c>
      <c r="J1063" s="4">
        <f>SQRT(POWER($I1068-$N$3,2)+POWER($J1068-$N$4,2))</f>
        <v>3.1622776601683795</v>
      </c>
      <c r="K1063" s="4">
        <f>SQRT(POWER($I1068-$O$3,2)+POWER($J1068-$O$4,2))</f>
        <v>2.5495097567963922</v>
      </c>
      <c r="L1063" s="10">
        <f>SQRT(POWER($I1068-$P$3,2)+POWER($J1068-$P$4,2))</f>
        <v>4.1231056256176606</v>
      </c>
    </row>
    <row r="1064" spans="8:12" x14ac:dyDescent="0.25">
      <c r="H1064" s="33" t="s">
        <v>1527</v>
      </c>
      <c r="I1064" s="32">
        <f>ROUND(I1063/0.5,0)*0.5</f>
        <v>4.5</v>
      </c>
      <c r="J1064" s="32">
        <f t="shared" ref="J1064" si="230">ROUND(J1063/0.5,0)*0.5</f>
        <v>3</v>
      </c>
      <c r="K1064" s="32">
        <f t="shared" ref="K1064" si="231">ROUND(K1063/0.5,0)*0.5</f>
        <v>2.5</v>
      </c>
      <c r="L1064" s="34">
        <f t="shared" ref="L1064" si="232">ROUND(L1063/0.5,0)*0.5</f>
        <v>4</v>
      </c>
    </row>
    <row r="1065" spans="8:12" x14ac:dyDescent="0.25">
      <c r="H1065" s="33" t="s">
        <v>1517</v>
      </c>
      <c r="I1065" s="4">
        <f ca="1">IF(INDIRECT("$C$" &amp; $I1064*2+3)&gt;$I$6,$I$6,INDIRECT("$C$" &amp; $I1064*2+3))</f>
        <v>2.2515258567794989</v>
      </c>
      <c r="J1065" s="4">
        <f ca="1">IF(INDIRECT("$D$" &amp; $J1064*2+3)&gt;$I$6,$I$6,INDIRECT("$D$" &amp; $J1064*2+3))</f>
        <v>7.8262379212492643</v>
      </c>
      <c r="K1065" s="4">
        <f ca="1">IF(INDIRECT("$E$" &amp; $K1064*2+3)&gt;$I$6,$I$6,INDIRECT("$E$" &amp; $K1064*2+3))</f>
        <v>3.5843432971905935</v>
      </c>
      <c r="L1065" s="10">
        <f ca="1">IF(INDIRECT("$F$" &amp; $L1064*2+3)&gt;$I$6,$I$6,INDIRECT("$F$" &amp; $L1064*2+3))</f>
        <v>7.8262379212492643</v>
      </c>
    </row>
    <row r="1066" spans="8:12" x14ac:dyDescent="0.25">
      <c r="H1066" s="33"/>
      <c r="I1066" s="32" t="s">
        <v>1502</v>
      </c>
      <c r="J1066" s="4">
        <f>SUM(ABS(I1063-I1064),ABS(J1064-J1063),ABS(K1064-K1063),ABS(L1064-L1063))</f>
        <v>0.362585611651141</v>
      </c>
      <c r="K1066" s="32"/>
      <c r="L1066" s="34"/>
    </row>
    <row r="1067" spans="8:12" x14ac:dyDescent="0.25">
      <c r="H1067" s="33"/>
      <c r="I1067" s="32" t="s">
        <v>1509</v>
      </c>
      <c r="J1067" s="32" t="s">
        <v>1510</v>
      </c>
      <c r="K1067" s="32"/>
      <c r="L1067" s="34"/>
    </row>
    <row r="1068" spans="8:12" x14ac:dyDescent="0.25">
      <c r="H1068" s="33" t="s">
        <v>1523</v>
      </c>
      <c r="I1068" s="32">
        <f>I1047+0.5</f>
        <v>3</v>
      </c>
      <c r="J1068" s="32">
        <v>4.5</v>
      </c>
      <c r="K1068" s="32"/>
      <c r="L1068" s="34"/>
    </row>
    <row r="1069" spans="8:12" x14ac:dyDescent="0.25">
      <c r="H1069" s="33" t="s">
        <v>1525</v>
      </c>
      <c r="I1069" s="4">
        <v>10.981350000000001</v>
      </c>
      <c r="J1069" s="4">
        <v>2.9461499999999998</v>
      </c>
      <c r="K1069" s="4">
        <f>IF($I1069&lt;$K$3,$K$3,IF($I1069&gt;$L$3,$L$3,$I1069))</f>
        <v>7</v>
      </c>
      <c r="L1069" s="10">
        <f>IF($J1069&lt;$K$4,$K$4,IF($J1069&gt;$L$4,$L$4,$J1069))</f>
        <v>2.9461499999999998</v>
      </c>
    </row>
    <row r="1070" spans="8:12" x14ac:dyDescent="0.25">
      <c r="H1070" s="33" t="s">
        <v>1526</v>
      </c>
      <c r="I1070" s="4">
        <v>3.5</v>
      </c>
      <c r="J1070" s="4">
        <v>2.9461499999999998</v>
      </c>
      <c r="K1070" s="4">
        <f>IF($I1070&lt;$K$3,$K$3,IF($I1070&gt;$L$3,$L$3,$I1070))</f>
        <v>3.5</v>
      </c>
      <c r="L1070" s="10">
        <f>IF($J1070&lt;$K$4,$K$4,IF($J1070&gt;$L$4,$L$4,$J1070))</f>
        <v>2.9461499999999998</v>
      </c>
    </row>
    <row r="1071" spans="8:12" x14ac:dyDescent="0.25">
      <c r="H1071" s="33"/>
      <c r="I1071" s="32"/>
      <c r="J1071" s="32"/>
      <c r="K1071" s="32"/>
      <c r="L1071" s="34"/>
    </row>
    <row r="1072" spans="8:12" x14ac:dyDescent="0.25">
      <c r="H1072" s="33" t="s">
        <v>1519</v>
      </c>
      <c r="I1072" s="32" t="str">
        <f ca="1" xml:space="preserve"> "(x - " &amp; $M$3 &amp; ")^2 + (y - " &amp; $M$4 &amp; ")^2 = " &amp; I1065 &amp; "^2"</f>
        <v>(x - 3,5)^2 + (y - 0)^2 = 2,2515258567795^2</v>
      </c>
      <c r="J1072" s="32"/>
      <c r="K1072" s="32"/>
      <c r="L1072" s="34"/>
    </row>
    <row r="1073" spans="8:12" x14ac:dyDescent="0.25">
      <c r="H1073" s="33"/>
      <c r="I1073" s="32" t="str">
        <f ca="1" xml:space="preserve"> "(x - " &amp; $N$3 &amp; ")^2 + (y - " &amp; $N$4 &amp; ")^2 = " &amp; J1065 &amp; "^2"</f>
        <v>(x - 0)^2 + (y - 3,5)^2 = 7,82623792124926^2</v>
      </c>
      <c r="J1073" s="32"/>
      <c r="K1073" s="32"/>
      <c r="L1073" s="34"/>
    </row>
    <row r="1074" spans="8:12" x14ac:dyDescent="0.25">
      <c r="H1074" s="33"/>
      <c r="I1074" s="32" t="str">
        <f ca="1" xml:space="preserve"> "(x - " &amp; $O$3 &amp; ")^2 + (y - " &amp; $O$4 &amp; ")^2 = " &amp; K1065 &amp; "^2"</f>
        <v>(x - 3,5)^2 + (y - 7)^2 = 3,58434329719059^2</v>
      </c>
      <c r="J1074" s="32"/>
      <c r="K1074" s="32"/>
      <c r="L1074" s="34"/>
    </row>
    <row r="1075" spans="8:12" x14ac:dyDescent="0.25">
      <c r="H1075" s="33"/>
      <c r="I1075" s="32" t="str">
        <f ca="1" xml:space="preserve"> "(x - " &amp; $P$3 &amp; ")^2 + (y - " &amp; $P$4 &amp; ")^2 = " &amp; L1065 &amp; "^2"</f>
        <v>(x - 7)^2 + (y - 3,5)^2 = 7,82623792124926^2</v>
      </c>
      <c r="J1075" s="32"/>
      <c r="K1075" s="32"/>
      <c r="L1075" s="34"/>
    </row>
    <row r="1076" spans="8:12" x14ac:dyDescent="0.25">
      <c r="H1076" s="33"/>
      <c r="I1076" s="32"/>
      <c r="J1076" s="32"/>
      <c r="K1076" s="32"/>
      <c r="L1076" s="34"/>
    </row>
    <row r="1077" spans="8:12" x14ac:dyDescent="0.25">
      <c r="H1077" s="33"/>
      <c r="I1077" s="32" t="s">
        <v>1529</v>
      </c>
      <c r="J1077" s="32"/>
      <c r="K1077" s="32"/>
      <c r="L1077" s="34"/>
    </row>
    <row r="1078" spans="8:12" x14ac:dyDescent="0.25">
      <c r="H1078" s="33"/>
      <c r="I1078" s="32" t="s">
        <v>1525</v>
      </c>
      <c r="J1078" s="32">
        <f>SQRT(POWER($K1069-$I1068,2)+POWER($L1069-$J1068,2))</f>
        <v>4.291206103474873</v>
      </c>
      <c r="K1078" s="32"/>
      <c r="L1078" s="34"/>
    </row>
    <row r="1079" spans="8:12" x14ac:dyDescent="0.25">
      <c r="H1079" s="35"/>
      <c r="I1079" s="36" t="s">
        <v>1526</v>
      </c>
      <c r="J1079" s="36">
        <f>SQRT(POWER($K1070-$I1068,2)+POWER($L1070-$J1068,2))</f>
        <v>1.6323142535982464</v>
      </c>
      <c r="K1079" s="36"/>
      <c r="L1079" s="37"/>
    </row>
    <row r="1083" spans="8:12" x14ac:dyDescent="0.25">
      <c r="H1083" s="7"/>
      <c r="I1083" s="8" t="s">
        <v>1512</v>
      </c>
      <c r="J1083" s="8" t="s">
        <v>1513</v>
      </c>
      <c r="K1083" s="8" t="s">
        <v>1514</v>
      </c>
      <c r="L1083" s="9" t="s">
        <v>1522</v>
      </c>
    </row>
    <row r="1084" spans="8:12" x14ac:dyDescent="0.25">
      <c r="H1084" s="33" t="s">
        <v>1516</v>
      </c>
      <c r="I1084" s="4">
        <f>SQRT(POWER($I1089-$M$3,2)+POWER($J1089-$M$4,2))</f>
        <v>4.5</v>
      </c>
      <c r="J1084" s="4">
        <f>SQRT(POWER($I1089-$N$3,2)+POWER($J1089-$N$4,2))</f>
        <v>3.640054944640259</v>
      </c>
      <c r="K1084" s="4">
        <f>SQRT(POWER($I1089-$O$3,2)+POWER($J1089-$O$4,2))</f>
        <v>2.5</v>
      </c>
      <c r="L1084" s="10">
        <f>SQRT(POWER($I1089-$P$3,2)+POWER($J1089-$P$4,2))</f>
        <v>3.640054944640259</v>
      </c>
    </row>
    <row r="1085" spans="8:12" x14ac:dyDescent="0.25">
      <c r="H1085" s="33" t="s">
        <v>1527</v>
      </c>
      <c r="I1085" s="32">
        <f>ROUND(I1084/0.5,0)*0.5</f>
        <v>4.5</v>
      </c>
      <c r="J1085" s="32">
        <f t="shared" ref="J1085" si="233">ROUND(J1084/0.5,0)*0.5</f>
        <v>3.5</v>
      </c>
      <c r="K1085" s="32">
        <f t="shared" ref="K1085" si="234">ROUND(K1084/0.5,0)*0.5</f>
        <v>2.5</v>
      </c>
      <c r="L1085" s="34">
        <f t="shared" ref="L1085" si="235">ROUND(L1084/0.5,0)*0.5</f>
        <v>3.5</v>
      </c>
    </row>
    <row r="1086" spans="8:12" x14ac:dyDescent="0.25">
      <c r="H1086" s="33" t="s">
        <v>1517</v>
      </c>
      <c r="I1086" s="4">
        <f ca="1">IF(INDIRECT("$C$" &amp; $I1085*2+3)&gt;$I$6,$I$6,INDIRECT("$C$" &amp; $I1085*2+3))</f>
        <v>2.2515258567794989</v>
      </c>
      <c r="J1086" s="4">
        <f ca="1">IF(INDIRECT("$D$" &amp; $J1085*2+3)&gt;$I$6,$I$6,INDIRECT("$D$" &amp; $J1085*2+3))</f>
        <v>4.0748831502853919</v>
      </c>
      <c r="K1086" s="4">
        <f ca="1">IF(INDIRECT("$E$" &amp; $K1085*2+3)&gt;$I$6,$I$6,INDIRECT("$E$" &amp; $K1085*2+3))</f>
        <v>3.5843432971905935</v>
      </c>
      <c r="L1086" s="10">
        <f ca="1">IF(INDIRECT("$F$" &amp; $L1085*2+3)&gt;$I$6,$I$6,INDIRECT("$F$" &amp; $L1085*2+3))</f>
        <v>3.7609640645075757</v>
      </c>
    </row>
    <row r="1087" spans="8:12" x14ac:dyDescent="0.25">
      <c r="H1087" s="33"/>
      <c r="I1087" s="32" t="s">
        <v>1502</v>
      </c>
      <c r="J1087" s="4">
        <f>SUM(ABS(I1084-I1085),ABS(J1085-J1084),ABS(K1085-K1084),ABS(L1085-L1084))</f>
        <v>0.28010988928051805</v>
      </c>
      <c r="K1087" s="32"/>
      <c r="L1087" s="34"/>
    </row>
    <row r="1088" spans="8:12" x14ac:dyDescent="0.25">
      <c r="H1088" s="33"/>
      <c r="I1088" s="32" t="s">
        <v>1509</v>
      </c>
      <c r="J1088" s="32" t="s">
        <v>1510</v>
      </c>
      <c r="K1088" s="32"/>
      <c r="L1088" s="34"/>
    </row>
    <row r="1089" spans="8:12" x14ac:dyDescent="0.25">
      <c r="H1089" s="33" t="s">
        <v>1523</v>
      </c>
      <c r="I1089" s="32">
        <f>I1068+0.5</f>
        <v>3.5</v>
      </c>
      <c r="J1089" s="32">
        <v>4.5</v>
      </c>
      <c r="K1089" s="32"/>
      <c r="L1089" s="34"/>
    </row>
    <row r="1090" spans="8:12" x14ac:dyDescent="0.25">
      <c r="H1090" s="33" t="s">
        <v>1525</v>
      </c>
      <c r="I1090" s="4">
        <v>4.5893499999999996</v>
      </c>
      <c r="J1090" s="4">
        <v>2.9461499999999998</v>
      </c>
      <c r="K1090" s="4">
        <f>IF($I1090&lt;$K$3,$K$3,IF($I1090&gt;$L$3,$L$3,$I1090))</f>
        <v>4.5893499999999996</v>
      </c>
      <c r="L1090" s="10">
        <f>IF($J1090&lt;$K$4,$K$4,IF($J1090&gt;$L$4,$L$4,$J1090))</f>
        <v>2.9461499999999998</v>
      </c>
    </row>
    <row r="1091" spans="8:12" x14ac:dyDescent="0.25">
      <c r="H1091" s="33" t="s">
        <v>1526</v>
      </c>
      <c r="I1091" s="4">
        <v>3.6733785714285698</v>
      </c>
      <c r="J1091" s="4">
        <v>2.9461499999999998</v>
      </c>
      <c r="K1091" s="4">
        <f>IF($I1091&lt;$K$3,$K$3,IF($I1091&gt;$L$3,$L$3,$I1091))</f>
        <v>3.6733785714285698</v>
      </c>
      <c r="L1091" s="10">
        <f>IF($J1091&lt;$K$4,$K$4,IF($J1091&gt;$L$4,$L$4,$J1091))</f>
        <v>2.9461499999999998</v>
      </c>
    </row>
    <row r="1092" spans="8:12" x14ac:dyDescent="0.25">
      <c r="H1092" s="33"/>
      <c r="I1092" s="32"/>
      <c r="J1092" s="32"/>
      <c r="K1092" s="32"/>
      <c r="L1092" s="34"/>
    </row>
    <row r="1093" spans="8:12" x14ac:dyDescent="0.25">
      <c r="H1093" s="33" t="s">
        <v>1519</v>
      </c>
      <c r="I1093" s="32" t="str">
        <f ca="1" xml:space="preserve"> "(x - " &amp; $M$3 &amp; ")^2 + (y - " &amp; $M$4 &amp; ")^2 = " &amp; I1086 &amp; "^2"</f>
        <v>(x - 3,5)^2 + (y - 0)^2 = 2,2515258567795^2</v>
      </c>
      <c r="J1093" s="32"/>
      <c r="K1093" s="32"/>
      <c r="L1093" s="34"/>
    </row>
    <row r="1094" spans="8:12" x14ac:dyDescent="0.25">
      <c r="H1094" s="33"/>
      <c r="I1094" s="32" t="str">
        <f ca="1" xml:space="preserve"> "(x - " &amp; $N$3 &amp; ")^2 + (y - " &amp; $N$4 &amp; ")^2 = " &amp; J1086 &amp; "^2"</f>
        <v>(x - 0)^2 + (y - 3,5)^2 = 4,07488315028539^2</v>
      </c>
      <c r="J1094" s="32"/>
      <c r="K1094" s="32"/>
      <c r="L1094" s="34"/>
    </row>
    <row r="1095" spans="8:12" x14ac:dyDescent="0.25">
      <c r="H1095" s="33"/>
      <c r="I1095" s="32" t="str">
        <f ca="1" xml:space="preserve"> "(x - " &amp; $O$3 &amp; ")^2 + (y - " &amp; $O$4 &amp; ")^2 = " &amp; K1086 &amp; "^2"</f>
        <v>(x - 3,5)^2 + (y - 7)^2 = 3,58434329719059^2</v>
      </c>
      <c r="J1095" s="32"/>
      <c r="K1095" s="32"/>
      <c r="L1095" s="34"/>
    </row>
    <row r="1096" spans="8:12" x14ac:dyDescent="0.25">
      <c r="H1096" s="33"/>
      <c r="I1096" s="32" t="str">
        <f ca="1" xml:space="preserve"> "(x - " &amp; $P$3 &amp; ")^2 + (y - " &amp; $P$4 &amp; ")^2 = " &amp; L1086 &amp; "^2"</f>
        <v>(x - 7)^2 + (y - 3,5)^2 = 3,76096406450758^2</v>
      </c>
      <c r="J1096" s="32"/>
      <c r="K1096" s="32"/>
      <c r="L1096" s="34"/>
    </row>
    <row r="1097" spans="8:12" x14ac:dyDescent="0.25">
      <c r="H1097" s="33"/>
      <c r="I1097" s="32"/>
      <c r="J1097" s="32"/>
      <c r="K1097" s="32"/>
      <c r="L1097" s="34"/>
    </row>
    <row r="1098" spans="8:12" x14ac:dyDescent="0.25">
      <c r="H1098" s="33"/>
      <c r="I1098" s="32" t="s">
        <v>1529</v>
      </c>
      <c r="J1098" s="32"/>
      <c r="K1098" s="32"/>
      <c r="L1098" s="34"/>
    </row>
    <row r="1099" spans="8:12" x14ac:dyDescent="0.25">
      <c r="H1099" s="33"/>
      <c r="I1099" s="32" t="s">
        <v>1525</v>
      </c>
      <c r="J1099" s="32">
        <f>SQRT(POWER($K1090-$I1089,2)+POWER($L1090-$J1089,2))</f>
        <v>1.897665208881693</v>
      </c>
      <c r="K1099" s="32"/>
      <c r="L1099" s="34"/>
    </row>
    <row r="1100" spans="8:12" x14ac:dyDescent="0.25">
      <c r="H1100" s="35"/>
      <c r="I1100" s="36" t="s">
        <v>1526</v>
      </c>
      <c r="J1100" s="36">
        <f>SQRT(POWER($K1091-$I1089,2)+POWER($L1091-$J1089,2))</f>
        <v>1.5634928690373397</v>
      </c>
      <c r="K1100" s="36"/>
      <c r="L1100" s="37"/>
    </row>
    <row r="1104" spans="8:12" x14ac:dyDescent="0.25">
      <c r="H1104" s="7"/>
      <c r="I1104" s="8" t="s">
        <v>1512</v>
      </c>
      <c r="J1104" s="8" t="s">
        <v>1513</v>
      </c>
      <c r="K1104" s="8" t="s">
        <v>1514</v>
      </c>
      <c r="L1104" s="9" t="s">
        <v>1522</v>
      </c>
    </row>
    <row r="1105" spans="8:12" x14ac:dyDescent="0.25">
      <c r="H1105" s="33" t="s">
        <v>1516</v>
      </c>
      <c r="I1105" s="4">
        <f>SQRT(POWER($I1110-$M$3,2)+POWER($J1110-$M$4,2))</f>
        <v>4.5276925690687087</v>
      </c>
      <c r="J1105" s="4">
        <f>SQRT(POWER($I1110-$N$3,2)+POWER($J1110-$N$4,2))</f>
        <v>4.1231056256176606</v>
      </c>
      <c r="K1105" s="4">
        <f>SQRT(POWER($I1110-$O$3,2)+POWER($J1110-$O$4,2))</f>
        <v>2.5495097567963922</v>
      </c>
      <c r="L1105" s="10">
        <f>SQRT(POWER($I1110-$P$3,2)+POWER($J1110-$P$4,2))</f>
        <v>3.1622776601683795</v>
      </c>
    </row>
    <row r="1106" spans="8:12" x14ac:dyDescent="0.25">
      <c r="H1106" s="33" t="s">
        <v>1527</v>
      </c>
      <c r="I1106" s="32">
        <f>ROUND(I1105/0.5,0)*0.5</f>
        <v>4.5</v>
      </c>
      <c r="J1106" s="32">
        <f t="shared" ref="J1106" si="236">ROUND(J1105/0.5,0)*0.5</f>
        <v>4</v>
      </c>
      <c r="K1106" s="32">
        <f t="shared" ref="K1106" si="237">ROUND(K1105/0.5,0)*0.5</f>
        <v>2.5</v>
      </c>
      <c r="L1106" s="34">
        <f t="shared" ref="L1106" si="238">ROUND(L1105/0.5,0)*0.5</f>
        <v>3</v>
      </c>
    </row>
    <row r="1107" spans="8:12" x14ac:dyDescent="0.25">
      <c r="H1107" s="33" t="s">
        <v>1517</v>
      </c>
      <c r="I1107" s="4">
        <f ca="1">IF(INDIRECT("$C$" &amp; $I1106*2+3)&gt;$I$6,$I$6,INDIRECT("$C$" &amp; $I1106*2+3))</f>
        <v>2.2515258567794989</v>
      </c>
      <c r="J1107" s="4">
        <f ca="1">IF(INDIRECT("$D$" &amp; $J1106*2+3)&gt;$I$6,$I$6,INDIRECT("$D$" &amp; $J1106*2+3))</f>
        <v>7.8262379212492643</v>
      </c>
      <c r="K1107" s="4">
        <f ca="1">IF(INDIRECT("$E$" &amp; $K1106*2+3)&gt;$I$6,$I$6,INDIRECT("$E$" &amp; $K1106*2+3))</f>
        <v>3.5843432971905935</v>
      </c>
      <c r="L1107" s="10">
        <f ca="1">IF(INDIRECT("$F$" &amp; $L1106*2+3)&gt;$I$6,$I$6,INDIRECT("$F$" &amp; $L1106*2+3))</f>
        <v>7.8262379212492643</v>
      </c>
    </row>
    <row r="1108" spans="8:12" x14ac:dyDescent="0.25">
      <c r="H1108" s="33"/>
      <c r="I1108" s="32" t="s">
        <v>1502</v>
      </c>
      <c r="J1108" s="4">
        <f>SUM(ABS(I1105-I1106),ABS(J1106-J1105),ABS(K1106-K1105),ABS(L1106-L1105))</f>
        <v>0.362585611651141</v>
      </c>
      <c r="K1108" s="32"/>
      <c r="L1108" s="34"/>
    </row>
    <row r="1109" spans="8:12" x14ac:dyDescent="0.25">
      <c r="H1109" s="33"/>
      <c r="I1109" s="32" t="s">
        <v>1509</v>
      </c>
      <c r="J1109" s="32" t="s">
        <v>1510</v>
      </c>
      <c r="K1109" s="32"/>
      <c r="L1109" s="34"/>
    </row>
    <row r="1110" spans="8:12" x14ac:dyDescent="0.25">
      <c r="H1110" s="33" t="s">
        <v>1523</v>
      </c>
      <c r="I1110" s="32">
        <f>I1089+0.5</f>
        <v>4</v>
      </c>
      <c r="J1110" s="32">
        <v>4.5</v>
      </c>
      <c r="K1110" s="32"/>
      <c r="L1110" s="34"/>
    </row>
    <row r="1111" spans="8:12" x14ac:dyDescent="0.25">
      <c r="H1111" s="33" t="s">
        <v>1525</v>
      </c>
      <c r="I1111" s="4">
        <v>10.981350000000001</v>
      </c>
      <c r="J1111" s="4">
        <v>2.9461499999999998</v>
      </c>
      <c r="K1111" s="4">
        <f>IF($I1111&lt;$K$3,$K$3,IF($I1111&gt;$L$3,$L$3,$I1111))</f>
        <v>7</v>
      </c>
      <c r="L1111" s="10">
        <f>IF($J1111&lt;$K$4,$K$4,IF($J1111&gt;$L$4,$L$4,$J1111))</f>
        <v>2.9461499999999998</v>
      </c>
    </row>
    <row r="1112" spans="8:12" x14ac:dyDescent="0.25">
      <c r="H1112" s="33" t="s">
        <v>1526</v>
      </c>
      <c r="I1112" s="4">
        <v>3.5</v>
      </c>
      <c r="J1112" s="4">
        <v>2.9461499999999998</v>
      </c>
      <c r="K1112" s="4">
        <f>IF($I1112&lt;$K$3,$K$3,IF($I1112&gt;$L$3,$L$3,$I1112))</f>
        <v>3.5</v>
      </c>
      <c r="L1112" s="10">
        <f>IF($J1112&lt;$K$4,$K$4,IF($J1112&gt;$L$4,$L$4,$J1112))</f>
        <v>2.9461499999999998</v>
      </c>
    </row>
    <row r="1113" spans="8:12" x14ac:dyDescent="0.25">
      <c r="H1113" s="33"/>
      <c r="I1113" s="32"/>
      <c r="J1113" s="32"/>
      <c r="K1113" s="32"/>
      <c r="L1113" s="34"/>
    </row>
    <row r="1114" spans="8:12" x14ac:dyDescent="0.25">
      <c r="H1114" s="33" t="s">
        <v>1519</v>
      </c>
      <c r="I1114" s="32" t="str">
        <f ca="1" xml:space="preserve"> "(x - " &amp; $M$3 &amp; ")^2 + (y - " &amp; $M$4 &amp; ")^2 = " &amp; I1107 &amp; "^2"</f>
        <v>(x - 3,5)^2 + (y - 0)^2 = 2,2515258567795^2</v>
      </c>
      <c r="J1114" s="32"/>
      <c r="K1114" s="32"/>
      <c r="L1114" s="34"/>
    </row>
    <row r="1115" spans="8:12" x14ac:dyDescent="0.25">
      <c r="H1115" s="33"/>
      <c r="I1115" s="32" t="str">
        <f ca="1" xml:space="preserve"> "(x - " &amp; $N$3 &amp; ")^2 + (y - " &amp; $N$4 &amp; ")^2 = " &amp; J1107 &amp; "^2"</f>
        <v>(x - 0)^2 + (y - 3,5)^2 = 7,82623792124926^2</v>
      </c>
      <c r="J1115" s="32"/>
      <c r="K1115" s="32"/>
      <c r="L1115" s="34"/>
    </row>
    <row r="1116" spans="8:12" x14ac:dyDescent="0.25">
      <c r="H1116" s="33"/>
      <c r="I1116" s="32" t="str">
        <f ca="1" xml:space="preserve"> "(x - " &amp; $O$3 &amp; ")^2 + (y - " &amp; $O$4 &amp; ")^2 = " &amp; K1107 &amp; "^2"</f>
        <v>(x - 3,5)^2 + (y - 7)^2 = 3,58434329719059^2</v>
      </c>
      <c r="J1116" s="32"/>
      <c r="K1116" s="32"/>
      <c r="L1116" s="34"/>
    </row>
    <row r="1117" spans="8:12" x14ac:dyDescent="0.25">
      <c r="H1117" s="33"/>
      <c r="I1117" s="32" t="str">
        <f ca="1" xml:space="preserve"> "(x - " &amp; $P$3 &amp; ")^2 + (y - " &amp; $P$4 &amp; ")^2 = " &amp; L1107 &amp; "^2"</f>
        <v>(x - 7)^2 + (y - 3,5)^2 = 7,82623792124926^2</v>
      </c>
      <c r="J1117" s="32"/>
      <c r="K1117" s="32"/>
      <c r="L1117" s="34"/>
    </row>
    <row r="1118" spans="8:12" x14ac:dyDescent="0.25">
      <c r="H1118" s="33"/>
      <c r="I1118" s="32"/>
      <c r="J1118" s="32"/>
      <c r="K1118" s="32"/>
      <c r="L1118" s="34"/>
    </row>
    <row r="1119" spans="8:12" x14ac:dyDescent="0.25">
      <c r="H1119" s="33"/>
      <c r="I1119" s="32" t="s">
        <v>1529</v>
      </c>
      <c r="J1119" s="32"/>
      <c r="K1119" s="32"/>
      <c r="L1119" s="34"/>
    </row>
    <row r="1120" spans="8:12" x14ac:dyDescent="0.25">
      <c r="H1120" s="33"/>
      <c r="I1120" s="32" t="s">
        <v>1525</v>
      </c>
      <c r="J1120" s="32">
        <f>SQRT(POWER($K1111-$I1110,2)+POWER($L1111-$J1110,2))</f>
        <v>3.3785277596166057</v>
      </c>
      <c r="K1120" s="32"/>
      <c r="L1120" s="34"/>
    </row>
    <row r="1121" spans="8:12" x14ac:dyDescent="0.25">
      <c r="H1121" s="35"/>
      <c r="I1121" s="36" t="s">
        <v>1526</v>
      </c>
      <c r="J1121" s="36">
        <f>SQRT(POWER($K1112-$I1110,2)+POWER($L1112-$J1110,2))</f>
        <v>1.6323142535982464</v>
      </c>
      <c r="K1121" s="36"/>
      <c r="L1121" s="37"/>
    </row>
    <row r="1125" spans="8:12" x14ac:dyDescent="0.25">
      <c r="H1125" s="7"/>
      <c r="I1125" s="8" t="s">
        <v>1512</v>
      </c>
      <c r="J1125" s="8" t="s">
        <v>1513</v>
      </c>
      <c r="K1125" s="8" t="s">
        <v>1514</v>
      </c>
      <c r="L1125" s="9" t="s">
        <v>1522</v>
      </c>
    </row>
    <row r="1126" spans="8:12" x14ac:dyDescent="0.25">
      <c r="H1126" s="33" t="s">
        <v>1516</v>
      </c>
      <c r="I1126" s="4">
        <f>SQRT(POWER($I1131-$M$3,2)+POWER($J1131-$M$4,2))</f>
        <v>4.6097722286464435</v>
      </c>
      <c r="J1126" s="4">
        <f>SQRT(POWER($I1131-$N$3,2)+POWER($J1131-$N$4,2))</f>
        <v>4.6097722286464435</v>
      </c>
      <c r="K1126" s="4">
        <f>SQRT(POWER($I1131-$O$3,2)+POWER($J1131-$O$4,2))</f>
        <v>2.6925824035672519</v>
      </c>
      <c r="L1126" s="10">
        <f>SQRT(POWER($I1131-$P$3,2)+POWER($J1131-$P$4,2))</f>
        <v>2.6925824035672519</v>
      </c>
    </row>
    <row r="1127" spans="8:12" x14ac:dyDescent="0.25">
      <c r="H1127" s="33" t="s">
        <v>1527</v>
      </c>
      <c r="I1127" s="32">
        <f>ROUND(I1126/0.5,0)*0.5</f>
        <v>4.5</v>
      </c>
      <c r="J1127" s="32">
        <f t="shared" ref="J1127" si="239">ROUND(J1126/0.5,0)*0.5</f>
        <v>4.5</v>
      </c>
      <c r="K1127" s="32">
        <f t="shared" ref="K1127" si="240">ROUND(K1126/0.5,0)*0.5</f>
        <v>2.5</v>
      </c>
      <c r="L1127" s="34">
        <f t="shared" ref="L1127" si="241">ROUND(L1126/0.5,0)*0.5</f>
        <v>2.5</v>
      </c>
    </row>
    <row r="1128" spans="8:12" x14ac:dyDescent="0.25">
      <c r="H1128" s="33" t="s">
        <v>1517</v>
      </c>
      <c r="I1128" s="4">
        <f ca="1">IF(INDIRECT("$C$" &amp; $I1127*2+3)&gt;$I$6,$I$6,INDIRECT("$C$" &amp; $I1127*2+3))</f>
        <v>2.2515258567794989</v>
      </c>
      <c r="J1128" s="4">
        <f ca="1">IF(INDIRECT("$D$" &amp; $J1127*2+3)&gt;$I$6,$I$6,INDIRECT("$D$" &amp; $J1127*2+3))</f>
        <v>2.3248949231470326</v>
      </c>
      <c r="K1128" s="4">
        <f ca="1">IF(INDIRECT("$E$" &amp; $K1127*2+3)&gt;$I$6,$I$6,INDIRECT("$E$" &amp; $K1127*2+3))</f>
        <v>3.5843432971905935</v>
      </c>
      <c r="L1128" s="10">
        <f ca="1">IF(INDIRECT("$F$" &amp; $L1127*2+3)&gt;$I$6,$I$6,INDIRECT("$F$" &amp; $L1127*2+3))</f>
        <v>3.308214208460992</v>
      </c>
    </row>
    <row r="1129" spans="8:12" x14ac:dyDescent="0.25">
      <c r="H1129" s="33"/>
      <c r="I1129" s="32" t="s">
        <v>1502</v>
      </c>
      <c r="J1129" s="4">
        <f>SUM(ABS(I1126-I1127),ABS(J1127-J1126),ABS(K1127-K1126),ABS(L1127-L1126))</f>
        <v>0.60470926442739081</v>
      </c>
      <c r="K1129" s="32"/>
      <c r="L1129" s="34"/>
    </row>
    <row r="1130" spans="8:12" x14ac:dyDescent="0.25">
      <c r="H1130" s="33"/>
      <c r="I1130" s="32" t="s">
        <v>1509</v>
      </c>
      <c r="J1130" s="32" t="s">
        <v>1510</v>
      </c>
      <c r="K1130" s="32"/>
      <c r="L1130" s="34"/>
    </row>
    <row r="1131" spans="8:12" x14ac:dyDescent="0.25">
      <c r="H1131" s="33" t="s">
        <v>1523</v>
      </c>
      <c r="I1131" s="32">
        <f>I1110+0.5</f>
        <v>4.5</v>
      </c>
      <c r="J1131" s="32">
        <v>4.5</v>
      </c>
      <c r="K1131" s="32"/>
      <c r="L1131" s="34"/>
    </row>
    <row r="1132" spans="8:12" x14ac:dyDescent="0.25">
      <c r="H1132" s="33" t="s">
        <v>1525</v>
      </c>
      <c r="I1132" s="4">
        <v>2.9918499999999999</v>
      </c>
      <c r="J1132" s="4">
        <v>2.9461499999999998</v>
      </c>
      <c r="K1132" s="4">
        <f>IF($I1132&lt;$K$3,$K$3,IF($I1132&gt;$L$3,$L$3,$I1132))</f>
        <v>2.9918499999999999</v>
      </c>
      <c r="L1132" s="10">
        <f>IF($J1132&lt;$K$4,$K$4,IF($J1132&gt;$L$4,$L$4,$J1132))</f>
        <v>2.9461499999999998</v>
      </c>
    </row>
    <row r="1133" spans="8:12" x14ac:dyDescent="0.25">
      <c r="H1133" s="33" t="s">
        <v>1526</v>
      </c>
      <c r="I1133" s="4">
        <v>3.1018785714285699</v>
      </c>
      <c r="J1133" s="4">
        <v>2.9461499999999998</v>
      </c>
      <c r="K1133" s="4">
        <f>IF($I1133&lt;$K$3,$K$3,IF($I1133&gt;$L$3,$L$3,$I1133))</f>
        <v>3.1018785714285699</v>
      </c>
      <c r="L1133" s="10">
        <f>IF($J1133&lt;$K$4,$K$4,IF($J1133&gt;$L$4,$L$4,$J1133))</f>
        <v>2.9461499999999998</v>
      </c>
    </row>
    <row r="1134" spans="8:12" x14ac:dyDescent="0.25">
      <c r="H1134" s="33"/>
      <c r="I1134" s="32"/>
      <c r="J1134" s="32"/>
      <c r="K1134" s="32"/>
      <c r="L1134" s="34"/>
    </row>
    <row r="1135" spans="8:12" x14ac:dyDescent="0.25">
      <c r="H1135" s="33" t="s">
        <v>1519</v>
      </c>
      <c r="I1135" s="32" t="str">
        <f ca="1" xml:space="preserve"> "(x - " &amp; $M$3 &amp; ")^2 + (y - " &amp; $M$4 &amp; ")^2 = " &amp; I1128 &amp; "^2"</f>
        <v>(x - 3,5)^2 + (y - 0)^2 = 2,2515258567795^2</v>
      </c>
      <c r="J1135" s="32"/>
      <c r="K1135" s="32"/>
      <c r="L1135" s="34"/>
    </row>
    <row r="1136" spans="8:12" x14ac:dyDescent="0.25">
      <c r="H1136" s="33"/>
      <c r="I1136" s="32" t="str">
        <f ca="1" xml:space="preserve"> "(x - " &amp; $N$3 &amp; ")^2 + (y - " &amp; $N$4 &amp; ")^2 = " &amp; J1128 &amp; "^2"</f>
        <v>(x - 0)^2 + (y - 3,5)^2 = 2,32489492314703^2</v>
      </c>
      <c r="J1136" s="32"/>
      <c r="K1136" s="32"/>
      <c r="L1136" s="34"/>
    </row>
    <row r="1137" spans="8:12" x14ac:dyDescent="0.25">
      <c r="H1137" s="33"/>
      <c r="I1137" s="32" t="str">
        <f ca="1" xml:space="preserve"> "(x - " &amp; $O$3 &amp; ")^2 + (y - " &amp; $O$4 &amp; ")^2 = " &amp; K1128 &amp; "^2"</f>
        <v>(x - 3,5)^2 + (y - 7)^2 = 3,58434329719059^2</v>
      </c>
      <c r="J1137" s="32"/>
      <c r="K1137" s="32"/>
      <c r="L1137" s="34"/>
    </row>
    <row r="1138" spans="8:12" x14ac:dyDescent="0.25">
      <c r="H1138" s="33"/>
      <c r="I1138" s="32" t="str">
        <f ca="1" xml:space="preserve"> "(x - " &amp; $P$3 &amp; ")^2 + (y - " &amp; $P$4 &amp; ")^2 = " &amp; L1128 &amp; "^2"</f>
        <v>(x - 7)^2 + (y - 3,5)^2 = 3,30821420846099^2</v>
      </c>
      <c r="J1138" s="32"/>
      <c r="K1138" s="32"/>
      <c r="L1138" s="34"/>
    </row>
    <row r="1139" spans="8:12" x14ac:dyDescent="0.25">
      <c r="H1139" s="33"/>
      <c r="I1139" s="32"/>
      <c r="J1139" s="32"/>
      <c r="K1139" s="32"/>
      <c r="L1139" s="34"/>
    </row>
    <row r="1140" spans="8:12" x14ac:dyDescent="0.25">
      <c r="H1140" s="33"/>
      <c r="I1140" s="32" t="s">
        <v>1529</v>
      </c>
      <c r="J1140" s="32"/>
      <c r="K1140" s="32"/>
      <c r="L1140" s="34"/>
    </row>
    <row r="1141" spans="8:12" x14ac:dyDescent="0.25">
      <c r="H1141" s="33"/>
      <c r="I1141" s="32" t="s">
        <v>1525</v>
      </c>
      <c r="J1141" s="32">
        <f>SQRT(POWER($K1132-$I1131,2)+POWER($L1132-$J1131,2))</f>
        <v>2.1654020977638315</v>
      </c>
      <c r="K1141" s="32"/>
      <c r="L1141" s="34"/>
    </row>
    <row r="1142" spans="8:12" x14ac:dyDescent="0.25">
      <c r="H1142" s="35"/>
      <c r="I1142" s="36" t="s">
        <v>1526</v>
      </c>
      <c r="J1142" s="36">
        <f>SQRT(POWER($K1133-$I1131,2)+POWER($L1133-$J1131,2))</f>
        <v>2.0902615509860523</v>
      </c>
      <c r="K1142" s="36"/>
      <c r="L1142" s="37"/>
    </row>
    <row r="1146" spans="8:12" x14ac:dyDescent="0.25">
      <c r="H1146" s="7"/>
      <c r="I1146" s="8" t="s">
        <v>1512</v>
      </c>
      <c r="J1146" s="8" t="s">
        <v>1513</v>
      </c>
      <c r="K1146" s="8" t="s">
        <v>1514</v>
      </c>
      <c r="L1146" s="9" t="s">
        <v>1522</v>
      </c>
    </row>
    <row r="1147" spans="8:12" x14ac:dyDescent="0.25">
      <c r="H1147" s="33" t="s">
        <v>1516</v>
      </c>
      <c r="I1147" s="4">
        <f>SQRT(POWER($I1152-$M$3,2)+POWER($J1152-$M$4,2))</f>
        <v>4.7434164902525691</v>
      </c>
      <c r="J1147" s="4">
        <f>SQRT(POWER($I1152-$N$3,2)+POWER($J1152-$N$4,2))</f>
        <v>5.0990195135927845</v>
      </c>
      <c r="K1147" s="4">
        <f>SQRT(POWER($I1152-$O$3,2)+POWER($J1152-$O$4,2))</f>
        <v>2.9154759474226504</v>
      </c>
      <c r="L1147" s="10">
        <f>SQRT(POWER($I1152-$P$3,2)+POWER($J1152-$P$4,2))</f>
        <v>2.2360679774997898</v>
      </c>
    </row>
    <row r="1148" spans="8:12" x14ac:dyDescent="0.25">
      <c r="H1148" s="33" t="s">
        <v>1527</v>
      </c>
      <c r="I1148" s="32">
        <f>ROUND(I1147/0.5,0)*0.5</f>
        <v>4.5</v>
      </c>
      <c r="J1148" s="32">
        <f t="shared" ref="J1148" si="242">ROUND(J1147/0.5,0)*0.5</f>
        <v>5</v>
      </c>
      <c r="K1148" s="32">
        <f t="shared" ref="K1148" si="243">ROUND(K1147/0.5,0)*0.5</f>
        <v>3</v>
      </c>
      <c r="L1148" s="34">
        <f t="shared" ref="L1148" si="244">ROUND(L1147/0.5,0)*0.5</f>
        <v>2</v>
      </c>
    </row>
    <row r="1149" spans="8:12" x14ac:dyDescent="0.25">
      <c r="H1149" s="33" t="s">
        <v>1517</v>
      </c>
      <c r="I1149" s="4">
        <f ca="1">IF(INDIRECT("$C$" &amp; $I1148*2+3)&gt;$I$6,$I$6,INDIRECT("$C$" &amp; $I1148*2+3))</f>
        <v>2.2515258567794989</v>
      </c>
      <c r="J1149" s="4">
        <f ca="1">IF(INDIRECT("$D$" &amp; $J1148*2+3)&gt;$I$6,$I$6,INDIRECT("$D$" &amp; $J1148*2+3))</f>
        <v>2.478883460205028</v>
      </c>
      <c r="K1149" s="4">
        <f ca="1">IF(INDIRECT("$E$" &amp; $K1148*2+3)&gt;$I$6,$I$6,INDIRECT("$E$" &amp; $K1148*2+3))</f>
        <v>7.8262379212492643</v>
      </c>
      <c r="L1149" s="10">
        <f ca="1">IF(INDIRECT("$F$" &amp; $L1148*2+3)&gt;$I$6,$I$6,INDIRECT("$F$" &amp; $L1148*2+3))</f>
        <v>1.305353997541538</v>
      </c>
    </row>
    <row r="1150" spans="8:12" x14ac:dyDescent="0.25">
      <c r="H1150" s="33"/>
      <c r="I1150" s="32" t="s">
        <v>1502</v>
      </c>
      <c r="J1150" s="4">
        <f>SUM(ABS(I1147-I1148),ABS(J1148-J1147),ABS(K1148-K1147),ABS(L1148-L1147))</f>
        <v>0.66302803392249299</v>
      </c>
      <c r="K1150" s="32"/>
      <c r="L1150" s="34"/>
    </row>
    <row r="1151" spans="8:12" x14ac:dyDescent="0.25">
      <c r="H1151" s="33"/>
      <c r="I1151" s="32" t="s">
        <v>1509</v>
      </c>
      <c r="J1151" s="32" t="s">
        <v>1510</v>
      </c>
      <c r="K1151" s="32"/>
      <c r="L1151" s="34"/>
    </row>
    <row r="1152" spans="8:12" x14ac:dyDescent="0.25">
      <c r="H1152" s="33" t="s">
        <v>1523</v>
      </c>
      <c r="I1152" s="32">
        <f>I1131+0.5</f>
        <v>5</v>
      </c>
      <c r="J1152" s="32">
        <v>4.5</v>
      </c>
      <c r="K1152" s="32"/>
      <c r="L1152" s="34"/>
    </row>
    <row r="1153" spans="8:12" x14ac:dyDescent="0.25">
      <c r="H1153" s="33" t="s">
        <v>1525</v>
      </c>
      <c r="I1153" s="4">
        <v>-0.362185714285714</v>
      </c>
      <c r="J1153" s="4">
        <v>-0.51759999999999995</v>
      </c>
      <c r="K1153" s="4">
        <f>IF($I1153&lt;$K$3,$K$3,IF($I1153&gt;$L$3,$L$3,$I1153))</f>
        <v>0</v>
      </c>
      <c r="L1153" s="10">
        <f>IF($J1153&lt;$K$4,$K$4,IF($J1153&gt;$L$4,$L$4,$J1153))</f>
        <v>0</v>
      </c>
    </row>
    <row r="1154" spans="8:12" x14ac:dyDescent="0.25">
      <c r="H1154" s="33" t="s">
        <v>1526</v>
      </c>
      <c r="I1154" s="4">
        <v>3.8167357142857101</v>
      </c>
      <c r="J1154" s="4">
        <v>-0.51759999999999995</v>
      </c>
      <c r="K1154" s="4">
        <f>IF($I1154&lt;$K$3,$K$3,IF($I1154&gt;$L$3,$L$3,$I1154))</f>
        <v>3.8167357142857101</v>
      </c>
      <c r="L1154" s="10">
        <f>IF($J1154&lt;$K$4,$K$4,IF($J1154&gt;$L$4,$L$4,$J1154))</f>
        <v>0</v>
      </c>
    </row>
    <row r="1155" spans="8:12" x14ac:dyDescent="0.25">
      <c r="H1155" s="33"/>
      <c r="I1155" s="32"/>
      <c r="J1155" s="32"/>
      <c r="K1155" s="32"/>
      <c r="L1155" s="34"/>
    </row>
    <row r="1156" spans="8:12" x14ac:dyDescent="0.25">
      <c r="H1156" s="33" t="s">
        <v>1519</v>
      </c>
      <c r="I1156" s="32" t="str">
        <f ca="1" xml:space="preserve"> "(x - " &amp; $M$3 &amp; ")^2 + (y - " &amp; $M$4 &amp; ")^2 = " &amp; I1149 &amp; "^2"</f>
        <v>(x - 3,5)^2 + (y - 0)^2 = 2,2515258567795^2</v>
      </c>
      <c r="J1156" s="32"/>
      <c r="K1156" s="32"/>
      <c r="L1156" s="34"/>
    </row>
    <row r="1157" spans="8:12" x14ac:dyDescent="0.25">
      <c r="H1157" s="33"/>
      <c r="I1157" s="32" t="str">
        <f ca="1" xml:space="preserve"> "(x - " &amp; $N$3 &amp; ")^2 + (y - " &amp; $N$4 &amp; ")^2 = " &amp; J1149 &amp; "^2"</f>
        <v>(x - 0)^2 + (y - 3,5)^2 = 2,47888346020503^2</v>
      </c>
      <c r="J1157" s="32"/>
      <c r="K1157" s="32"/>
      <c r="L1157" s="34"/>
    </row>
    <row r="1158" spans="8:12" x14ac:dyDescent="0.25">
      <c r="H1158" s="33"/>
      <c r="I1158" s="32" t="str">
        <f ca="1" xml:space="preserve"> "(x - " &amp; $O$3 &amp; ")^2 + (y - " &amp; $O$4 &amp; ")^2 = " &amp; K1149 &amp; "^2"</f>
        <v>(x - 3,5)^2 + (y - 7)^2 = 7,82623792124926^2</v>
      </c>
      <c r="J1158" s="32"/>
      <c r="K1158" s="32"/>
      <c r="L1158" s="34"/>
    </row>
    <row r="1159" spans="8:12" x14ac:dyDescent="0.25">
      <c r="H1159" s="33"/>
      <c r="I1159" s="32" t="str">
        <f ca="1" xml:space="preserve"> "(x - " &amp; $P$3 &amp; ")^2 + (y - " &amp; $P$4 &amp; ")^2 = " &amp; L1149 &amp; "^2"</f>
        <v>(x - 7)^2 + (y - 3,5)^2 = 1,30535399754154^2</v>
      </c>
      <c r="J1159" s="32"/>
      <c r="K1159" s="32"/>
      <c r="L1159" s="34"/>
    </row>
    <row r="1160" spans="8:12" x14ac:dyDescent="0.25">
      <c r="H1160" s="33"/>
      <c r="I1160" s="32"/>
      <c r="J1160" s="32"/>
      <c r="K1160" s="32"/>
      <c r="L1160" s="34"/>
    </row>
    <row r="1161" spans="8:12" x14ac:dyDescent="0.25">
      <c r="H1161" s="33"/>
      <c r="I1161" s="32" t="s">
        <v>1529</v>
      </c>
      <c r="J1161" s="32"/>
      <c r="K1161" s="32"/>
      <c r="L1161" s="34"/>
    </row>
    <row r="1162" spans="8:12" x14ac:dyDescent="0.25">
      <c r="H1162" s="33"/>
      <c r="I1162" s="32" t="s">
        <v>1525</v>
      </c>
      <c r="J1162" s="32">
        <f>SQRT(POWER($K1153-$I1152,2)+POWER($L1153-$J1152,2))</f>
        <v>6.7268120235368549</v>
      </c>
      <c r="K1162" s="32"/>
      <c r="L1162" s="34"/>
    </row>
    <row r="1163" spans="8:12" x14ac:dyDescent="0.25">
      <c r="H1163" s="35"/>
      <c r="I1163" s="36" t="s">
        <v>1526</v>
      </c>
      <c r="J1163" s="36">
        <f>SQRT(POWER($K1154-$I1152,2)+POWER($L1154-$J1152,2))</f>
        <v>4.6529683396566268</v>
      </c>
      <c r="K1163" s="36"/>
      <c r="L1163" s="37"/>
    </row>
    <row r="1167" spans="8:12" x14ac:dyDescent="0.25">
      <c r="H1167" s="7"/>
      <c r="I1167" s="8" t="s">
        <v>1512</v>
      </c>
      <c r="J1167" s="8" t="s">
        <v>1513</v>
      </c>
      <c r="K1167" s="8" t="s">
        <v>1514</v>
      </c>
      <c r="L1167" s="9" t="s">
        <v>1522</v>
      </c>
    </row>
    <row r="1168" spans="8:12" x14ac:dyDescent="0.25">
      <c r="H1168" s="33" t="s">
        <v>1516</v>
      </c>
      <c r="I1168" s="4">
        <f>SQRT(POWER($I1173-$M$3,2)+POWER($J1173-$M$4,2))</f>
        <v>4.924428900898052</v>
      </c>
      <c r="J1168" s="4">
        <f>SQRT(POWER($I1173-$N$3,2)+POWER($J1173-$N$4,2))</f>
        <v>5.5901699437494745</v>
      </c>
      <c r="K1168" s="4">
        <f>SQRT(POWER($I1173-$O$3,2)+POWER($J1173-$O$4,2))</f>
        <v>3.2015621187164243</v>
      </c>
      <c r="L1168" s="10">
        <f>SQRT(POWER($I1173-$P$3,2)+POWER($J1173-$P$4,2))</f>
        <v>1.8027756377319946</v>
      </c>
    </row>
    <row r="1169" spans="8:12" x14ac:dyDescent="0.25">
      <c r="H1169" s="33" t="s">
        <v>1527</v>
      </c>
      <c r="I1169" s="32">
        <f>ROUND(I1168/0.5,0)*0.5</f>
        <v>5</v>
      </c>
      <c r="J1169" s="32">
        <f t="shared" ref="J1169" si="245">ROUND(J1168/0.5,0)*0.5</f>
        <v>5.5</v>
      </c>
      <c r="K1169" s="32">
        <f t="shared" ref="K1169" si="246">ROUND(K1168/0.5,0)*0.5</f>
        <v>3</v>
      </c>
      <c r="L1169" s="34">
        <f t="shared" ref="L1169" si="247">ROUND(L1168/0.5,0)*0.5</f>
        <v>2</v>
      </c>
    </row>
    <row r="1170" spans="8:12" x14ac:dyDescent="0.25">
      <c r="H1170" s="33" t="s">
        <v>1517</v>
      </c>
      <c r="I1170" s="4">
        <f ca="1">IF(INDIRECT("$C$" &amp; $I1169*2+3)&gt;$I$6,$I$6,INDIRECT("$C$" &amp; $I1169*2+3))</f>
        <v>2.478883460205028</v>
      </c>
      <c r="J1170" s="4">
        <f ca="1">IF(INDIRECT("$D$" &amp; $J1169*2+3)&gt;$I$6,$I$6,INDIRECT("$D$" &amp; $J1169*2+3))</f>
        <v>4.0748831502853919</v>
      </c>
      <c r="K1170" s="4">
        <f ca="1">IF(INDIRECT("$E$" &amp; $K1169*2+3)&gt;$I$6,$I$6,INDIRECT("$E$" &amp; $K1169*2+3))</f>
        <v>7.8262379212492643</v>
      </c>
      <c r="L1170" s="10">
        <f ca="1">IF(INDIRECT("$F$" &amp; $L1169*2+3)&gt;$I$6,$I$6,INDIRECT("$F$" &amp; $L1169*2+3))</f>
        <v>1.305353997541538</v>
      </c>
    </row>
    <row r="1171" spans="8:12" x14ac:dyDescent="0.25">
      <c r="H1171" s="33"/>
      <c r="I1171" s="32" t="s">
        <v>1502</v>
      </c>
      <c r="J1171" s="4">
        <f>SUM(ABS(I1168-I1169),ABS(J1169-J1168),ABS(K1169-K1168),ABS(L1169-L1168))</f>
        <v>0.56452752383585225</v>
      </c>
      <c r="K1171" s="32"/>
      <c r="L1171" s="34"/>
    </row>
    <row r="1172" spans="8:12" x14ac:dyDescent="0.25">
      <c r="H1172" s="33"/>
      <c r="I1172" s="32" t="s">
        <v>1509</v>
      </c>
      <c r="J1172" s="32" t="s">
        <v>1510</v>
      </c>
      <c r="K1172" s="32"/>
      <c r="L1172" s="34"/>
    </row>
    <row r="1173" spans="8:12" x14ac:dyDescent="0.25">
      <c r="H1173" s="33" t="s">
        <v>1523</v>
      </c>
      <c r="I1173" s="32">
        <f>I1152+0.5</f>
        <v>5.5</v>
      </c>
      <c r="J1173" s="32">
        <v>4.5</v>
      </c>
      <c r="K1173" s="32"/>
      <c r="L1173" s="34"/>
    </row>
    <row r="1174" spans="8:12" x14ac:dyDescent="0.25">
      <c r="H1174" s="33" t="s">
        <v>1525</v>
      </c>
      <c r="I1174" s="4">
        <v>1.0478928571428601</v>
      </c>
      <c r="J1174" s="4">
        <v>-0.43989285714285697</v>
      </c>
      <c r="K1174" s="4">
        <f>IF($I1174&lt;$K$3,$K$3,IF($I1174&gt;$L$3,$L$3,$I1174))</f>
        <v>1.0478928571428601</v>
      </c>
      <c r="L1174" s="10">
        <f>IF($J1174&lt;$K$4,$K$4,IF($J1174&gt;$L$4,$L$4,$J1174))</f>
        <v>0</v>
      </c>
    </row>
    <row r="1175" spans="8:12" x14ac:dyDescent="0.25">
      <c r="H1175" s="33" t="s">
        <v>1526</v>
      </c>
      <c r="I1175" s="4">
        <v>4.5606285714285697</v>
      </c>
      <c r="J1175" s="4">
        <v>-0.43989285714285697</v>
      </c>
      <c r="K1175" s="4">
        <f>IF($I1175&lt;$K$3,$K$3,IF($I1175&gt;$L$3,$L$3,$I1175))</f>
        <v>4.5606285714285697</v>
      </c>
      <c r="L1175" s="10">
        <f>IF($J1175&lt;$K$4,$K$4,IF($J1175&gt;$L$4,$L$4,$J1175))</f>
        <v>0</v>
      </c>
    </row>
    <row r="1176" spans="8:12" x14ac:dyDescent="0.25">
      <c r="H1176" s="33"/>
      <c r="I1176" s="32"/>
      <c r="J1176" s="32"/>
      <c r="K1176" s="32"/>
      <c r="L1176" s="34"/>
    </row>
    <row r="1177" spans="8:12" x14ac:dyDescent="0.25">
      <c r="H1177" s="33" t="s">
        <v>1519</v>
      </c>
      <c r="I1177" s="32" t="str">
        <f ca="1" xml:space="preserve"> "(x - " &amp; $M$3 &amp; ")^2 + (y - " &amp; $M$4 &amp; ")^2 = " &amp; I1170 &amp; "^2"</f>
        <v>(x - 3,5)^2 + (y - 0)^2 = 2,47888346020503^2</v>
      </c>
      <c r="J1177" s="32"/>
      <c r="K1177" s="32"/>
      <c r="L1177" s="34"/>
    </row>
    <row r="1178" spans="8:12" x14ac:dyDescent="0.25">
      <c r="H1178" s="33"/>
      <c r="I1178" s="32" t="str">
        <f ca="1" xml:space="preserve"> "(x - " &amp; $N$3 &amp; ")^2 + (y - " &amp; $N$4 &amp; ")^2 = " &amp; J1170 &amp; "^2"</f>
        <v>(x - 0)^2 + (y - 3,5)^2 = 4,07488315028539^2</v>
      </c>
      <c r="J1178" s="32"/>
      <c r="K1178" s="32"/>
      <c r="L1178" s="34"/>
    </row>
    <row r="1179" spans="8:12" x14ac:dyDescent="0.25">
      <c r="H1179" s="33"/>
      <c r="I1179" s="32" t="str">
        <f ca="1" xml:space="preserve"> "(x - " &amp; $O$3 &amp; ")^2 + (y - " &amp; $O$4 &amp; ")^2 = " &amp; K1170 &amp; "^2"</f>
        <v>(x - 3,5)^2 + (y - 7)^2 = 7,82623792124926^2</v>
      </c>
      <c r="J1179" s="32"/>
      <c r="K1179" s="32"/>
      <c r="L1179" s="34"/>
    </row>
    <row r="1180" spans="8:12" x14ac:dyDescent="0.25">
      <c r="H1180" s="33"/>
      <c r="I1180" s="32" t="str">
        <f ca="1" xml:space="preserve"> "(x - " &amp; $P$3 &amp; ")^2 + (y - " &amp; $P$4 &amp; ")^2 = " &amp; L1170 &amp; "^2"</f>
        <v>(x - 7)^2 + (y - 3,5)^2 = 1,30535399754154^2</v>
      </c>
      <c r="J1180" s="32"/>
      <c r="K1180" s="32"/>
      <c r="L1180" s="34"/>
    </row>
    <row r="1181" spans="8:12" x14ac:dyDescent="0.25">
      <c r="H1181" s="33"/>
      <c r="I1181" s="32"/>
      <c r="J1181" s="32"/>
      <c r="K1181" s="32"/>
      <c r="L1181" s="34"/>
    </row>
    <row r="1182" spans="8:12" x14ac:dyDescent="0.25">
      <c r="H1182" s="33"/>
      <c r="I1182" s="32" t="s">
        <v>1529</v>
      </c>
      <c r="J1182" s="32"/>
      <c r="K1182" s="32"/>
      <c r="L1182" s="34"/>
    </row>
    <row r="1183" spans="8:12" x14ac:dyDescent="0.25">
      <c r="H1183" s="33"/>
      <c r="I1183" s="32" t="s">
        <v>1525</v>
      </c>
      <c r="J1183" s="32">
        <f>SQRT(POWER($K1174-$I1173,2)+POWER($L1174-$J1173,2))</f>
        <v>6.3301862540907567</v>
      </c>
      <c r="K1183" s="32"/>
      <c r="L1183" s="34"/>
    </row>
    <row r="1184" spans="8:12" x14ac:dyDescent="0.25">
      <c r="H1184" s="35"/>
      <c r="I1184" s="36" t="s">
        <v>1526</v>
      </c>
      <c r="J1184" s="36">
        <f>SQRT(POWER($K1175-$I1173,2)+POWER($L1175-$J1173,2))</f>
        <v>4.5970010529492296</v>
      </c>
      <c r="K1184" s="36"/>
      <c r="L1184" s="37"/>
    </row>
    <row r="1188" spans="8:12" x14ac:dyDescent="0.25">
      <c r="H1188" s="7"/>
      <c r="I1188" s="8" t="s">
        <v>1512</v>
      </c>
      <c r="J1188" s="8" t="s">
        <v>1513</v>
      </c>
      <c r="K1188" s="8" t="s">
        <v>1514</v>
      </c>
      <c r="L1188" s="9" t="s">
        <v>1522</v>
      </c>
    </row>
    <row r="1189" spans="8:12" x14ac:dyDescent="0.25">
      <c r="H1189" s="33" t="s">
        <v>1516</v>
      </c>
      <c r="I1189" s="4">
        <f>SQRT(POWER($I1194-$M$3,2)+POWER($J1194-$M$4,2))</f>
        <v>5.1478150704935004</v>
      </c>
      <c r="J1189" s="4">
        <f>SQRT(POWER($I1194-$N$3,2)+POWER($J1194-$N$4,2))</f>
        <v>6.0827625302982193</v>
      </c>
      <c r="K1189" s="4">
        <f>SQRT(POWER($I1194-$O$3,2)+POWER($J1194-$O$4,2))</f>
        <v>3.5355339059327378</v>
      </c>
      <c r="L1189" s="10">
        <f>SQRT(POWER($I1194-$P$3,2)+POWER($J1194-$P$4,2))</f>
        <v>1.4142135623730951</v>
      </c>
    </row>
    <row r="1190" spans="8:12" x14ac:dyDescent="0.25">
      <c r="H1190" s="33" t="s">
        <v>1527</v>
      </c>
      <c r="I1190" s="32">
        <f>ROUND(I1189/0.5,0)*0.5</f>
        <v>5</v>
      </c>
      <c r="J1190" s="32">
        <f t="shared" ref="J1190" si="248">ROUND(J1189/0.5,0)*0.5</f>
        <v>6</v>
      </c>
      <c r="K1190" s="32">
        <f t="shared" ref="K1190" si="249">ROUND(K1189/0.5,0)*0.5</f>
        <v>3.5</v>
      </c>
      <c r="L1190" s="34">
        <f t="shared" ref="L1190" si="250">ROUND(L1189/0.5,0)*0.5</f>
        <v>1.5</v>
      </c>
    </row>
    <row r="1191" spans="8:12" x14ac:dyDescent="0.25">
      <c r="H1191" s="33" t="s">
        <v>1517</v>
      </c>
      <c r="I1191" s="4">
        <f ca="1">IF(INDIRECT("$C$" &amp; $I1190*2+3)&gt;$I$6,$I$6,INDIRECT("$C$" &amp; $I1190*2+3))</f>
        <v>2.478883460205028</v>
      </c>
      <c r="J1191" s="4">
        <f ca="1">IF(INDIRECT("$D$" &amp; $J1190*2+3)&gt;$I$6,$I$6,INDIRECT("$D$" &amp; $J1190*2+3))</f>
        <v>7.8262379212492643</v>
      </c>
      <c r="K1191" s="4">
        <f ca="1">IF(INDIRECT("$E$" &amp; $K1190*2+3)&gt;$I$6,$I$6,INDIRECT("$E$" &amp; $K1190*2+3))</f>
        <v>3.7011440527598762</v>
      </c>
      <c r="L1191" s="10">
        <f ca="1">IF(INDIRECT("$F$" &amp; $L1190*2+3)&gt;$I$6,$I$6,INDIRECT("$F$" &amp; $L1190*2+3))</f>
        <v>0.81996562104385073</v>
      </c>
    </row>
    <row r="1192" spans="8:12" x14ac:dyDescent="0.25">
      <c r="H1192" s="33"/>
      <c r="I1192" s="32" t="s">
        <v>1502</v>
      </c>
      <c r="J1192" s="4">
        <f>SUM(ABS(I1189-I1190),ABS(J1190-J1189),ABS(K1190-K1189),ABS(L1190-L1189))</f>
        <v>0.35189794435136235</v>
      </c>
      <c r="K1192" s="32"/>
      <c r="L1192" s="34"/>
    </row>
    <row r="1193" spans="8:12" x14ac:dyDescent="0.25">
      <c r="H1193" s="33"/>
      <c r="I1193" s="32" t="s">
        <v>1509</v>
      </c>
      <c r="J1193" s="32" t="s">
        <v>1510</v>
      </c>
      <c r="K1193" s="32"/>
      <c r="L1193" s="34"/>
    </row>
    <row r="1194" spans="8:12" x14ac:dyDescent="0.25">
      <c r="H1194" s="33" t="s">
        <v>1523</v>
      </c>
      <c r="I1194" s="32">
        <f>I1173+0.5</f>
        <v>6</v>
      </c>
      <c r="J1194" s="32">
        <v>4.5</v>
      </c>
      <c r="K1194" s="32"/>
      <c r="L1194" s="34"/>
    </row>
    <row r="1195" spans="8:12" x14ac:dyDescent="0.25">
      <c r="H1195" s="33" t="s">
        <v>1525</v>
      </c>
      <c r="I1195" s="4">
        <v>10.8412428571429</v>
      </c>
      <c r="J1195" s="4">
        <v>2.9614571428571401</v>
      </c>
      <c r="K1195" s="4">
        <f>IF($I1195&lt;$K$3,$K$3,IF($I1195&gt;$L$3,$L$3,$I1195))</f>
        <v>7</v>
      </c>
      <c r="L1195" s="10">
        <f>IF($J1195&lt;$K$4,$K$4,IF($J1195&gt;$L$4,$L$4,$J1195))</f>
        <v>2.9614571428571401</v>
      </c>
    </row>
    <row r="1196" spans="8:12" x14ac:dyDescent="0.25">
      <c r="H1196" s="33" t="s">
        <v>1526</v>
      </c>
      <c r="I1196" s="4">
        <v>7.8311785714285698</v>
      </c>
      <c r="J1196" s="4">
        <v>2.9614571428571401</v>
      </c>
      <c r="K1196" s="4">
        <f>IF($I1196&lt;$K$3,$K$3,IF($I1196&gt;$L$3,$L$3,$I1196))</f>
        <v>7</v>
      </c>
      <c r="L1196" s="10">
        <f>IF($J1196&lt;$K$4,$K$4,IF($J1196&gt;$L$4,$L$4,$J1196))</f>
        <v>2.9614571428571401</v>
      </c>
    </row>
    <row r="1197" spans="8:12" x14ac:dyDescent="0.25">
      <c r="H1197" s="33"/>
      <c r="I1197" s="32"/>
      <c r="J1197" s="32"/>
      <c r="K1197" s="32"/>
      <c r="L1197" s="34"/>
    </row>
    <row r="1198" spans="8:12" x14ac:dyDescent="0.25">
      <c r="H1198" s="33" t="s">
        <v>1519</v>
      </c>
      <c r="I1198" s="32" t="str">
        <f ca="1" xml:space="preserve"> "(x - " &amp; $M$3 &amp; ")^2 + (y - " &amp; $M$4 &amp; ")^2 = " &amp; I1191 &amp; "^2"</f>
        <v>(x - 3,5)^2 + (y - 0)^2 = 2,47888346020503^2</v>
      </c>
      <c r="J1198" s="32"/>
      <c r="K1198" s="32"/>
      <c r="L1198" s="34"/>
    </row>
    <row r="1199" spans="8:12" x14ac:dyDescent="0.25">
      <c r="H1199" s="33"/>
      <c r="I1199" s="32" t="str">
        <f ca="1" xml:space="preserve"> "(x - " &amp; $N$3 &amp; ")^2 + (y - " &amp; $N$4 &amp; ")^2 = " &amp; J1191 &amp; "^2"</f>
        <v>(x - 0)^2 + (y - 3,5)^2 = 7,82623792124926^2</v>
      </c>
      <c r="J1199" s="32"/>
      <c r="K1199" s="32"/>
      <c r="L1199" s="34"/>
    </row>
    <row r="1200" spans="8:12" x14ac:dyDescent="0.25">
      <c r="H1200" s="33"/>
      <c r="I1200" s="32" t="str">
        <f ca="1" xml:space="preserve"> "(x - " &amp; $O$3 &amp; ")^2 + (y - " &amp; $O$4 &amp; ")^2 = " &amp; K1191 &amp; "^2"</f>
        <v>(x - 3,5)^2 + (y - 7)^2 = 3,70114405275988^2</v>
      </c>
      <c r="J1200" s="32"/>
      <c r="K1200" s="32"/>
      <c r="L1200" s="34"/>
    </row>
    <row r="1201" spans="8:12" x14ac:dyDescent="0.25">
      <c r="H1201" s="33"/>
      <c r="I1201" s="32" t="str">
        <f ca="1" xml:space="preserve"> "(x - " &amp; $P$3 &amp; ")^2 + (y - " &amp; $P$4 &amp; ")^2 = " &amp; L1191 &amp; "^2"</f>
        <v>(x - 7)^2 + (y - 3,5)^2 = 0,819965621043851^2</v>
      </c>
      <c r="J1201" s="32"/>
      <c r="K1201" s="32"/>
      <c r="L1201" s="34"/>
    </row>
    <row r="1202" spans="8:12" x14ac:dyDescent="0.25">
      <c r="H1202" s="33"/>
      <c r="I1202" s="32"/>
      <c r="J1202" s="32"/>
      <c r="K1202" s="32"/>
      <c r="L1202" s="34"/>
    </row>
    <row r="1203" spans="8:12" x14ac:dyDescent="0.25">
      <c r="H1203" s="33"/>
      <c r="I1203" s="32" t="s">
        <v>1529</v>
      </c>
      <c r="J1203" s="32"/>
      <c r="K1203" s="32"/>
      <c r="L1203" s="34"/>
    </row>
    <row r="1204" spans="8:12" x14ac:dyDescent="0.25">
      <c r="H1204" s="33"/>
      <c r="I1204" s="32" t="s">
        <v>1525</v>
      </c>
      <c r="J1204" s="32">
        <f>SQRT(POWER($K1195-$I1194,2)+POWER($L1195-$J1194,2))</f>
        <v>1.8349697881069635</v>
      </c>
      <c r="K1204" s="32"/>
      <c r="L1204" s="34"/>
    </row>
    <row r="1205" spans="8:12" x14ac:dyDescent="0.25">
      <c r="H1205" s="35"/>
      <c r="I1205" s="36" t="s">
        <v>1526</v>
      </c>
      <c r="J1205" s="36">
        <f>SQRT(POWER($K1196-$I1194,2)+POWER($L1196-$J1194,2))</f>
        <v>1.8349697881069635</v>
      </c>
      <c r="K1205" s="36"/>
      <c r="L1205" s="37"/>
    </row>
    <row r="1209" spans="8:12" x14ac:dyDescent="0.25">
      <c r="H1209" s="7"/>
      <c r="I1209" s="8" t="s">
        <v>1512</v>
      </c>
      <c r="J1209" s="8" t="s">
        <v>1513</v>
      </c>
      <c r="K1209" s="8" t="s">
        <v>1514</v>
      </c>
      <c r="L1209" s="9" t="s">
        <v>1522</v>
      </c>
    </row>
    <row r="1210" spans="8:12" x14ac:dyDescent="0.25">
      <c r="H1210" s="33" t="s">
        <v>1516</v>
      </c>
      <c r="I1210" s="4">
        <f>SQRT(POWER($I1215-$M$3,2)+POWER($J1215-$M$4,2))</f>
        <v>5.4083269131959844</v>
      </c>
      <c r="J1210" s="4">
        <f>SQRT(POWER($I1215-$N$3,2)+POWER($J1215-$N$4,2))</f>
        <v>6.5764732189829527</v>
      </c>
      <c r="K1210" s="4">
        <f>SQRT(POWER($I1215-$O$3,2)+POWER($J1215-$O$4,2))</f>
        <v>3.905124837953327</v>
      </c>
      <c r="L1210" s="10">
        <f>SQRT(POWER($I1215-$P$3,2)+POWER($J1215-$P$4,2))</f>
        <v>1.1180339887498949</v>
      </c>
    </row>
    <row r="1211" spans="8:12" x14ac:dyDescent="0.25">
      <c r="H1211" s="33" t="s">
        <v>1527</v>
      </c>
      <c r="I1211" s="32">
        <f>ROUND(I1210/0.5,0)*0.5</f>
        <v>5.5</v>
      </c>
      <c r="J1211" s="32">
        <f t="shared" ref="J1211" si="251">ROUND(J1210/0.5,0)*0.5</f>
        <v>6.5</v>
      </c>
      <c r="K1211" s="32">
        <f t="shared" ref="K1211" si="252">ROUND(K1210/0.5,0)*0.5</f>
        <v>4</v>
      </c>
      <c r="L1211" s="34">
        <f t="shared" ref="L1211" si="253">ROUND(L1210/0.5,0)*0.5</f>
        <v>1</v>
      </c>
    </row>
    <row r="1212" spans="8:12" x14ac:dyDescent="0.25">
      <c r="H1212" s="33" t="s">
        <v>1517</v>
      </c>
      <c r="I1212" s="4">
        <f ca="1">IF(INDIRECT("$C$" &amp; $I1211*2+3)&gt;$I$6,$I$6,INDIRECT("$C$" &amp; $I1211*2+3))</f>
        <v>3.4712285414924549</v>
      </c>
      <c r="J1212" s="4">
        <f ca="1">IF(INDIRECT("$D$" &amp; $J1211*2+3)&gt;$I$6,$I$6,INDIRECT("$D$" &amp; $J1211*2+3))</f>
        <v>7.8262379212492643</v>
      </c>
      <c r="K1212" s="4">
        <f ca="1">IF(INDIRECT("$E$" &amp; $K1211*2+3)&gt;$I$6,$I$6,INDIRECT("$E$" &amp; $K1211*2+3))</f>
        <v>6.5919061299105222</v>
      </c>
      <c r="L1212" s="10">
        <f ca="1">IF(INDIRECT("$F$" &amp; $L1211*2+3)&gt;$I$6,$I$6,INDIRECT("$F$" &amp; $L1211*2+3))</f>
        <v>0.75679746415834659</v>
      </c>
    </row>
    <row r="1213" spans="8:12" x14ac:dyDescent="0.25">
      <c r="H1213" s="33"/>
      <c r="I1213" s="32" t="s">
        <v>1502</v>
      </c>
      <c r="J1213" s="4">
        <f>SUM(ABS(I1210-I1211),ABS(J1211-J1210),ABS(K1211-K1210),ABS(L1211-L1210))</f>
        <v>0.38105545658353623</v>
      </c>
      <c r="K1213" s="32"/>
      <c r="L1213" s="34"/>
    </row>
    <row r="1214" spans="8:12" x14ac:dyDescent="0.25">
      <c r="H1214" s="33"/>
      <c r="I1214" s="32" t="s">
        <v>1509</v>
      </c>
      <c r="J1214" s="32" t="s">
        <v>1510</v>
      </c>
      <c r="K1214" s="32"/>
      <c r="L1214" s="34"/>
    </row>
    <row r="1215" spans="8:12" x14ac:dyDescent="0.25">
      <c r="H1215" s="33" t="s">
        <v>1523</v>
      </c>
      <c r="I1215" s="32">
        <f>I1194+0.5</f>
        <v>6.5</v>
      </c>
      <c r="J1215" s="32">
        <v>4.5</v>
      </c>
      <c r="K1215" s="32"/>
      <c r="L1215" s="34"/>
    </row>
    <row r="1216" spans="8:12" x14ac:dyDescent="0.25">
      <c r="H1216" s="33" t="s">
        <v>1525</v>
      </c>
      <c r="I1216" s="4">
        <v>8.2963428571428608</v>
      </c>
      <c r="J1216" s="4">
        <v>1.2580571428571401</v>
      </c>
      <c r="K1216" s="4">
        <f>IF($I1216&lt;$K$3,$K$3,IF($I1216&gt;$L$3,$L$3,$I1216))</f>
        <v>7</v>
      </c>
      <c r="L1216" s="10">
        <f>IF($J1216&lt;$K$4,$K$4,IF($J1216&gt;$L$4,$L$4,$J1216))</f>
        <v>1.2580571428571401</v>
      </c>
    </row>
    <row r="1217" spans="8:12" x14ac:dyDescent="0.25">
      <c r="H1217" s="33" t="s">
        <v>1526</v>
      </c>
      <c r="I1217" s="4">
        <v>7.8379500000000002</v>
      </c>
      <c r="J1217" s="4">
        <v>1.2580571428571401</v>
      </c>
      <c r="K1217" s="4">
        <f>IF($I1217&lt;$K$3,$K$3,IF($I1217&gt;$L$3,$L$3,$I1217))</f>
        <v>7</v>
      </c>
      <c r="L1217" s="10">
        <f>IF($J1217&lt;$K$4,$K$4,IF($J1217&gt;$L$4,$L$4,$J1217))</f>
        <v>1.2580571428571401</v>
      </c>
    </row>
    <row r="1218" spans="8:12" x14ac:dyDescent="0.25">
      <c r="H1218" s="33"/>
      <c r="I1218" s="32"/>
      <c r="J1218" s="32"/>
      <c r="K1218" s="32"/>
      <c r="L1218" s="34"/>
    </row>
    <row r="1219" spans="8:12" x14ac:dyDescent="0.25">
      <c r="H1219" s="33" t="s">
        <v>1519</v>
      </c>
      <c r="I1219" s="32" t="str">
        <f ca="1" xml:space="preserve"> "(x - " &amp; $M$3 &amp; ")^2 + (y - " &amp; $M$4 &amp; ")^2 = " &amp; I1212 &amp; "^2"</f>
        <v>(x - 3,5)^2 + (y - 0)^2 = 3,47122854149245^2</v>
      </c>
      <c r="J1219" s="32"/>
      <c r="K1219" s="32"/>
      <c r="L1219" s="34"/>
    </row>
    <row r="1220" spans="8:12" x14ac:dyDescent="0.25">
      <c r="H1220" s="33"/>
      <c r="I1220" s="32" t="str">
        <f ca="1" xml:space="preserve"> "(x - " &amp; $N$3 &amp; ")^2 + (y - " &amp; $N$4 &amp; ")^2 = " &amp; J1212 &amp; "^2"</f>
        <v>(x - 0)^2 + (y - 3,5)^2 = 7,82623792124926^2</v>
      </c>
      <c r="J1220" s="32"/>
      <c r="K1220" s="32"/>
      <c r="L1220" s="34"/>
    </row>
    <row r="1221" spans="8:12" x14ac:dyDescent="0.25">
      <c r="H1221" s="33"/>
      <c r="I1221" s="32" t="str">
        <f ca="1" xml:space="preserve"> "(x - " &amp; $O$3 &amp; ")^2 + (y - " &amp; $O$4 &amp; ")^2 = " &amp; K1212 &amp; "^2"</f>
        <v>(x - 3,5)^2 + (y - 7)^2 = 6,59190612991052^2</v>
      </c>
      <c r="J1221" s="32"/>
      <c r="K1221" s="32"/>
      <c r="L1221" s="34"/>
    </row>
    <row r="1222" spans="8:12" x14ac:dyDescent="0.25">
      <c r="H1222" s="33"/>
      <c r="I1222" s="32" t="str">
        <f ca="1" xml:space="preserve"> "(x - " &amp; $P$3 &amp; ")^2 + (y - " &amp; $P$4 &amp; ")^2 = " &amp; L1212 &amp; "^2"</f>
        <v>(x - 7)^2 + (y - 3,5)^2 = 0,756797464158347^2</v>
      </c>
      <c r="J1222" s="32"/>
      <c r="K1222" s="32"/>
      <c r="L1222" s="34"/>
    </row>
    <row r="1223" spans="8:12" x14ac:dyDescent="0.25">
      <c r="H1223" s="33"/>
      <c r="I1223" s="32"/>
      <c r="J1223" s="32"/>
      <c r="K1223" s="32"/>
      <c r="L1223" s="34"/>
    </row>
    <row r="1224" spans="8:12" x14ac:dyDescent="0.25">
      <c r="H1224" s="33"/>
      <c r="I1224" s="32" t="s">
        <v>1529</v>
      </c>
      <c r="J1224" s="32"/>
      <c r="K1224" s="32"/>
      <c r="L1224" s="34"/>
    </row>
    <row r="1225" spans="8:12" x14ac:dyDescent="0.25">
      <c r="H1225" s="33"/>
      <c r="I1225" s="32" t="s">
        <v>1525</v>
      </c>
      <c r="J1225" s="32">
        <f>SQRT(POWER($K1216-$I1215,2)+POWER($L1216-$J1215,2))</f>
        <v>3.2802733863170013</v>
      </c>
      <c r="K1225" s="32"/>
      <c r="L1225" s="34"/>
    </row>
    <row r="1226" spans="8:12" x14ac:dyDescent="0.25">
      <c r="H1226" s="35"/>
      <c r="I1226" s="36" t="s">
        <v>1526</v>
      </c>
      <c r="J1226" s="36">
        <f>SQRT(POWER($K1217-$I1215,2)+POWER($L1217-$J1215,2))</f>
        <v>3.2802733863170013</v>
      </c>
      <c r="K1226" s="36"/>
      <c r="L1226" s="37"/>
    </row>
    <row r="1230" spans="8:12" x14ac:dyDescent="0.25">
      <c r="H1230" s="7"/>
      <c r="I1230" s="8" t="s">
        <v>1512</v>
      </c>
      <c r="J1230" s="8" t="s">
        <v>1513</v>
      </c>
      <c r="K1230" s="8" t="s">
        <v>1514</v>
      </c>
      <c r="L1230" s="9" t="s">
        <v>1522</v>
      </c>
    </row>
    <row r="1231" spans="8:12" x14ac:dyDescent="0.25">
      <c r="H1231" s="33" t="s">
        <v>1516</v>
      </c>
      <c r="I1231" s="4">
        <f>SQRT(POWER($I1236-$M$3,2)+POWER($J1236-$M$4,2))</f>
        <v>5</v>
      </c>
      <c r="J1231" s="4">
        <f>SQRT(POWER($I1236-$N$3,2)+POWER($J1236-$N$4,2))</f>
        <v>0.70710678118654757</v>
      </c>
      <c r="K1231" s="4">
        <f>SQRT(POWER($I1236-$O$3,2)+POWER($J1236-$O$4,2))</f>
        <v>4.2426406871192848</v>
      </c>
      <c r="L1231" s="10">
        <f>SQRT(POWER($I1236-$P$3,2)+POWER($J1236-$P$4,2))</f>
        <v>6.5192024052026492</v>
      </c>
    </row>
    <row r="1232" spans="8:12" x14ac:dyDescent="0.25">
      <c r="H1232" s="33" t="s">
        <v>1527</v>
      </c>
      <c r="I1232" s="32">
        <f>ROUND(I1231/0.5,0)*0.5</f>
        <v>5</v>
      </c>
      <c r="J1232" s="32">
        <f t="shared" ref="J1232" si="254">ROUND(J1231/0.5,0)*0.5</f>
        <v>0.5</v>
      </c>
      <c r="K1232" s="32">
        <f t="shared" ref="K1232" si="255">ROUND(K1231/0.5,0)*0.5</f>
        <v>4</v>
      </c>
      <c r="L1232" s="34">
        <f t="shared" ref="L1232" si="256">ROUND(L1231/0.5,0)*0.5</f>
        <v>6.5</v>
      </c>
    </row>
    <row r="1233" spans="8:12" x14ac:dyDescent="0.25">
      <c r="H1233" s="33" t="s">
        <v>1517</v>
      </c>
      <c r="I1233" s="4">
        <f ca="1">IF(INDIRECT("$C$" &amp; $I1232*2+3)&gt;$I$6,$I$6,INDIRECT("$C$" &amp; $I1232*2+3))</f>
        <v>2.478883460205028</v>
      </c>
      <c r="J1233" s="4">
        <f ca="1">IF(INDIRECT("$D$" &amp; $J1232*2+3)&gt;$I$6,$I$6,INDIRECT("$D$" &amp; $J1232*2+3))</f>
        <v>0.94724953416546942</v>
      </c>
      <c r="K1233" s="4">
        <f ca="1">IF(INDIRECT("$E$" &amp; $K1232*2+3)&gt;$I$6,$I$6,INDIRECT("$E$" &amp; $K1232*2+3))</f>
        <v>6.5919061299105222</v>
      </c>
      <c r="L1233" s="10">
        <f ca="1">IF(INDIRECT("$F$" &amp; $L1232*2+3)&gt;$I$6,$I$6,INDIRECT("$F$" &amp; $L1232*2+3))</f>
        <v>7.8262379212492643</v>
      </c>
    </row>
    <row r="1234" spans="8:12" x14ac:dyDescent="0.25">
      <c r="H1234" s="33"/>
      <c r="I1234" s="32" t="s">
        <v>1502</v>
      </c>
      <c r="J1234" s="4">
        <f>SUM(ABS(I1231-I1232),ABS(J1232-J1231),ABS(K1232-K1231),ABS(L1232-L1231))</f>
        <v>0.4689498735084815</v>
      </c>
      <c r="K1234" s="32"/>
      <c r="L1234" s="34"/>
    </row>
    <row r="1235" spans="8:12" x14ac:dyDescent="0.25">
      <c r="H1235" s="33"/>
      <c r="I1235" s="32" t="s">
        <v>1509</v>
      </c>
      <c r="J1235" s="32" t="s">
        <v>1510</v>
      </c>
      <c r="K1235" s="32"/>
      <c r="L1235" s="34"/>
    </row>
    <row r="1236" spans="8:12" x14ac:dyDescent="0.25">
      <c r="H1236" s="33" t="s">
        <v>1523</v>
      </c>
      <c r="I1236" s="32">
        <v>0.5</v>
      </c>
      <c r="J1236" s="32">
        <v>4</v>
      </c>
      <c r="K1236" s="32"/>
      <c r="L1236" s="34"/>
    </row>
    <row r="1237" spans="8:12" x14ac:dyDescent="0.25">
      <c r="H1237" s="33" t="s">
        <v>1525</v>
      </c>
      <c r="I1237" s="4">
        <v>8.7607142857142703E-2</v>
      </c>
      <c r="J1237" s="4">
        <v>0.83730714285714303</v>
      </c>
      <c r="K1237" s="4">
        <f>IF($I1237&lt;$K$3,$K$3,IF($I1237&gt;$L$3,$L$3,$I1237))</f>
        <v>8.7607142857142703E-2</v>
      </c>
      <c r="L1237" s="10">
        <f>IF($J1237&lt;$K$4,$K$4,IF($J1237&gt;$L$4,$L$4,$J1237))</f>
        <v>0.83730714285714303</v>
      </c>
    </row>
    <row r="1238" spans="8:12" x14ac:dyDescent="0.25">
      <c r="H1238" s="33" t="s">
        <v>1526</v>
      </c>
      <c r="I1238" s="4">
        <v>-0.81474285714285699</v>
      </c>
      <c r="J1238" s="4">
        <v>0.83730714285714303</v>
      </c>
      <c r="K1238" s="4">
        <f>IF($I1238&lt;$K$3,$K$3,IF($I1238&gt;$L$3,$L$3,$I1238))</f>
        <v>0</v>
      </c>
      <c r="L1238" s="10">
        <f>IF($J1238&lt;$K$4,$K$4,IF($J1238&gt;$L$4,$L$4,$J1238))</f>
        <v>0.83730714285714303</v>
      </c>
    </row>
    <row r="1239" spans="8:12" x14ac:dyDescent="0.25">
      <c r="H1239" s="33"/>
      <c r="I1239" s="32"/>
      <c r="J1239" s="32"/>
      <c r="K1239" s="32"/>
      <c r="L1239" s="34"/>
    </row>
    <row r="1240" spans="8:12" x14ac:dyDescent="0.25">
      <c r="H1240" s="33" t="s">
        <v>1519</v>
      </c>
      <c r="I1240" s="32" t="str">
        <f ca="1" xml:space="preserve"> "(x - " &amp; $M$3 &amp; ")^2 + (y - " &amp; $M$4 &amp; ")^2 = " &amp; I1233 &amp; "^2"</f>
        <v>(x - 3,5)^2 + (y - 0)^2 = 2,47888346020503^2</v>
      </c>
      <c r="J1240" s="32"/>
      <c r="K1240" s="32"/>
      <c r="L1240" s="34"/>
    </row>
    <row r="1241" spans="8:12" x14ac:dyDescent="0.25">
      <c r="H1241" s="33"/>
      <c r="I1241" s="32" t="str">
        <f ca="1" xml:space="preserve"> "(x - " &amp; $N$3 &amp; ")^2 + (y - " &amp; $N$4 &amp; ")^2 = " &amp; J1233 &amp; "^2"</f>
        <v>(x - 0)^2 + (y - 3,5)^2 = 0,947249534165469^2</v>
      </c>
      <c r="J1241" s="32"/>
      <c r="K1241" s="32"/>
      <c r="L1241" s="34"/>
    </row>
    <row r="1242" spans="8:12" x14ac:dyDescent="0.25">
      <c r="H1242" s="33"/>
      <c r="I1242" s="32" t="str">
        <f ca="1" xml:space="preserve"> "(x - " &amp; $O$3 &amp; ")^2 + (y - " &amp; $O$4 &amp; ")^2 = " &amp; K1233 &amp; "^2"</f>
        <v>(x - 3,5)^2 + (y - 7)^2 = 6,59190612991052^2</v>
      </c>
      <c r="J1242" s="32"/>
      <c r="K1242" s="32"/>
      <c r="L1242" s="34"/>
    </row>
    <row r="1243" spans="8:12" x14ac:dyDescent="0.25">
      <c r="H1243" s="33"/>
      <c r="I1243" s="32" t="str">
        <f ca="1" xml:space="preserve"> "(x - " &amp; $P$3 &amp; ")^2 + (y - " &amp; $P$4 &amp; ")^2 = " &amp; L1233 &amp; "^2"</f>
        <v>(x - 7)^2 + (y - 3,5)^2 = 7,82623792124926^2</v>
      </c>
      <c r="J1243" s="32"/>
      <c r="K1243" s="32"/>
      <c r="L1243" s="34"/>
    </row>
    <row r="1244" spans="8:12" x14ac:dyDescent="0.25">
      <c r="H1244" s="33"/>
      <c r="I1244" s="32"/>
      <c r="J1244" s="32"/>
      <c r="K1244" s="32"/>
      <c r="L1244" s="34"/>
    </row>
    <row r="1245" spans="8:12" x14ac:dyDescent="0.25">
      <c r="H1245" s="33"/>
      <c r="I1245" s="32" t="s">
        <v>1529</v>
      </c>
      <c r="J1245" s="32"/>
      <c r="K1245" s="32"/>
      <c r="L1245" s="34"/>
    </row>
    <row r="1246" spans="8:12" x14ac:dyDescent="0.25">
      <c r="H1246" s="33"/>
      <c r="I1246" s="32" t="s">
        <v>1525</v>
      </c>
      <c r="J1246" s="32">
        <f>SQRT(POWER($K1237-$I1236,2)+POWER($L1237-$J1236,2))</f>
        <v>3.1894660959547596</v>
      </c>
      <c r="K1246" s="32"/>
      <c r="L1246" s="34"/>
    </row>
    <row r="1247" spans="8:12" x14ac:dyDescent="0.25">
      <c r="H1247" s="35"/>
      <c r="I1247" s="36" t="s">
        <v>1526</v>
      </c>
      <c r="J1247" s="36">
        <f>SQRT(POWER($K1238-$I1236,2)+POWER($L1238-$J1236,2))</f>
        <v>3.201972221713119</v>
      </c>
      <c r="K1247" s="36"/>
      <c r="L1247" s="37"/>
    </row>
    <row r="1251" spans="8:12" x14ac:dyDescent="0.25">
      <c r="H1251" s="7"/>
      <c r="I1251" s="8" t="s">
        <v>1512</v>
      </c>
      <c r="J1251" s="8" t="s">
        <v>1513</v>
      </c>
      <c r="K1251" s="8" t="s">
        <v>1514</v>
      </c>
      <c r="L1251" s="9" t="s">
        <v>1522</v>
      </c>
    </row>
    <row r="1252" spans="8:12" x14ac:dyDescent="0.25">
      <c r="H1252" s="33" t="s">
        <v>1516</v>
      </c>
      <c r="I1252" s="4">
        <f>SQRT(POWER($I1257-$M$3,2)+POWER($J1257-$M$4,2))</f>
        <v>4.7169905660283016</v>
      </c>
      <c r="J1252" s="4">
        <f>SQRT(POWER($I1257-$N$3,2)+POWER($J1257-$N$4,2))</f>
        <v>1.1180339887498949</v>
      </c>
      <c r="K1252" s="4">
        <f>SQRT(POWER($I1257-$O$3,2)+POWER($J1257-$O$4,2))</f>
        <v>3.905124837953327</v>
      </c>
      <c r="L1252" s="10">
        <f>SQRT(POWER($I1257-$P$3,2)+POWER($J1257-$P$4,2))</f>
        <v>6.0207972893961479</v>
      </c>
    </row>
    <row r="1253" spans="8:12" x14ac:dyDescent="0.25">
      <c r="H1253" s="33" t="s">
        <v>1527</v>
      </c>
      <c r="I1253" s="32">
        <f>ROUND(I1252/0.5,0)*0.5</f>
        <v>4.5</v>
      </c>
      <c r="J1253" s="32">
        <f t="shared" ref="J1253" si="257">ROUND(J1252/0.5,0)*0.5</f>
        <v>1</v>
      </c>
      <c r="K1253" s="32">
        <f t="shared" ref="K1253" si="258">ROUND(K1252/0.5,0)*0.5</f>
        <v>4</v>
      </c>
      <c r="L1253" s="34">
        <f t="shared" ref="L1253" si="259">ROUND(L1252/0.5,0)*0.5</f>
        <v>6</v>
      </c>
    </row>
    <row r="1254" spans="8:12" x14ac:dyDescent="0.25">
      <c r="H1254" s="33" t="s">
        <v>1517</v>
      </c>
      <c r="I1254" s="4">
        <f ca="1">IF(INDIRECT("$C$" &amp; $I1253*2+3)&gt;$I$6,$I$6,INDIRECT("$C$" &amp; $I1253*2+3))</f>
        <v>2.2515258567794989</v>
      </c>
      <c r="J1254" s="4">
        <f ca="1">IF(INDIRECT("$D$" &amp; $J1253*2+3)&gt;$I$6,$I$6,INDIRECT("$D$" &amp; $J1253*2+3))</f>
        <v>0.78145875028456535</v>
      </c>
      <c r="K1254" s="4">
        <f ca="1">IF(INDIRECT("$E$" &amp; $K1253*2+3)&gt;$I$6,$I$6,INDIRECT("$E$" &amp; $K1253*2+3))</f>
        <v>6.5919061299105222</v>
      </c>
      <c r="L1254" s="10">
        <f ca="1">IF(INDIRECT("$F$" &amp; $L1253*2+3)&gt;$I$6,$I$6,INDIRECT("$F$" &amp; $L1253*2+3))</f>
        <v>7.8262379212492643</v>
      </c>
    </row>
    <row r="1255" spans="8:12" x14ac:dyDescent="0.25">
      <c r="H1255" s="33"/>
      <c r="I1255" s="32" t="s">
        <v>1502</v>
      </c>
      <c r="J1255" s="4">
        <f>SUM(ABS(I1252-I1253),ABS(J1253-J1252),ABS(K1253-K1252),ABS(L1253-L1252))</f>
        <v>0.45069700622101738</v>
      </c>
      <c r="K1255" s="32"/>
      <c r="L1255" s="34"/>
    </row>
    <row r="1256" spans="8:12" x14ac:dyDescent="0.25">
      <c r="H1256" s="33"/>
      <c r="I1256" s="32" t="s">
        <v>1509</v>
      </c>
      <c r="J1256" s="32" t="s">
        <v>1510</v>
      </c>
      <c r="K1256" s="32"/>
      <c r="L1256" s="34"/>
    </row>
    <row r="1257" spans="8:12" x14ac:dyDescent="0.25">
      <c r="H1257" s="33" t="s">
        <v>1523</v>
      </c>
      <c r="I1257" s="32">
        <f>I1236+0.5</f>
        <v>1</v>
      </c>
      <c r="J1257" s="32">
        <v>4</v>
      </c>
      <c r="K1257" s="32"/>
      <c r="L1257" s="34"/>
    </row>
    <row r="1258" spans="8:12" x14ac:dyDescent="0.25">
      <c r="H1258" s="33" t="s">
        <v>1525</v>
      </c>
      <c r="I1258" s="4">
        <v>0.12330000000000001</v>
      </c>
      <c r="J1258" s="4">
        <v>0.75960000000000005</v>
      </c>
      <c r="K1258" s="4">
        <f>IF($I1258&lt;$K$3,$K$3,IF($I1258&gt;$L$3,$L$3,$I1258))</f>
        <v>0.12330000000000001</v>
      </c>
      <c r="L1258" s="10">
        <f>IF($J1258&lt;$K$4,$K$4,IF($J1258&gt;$L$4,$L$4,$J1258))</f>
        <v>0.75960000000000005</v>
      </c>
    </row>
    <row r="1259" spans="8:12" x14ac:dyDescent="0.25">
      <c r="H1259" s="33" t="s">
        <v>1526</v>
      </c>
      <c r="I1259" s="4">
        <v>-0.83574999999999999</v>
      </c>
      <c r="J1259" s="4">
        <v>0.75960000000000005</v>
      </c>
      <c r="K1259" s="4">
        <f>IF($I1259&lt;$K$3,$K$3,IF($I1259&gt;$L$3,$L$3,$I1259))</f>
        <v>0</v>
      </c>
      <c r="L1259" s="10">
        <f>IF($J1259&lt;$K$4,$K$4,IF($J1259&gt;$L$4,$L$4,$J1259))</f>
        <v>0.75960000000000005</v>
      </c>
    </row>
    <row r="1260" spans="8:12" x14ac:dyDescent="0.25">
      <c r="H1260" s="33"/>
      <c r="I1260" s="32"/>
      <c r="J1260" s="32"/>
      <c r="K1260" s="32"/>
      <c r="L1260" s="34"/>
    </row>
    <row r="1261" spans="8:12" x14ac:dyDescent="0.25">
      <c r="H1261" s="33" t="s">
        <v>1519</v>
      </c>
      <c r="I1261" s="32" t="str">
        <f ca="1" xml:space="preserve"> "(x - " &amp; $M$3 &amp; ")^2 + (y - " &amp; $M$4 &amp; ")^2 = " &amp; I1254 &amp; "^2"</f>
        <v>(x - 3,5)^2 + (y - 0)^2 = 2,2515258567795^2</v>
      </c>
      <c r="J1261" s="32"/>
      <c r="K1261" s="32"/>
      <c r="L1261" s="34"/>
    </row>
    <row r="1262" spans="8:12" x14ac:dyDescent="0.25">
      <c r="H1262" s="33"/>
      <c r="I1262" s="32" t="str">
        <f ca="1" xml:space="preserve"> "(x - " &amp; $N$3 &amp; ")^2 + (y - " &amp; $N$4 &amp; ")^2 = " &amp; J1254 &amp; "^2"</f>
        <v>(x - 0)^2 + (y - 3,5)^2 = 0,781458750284565^2</v>
      </c>
      <c r="J1262" s="32"/>
      <c r="K1262" s="32"/>
      <c r="L1262" s="34"/>
    </row>
    <row r="1263" spans="8:12" x14ac:dyDescent="0.25">
      <c r="H1263" s="33"/>
      <c r="I1263" s="32" t="str">
        <f ca="1" xml:space="preserve"> "(x - " &amp; $O$3 &amp; ")^2 + (y - " &amp; $O$4 &amp; ")^2 = " &amp; K1254 &amp; "^2"</f>
        <v>(x - 3,5)^2 + (y - 7)^2 = 6,59190612991052^2</v>
      </c>
      <c r="J1263" s="32"/>
      <c r="K1263" s="32"/>
      <c r="L1263" s="34"/>
    </row>
    <row r="1264" spans="8:12" x14ac:dyDescent="0.25">
      <c r="H1264" s="33"/>
      <c r="I1264" s="32" t="str">
        <f ca="1" xml:space="preserve"> "(x - " &amp; $P$3 &amp; ")^2 + (y - " &amp; $P$4 &amp; ")^2 = " &amp; L1254 &amp; "^2"</f>
        <v>(x - 7)^2 + (y - 3,5)^2 = 7,82623792124926^2</v>
      </c>
      <c r="J1264" s="32"/>
      <c r="K1264" s="32"/>
      <c r="L1264" s="34"/>
    </row>
    <row r="1265" spans="8:12" x14ac:dyDescent="0.25">
      <c r="H1265" s="33"/>
      <c r="I1265" s="32"/>
      <c r="J1265" s="32"/>
      <c r="K1265" s="32"/>
      <c r="L1265" s="34"/>
    </row>
    <row r="1266" spans="8:12" x14ac:dyDescent="0.25">
      <c r="H1266" s="33"/>
      <c r="I1266" s="32" t="s">
        <v>1529</v>
      </c>
      <c r="J1266" s="32"/>
      <c r="K1266" s="32"/>
      <c r="L1266" s="34"/>
    </row>
    <row r="1267" spans="8:12" x14ac:dyDescent="0.25">
      <c r="H1267" s="33"/>
      <c r="I1267" s="32" t="s">
        <v>1525</v>
      </c>
      <c r="J1267" s="32">
        <f>SQRT(POWER($K1258-$I1257,2)+POWER($L1258-$J1257,2))</f>
        <v>3.3569025976337175</v>
      </c>
      <c r="K1267" s="32"/>
      <c r="L1267" s="34"/>
    </row>
    <row r="1268" spans="8:12" x14ac:dyDescent="0.25">
      <c r="H1268" s="35"/>
      <c r="I1268" s="36" t="s">
        <v>1526</v>
      </c>
      <c r="J1268" s="36">
        <f>SQRT(POWER($K1259-$I1257,2)+POWER($L1259-$J1257,2))</f>
        <v>3.3911933238905743</v>
      </c>
      <c r="K1268" s="36"/>
      <c r="L1268" s="37"/>
    </row>
    <row r="1272" spans="8:12" x14ac:dyDescent="0.25">
      <c r="H1272" s="7"/>
      <c r="I1272" s="8" t="s">
        <v>1512</v>
      </c>
      <c r="J1272" s="8" t="s">
        <v>1513</v>
      </c>
      <c r="K1272" s="8" t="s">
        <v>1514</v>
      </c>
      <c r="L1272" s="9" t="s">
        <v>1522</v>
      </c>
    </row>
    <row r="1273" spans="8:12" x14ac:dyDescent="0.25">
      <c r="H1273" s="33" t="s">
        <v>1516</v>
      </c>
      <c r="I1273" s="4">
        <f>SQRT(POWER($I1278-$M$3,2)+POWER($J1278-$M$4,2))</f>
        <v>4.4721359549995796</v>
      </c>
      <c r="J1273" s="4">
        <f>SQRT(POWER($I1278-$N$3,2)+POWER($J1278-$N$4,2))</f>
        <v>1.5811388300841898</v>
      </c>
      <c r="K1273" s="4">
        <f>SQRT(POWER($I1278-$O$3,2)+POWER($J1278-$O$4,2))</f>
        <v>3.6055512754639891</v>
      </c>
      <c r="L1273" s="10">
        <f>SQRT(POWER($I1278-$P$3,2)+POWER($J1278-$P$4,2))</f>
        <v>5.5226805085936306</v>
      </c>
    </row>
    <row r="1274" spans="8:12" x14ac:dyDescent="0.25">
      <c r="H1274" s="33" t="s">
        <v>1527</v>
      </c>
      <c r="I1274" s="32">
        <f>ROUND(I1273/0.5,0)*0.5</f>
        <v>4.5</v>
      </c>
      <c r="J1274" s="32">
        <f t="shared" ref="J1274" si="260">ROUND(J1273/0.5,0)*0.5</f>
        <v>1.5</v>
      </c>
      <c r="K1274" s="32">
        <f t="shared" ref="K1274" si="261">ROUND(K1273/0.5,0)*0.5</f>
        <v>3.5</v>
      </c>
      <c r="L1274" s="34">
        <f t="shared" ref="L1274" si="262">ROUND(L1273/0.5,0)*0.5</f>
        <v>5.5</v>
      </c>
    </row>
    <row r="1275" spans="8:12" x14ac:dyDescent="0.25">
      <c r="H1275" s="33" t="s">
        <v>1517</v>
      </c>
      <c r="I1275" s="4">
        <f ca="1">IF(INDIRECT("$C$" &amp; $I1274*2+3)&gt;$I$6,$I$6,INDIRECT("$C$" &amp; $I1274*2+3))</f>
        <v>2.2515258567794989</v>
      </c>
      <c r="J1275" s="4">
        <f ca="1">IF(INDIRECT("$D$" &amp; $J1274*2+3)&gt;$I$6,$I$6,INDIRECT("$D$" &amp; $J1274*2+3))</f>
        <v>0.81996562104385073</v>
      </c>
      <c r="K1275" s="4">
        <f ca="1">IF(INDIRECT("$E$" &amp; $K1274*2+3)&gt;$I$6,$I$6,INDIRECT("$E$" &amp; $K1274*2+3))</f>
        <v>3.7011440527598762</v>
      </c>
      <c r="L1275" s="10">
        <f ca="1">IF(INDIRECT("$F$" &amp; $L1274*2+3)&gt;$I$6,$I$6,INDIRECT("$F$" &amp; $L1274*2+3))</f>
        <v>3.7609640645075757</v>
      </c>
    </row>
    <row r="1276" spans="8:12" x14ac:dyDescent="0.25">
      <c r="H1276" s="33"/>
      <c r="I1276" s="32" t="s">
        <v>1502</v>
      </c>
      <c r="J1276" s="4">
        <f>SUM(ABS(I1273-I1274),ABS(J1274-J1273),ABS(K1274-K1273),ABS(L1274-L1273))</f>
        <v>0.23723465914222985</v>
      </c>
      <c r="K1276" s="32"/>
      <c r="L1276" s="34"/>
    </row>
    <row r="1277" spans="8:12" x14ac:dyDescent="0.25">
      <c r="H1277" s="33"/>
      <c r="I1277" s="32" t="s">
        <v>1509</v>
      </c>
      <c r="J1277" s="32" t="s">
        <v>1510</v>
      </c>
      <c r="K1277" s="32"/>
      <c r="L1277" s="34"/>
    </row>
    <row r="1278" spans="8:12" x14ac:dyDescent="0.25">
      <c r="H1278" s="33" t="s">
        <v>1523</v>
      </c>
      <c r="I1278" s="32">
        <f>I1257+0.5</f>
        <v>1.5</v>
      </c>
      <c r="J1278" s="32">
        <v>4</v>
      </c>
      <c r="K1278" s="32"/>
      <c r="L1278" s="34"/>
    </row>
    <row r="1279" spans="8:12" x14ac:dyDescent="0.25">
      <c r="H1279" s="33" t="s">
        <v>1525</v>
      </c>
      <c r="I1279" s="4">
        <v>2.2565928571428602</v>
      </c>
      <c r="J1279" s="4">
        <v>2.88375</v>
      </c>
      <c r="K1279" s="4">
        <f>IF($I1279&lt;$K$3,$K$3,IF($I1279&gt;$L$3,$L$3,$I1279))</f>
        <v>2.2565928571428602</v>
      </c>
      <c r="L1279" s="10">
        <f>IF($J1279&lt;$K$4,$K$4,IF($J1279&gt;$L$4,$L$4,$J1279))</f>
        <v>2.88375</v>
      </c>
    </row>
    <row r="1280" spans="8:12" x14ac:dyDescent="0.25">
      <c r="H1280" s="33" t="s">
        <v>1526</v>
      </c>
      <c r="I1280" s="4">
        <v>2.5381999999999998</v>
      </c>
      <c r="J1280" s="4">
        <v>2.88375</v>
      </c>
      <c r="K1280" s="4">
        <f>IF($I1280&lt;$K$3,$K$3,IF($I1280&gt;$L$3,$L$3,$I1280))</f>
        <v>2.5381999999999998</v>
      </c>
      <c r="L1280" s="10">
        <f>IF($J1280&lt;$K$4,$K$4,IF($J1280&gt;$L$4,$L$4,$J1280))</f>
        <v>2.88375</v>
      </c>
    </row>
    <row r="1281" spans="8:12" x14ac:dyDescent="0.25">
      <c r="H1281" s="33"/>
      <c r="I1281" s="32"/>
      <c r="J1281" s="32"/>
      <c r="K1281" s="32"/>
      <c r="L1281" s="34"/>
    </row>
    <row r="1282" spans="8:12" x14ac:dyDescent="0.25">
      <c r="H1282" s="33" t="s">
        <v>1519</v>
      </c>
      <c r="I1282" s="32" t="str">
        <f ca="1" xml:space="preserve"> "(x - " &amp; $M$3 &amp; ")^2 + (y - " &amp; $M$4 &amp; ")^2 = " &amp; I1275 &amp; "^2"</f>
        <v>(x - 3,5)^2 + (y - 0)^2 = 2,2515258567795^2</v>
      </c>
      <c r="J1282" s="32"/>
      <c r="K1282" s="32"/>
      <c r="L1282" s="34"/>
    </row>
    <row r="1283" spans="8:12" x14ac:dyDescent="0.25">
      <c r="H1283" s="33"/>
      <c r="I1283" s="32" t="str">
        <f ca="1" xml:space="preserve"> "(x - " &amp; $N$3 &amp; ")^2 + (y - " &amp; $N$4 &amp; ")^2 = " &amp; J1275 &amp; "^2"</f>
        <v>(x - 0)^2 + (y - 3,5)^2 = 0,819965621043851^2</v>
      </c>
      <c r="J1283" s="32"/>
      <c r="K1283" s="32"/>
      <c r="L1283" s="34"/>
    </row>
    <row r="1284" spans="8:12" x14ac:dyDescent="0.25">
      <c r="H1284" s="33"/>
      <c r="I1284" s="32" t="str">
        <f ca="1" xml:space="preserve"> "(x - " &amp; $O$3 &amp; ")^2 + (y - " &amp; $O$4 &amp; ")^2 = " &amp; K1275 &amp; "^2"</f>
        <v>(x - 3,5)^2 + (y - 7)^2 = 3,70114405275988^2</v>
      </c>
      <c r="J1284" s="32"/>
      <c r="K1284" s="32"/>
      <c r="L1284" s="34"/>
    </row>
    <row r="1285" spans="8:12" x14ac:dyDescent="0.25">
      <c r="H1285" s="33"/>
      <c r="I1285" s="32" t="str">
        <f ca="1" xml:space="preserve"> "(x - " &amp; $P$3 &amp; ")^2 + (y - " &amp; $P$4 &amp; ")^2 = " &amp; L1275 &amp; "^2"</f>
        <v>(x - 7)^2 + (y - 3,5)^2 = 3,76096406450758^2</v>
      </c>
      <c r="J1285" s="32"/>
      <c r="K1285" s="32"/>
      <c r="L1285" s="34"/>
    </row>
    <row r="1286" spans="8:12" x14ac:dyDescent="0.25">
      <c r="H1286" s="33"/>
      <c r="I1286" s="32"/>
      <c r="J1286" s="32"/>
      <c r="K1286" s="32"/>
      <c r="L1286" s="34"/>
    </row>
    <row r="1287" spans="8:12" x14ac:dyDescent="0.25">
      <c r="H1287" s="33"/>
      <c r="I1287" s="32" t="s">
        <v>1529</v>
      </c>
      <c r="J1287" s="32"/>
      <c r="K1287" s="32"/>
      <c r="L1287" s="34"/>
    </row>
    <row r="1288" spans="8:12" x14ac:dyDescent="0.25">
      <c r="H1288" s="33"/>
      <c r="I1288" s="32" t="s">
        <v>1525</v>
      </c>
      <c r="J1288" s="32">
        <f>SQRT(POWER($K1279-$I1278,2)+POWER($L1279-$J1278,2))</f>
        <v>1.3484979844180696</v>
      </c>
      <c r="K1288" s="32"/>
      <c r="L1288" s="34"/>
    </row>
    <row r="1289" spans="8:12" x14ac:dyDescent="0.25">
      <c r="H1289" s="35"/>
      <c r="I1289" s="36" t="s">
        <v>1526</v>
      </c>
      <c r="J1289" s="36">
        <f>SQRT(POWER($K1280-$I1278,2)+POWER($L1280-$J1278,2))</f>
        <v>1.5244255647620186</v>
      </c>
      <c r="K1289" s="36"/>
      <c r="L1289" s="37"/>
    </row>
    <row r="1293" spans="8:12" x14ac:dyDescent="0.25">
      <c r="H1293" s="7"/>
      <c r="I1293" s="8" t="s">
        <v>1512</v>
      </c>
      <c r="J1293" s="8" t="s">
        <v>1513</v>
      </c>
      <c r="K1293" s="8" t="s">
        <v>1514</v>
      </c>
      <c r="L1293" s="9" t="s">
        <v>1522</v>
      </c>
    </row>
    <row r="1294" spans="8:12" x14ac:dyDescent="0.25">
      <c r="H1294" s="33" t="s">
        <v>1516</v>
      </c>
      <c r="I1294" s="4">
        <f>SQRT(POWER($I1299-$M$3,2)+POWER($J1299-$M$4,2))</f>
        <v>4.2720018726587652</v>
      </c>
      <c r="J1294" s="4">
        <f>SQRT(POWER($I1299-$N$3,2)+POWER($J1299-$N$4,2))</f>
        <v>2.0615528128088303</v>
      </c>
      <c r="K1294" s="4">
        <f>SQRT(POWER($I1299-$O$3,2)+POWER($J1299-$O$4,2))</f>
        <v>3.3541019662496847</v>
      </c>
      <c r="L1294" s="10">
        <f>SQRT(POWER($I1299-$P$3,2)+POWER($J1299-$P$4,2))</f>
        <v>5.024937810560445</v>
      </c>
    </row>
    <row r="1295" spans="8:12" x14ac:dyDescent="0.25">
      <c r="H1295" s="33" t="s">
        <v>1527</v>
      </c>
      <c r="I1295" s="32">
        <f>ROUND(I1294/0.5,0)*0.5</f>
        <v>4.5</v>
      </c>
      <c r="J1295" s="32">
        <f t="shared" ref="J1295" si="263">ROUND(J1294/0.5,0)*0.5</f>
        <v>2</v>
      </c>
      <c r="K1295" s="32">
        <f t="shared" ref="K1295" si="264">ROUND(K1294/0.5,0)*0.5</f>
        <v>3.5</v>
      </c>
      <c r="L1295" s="34">
        <f t="shared" ref="L1295" si="265">ROUND(L1294/0.5,0)*0.5</f>
        <v>5</v>
      </c>
    </row>
    <row r="1296" spans="8:12" x14ac:dyDescent="0.25">
      <c r="H1296" s="33" t="s">
        <v>1517</v>
      </c>
      <c r="I1296" s="4">
        <f ca="1">IF(INDIRECT("$C$" &amp; $I1295*2+3)&gt;$I$6,$I$6,INDIRECT("$C$" &amp; $I1295*2+3))</f>
        <v>2.2515258567794989</v>
      </c>
      <c r="J1296" s="4">
        <f ca="1">IF(INDIRECT("$D$" &amp; $J1295*2+3)&gt;$I$6,$I$6,INDIRECT("$D$" &amp; $J1295*2+3))</f>
        <v>1.305353997541538</v>
      </c>
      <c r="K1296" s="4">
        <f ca="1">IF(INDIRECT("$E$" &amp; $K1295*2+3)&gt;$I$6,$I$6,INDIRECT("$E$" &amp; $K1295*2+3))</f>
        <v>3.7011440527598762</v>
      </c>
      <c r="L1296" s="10">
        <f ca="1">IF(INDIRECT("$F$" &amp; $L1295*2+3)&gt;$I$6,$I$6,INDIRECT("$F$" &amp; $L1295*2+3))</f>
        <v>2.478883460205028</v>
      </c>
    </row>
    <row r="1297" spans="8:12" x14ac:dyDescent="0.25">
      <c r="H1297" s="33"/>
      <c r="I1297" s="32" t="s">
        <v>1502</v>
      </c>
      <c r="J1297" s="4">
        <f>SUM(ABS(I1294-I1295),ABS(J1295-J1294),ABS(K1295-K1294),ABS(L1295-L1294))</f>
        <v>0.46038678446082537</v>
      </c>
      <c r="K1297" s="32"/>
      <c r="L1297" s="34"/>
    </row>
    <row r="1298" spans="8:12" x14ac:dyDescent="0.25">
      <c r="H1298" s="33"/>
      <c r="I1298" s="32" t="s">
        <v>1509</v>
      </c>
      <c r="J1298" s="32" t="s">
        <v>1510</v>
      </c>
      <c r="K1298" s="32"/>
      <c r="L1298" s="34"/>
    </row>
    <row r="1299" spans="8:12" x14ac:dyDescent="0.25">
      <c r="H1299" s="33" t="s">
        <v>1523</v>
      </c>
      <c r="I1299" s="32">
        <f>I1278+0.5</f>
        <v>2</v>
      </c>
      <c r="J1299" s="32">
        <v>4</v>
      </c>
      <c r="K1299" s="32"/>
      <c r="L1299" s="34"/>
    </row>
    <row r="1300" spans="8:12" x14ac:dyDescent="0.25">
      <c r="H1300" s="33" t="s">
        <v>1525</v>
      </c>
      <c r="I1300" s="4">
        <v>2.40569285714286</v>
      </c>
      <c r="J1300" s="4">
        <v>2.88375</v>
      </c>
      <c r="K1300" s="4">
        <f>IF($I1300&lt;$K$3,$K$3,IF($I1300&gt;$L$3,$L$3,$I1300))</f>
        <v>2.40569285714286</v>
      </c>
      <c r="L1300" s="10">
        <f>IF($J1300&lt;$K$4,$K$4,IF($J1300&gt;$L$4,$L$4,$J1300))</f>
        <v>2.88375</v>
      </c>
    </row>
    <row r="1301" spans="8:12" x14ac:dyDescent="0.25">
      <c r="H1301" s="33" t="s">
        <v>1526</v>
      </c>
      <c r="I1301" s="4">
        <v>3.1832642857142899</v>
      </c>
      <c r="J1301" s="4">
        <v>2.88375</v>
      </c>
      <c r="K1301" s="4">
        <f>IF($I1301&lt;$K$3,$K$3,IF($I1301&gt;$L$3,$L$3,$I1301))</f>
        <v>3.1832642857142899</v>
      </c>
      <c r="L1301" s="10">
        <f>IF($J1301&lt;$K$4,$K$4,IF($J1301&gt;$L$4,$L$4,$J1301))</f>
        <v>2.88375</v>
      </c>
    </row>
    <row r="1302" spans="8:12" x14ac:dyDescent="0.25">
      <c r="H1302" s="33"/>
      <c r="I1302" s="32"/>
      <c r="J1302" s="32"/>
      <c r="K1302" s="32"/>
      <c r="L1302" s="34"/>
    </row>
    <row r="1303" spans="8:12" x14ac:dyDescent="0.25">
      <c r="H1303" s="33" t="s">
        <v>1519</v>
      </c>
      <c r="I1303" s="32" t="str">
        <f ca="1" xml:space="preserve"> "(x - " &amp; $M$3 &amp; ")^2 + (y - " &amp; $M$4 &amp; ")^2 = " &amp; I1296 &amp; "^2"</f>
        <v>(x - 3,5)^2 + (y - 0)^2 = 2,2515258567795^2</v>
      </c>
      <c r="J1303" s="32"/>
      <c r="K1303" s="32"/>
      <c r="L1303" s="34"/>
    </row>
    <row r="1304" spans="8:12" x14ac:dyDescent="0.25">
      <c r="H1304" s="33"/>
      <c r="I1304" s="32" t="str">
        <f ca="1" xml:space="preserve"> "(x - " &amp; $N$3 &amp; ")^2 + (y - " &amp; $N$4 &amp; ")^2 = " &amp; J1296 &amp; "^2"</f>
        <v>(x - 0)^2 + (y - 3,5)^2 = 1,30535399754154^2</v>
      </c>
      <c r="J1304" s="32"/>
      <c r="K1304" s="32"/>
      <c r="L1304" s="34"/>
    </row>
    <row r="1305" spans="8:12" x14ac:dyDescent="0.25">
      <c r="H1305" s="33"/>
      <c r="I1305" s="32" t="str">
        <f ca="1" xml:space="preserve"> "(x - " &amp; $O$3 &amp; ")^2 + (y - " &amp; $O$4 &amp; ")^2 = " &amp; K1296 &amp; "^2"</f>
        <v>(x - 3,5)^2 + (y - 7)^2 = 3,70114405275988^2</v>
      </c>
      <c r="J1305" s="32"/>
      <c r="K1305" s="32"/>
      <c r="L1305" s="34"/>
    </row>
    <row r="1306" spans="8:12" x14ac:dyDescent="0.25">
      <c r="H1306" s="33"/>
      <c r="I1306" s="32" t="str">
        <f ca="1" xml:space="preserve"> "(x - " &amp; $P$3 &amp; ")^2 + (y - " &amp; $P$4 &amp; ")^2 = " &amp; L1296 &amp; "^2"</f>
        <v>(x - 7)^2 + (y - 3,5)^2 = 2,47888346020503^2</v>
      </c>
      <c r="J1306" s="32"/>
      <c r="K1306" s="32"/>
      <c r="L1306" s="34"/>
    </row>
    <row r="1307" spans="8:12" x14ac:dyDescent="0.25">
      <c r="H1307" s="33"/>
      <c r="I1307" s="32"/>
      <c r="J1307" s="32"/>
      <c r="K1307" s="32"/>
      <c r="L1307" s="34"/>
    </row>
    <row r="1308" spans="8:12" x14ac:dyDescent="0.25">
      <c r="H1308" s="33"/>
      <c r="I1308" s="32" t="s">
        <v>1529</v>
      </c>
      <c r="J1308" s="32"/>
      <c r="K1308" s="32"/>
      <c r="L1308" s="34"/>
    </row>
    <row r="1309" spans="8:12" x14ac:dyDescent="0.25">
      <c r="H1309" s="33"/>
      <c r="I1309" s="32" t="s">
        <v>1525</v>
      </c>
      <c r="J1309" s="32">
        <f>SQRT(POWER($K1300-$I1299,2)+POWER($L1300-$J1299,2))</f>
        <v>1.1876871460265692</v>
      </c>
      <c r="K1309" s="32"/>
      <c r="L1309" s="34"/>
    </row>
    <row r="1310" spans="8:12" x14ac:dyDescent="0.25">
      <c r="H1310" s="35"/>
      <c r="I1310" s="36" t="s">
        <v>1526</v>
      </c>
      <c r="J1310" s="36">
        <f>SQRT(POWER($K1301-$I1299,2)+POWER($L1301-$J1299,2))</f>
        <v>1.6266924824154529</v>
      </c>
      <c r="K1310" s="36"/>
      <c r="L1310" s="37"/>
    </row>
    <row r="1314" spans="8:12" x14ac:dyDescent="0.25">
      <c r="H1314" s="7"/>
      <c r="I1314" s="8" t="s">
        <v>1512</v>
      </c>
      <c r="J1314" s="8" t="s">
        <v>1513</v>
      </c>
      <c r="K1314" s="8" t="s">
        <v>1514</v>
      </c>
      <c r="L1314" s="9" t="s">
        <v>1522</v>
      </c>
    </row>
    <row r="1315" spans="8:12" x14ac:dyDescent="0.25">
      <c r="H1315" s="33" t="s">
        <v>1516</v>
      </c>
      <c r="I1315" s="4">
        <f>SQRT(POWER($I1320-$M$3,2)+POWER($J1320-$M$4,2))</f>
        <v>4.1231056256176606</v>
      </c>
      <c r="J1315" s="4">
        <f>SQRT(POWER($I1320-$N$3,2)+POWER($J1320-$N$4,2))</f>
        <v>2.5495097567963922</v>
      </c>
      <c r="K1315" s="4">
        <f>SQRT(POWER($I1320-$O$3,2)+POWER($J1320-$O$4,2))</f>
        <v>3.1622776601683795</v>
      </c>
      <c r="L1315" s="10">
        <f>SQRT(POWER($I1320-$P$3,2)+POWER($J1320-$P$4,2))</f>
        <v>4.5276925690687087</v>
      </c>
    </row>
    <row r="1316" spans="8:12" x14ac:dyDescent="0.25">
      <c r="H1316" s="33" t="s">
        <v>1527</v>
      </c>
      <c r="I1316" s="32">
        <f>ROUND(I1315/0.5,0)*0.5</f>
        <v>4</v>
      </c>
      <c r="J1316" s="32">
        <f t="shared" ref="J1316" si="266">ROUND(J1315/0.5,0)*0.5</f>
        <v>2.5</v>
      </c>
      <c r="K1316" s="32">
        <f t="shared" ref="K1316" si="267">ROUND(K1315/0.5,0)*0.5</f>
        <v>3</v>
      </c>
      <c r="L1316" s="34">
        <f t="shared" ref="L1316" si="268">ROUND(L1315/0.5,0)*0.5</f>
        <v>4.5</v>
      </c>
    </row>
    <row r="1317" spans="8:12" x14ac:dyDescent="0.25">
      <c r="H1317" s="33" t="s">
        <v>1517</v>
      </c>
      <c r="I1317" s="4">
        <f ca="1">IF(INDIRECT("$C$" &amp; $I1316*2+3)&gt;$I$6,$I$6,INDIRECT("$C$" &amp; $I1316*2+3))</f>
        <v>7.8262379212492643</v>
      </c>
      <c r="J1317" s="4">
        <f ca="1">IF(INDIRECT("$D$" &amp; $J1316*2+3)&gt;$I$6,$I$6,INDIRECT("$D$" &amp; $J1316*2+3))</f>
        <v>3.5273325269550631</v>
      </c>
      <c r="K1317" s="4">
        <f ca="1">IF(INDIRECT("$E$" &amp; $K1316*2+3)&gt;$I$6,$I$6,INDIRECT("$E$" &amp; $K1316*2+3))</f>
        <v>7.8262379212492643</v>
      </c>
      <c r="L1317" s="10">
        <f ca="1">IF(INDIRECT("$F$" &amp; $L1316*2+3)&gt;$I$6,$I$6,INDIRECT("$F$" &amp; $L1316*2+3))</f>
        <v>2.1457906735558052</v>
      </c>
    </row>
    <row r="1318" spans="8:12" x14ac:dyDescent="0.25">
      <c r="H1318" s="33"/>
      <c r="I1318" s="32" t="s">
        <v>1502</v>
      </c>
      <c r="J1318" s="4">
        <f>SUM(ABS(I1315-I1316),ABS(J1316-J1315),ABS(K1316-K1315),ABS(L1316-L1315))</f>
        <v>0.362585611651141</v>
      </c>
      <c r="K1318" s="32"/>
      <c r="L1318" s="34"/>
    </row>
    <row r="1319" spans="8:12" x14ac:dyDescent="0.25">
      <c r="H1319" s="33"/>
      <c r="I1319" s="32" t="s">
        <v>1509</v>
      </c>
      <c r="J1319" s="32" t="s">
        <v>1510</v>
      </c>
      <c r="K1319" s="32"/>
      <c r="L1319" s="34"/>
    </row>
    <row r="1320" spans="8:12" x14ac:dyDescent="0.25">
      <c r="H1320" s="33" t="s">
        <v>1523</v>
      </c>
      <c r="I1320" s="32">
        <f>I1299+0.5</f>
        <v>2.5</v>
      </c>
      <c r="J1320" s="32">
        <v>4</v>
      </c>
      <c r="K1320" s="32"/>
      <c r="L1320" s="34"/>
    </row>
    <row r="1321" spans="8:12" x14ac:dyDescent="0.25">
      <c r="H1321" s="33" t="s">
        <v>1525</v>
      </c>
      <c r="I1321" s="4">
        <v>-3.4782857142857102</v>
      </c>
      <c r="J1321" s="4">
        <v>3.5</v>
      </c>
      <c r="K1321" s="4">
        <f>IF($I1321&lt;$K$3,$K$3,IF($I1321&gt;$L$3,$L$3,$I1321))</f>
        <v>0</v>
      </c>
      <c r="L1321" s="10">
        <f>IF($J1321&lt;$K$4,$K$4,IF($J1321&gt;$L$4,$L$4,$J1321))</f>
        <v>3.5</v>
      </c>
    </row>
    <row r="1322" spans="8:12" x14ac:dyDescent="0.25">
      <c r="H1322" s="33" t="s">
        <v>1526</v>
      </c>
      <c r="I1322" s="4">
        <v>4.0598857142857101</v>
      </c>
      <c r="J1322" s="4">
        <v>3.5</v>
      </c>
      <c r="K1322" s="4">
        <f>IF($I1322&lt;$K$3,$K$3,IF($I1322&gt;$L$3,$L$3,$I1322))</f>
        <v>4.0598857142857101</v>
      </c>
      <c r="L1322" s="10">
        <f>IF($J1322&lt;$K$4,$K$4,IF($J1322&gt;$L$4,$L$4,$J1322))</f>
        <v>3.5</v>
      </c>
    </row>
    <row r="1323" spans="8:12" x14ac:dyDescent="0.25">
      <c r="H1323" s="33"/>
      <c r="I1323" s="32"/>
      <c r="J1323" s="32"/>
      <c r="K1323" s="32"/>
      <c r="L1323" s="34"/>
    </row>
    <row r="1324" spans="8:12" x14ac:dyDescent="0.25">
      <c r="H1324" s="33" t="s">
        <v>1519</v>
      </c>
      <c r="I1324" s="32" t="str">
        <f ca="1" xml:space="preserve"> "(x - " &amp; $M$3 &amp; ")^2 + (y - " &amp; $M$4 &amp; ")^2 = " &amp; I1317 &amp; "^2"</f>
        <v>(x - 3,5)^2 + (y - 0)^2 = 7,82623792124926^2</v>
      </c>
      <c r="J1324" s="32"/>
      <c r="K1324" s="32"/>
      <c r="L1324" s="34"/>
    </row>
    <row r="1325" spans="8:12" x14ac:dyDescent="0.25">
      <c r="H1325" s="33"/>
      <c r="I1325" s="32" t="str">
        <f ca="1" xml:space="preserve"> "(x - " &amp; $N$3 &amp; ")^2 + (y - " &amp; $N$4 &amp; ")^2 = " &amp; J1317 &amp; "^2"</f>
        <v>(x - 0)^2 + (y - 3,5)^2 = 3,52733252695506^2</v>
      </c>
      <c r="J1325" s="32"/>
      <c r="K1325" s="32"/>
      <c r="L1325" s="34"/>
    </row>
    <row r="1326" spans="8:12" x14ac:dyDescent="0.25">
      <c r="H1326" s="33"/>
      <c r="I1326" s="32" t="str">
        <f ca="1" xml:space="preserve"> "(x - " &amp; $O$3 &amp; ")^2 + (y - " &amp; $O$4 &amp; ")^2 = " &amp; K1317 &amp; "^2"</f>
        <v>(x - 3,5)^2 + (y - 7)^2 = 7,82623792124926^2</v>
      </c>
      <c r="J1326" s="32"/>
      <c r="K1326" s="32"/>
      <c r="L1326" s="34"/>
    </row>
    <row r="1327" spans="8:12" x14ac:dyDescent="0.25">
      <c r="H1327" s="33"/>
      <c r="I1327" s="32" t="str">
        <f ca="1" xml:space="preserve"> "(x - " &amp; $P$3 &amp; ")^2 + (y - " &amp; $P$4 &amp; ")^2 = " &amp; L1317 &amp; "^2"</f>
        <v>(x - 7)^2 + (y - 3,5)^2 = 2,14579067355581^2</v>
      </c>
      <c r="J1327" s="32"/>
      <c r="K1327" s="32"/>
      <c r="L1327" s="34"/>
    </row>
    <row r="1328" spans="8:12" x14ac:dyDescent="0.25">
      <c r="H1328" s="33"/>
      <c r="I1328" s="32"/>
      <c r="J1328" s="32"/>
      <c r="K1328" s="32"/>
      <c r="L1328" s="34"/>
    </row>
    <row r="1329" spans="8:12" x14ac:dyDescent="0.25">
      <c r="H1329" s="33"/>
      <c r="I1329" s="32" t="s">
        <v>1529</v>
      </c>
      <c r="J1329" s="32"/>
      <c r="K1329" s="32"/>
      <c r="L1329" s="34"/>
    </row>
    <row r="1330" spans="8:12" x14ac:dyDescent="0.25">
      <c r="H1330" s="33"/>
      <c r="I1330" s="32" t="s">
        <v>1525</v>
      </c>
      <c r="J1330" s="32">
        <f>SQRT(POWER($K1321-$I1320,2)+POWER($L1321-$J1320,2))</f>
        <v>2.5495097567963922</v>
      </c>
      <c r="K1330" s="32"/>
      <c r="L1330" s="34"/>
    </row>
    <row r="1331" spans="8:12" x14ac:dyDescent="0.25">
      <c r="H1331" s="35"/>
      <c r="I1331" s="36" t="s">
        <v>1526</v>
      </c>
      <c r="J1331" s="36">
        <f>SQRT(POWER($K1322-$I1320,2)+POWER($L1322-$J1320,2))</f>
        <v>1.6380608784879271</v>
      </c>
      <c r="K1331" s="36"/>
      <c r="L1331" s="37"/>
    </row>
    <row r="1335" spans="8:12" x14ac:dyDescent="0.25">
      <c r="H1335" s="7"/>
      <c r="I1335" s="8" t="s">
        <v>1512</v>
      </c>
      <c r="J1335" s="8" t="s">
        <v>1513</v>
      </c>
      <c r="K1335" s="8" t="s">
        <v>1514</v>
      </c>
      <c r="L1335" s="9" t="s">
        <v>1522</v>
      </c>
    </row>
    <row r="1336" spans="8:12" x14ac:dyDescent="0.25">
      <c r="H1336" s="33" t="s">
        <v>1516</v>
      </c>
      <c r="I1336" s="4">
        <f>SQRT(POWER($I1341-$M$3,2)+POWER($J1341-$M$4,2))</f>
        <v>4.0311288741492746</v>
      </c>
      <c r="J1336" s="4">
        <f>SQRT(POWER($I1341-$N$3,2)+POWER($J1341-$N$4,2))</f>
        <v>3.0413812651491097</v>
      </c>
      <c r="K1336" s="4">
        <f>SQRT(POWER($I1341-$O$3,2)+POWER($J1341-$O$4,2))</f>
        <v>3.0413812651491097</v>
      </c>
      <c r="L1336" s="10">
        <f>SQRT(POWER($I1341-$P$3,2)+POWER($J1341-$P$4,2))</f>
        <v>4.0311288741492746</v>
      </c>
    </row>
    <row r="1337" spans="8:12" x14ac:dyDescent="0.25">
      <c r="H1337" s="33" t="s">
        <v>1527</v>
      </c>
      <c r="I1337" s="32">
        <f>ROUND(I1336/0.5,0)*0.5</f>
        <v>4</v>
      </c>
      <c r="J1337" s="32">
        <f t="shared" ref="J1337" si="269">ROUND(J1336/0.5,0)*0.5</f>
        <v>3</v>
      </c>
      <c r="K1337" s="32">
        <f t="shared" ref="K1337" si="270">ROUND(K1336/0.5,0)*0.5</f>
        <v>3</v>
      </c>
      <c r="L1337" s="34">
        <f t="shared" ref="L1337" si="271">ROUND(L1336/0.5,0)*0.5</f>
        <v>4</v>
      </c>
    </row>
    <row r="1338" spans="8:12" x14ac:dyDescent="0.25">
      <c r="H1338" s="33" t="s">
        <v>1517</v>
      </c>
      <c r="I1338" s="4">
        <f ca="1">IF(INDIRECT("$C$" &amp; $I1337*2+3)&gt;$I$6,$I$6,INDIRECT("$C$" &amp; $I1337*2+3))</f>
        <v>7.8262379212492643</v>
      </c>
      <c r="J1338" s="4">
        <f ca="1">IF(INDIRECT("$D$" &amp; $J1337*2+3)&gt;$I$6,$I$6,INDIRECT("$D$" &amp; $J1337*2+3))</f>
        <v>7.8262379212492643</v>
      </c>
      <c r="K1338" s="4">
        <f ca="1">IF(INDIRECT("$E$" &amp; $K1337*2+3)&gt;$I$6,$I$6,INDIRECT("$E$" &amp; $K1337*2+3))</f>
        <v>7.8262379212492643</v>
      </c>
      <c r="L1338" s="10">
        <f ca="1">IF(INDIRECT("$F$" &amp; $L1337*2+3)&gt;$I$6,$I$6,INDIRECT("$F$" &amp; $L1337*2+3))</f>
        <v>7.8262379212492643</v>
      </c>
    </row>
    <row r="1339" spans="8:12" x14ac:dyDescent="0.25">
      <c r="H1339" s="33"/>
      <c r="I1339" s="32" t="s">
        <v>1502</v>
      </c>
      <c r="J1339" s="4">
        <f>SUM(ABS(I1336-I1337),ABS(J1337-J1336),ABS(K1337-K1336),ABS(L1337-L1336))</f>
        <v>0.14502027859676847</v>
      </c>
      <c r="K1339" s="32"/>
      <c r="L1339" s="34"/>
    </row>
    <row r="1340" spans="8:12" x14ac:dyDescent="0.25">
      <c r="H1340" s="33"/>
      <c r="I1340" s="32" t="s">
        <v>1509</v>
      </c>
      <c r="J1340" s="32" t="s">
        <v>1510</v>
      </c>
      <c r="K1340" s="32"/>
      <c r="L1340" s="34"/>
    </row>
    <row r="1341" spans="8:12" x14ac:dyDescent="0.25">
      <c r="H1341" s="33" t="s">
        <v>1523</v>
      </c>
      <c r="I1341" s="32">
        <f>I1320+0.5</f>
        <v>3</v>
      </c>
      <c r="J1341" s="32">
        <v>4</v>
      </c>
      <c r="K1341" s="32"/>
      <c r="L1341" s="34"/>
    </row>
    <row r="1342" spans="8:12" x14ac:dyDescent="0.25">
      <c r="H1342" s="33" t="s">
        <v>1525</v>
      </c>
      <c r="I1342" s="4">
        <v>3.5</v>
      </c>
      <c r="J1342" s="4">
        <v>3.5</v>
      </c>
      <c r="K1342" s="4">
        <f>IF($I1342&lt;$K$3,$K$3,IF($I1342&gt;$L$3,$L$3,$I1342))</f>
        <v>3.5</v>
      </c>
      <c r="L1342" s="10">
        <f>IF($J1342&lt;$K$4,$K$4,IF($J1342&gt;$L$4,$L$4,$J1342))</f>
        <v>3.5</v>
      </c>
    </row>
    <row r="1343" spans="8:12" x14ac:dyDescent="0.25">
      <c r="H1343" s="33" t="s">
        <v>1526</v>
      </c>
      <c r="I1343" s="4">
        <v>3.5</v>
      </c>
      <c r="J1343" s="4">
        <v>3.5</v>
      </c>
      <c r="K1343" s="4">
        <f>IF($I1343&lt;$K$3,$K$3,IF($I1343&gt;$L$3,$L$3,$I1343))</f>
        <v>3.5</v>
      </c>
      <c r="L1343" s="10">
        <f>IF($J1343&lt;$K$4,$K$4,IF($J1343&gt;$L$4,$L$4,$J1343))</f>
        <v>3.5</v>
      </c>
    </row>
    <row r="1344" spans="8:12" x14ac:dyDescent="0.25">
      <c r="H1344" s="33"/>
      <c r="I1344" s="32"/>
      <c r="J1344" s="32"/>
      <c r="K1344" s="32"/>
      <c r="L1344" s="34"/>
    </row>
    <row r="1345" spans="8:12" x14ac:dyDescent="0.25">
      <c r="H1345" s="33" t="s">
        <v>1519</v>
      </c>
      <c r="I1345" s="32" t="str">
        <f ca="1" xml:space="preserve"> "(x - " &amp; $M$3 &amp; ")^2 + (y - " &amp; $M$4 &amp; ")^2 = " &amp; I1338 &amp; "^2"</f>
        <v>(x - 3,5)^2 + (y - 0)^2 = 7,82623792124926^2</v>
      </c>
      <c r="J1345" s="32"/>
      <c r="K1345" s="32"/>
      <c r="L1345" s="34"/>
    </row>
    <row r="1346" spans="8:12" x14ac:dyDescent="0.25">
      <c r="H1346" s="33"/>
      <c r="I1346" s="32" t="str">
        <f ca="1" xml:space="preserve"> "(x - " &amp; $N$3 &amp; ")^2 + (y - " &amp; $N$4 &amp; ")^2 = " &amp; J1338 &amp; "^2"</f>
        <v>(x - 0)^2 + (y - 3,5)^2 = 7,82623792124926^2</v>
      </c>
      <c r="J1346" s="32"/>
      <c r="K1346" s="32"/>
      <c r="L1346" s="34"/>
    </row>
    <row r="1347" spans="8:12" x14ac:dyDescent="0.25">
      <c r="H1347" s="33"/>
      <c r="I1347" s="32" t="str">
        <f ca="1" xml:space="preserve"> "(x - " &amp; $O$3 &amp; ")^2 + (y - " &amp; $O$4 &amp; ")^2 = " &amp; K1338 &amp; "^2"</f>
        <v>(x - 3,5)^2 + (y - 7)^2 = 7,82623792124926^2</v>
      </c>
      <c r="J1347" s="32"/>
      <c r="K1347" s="32"/>
      <c r="L1347" s="34"/>
    </row>
    <row r="1348" spans="8:12" x14ac:dyDescent="0.25">
      <c r="H1348" s="33"/>
      <c r="I1348" s="32" t="str">
        <f ca="1" xml:space="preserve"> "(x - " &amp; $P$3 &amp; ")^2 + (y - " &amp; $P$4 &amp; ")^2 = " &amp; L1338 &amp; "^2"</f>
        <v>(x - 7)^2 + (y - 3,5)^2 = 7,82623792124926^2</v>
      </c>
      <c r="J1348" s="32"/>
      <c r="K1348" s="32"/>
      <c r="L1348" s="34"/>
    </row>
    <row r="1349" spans="8:12" x14ac:dyDescent="0.25">
      <c r="H1349" s="33"/>
      <c r="I1349" s="32"/>
      <c r="J1349" s="32"/>
      <c r="K1349" s="32"/>
      <c r="L1349" s="34"/>
    </row>
    <row r="1350" spans="8:12" x14ac:dyDescent="0.25">
      <c r="H1350" s="33"/>
      <c r="I1350" s="32" t="s">
        <v>1529</v>
      </c>
      <c r="J1350" s="32"/>
      <c r="K1350" s="32"/>
      <c r="L1350" s="34"/>
    </row>
    <row r="1351" spans="8:12" x14ac:dyDescent="0.25">
      <c r="H1351" s="33"/>
      <c r="I1351" s="32" t="s">
        <v>1525</v>
      </c>
      <c r="J1351" s="32">
        <f>SQRT(POWER($K1342-$I1341,2)+POWER($L1342-$J1341,2))</f>
        <v>0.70710678118654757</v>
      </c>
      <c r="K1351" s="32"/>
      <c r="L1351" s="34"/>
    </row>
    <row r="1352" spans="8:12" x14ac:dyDescent="0.25">
      <c r="H1352" s="35"/>
      <c r="I1352" s="36" t="s">
        <v>1526</v>
      </c>
      <c r="J1352" s="36">
        <f>SQRT(POWER($K1343-$I1341,2)+POWER($L1343-$J1341,2))</f>
        <v>0.70710678118654757</v>
      </c>
      <c r="K1352" s="36"/>
      <c r="L1352" s="37"/>
    </row>
    <row r="1356" spans="8:12" x14ac:dyDescent="0.25">
      <c r="H1356" s="7"/>
      <c r="I1356" s="8" t="s">
        <v>1512</v>
      </c>
      <c r="J1356" s="8" t="s">
        <v>1513</v>
      </c>
      <c r="K1356" s="8" t="s">
        <v>1514</v>
      </c>
      <c r="L1356" s="9" t="s">
        <v>1522</v>
      </c>
    </row>
    <row r="1357" spans="8:12" x14ac:dyDescent="0.25">
      <c r="H1357" s="33" t="s">
        <v>1516</v>
      </c>
      <c r="I1357" s="4">
        <f>SQRT(POWER($I1362-$M$3,2)+POWER($J1362-$M$4,2))</f>
        <v>4</v>
      </c>
      <c r="J1357" s="4">
        <f>SQRT(POWER($I1362-$N$3,2)+POWER($J1362-$N$4,2))</f>
        <v>3.5355339059327378</v>
      </c>
      <c r="K1357" s="4">
        <f>SQRT(POWER($I1362-$O$3,2)+POWER($J1362-$O$4,2))</f>
        <v>3</v>
      </c>
      <c r="L1357" s="10">
        <f>SQRT(POWER($I1362-$P$3,2)+POWER($J1362-$P$4,2))</f>
        <v>3.5355339059327378</v>
      </c>
    </row>
    <row r="1358" spans="8:12" x14ac:dyDescent="0.25">
      <c r="H1358" s="33" t="s">
        <v>1527</v>
      </c>
      <c r="I1358" s="32">
        <f>ROUND(I1357/0.5,0)*0.5</f>
        <v>4</v>
      </c>
      <c r="J1358" s="32">
        <f t="shared" ref="J1358" si="272">ROUND(J1357/0.5,0)*0.5</f>
        <v>3.5</v>
      </c>
      <c r="K1358" s="32">
        <f t="shared" ref="K1358" si="273">ROUND(K1357/0.5,0)*0.5</f>
        <v>3</v>
      </c>
      <c r="L1358" s="34">
        <f t="shared" ref="L1358" si="274">ROUND(L1357/0.5,0)*0.5</f>
        <v>3.5</v>
      </c>
    </row>
    <row r="1359" spans="8:12" x14ac:dyDescent="0.25">
      <c r="H1359" s="33" t="s">
        <v>1517</v>
      </c>
      <c r="I1359" s="4">
        <f ca="1">IF(INDIRECT("$C$" &amp; $I1358*2+3)&gt;$I$6,$I$6,INDIRECT("$C$" &amp; $I1358*2+3))</f>
        <v>7.8262379212492643</v>
      </c>
      <c r="J1359" s="4">
        <f ca="1">IF(INDIRECT("$D$" &amp; $J1358*2+3)&gt;$I$6,$I$6,INDIRECT("$D$" &amp; $J1358*2+3))</f>
        <v>4.0748831502853919</v>
      </c>
      <c r="K1359" s="4">
        <f ca="1">IF(INDIRECT("$E$" &amp; $K1358*2+3)&gt;$I$6,$I$6,INDIRECT("$E$" &amp; $K1358*2+3))</f>
        <v>7.8262379212492643</v>
      </c>
      <c r="L1359" s="10">
        <f ca="1">IF(INDIRECT("$F$" &amp; $L1358*2+3)&gt;$I$6,$I$6,INDIRECT("$F$" &amp; $L1358*2+3))</f>
        <v>3.7609640645075757</v>
      </c>
    </row>
    <row r="1360" spans="8:12" x14ac:dyDescent="0.25">
      <c r="H1360" s="33"/>
      <c r="I1360" s="32" t="s">
        <v>1502</v>
      </c>
      <c r="J1360" s="4">
        <f>SUM(ABS(I1357-I1358),ABS(J1358-J1357),ABS(K1358-K1357),ABS(L1358-L1357))</f>
        <v>7.1067811865475505E-2</v>
      </c>
      <c r="K1360" s="32"/>
      <c r="L1360" s="34"/>
    </row>
    <row r="1361" spans="8:12" x14ac:dyDescent="0.25">
      <c r="H1361" s="33"/>
      <c r="I1361" s="32" t="s">
        <v>1509</v>
      </c>
      <c r="J1361" s="32" t="s">
        <v>1510</v>
      </c>
      <c r="K1361" s="32"/>
      <c r="L1361" s="34"/>
    </row>
    <row r="1362" spans="8:12" x14ac:dyDescent="0.25">
      <c r="H1362" s="33" t="s">
        <v>1523</v>
      </c>
      <c r="I1362" s="32">
        <f>I1341+0.5</f>
        <v>3.5</v>
      </c>
      <c r="J1362" s="32">
        <v>4</v>
      </c>
      <c r="K1362" s="32"/>
      <c r="L1362" s="34"/>
    </row>
    <row r="1363" spans="8:12" x14ac:dyDescent="0.25">
      <c r="H1363" s="33" t="s">
        <v>1525</v>
      </c>
      <c r="I1363" s="4">
        <v>-2.8919999999999999</v>
      </c>
      <c r="J1363" s="4">
        <v>3.5</v>
      </c>
      <c r="K1363" s="4">
        <f>IF($I1363&lt;$K$3,$K$3,IF($I1363&gt;$L$3,$L$3,$I1363))</f>
        <v>0</v>
      </c>
      <c r="L1363" s="10">
        <f>IF($J1363&lt;$K$4,$K$4,IF($J1363&gt;$L$4,$L$4,$J1363))</f>
        <v>3.5</v>
      </c>
    </row>
    <row r="1364" spans="8:12" x14ac:dyDescent="0.25">
      <c r="H1364" s="33" t="s">
        <v>1526</v>
      </c>
      <c r="I1364" s="4">
        <v>3.6733785714285698</v>
      </c>
      <c r="J1364" s="4">
        <v>3.5</v>
      </c>
      <c r="K1364" s="4">
        <f>IF($I1364&lt;$K$3,$K$3,IF($I1364&gt;$L$3,$L$3,$I1364))</f>
        <v>3.6733785714285698</v>
      </c>
      <c r="L1364" s="10">
        <f>IF($J1364&lt;$K$4,$K$4,IF($J1364&gt;$L$4,$L$4,$J1364))</f>
        <v>3.5</v>
      </c>
    </row>
    <row r="1365" spans="8:12" x14ac:dyDescent="0.25">
      <c r="H1365" s="33"/>
      <c r="I1365" s="32"/>
      <c r="J1365" s="32"/>
      <c r="K1365" s="32"/>
      <c r="L1365" s="34"/>
    </row>
    <row r="1366" spans="8:12" x14ac:dyDescent="0.25">
      <c r="H1366" s="33" t="s">
        <v>1519</v>
      </c>
      <c r="I1366" s="32" t="str">
        <f ca="1" xml:space="preserve"> "(x - " &amp; $M$3 &amp; ")^2 + (y - " &amp; $M$4 &amp; ")^2 = " &amp; I1359 &amp; "^2"</f>
        <v>(x - 3,5)^2 + (y - 0)^2 = 7,82623792124926^2</v>
      </c>
      <c r="J1366" s="32"/>
      <c r="K1366" s="32"/>
      <c r="L1366" s="34"/>
    </row>
    <row r="1367" spans="8:12" x14ac:dyDescent="0.25">
      <c r="H1367" s="33"/>
      <c r="I1367" s="32" t="str">
        <f ca="1" xml:space="preserve"> "(x - " &amp; $N$3 &amp; ")^2 + (y - " &amp; $N$4 &amp; ")^2 = " &amp; J1359 &amp; "^2"</f>
        <v>(x - 0)^2 + (y - 3,5)^2 = 4,07488315028539^2</v>
      </c>
      <c r="J1367" s="32"/>
      <c r="K1367" s="32"/>
      <c r="L1367" s="34"/>
    </row>
    <row r="1368" spans="8:12" x14ac:dyDescent="0.25">
      <c r="H1368" s="33"/>
      <c r="I1368" s="32" t="str">
        <f ca="1" xml:space="preserve"> "(x - " &amp; $O$3 &amp; ")^2 + (y - " &amp; $O$4 &amp; ")^2 = " &amp; K1359 &amp; "^2"</f>
        <v>(x - 3,5)^2 + (y - 7)^2 = 7,82623792124926^2</v>
      </c>
      <c r="J1368" s="32"/>
      <c r="K1368" s="32"/>
      <c r="L1368" s="34"/>
    </row>
    <row r="1369" spans="8:12" x14ac:dyDescent="0.25">
      <c r="H1369" s="33"/>
      <c r="I1369" s="32" t="str">
        <f ca="1" xml:space="preserve"> "(x - " &amp; $P$3 &amp; ")^2 + (y - " &amp; $P$4 &amp; ")^2 = " &amp; L1359 &amp; "^2"</f>
        <v>(x - 7)^2 + (y - 3,5)^2 = 3,76096406450758^2</v>
      </c>
      <c r="J1369" s="32"/>
      <c r="K1369" s="32"/>
      <c r="L1369" s="34"/>
    </row>
    <row r="1370" spans="8:12" x14ac:dyDescent="0.25">
      <c r="H1370" s="33"/>
      <c r="I1370" s="32"/>
      <c r="J1370" s="32"/>
      <c r="K1370" s="32"/>
      <c r="L1370" s="34"/>
    </row>
    <row r="1371" spans="8:12" x14ac:dyDescent="0.25">
      <c r="H1371" s="33"/>
      <c r="I1371" s="32" t="s">
        <v>1529</v>
      </c>
      <c r="J1371" s="32"/>
      <c r="K1371" s="32"/>
      <c r="L1371" s="34"/>
    </row>
    <row r="1372" spans="8:12" x14ac:dyDescent="0.25">
      <c r="H1372" s="33"/>
      <c r="I1372" s="32" t="s">
        <v>1525</v>
      </c>
      <c r="J1372" s="32">
        <f>SQRT(POWER($K1363-$I1362,2)+POWER($L1363-$J1362,2))</f>
        <v>3.5355339059327378</v>
      </c>
      <c r="K1372" s="32"/>
      <c r="L1372" s="34"/>
    </row>
    <row r="1373" spans="8:12" x14ac:dyDescent="0.25">
      <c r="H1373" s="35"/>
      <c r="I1373" s="36" t="s">
        <v>1526</v>
      </c>
      <c r="J1373" s="36">
        <f>SQRT(POWER($K1364-$I1362,2)+POWER($L1364-$J1362,2))</f>
        <v>0.52920707575637316</v>
      </c>
      <c r="K1373" s="36"/>
      <c r="L1373" s="37"/>
    </row>
    <row r="1377" spans="8:12" x14ac:dyDescent="0.25">
      <c r="H1377" s="7"/>
      <c r="I1377" s="8" t="s">
        <v>1512</v>
      </c>
      <c r="J1377" s="8" t="s">
        <v>1513</v>
      </c>
      <c r="K1377" s="8" t="s">
        <v>1514</v>
      </c>
      <c r="L1377" s="9" t="s">
        <v>1522</v>
      </c>
    </row>
    <row r="1378" spans="8:12" x14ac:dyDescent="0.25">
      <c r="H1378" s="33" t="s">
        <v>1516</v>
      </c>
      <c r="I1378" s="4">
        <f>SQRT(POWER($I1383-$M$3,2)+POWER($J1383-$M$4,2))</f>
        <v>4.0311288741492746</v>
      </c>
      <c r="J1378" s="4">
        <f>SQRT(POWER($I1383-$N$3,2)+POWER($J1383-$N$4,2))</f>
        <v>4.0311288741492746</v>
      </c>
      <c r="K1378" s="4">
        <f>SQRT(POWER($I1383-$O$3,2)+POWER($J1383-$O$4,2))</f>
        <v>3.0413812651491097</v>
      </c>
      <c r="L1378" s="10">
        <f>SQRT(POWER($I1383-$P$3,2)+POWER($J1383-$P$4,2))</f>
        <v>3.0413812651491097</v>
      </c>
    </row>
    <row r="1379" spans="8:12" x14ac:dyDescent="0.25">
      <c r="H1379" s="33" t="s">
        <v>1527</v>
      </c>
      <c r="I1379" s="32">
        <f>ROUND(I1378/0.5,0)*0.5</f>
        <v>4</v>
      </c>
      <c r="J1379" s="32">
        <f t="shared" ref="J1379" si="275">ROUND(J1378/0.5,0)*0.5</f>
        <v>4</v>
      </c>
      <c r="K1379" s="32">
        <f t="shared" ref="K1379" si="276">ROUND(K1378/0.5,0)*0.5</f>
        <v>3</v>
      </c>
      <c r="L1379" s="34">
        <f t="shared" ref="L1379" si="277">ROUND(L1378/0.5,0)*0.5</f>
        <v>3</v>
      </c>
    </row>
    <row r="1380" spans="8:12" x14ac:dyDescent="0.25">
      <c r="H1380" s="33" t="s">
        <v>1517</v>
      </c>
      <c r="I1380" s="4">
        <f ca="1">IF(INDIRECT("$C$" &amp; $I1379*2+3)&gt;$I$6,$I$6,INDIRECT("$C$" &amp; $I1379*2+3))</f>
        <v>7.8262379212492643</v>
      </c>
      <c r="J1380" s="4">
        <f ca="1">IF(INDIRECT("$D$" &amp; $J1379*2+3)&gt;$I$6,$I$6,INDIRECT("$D$" &amp; $J1379*2+3))</f>
        <v>7.8262379212492643</v>
      </c>
      <c r="K1380" s="4">
        <f ca="1">IF(INDIRECT("$E$" &amp; $K1379*2+3)&gt;$I$6,$I$6,INDIRECT("$E$" &amp; $K1379*2+3))</f>
        <v>7.8262379212492643</v>
      </c>
      <c r="L1380" s="10">
        <f ca="1">IF(INDIRECT("$F$" &amp; $L1379*2+3)&gt;$I$6,$I$6,INDIRECT("$F$" &amp; $L1379*2+3))</f>
        <v>7.8262379212492643</v>
      </c>
    </row>
    <row r="1381" spans="8:12" x14ac:dyDescent="0.25">
      <c r="H1381" s="33"/>
      <c r="I1381" s="32" t="s">
        <v>1502</v>
      </c>
      <c r="J1381" s="4">
        <f>SUM(ABS(I1378-I1379),ABS(J1379-J1378),ABS(K1379-K1378),ABS(L1379-L1378))</f>
        <v>0.14502027859676847</v>
      </c>
      <c r="K1381" s="32"/>
      <c r="L1381" s="34"/>
    </row>
    <row r="1382" spans="8:12" x14ac:dyDescent="0.25">
      <c r="H1382" s="33"/>
      <c r="I1382" s="32" t="s">
        <v>1509</v>
      </c>
      <c r="J1382" s="32" t="s">
        <v>1510</v>
      </c>
      <c r="K1382" s="32"/>
      <c r="L1382" s="34"/>
    </row>
    <row r="1383" spans="8:12" x14ac:dyDescent="0.25">
      <c r="H1383" s="33" t="s">
        <v>1523</v>
      </c>
      <c r="I1383" s="32">
        <f>I1362+0.5</f>
        <v>4</v>
      </c>
      <c r="J1383" s="32">
        <v>4</v>
      </c>
      <c r="K1383" s="32"/>
      <c r="L1383" s="34"/>
    </row>
    <row r="1384" spans="8:12" x14ac:dyDescent="0.25">
      <c r="H1384" s="33" t="s">
        <v>1525</v>
      </c>
      <c r="I1384" s="4">
        <v>-2.8919999999999999</v>
      </c>
      <c r="J1384" s="4">
        <v>3.5</v>
      </c>
      <c r="K1384" s="4">
        <f>IF($I1384&lt;$K$3,$K$3,IF($I1384&gt;$L$3,$L$3,$I1384))</f>
        <v>0</v>
      </c>
      <c r="L1384" s="10">
        <f>IF($J1384&lt;$K$4,$K$4,IF($J1384&gt;$L$4,$L$4,$J1384))</f>
        <v>3.5</v>
      </c>
    </row>
    <row r="1385" spans="8:12" x14ac:dyDescent="0.25">
      <c r="H1385" s="33" t="s">
        <v>1526</v>
      </c>
      <c r="I1385" s="4">
        <v>3.6733785714285698</v>
      </c>
      <c r="J1385" s="4">
        <v>3.5</v>
      </c>
      <c r="K1385" s="4">
        <f>IF($I1385&lt;$K$3,$K$3,IF($I1385&gt;$L$3,$L$3,$I1385))</f>
        <v>3.6733785714285698</v>
      </c>
      <c r="L1385" s="10">
        <f>IF($J1385&lt;$K$4,$K$4,IF($J1385&gt;$L$4,$L$4,$J1385))</f>
        <v>3.5</v>
      </c>
    </row>
    <row r="1386" spans="8:12" x14ac:dyDescent="0.25">
      <c r="H1386" s="33"/>
      <c r="I1386" s="32"/>
      <c r="J1386" s="32"/>
      <c r="K1386" s="32"/>
      <c r="L1386" s="34"/>
    </row>
    <row r="1387" spans="8:12" x14ac:dyDescent="0.25">
      <c r="H1387" s="33" t="s">
        <v>1519</v>
      </c>
      <c r="I1387" s="32" t="str">
        <f ca="1" xml:space="preserve"> "(x - " &amp; $M$3 &amp; ")^2 + (y - " &amp; $M$4 &amp; ")^2 = " &amp; I1380 &amp; "^2"</f>
        <v>(x - 3,5)^2 + (y - 0)^2 = 7,82623792124926^2</v>
      </c>
      <c r="J1387" s="32"/>
      <c r="K1387" s="32"/>
      <c r="L1387" s="34"/>
    </row>
    <row r="1388" spans="8:12" x14ac:dyDescent="0.25">
      <c r="H1388" s="33"/>
      <c r="I1388" s="32" t="str">
        <f ca="1" xml:space="preserve"> "(x - " &amp; $N$3 &amp; ")^2 + (y - " &amp; $N$4 &amp; ")^2 = " &amp; J1380 &amp; "^2"</f>
        <v>(x - 0)^2 + (y - 3,5)^2 = 7,82623792124926^2</v>
      </c>
      <c r="J1388" s="32"/>
      <c r="K1388" s="32"/>
      <c r="L1388" s="34"/>
    </row>
    <row r="1389" spans="8:12" x14ac:dyDescent="0.25">
      <c r="H1389" s="33"/>
      <c r="I1389" s="32" t="str">
        <f ca="1" xml:space="preserve"> "(x - " &amp; $O$3 &amp; ")^2 + (y - " &amp; $O$4 &amp; ")^2 = " &amp; K1380 &amp; "^2"</f>
        <v>(x - 3,5)^2 + (y - 7)^2 = 7,82623792124926^2</v>
      </c>
      <c r="J1389" s="32"/>
      <c r="K1389" s="32"/>
      <c r="L1389" s="34"/>
    </row>
    <row r="1390" spans="8:12" x14ac:dyDescent="0.25">
      <c r="H1390" s="33"/>
      <c r="I1390" s="32" t="str">
        <f ca="1" xml:space="preserve"> "(x - " &amp; $P$3 &amp; ")^2 + (y - " &amp; $P$4 &amp; ")^2 = " &amp; L1380 &amp; "^2"</f>
        <v>(x - 7)^2 + (y - 3,5)^2 = 7,82623792124926^2</v>
      </c>
      <c r="J1390" s="32"/>
      <c r="K1390" s="32"/>
      <c r="L1390" s="34"/>
    </row>
    <row r="1391" spans="8:12" x14ac:dyDescent="0.25">
      <c r="H1391" s="33"/>
      <c r="I1391" s="32"/>
      <c r="J1391" s="32"/>
      <c r="K1391" s="32"/>
      <c r="L1391" s="34"/>
    </row>
    <row r="1392" spans="8:12" x14ac:dyDescent="0.25">
      <c r="H1392" s="33"/>
      <c r="I1392" s="32" t="s">
        <v>1529</v>
      </c>
      <c r="J1392" s="32"/>
      <c r="K1392" s="32"/>
      <c r="L1392" s="34"/>
    </row>
    <row r="1393" spans="8:12" x14ac:dyDescent="0.25">
      <c r="H1393" s="33"/>
      <c r="I1393" s="32" t="s">
        <v>1525</v>
      </c>
      <c r="J1393" s="32">
        <f>SQRT(POWER($K1384-$I1383,2)+POWER($L1384-$J1383,2))</f>
        <v>4.0311288741492746</v>
      </c>
      <c r="K1393" s="32"/>
      <c r="L1393" s="34"/>
    </row>
    <row r="1394" spans="8:12" x14ac:dyDescent="0.25">
      <c r="H1394" s="35"/>
      <c r="I1394" s="36" t="s">
        <v>1526</v>
      </c>
      <c r="J1394" s="36">
        <f>SQRT(POWER($K1385-$I1383,2)+POWER($L1385-$J1383,2))</f>
        <v>0.59722822907330986</v>
      </c>
      <c r="K1394" s="36"/>
      <c r="L1394" s="37"/>
    </row>
    <row r="1398" spans="8:12" x14ac:dyDescent="0.25">
      <c r="H1398" s="7"/>
      <c r="I1398" s="8" t="s">
        <v>1512</v>
      </c>
      <c r="J1398" s="8" t="s">
        <v>1513</v>
      </c>
      <c r="K1398" s="8" t="s">
        <v>1514</v>
      </c>
      <c r="L1398" s="9" t="s">
        <v>1522</v>
      </c>
    </row>
    <row r="1399" spans="8:12" x14ac:dyDescent="0.25">
      <c r="H1399" s="33" t="s">
        <v>1516</v>
      </c>
      <c r="I1399" s="4">
        <f>SQRT(POWER($I1404-$M$3,2)+POWER($J1404-$M$4,2))</f>
        <v>4.1231056256176606</v>
      </c>
      <c r="J1399" s="4">
        <f>SQRT(POWER($I1404-$N$3,2)+POWER($J1404-$N$4,2))</f>
        <v>4.5276925690687087</v>
      </c>
      <c r="K1399" s="4">
        <f>SQRT(POWER($I1404-$O$3,2)+POWER($J1404-$O$4,2))</f>
        <v>3.1622776601683795</v>
      </c>
      <c r="L1399" s="10">
        <f>SQRT(POWER($I1404-$P$3,2)+POWER($J1404-$P$4,2))</f>
        <v>2.5495097567963922</v>
      </c>
    </row>
    <row r="1400" spans="8:12" x14ac:dyDescent="0.25">
      <c r="H1400" s="33" t="s">
        <v>1527</v>
      </c>
      <c r="I1400" s="32">
        <f>ROUND(I1399/0.5,0)*0.5</f>
        <v>4</v>
      </c>
      <c r="J1400" s="32">
        <f t="shared" ref="J1400" si="278">ROUND(J1399/0.5,0)*0.5</f>
        <v>4.5</v>
      </c>
      <c r="K1400" s="32">
        <f t="shared" ref="K1400" si="279">ROUND(K1399/0.5,0)*0.5</f>
        <v>3</v>
      </c>
      <c r="L1400" s="34">
        <f t="shared" ref="L1400" si="280">ROUND(L1399/0.5,0)*0.5</f>
        <v>2.5</v>
      </c>
    </row>
    <row r="1401" spans="8:12" x14ac:dyDescent="0.25">
      <c r="H1401" s="33" t="s">
        <v>1517</v>
      </c>
      <c r="I1401" s="4">
        <f ca="1">IF(INDIRECT("$C$" &amp; $I1400*2+3)&gt;$I$6,$I$6,INDIRECT("$C$" &amp; $I1400*2+3))</f>
        <v>7.8262379212492643</v>
      </c>
      <c r="J1401" s="4">
        <f ca="1">IF(INDIRECT("$D$" &amp; $J1400*2+3)&gt;$I$6,$I$6,INDIRECT("$D$" &amp; $J1400*2+3))</f>
        <v>2.3248949231470326</v>
      </c>
      <c r="K1401" s="4">
        <f ca="1">IF(INDIRECT("$E$" &amp; $K1400*2+3)&gt;$I$6,$I$6,INDIRECT("$E$" &amp; $K1400*2+3))</f>
        <v>7.8262379212492643</v>
      </c>
      <c r="L1401" s="10">
        <f ca="1">IF(INDIRECT("$F$" &amp; $L1400*2+3)&gt;$I$6,$I$6,INDIRECT("$F$" &amp; $L1400*2+3))</f>
        <v>3.308214208460992</v>
      </c>
    </row>
    <row r="1402" spans="8:12" x14ac:dyDescent="0.25">
      <c r="H1402" s="33"/>
      <c r="I1402" s="32" t="s">
        <v>1502</v>
      </c>
      <c r="J1402" s="4">
        <f>SUM(ABS(I1399-I1400),ABS(J1400-J1399),ABS(K1400-K1399),ABS(L1400-L1399))</f>
        <v>0.362585611651141</v>
      </c>
      <c r="K1402" s="32"/>
      <c r="L1402" s="34"/>
    </row>
    <row r="1403" spans="8:12" x14ac:dyDescent="0.25">
      <c r="H1403" s="33"/>
      <c r="I1403" s="32" t="s">
        <v>1509</v>
      </c>
      <c r="J1403" s="32" t="s">
        <v>1510</v>
      </c>
      <c r="K1403" s="32"/>
      <c r="L1403" s="34"/>
    </row>
    <row r="1404" spans="8:12" x14ac:dyDescent="0.25">
      <c r="H1404" s="33" t="s">
        <v>1523</v>
      </c>
      <c r="I1404" s="32">
        <f>I1383+0.5</f>
        <v>4.5</v>
      </c>
      <c r="J1404" s="32">
        <v>4</v>
      </c>
      <c r="K1404" s="32"/>
      <c r="L1404" s="34"/>
    </row>
    <row r="1405" spans="8:12" x14ac:dyDescent="0.25">
      <c r="H1405" s="33" t="s">
        <v>1525</v>
      </c>
      <c r="I1405" s="4">
        <v>-4.4894999999999996</v>
      </c>
      <c r="J1405" s="4">
        <v>3.5</v>
      </c>
      <c r="K1405" s="4">
        <f>IF($I1405&lt;$K$3,$K$3,IF($I1405&gt;$L$3,$L$3,$I1405))</f>
        <v>0</v>
      </c>
      <c r="L1405" s="10">
        <f>IF($J1405&lt;$K$4,$K$4,IF($J1405&gt;$L$4,$L$4,$J1405))</f>
        <v>3.5</v>
      </c>
    </row>
    <row r="1406" spans="8:12" x14ac:dyDescent="0.25">
      <c r="H1406" s="33" t="s">
        <v>1526</v>
      </c>
      <c r="I1406" s="4">
        <v>3.1018785714285699</v>
      </c>
      <c r="J1406" s="4">
        <v>3.5</v>
      </c>
      <c r="K1406" s="4">
        <f>IF($I1406&lt;$K$3,$K$3,IF($I1406&gt;$L$3,$L$3,$I1406))</f>
        <v>3.1018785714285699</v>
      </c>
      <c r="L1406" s="10">
        <f>IF($J1406&lt;$K$4,$K$4,IF($J1406&gt;$L$4,$L$4,$J1406))</f>
        <v>3.5</v>
      </c>
    </row>
    <row r="1407" spans="8:12" x14ac:dyDescent="0.25">
      <c r="H1407" s="33"/>
      <c r="I1407" s="32"/>
      <c r="J1407" s="32"/>
      <c r="K1407" s="32"/>
      <c r="L1407" s="34"/>
    </row>
    <row r="1408" spans="8:12" x14ac:dyDescent="0.25">
      <c r="H1408" s="33" t="s">
        <v>1519</v>
      </c>
      <c r="I1408" s="32" t="str">
        <f ca="1" xml:space="preserve"> "(x - " &amp; $M$3 &amp; ")^2 + (y - " &amp; $M$4 &amp; ")^2 = " &amp; I1401 &amp; "^2"</f>
        <v>(x - 3,5)^2 + (y - 0)^2 = 7,82623792124926^2</v>
      </c>
      <c r="J1408" s="32"/>
      <c r="K1408" s="32"/>
      <c r="L1408" s="34"/>
    </row>
    <row r="1409" spans="8:12" x14ac:dyDescent="0.25">
      <c r="H1409" s="33"/>
      <c r="I1409" s="32" t="str">
        <f ca="1" xml:space="preserve"> "(x - " &amp; $N$3 &amp; ")^2 + (y - " &amp; $N$4 &amp; ")^2 = " &amp; J1401 &amp; "^2"</f>
        <v>(x - 0)^2 + (y - 3,5)^2 = 2,32489492314703^2</v>
      </c>
      <c r="J1409" s="32"/>
      <c r="K1409" s="32"/>
      <c r="L1409" s="34"/>
    </row>
    <row r="1410" spans="8:12" x14ac:dyDescent="0.25">
      <c r="H1410" s="33"/>
      <c r="I1410" s="32" t="str">
        <f ca="1" xml:space="preserve"> "(x - " &amp; $O$3 &amp; ")^2 + (y - " &amp; $O$4 &amp; ")^2 = " &amp; K1401 &amp; "^2"</f>
        <v>(x - 3,5)^2 + (y - 7)^2 = 7,82623792124926^2</v>
      </c>
      <c r="J1410" s="32"/>
      <c r="K1410" s="32"/>
      <c r="L1410" s="34"/>
    </row>
    <row r="1411" spans="8:12" x14ac:dyDescent="0.25">
      <c r="H1411" s="33"/>
      <c r="I1411" s="32" t="str">
        <f ca="1" xml:space="preserve"> "(x - " &amp; $P$3 &amp; ")^2 + (y - " &amp; $P$4 &amp; ")^2 = " &amp; L1401 &amp; "^2"</f>
        <v>(x - 7)^2 + (y - 3,5)^2 = 3,30821420846099^2</v>
      </c>
      <c r="J1411" s="32"/>
      <c r="K1411" s="32"/>
      <c r="L1411" s="34"/>
    </row>
    <row r="1412" spans="8:12" x14ac:dyDescent="0.25">
      <c r="H1412" s="33"/>
      <c r="I1412" s="32"/>
      <c r="J1412" s="32"/>
      <c r="K1412" s="32"/>
      <c r="L1412" s="34"/>
    </row>
    <row r="1413" spans="8:12" x14ac:dyDescent="0.25">
      <c r="H1413" s="33"/>
      <c r="I1413" s="32" t="s">
        <v>1529</v>
      </c>
      <c r="J1413" s="32"/>
      <c r="K1413" s="32"/>
      <c r="L1413" s="34"/>
    </row>
    <row r="1414" spans="8:12" x14ac:dyDescent="0.25">
      <c r="H1414" s="33"/>
      <c r="I1414" s="32" t="s">
        <v>1525</v>
      </c>
      <c r="J1414" s="32">
        <f>SQRT(POWER($K1405-$I1404,2)+POWER($L1405-$J1404,2))</f>
        <v>4.5276925690687087</v>
      </c>
      <c r="K1414" s="32"/>
      <c r="L1414" s="34"/>
    </row>
    <row r="1415" spans="8:12" x14ac:dyDescent="0.25">
      <c r="H1415" s="35"/>
      <c r="I1415" s="36" t="s">
        <v>1526</v>
      </c>
      <c r="J1415" s="36">
        <f>SQRT(POWER($K1406-$I1404,2)+POWER($L1406-$J1404,2))</f>
        <v>1.4848378797130064</v>
      </c>
      <c r="K1415" s="36"/>
      <c r="L1415" s="37"/>
    </row>
    <row r="1419" spans="8:12" x14ac:dyDescent="0.25">
      <c r="H1419" s="7"/>
      <c r="I1419" s="8" t="s">
        <v>1512</v>
      </c>
      <c r="J1419" s="8" t="s">
        <v>1513</v>
      </c>
      <c r="K1419" s="8" t="s">
        <v>1514</v>
      </c>
      <c r="L1419" s="9" t="s">
        <v>1522</v>
      </c>
    </row>
    <row r="1420" spans="8:12" x14ac:dyDescent="0.25">
      <c r="H1420" s="33" t="s">
        <v>1516</v>
      </c>
      <c r="I1420" s="4">
        <f>SQRT(POWER($I1425-$M$3,2)+POWER($J1425-$M$4,2))</f>
        <v>4.2720018726587652</v>
      </c>
      <c r="J1420" s="4">
        <f>SQRT(POWER($I1425-$N$3,2)+POWER($J1425-$N$4,2))</f>
        <v>5.024937810560445</v>
      </c>
      <c r="K1420" s="4">
        <f>SQRT(POWER($I1425-$O$3,2)+POWER($J1425-$O$4,2))</f>
        <v>3.3541019662496847</v>
      </c>
      <c r="L1420" s="10">
        <f>SQRT(POWER($I1425-$P$3,2)+POWER($J1425-$P$4,2))</f>
        <v>2.0615528128088303</v>
      </c>
    </row>
    <row r="1421" spans="8:12" x14ac:dyDescent="0.25">
      <c r="H1421" s="33" t="s">
        <v>1527</v>
      </c>
      <c r="I1421" s="32">
        <f>ROUND(I1420/0.5,0)*0.5</f>
        <v>4.5</v>
      </c>
      <c r="J1421" s="32">
        <f t="shared" ref="J1421" si="281">ROUND(J1420/0.5,0)*0.5</f>
        <v>5</v>
      </c>
      <c r="K1421" s="32">
        <f t="shared" ref="K1421" si="282">ROUND(K1420/0.5,0)*0.5</f>
        <v>3.5</v>
      </c>
      <c r="L1421" s="34">
        <f t="shared" ref="L1421" si="283">ROUND(L1420/0.5,0)*0.5</f>
        <v>2</v>
      </c>
    </row>
    <row r="1422" spans="8:12" x14ac:dyDescent="0.25">
      <c r="H1422" s="33" t="s">
        <v>1517</v>
      </c>
      <c r="I1422" s="4">
        <f ca="1">IF(INDIRECT("$C$" &amp; $I1421*2+3)&gt;$I$6,$I$6,INDIRECT("$C$" &amp; $I1421*2+3))</f>
        <v>2.2515258567794989</v>
      </c>
      <c r="J1422" s="4">
        <f ca="1">IF(INDIRECT("$D$" &amp; $J1421*2+3)&gt;$I$6,$I$6,INDIRECT("$D$" &amp; $J1421*2+3))</f>
        <v>2.478883460205028</v>
      </c>
      <c r="K1422" s="4">
        <f ca="1">IF(INDIRECT("$E$" &amp; $K1421*2+3)&gt;$I$6,$I$6,INDIRECT("$E$" &amp; $K1421*2+3))</f>
        <v>3.7011440527598762</v>
      </c>
      <c r="L1422" s="10">
        <f ca="1">IF(INDIRECT("$F$" &amp; $L1421*2+3)&gt;$I$6,$I$6,INDIRECT("$F$" &amp; $L1421*2+3))</f>
        <v>1.305353997541538</v>
      </c>
    </row>
    <row r="1423" spans="8:12" x14ac:dyDescent="0.25">
      <c r="H1423" s="33"/>
      <c r="I1423" s="32" t="s">
        <v>1502</v>
      </c>
      <c r="J1423" s="4">
        <f>SUM(ABS(I1420-I1421),ABS(J1421-J1420),ABS(K1421-K1420),ABS(L1421-L1420))</f>
        <v>0.46038678446082537</v>
      </c>
      <c r="K1423" s="32"/>
      <c r="L1423" s="34"/>
    </row>
    <row r="1424" spans="8:12" x14ac:dyDescent="0.25">
      <c r="H1424" s="33"/>
      <c r="I1424" s="32" t="s">
        <v>1509</v>
      </c>
      <c r="J1424" s="32" t="s">
        <v>1510</v>
      </c>
      <c r="K1424" s="32"/>
      <c r="L1424" s="34"/>
    </row>
    <row r="1425" spans="8:12" x14ac:dyDescent="0.25">
      <c r="H1425" s="33" t="s">
        <v>1523</v>
      </c>
      <c r="I1425" s="32">
        <f>I1404+0.5</f>
        <v>5</v>
      </c>
      <c r="J1425" s="32">
        <v>4</v>
      </c>
      <c r="K1425" s="32"/>
      <c r="L1425" s="34"/>
    </row>
    <row r="1426" spans="8:12" x14ac:dyDescent="0.25">
      <c r="H1426" s="33" t="s">
        <v>1525</v>
      </c>
      <c r="I1426" s="4">
        <v>3.03916428571429</v>
      </c>
      <c r="J1426" s="4">
        <v>2.88375</v>
      </c>
      <c r="K1426" s="4">
        <f>IF($I1426&lt;$K$3,$K$3,IF($I1426&gt;$L$3,$L$3,$I1426))</f>
        <v>3.03916428571429</v>
      </c>
      <c r="L1426" s="10">
        <f>IF($J1426&lt;$K$4,$K$4,IF($J1426&gt;$L$4,$L$4,$J1426))</f>
        <v>2.88375</v>
      </c>
    </row>
    <row r="1427" spans="8:12" x14ac:dyDescent="0.25">
      <c r="H1427" s="33" t="s">
        <v>1526</v>
      </c>
      <c r="I1427" s="4">
        <v>3.8167357142857101</v>
      </c>
      <c r="J1427" s="4">
        <v>2.88375</v>
      </c>
      <c r="K1427" s="4">
        <f>IF($I1427&lt;$K$3,$K$3,IF($I1427&gt;$L$3,$L$3,$I1427))</f>
        <v>3.8167357142857101</v>
      </c>
      <c r="L1427" s="10">
        <f>IF($J1427&lt;$K$4,$K$4,IF($J1427&gt;$L$4,$L$4,$J1427))</f>
        <v>2.88375</v>
      </c>
    </row>
    <row r="1428" spans="8:12" x14ac:dyDescent="0.25">
      <c r="H1428" s="33"/>
      <c r="I1428" s="32"/>
      <c r="J1428" s="32"/>
      <c r="K1428" s="32"/>
      <c r="L1428" s="34"/>
    </row>
    <row r="1429" spans="8:12" x14ac:dyDescent="0.25">
      <c r="H1429" s="33" t="s">
        <v>1519</v>
      </c>
      <c r="I1429" s="32" t="str">
        <f ca="1" xml:space="preserve"> "(x - " &amp; $M$3 &amp; ")^2 + (y - " &amp; $M$4 &amp; ")^2 = " &amp; I1422 &amp; "^2"</f>
        <v>(x - 3,5)^2 + (y - 0)^2 = 2,2515258567795^2</v>
      </c>
      <c r="J1429" s="32"/>
      <c r="K1429" s="32"/>
      <c r="L1429" s="34"/>
    </row>
    <row r="1430" spans="8:12" x14ac:dyDescent="0.25">
      <c r="H1430" s="33"/>
      <c r="I1430" s="32" t="str">
        <f ca="1" xml:space="preserve"> "(x - " &amp; $N$3 &amp; ")^2 + (y - " &amp; $N$4 &amp; ")^2 = " &amp; J1422 &amp; "^2"</f>
        <v>(x - 0)^2 + (y - 3,5)^2 = 2,47888346020503^2</v>
      </c>
      <c r="J1430" s="32"/>
      <c r="K1430" s="32"/>
      <c r="L1430" s="34"/>
    </row>
    <row r="1431" spans="8:12" x14ac:dyDescent="0.25">
      <c r="H1431" s="33"/>
      <c r="I1431" s="32" t="str">
        <f ca="1" xml:space="preserve"> "(x - " &amp; $O$3 &amp; ")^2 + (y - " &amp; $O$4 &amp; ")^2 = " &amp; K1422 &amp; "^2"</f>
        <v>(x - 3,5)^2 + (y - 7)^2 = 3,70114405275988^2</v>
      </c>
      <c r="J1431" s="32"/>
      <c r="K1431" s="32"/>
      <c r="L1431" s="34"/>
    </row>
    <row r="1432" spans="8:12" x14ac:dyDescent="0.25">
      <c r="H1432" s="33"/>
      <c r="I1432" s="32" t="str">
        <f ca="1" xml:space="preserve"> "(x - " &amp; $P$3 &amp; ")^2 + (y - " &amp; $P$4 &amp; ")^2 = " &amp; L1422 &amp; "^2"</f>
        <v>(x - 7)^2 + (y - 3,5)^2 = 1,30535399754154^2</v>
      </c>
      <c r="J1432" s="32"/>
      <c r="K1432" s="32"/>
      <c r="L1432" s="34"/>
    </row>
    <row r="1433" spans="8:12" x14ac:dyDescent="0.25">
      <c r="H1433" s="33"/>
      <c r="I1433" s="32"/>
      <c r="J1433" s="32"/>
      <c r="K1433" s="32"/>
      <c r="L1433" s="34"/>
    </row>
    <row r="1434" spans="8:12" x14ac:dyDescent="0.25">
      <c r="H1434" s="33"/>
      <c r="I1434" s="32" t="s">
        <v>1529</v>
      </c>
      <c r="J1434" s="32"/>
      <c r="K1434" s="32"/>
      <c r="L1434" s="34"/>
    </row>
    <row r="1435" spans="8:12" x14ac:dyDescent="0.25">
      <c r="H1435" s="33"/>
      <c r="I1435" s="32" t="s">
        <v>1525</v>
      </c>
      <c r="J1435" s="32">
        <f>SQRT(POWER($K1426-$I1425,2)+POWER($L1426-$J1425,2))</f>
        <v>2.2563002373173546</v>
      </c>
      <c r="K1435" s="32"/>
      <c r="L1435" s="34"/>
    </row>
    <row r="1436" spans="8:12" x14ac:dyDescent="0.25">
      <c r="H1436" s="35"/>
      <c r="I1436" s="36" t="s">
        <v>1526</v>
      </c>
      <c r="J1436" s="36">
        <f>SQRT(POWER($K1427-$I1425,2)+POWER($L1427-$J1425,2))</f>
        <v>1.6266924824154529</v>
      </c>
      <c r="K1436" s="36"/>
      <c r="L1436" s="37"/>
    </row>
    <row r="1440" spans="8:12" x14ac:dyDescent="0.25">
      <c r="H1440" s="7"/>
      <c r="I1440" s="8" t="s">
        <v>1512</v>
      </c>
      <c r="J1440" s="8" t="s">
        <v>1513</v>
      </c>
      <c r="K1440" s="8" t="s">
        <v>1514</v>
      </c>
      <c r="L1440" s="9" t="s">
        <v>1522</v>
      </c>
    </row>
    <row r="1441" spans="8:12" x14ac:dyDescent="0.25">
      <c r="H1441" s="33" t="s">
        <v>1516</v>
      </c>
      <c r="I1441" s="4">
        <f>SQRT(POWER($I1446-$M$3,2)+POWER($J1446-$M$4,2))</f>
        <v>4.4721359549995796</v>
      </c>
      <c r="J1441" s="4">
        <f>SQRT(POWER($I1446-$N$3,2)+POWER($J1446-$N$4,2))</f>
        <v>5.5226805085936306</v>
      </c>
      <c r="K1441" s="4">
        <f>SQRT(POWER($I1446-$O$3,2)+POWER($J1446-$O$4,2))</f>
        <v>3.6055512754639891</v>
      </c>
      <c r="L1441" s="10">
        <f>SQRT(POWER($I1446-$P$3,2)+POWER($J1446-$P$4,2))</f>
        <v>1.5811388300841898</v>
      </c>
    </row>
    <row r="1442" spans="8:12" x14ac:dyDescent="0.25">
      <c r="H1442" s="33" t="s">
        <v>1527</v>
      </c>
      <c r="I1442" s="32">
        <f>ROUND(I1441/0.5,0)*0.5</f>
        <v>4.5</v>
      </c>
      <c r="J1442" s="32">
        <f t="shared" ref="J1442" si="284">ROUND(J1441/0.5,0)*0.5</f>
        <v>5.5</v>
      </c>
      <c r="K1442" s="32">
        <f t="shared" ref="K1442" si="285">ROUND(K1441/0.5,0)*0.5</f>
        <v>3.5</v>
      </c>
      <c r="L1442" s="34">
        <f t="shared" ref="L1442" si="286">ROUND(L1441/0.5,0)*0.5</f>
        <v>1.5</v>
      </c>
    </row>
    <row r="1443" spans="8:12" x14ac:dyDescent="0.25">
      <c r="H1443" s="33" t="s">
        <v>1517</v>
      </c>
      <c r="I1443" s="4">
        <f ca="1">IF(INDIRECT("$C$" &amp; $I1442*2+3)&gt;$I$6,$I$6,INDIRECT("$C$" &amp; $I1442*2+3))</f>
        <v>2.2515258567794989</v>
      </c>
      <c r="J1443" s="4">
        <f ca="1">IF(INDIRECT("$D$" &amp; $J1442*2+3)&gt;$I$6,$I$6,INDIRECT("$D$" &amp; $J1442*2+3))</f>
        <v>4.0748831502853919</v>
      </c>
      <c r="K1443" s="4">
        <f ca="1">IF(INDIRECT("$E$" &amp; $K1442*2+3)&gt;$I$6,$I$6,INDIRECT("$E$" &amp; $K1442*2+3))</f>
        <v>3.7011440527598762</v>
      </c>
      <c r="L1443" s="10">
        <f ca="1">IF(INDIRECT("$F$" &amp; $L1442*2+3)&gt;$I$6,$I$6,INDIRECT("$F$" &amp; $L1442*2+3))</f>
        <v>0.81996562104385073</v>
      </c>
    </row>
    <row r="1444" spans="8:12" x14ac:dyDescent="0.25">
      <c r="H1444" s="33"/>
      <c r="I1444" s="32" t="s">
        <v>1502</v>
      </c>
      <c r="J1444" s="4">
        <f>SUM(ABS(I1441-I1442),ABS(J1442-J1441),ABS(K1442-K1441),ABS(L1442-L1441))</f>
        <v>0.23723465914222985</v>
      </c>
      <c r="K1444" s="32"/>
      <c r="L1444" s="34"/>
    </row>
    <row r="1445" spans="8:12" x14ac:dyDescent="0.25">
      <c r="H1445" s="33"/>
      <c r="I1445" s="32" t="s">
        <v>1509</v>
      </c>
      <c r="J1445" s="32" t="s">
        <v>1510</v>
      </c>
      <c r="K1445" s="32"/>
      <c r="L1445" s="34"/>
    </row>
    <row r="1446" spans="8:12" x14ac:dyDescent="0.25">
      <c r="H1446" s="33" t="s">
        <v>1523</v>
      </c>
      <c r="I1446" s="32">
        <f>I1425+0.5</f>
        <v>5.5</v>
      </c>
      <c r="J1446" s="32">
        <v>4</v>
      </c>
      <c r="K1446" s="32"/>
      <c r="L1446" s="34"/>
    </row>
    <row r="1447" spans="8:12" x14ac:dyDescent="0.25">
      <c r="H1447" s="33" t="s">
        <v>1525</v>
      </c>
      <c r="I1447" s="4">
        <v>4.5269500000000003</v>
      </c>
      <c r="J1447" s="4">
        <v>2.88375</v>
      </c>
      <c r="K1447" s="4">
        <f>IF($I1447&lt;$K$3,$K$3,IF($I1447&gt;$L$3,$L$3,$I1447))</f>
        <v>4.5269500000000003</v>
      </c>
      <c r="L1447" s="10">
        <f>IF($J1447&lt;$K$4,$K$4,IF($J1447&gt;$L$4,$L$4,$J1447))</f>
        <v>2.88375</v>
      </c>
    </row>
    <row r="1448" spans="8:12" x14ac:dyDescent="0.25">
      <c r="H1448" s="33" t="s">
        <v>1526</v>
      </c>
      <c r="I1448" s="4">
        <v>4.63517857142857</v>
      </c>
      <c r="J1448" s="4">
        <v>2.88375</v>
      </c>
      <c r="K1448" s="4">
        <f>IF($I1448&lt;$K$3,$K$3,IF($I1448&gt;$L$3,$L$3,$I1448))</f>
        <v>4.63517857142857</v>
      </c>
      <c r="L1448" s="10">
        <f>IF($J1448&lt;$K$4,$K$4,IF($J1448&gt;$L$4,$L$4,$J1448))</f>
        <v>2.88375</v>
      </c>
    </row>
    <row r="1449" spans="8:12" x14ac:dyDescent="0.25">
      <c r="H1449" s="33"/>
      <c r="I1449" s="32"/>
      <c r="J1449" s="32"/>
      <c r="K1449" s="32"/>
      <c r="L1449" s="34"/>
    </row>
    <row r="1450" spans="8:12" x14ac:dyDescent="0.25">
      <c r="H1450" s="33" t="s">
        <v>1519</v>
      </c>
      <c r="I1450" s="32" t="str">
        <f ca="1" xml:space="preserve"> "(x - " &amp; $M$3 &amp; ")^2 + (y - " &amp; $M$4 &amp; ")^2 = " &amp; I1443 &amp; "^2"</f>
        <v>(x - 3,5)^2 + (y - 0)^2 = 2,2515258567795^2</v>
      </c>
      <c r="J1450" s="32"/>
      <c r="K1450" s="32"/>
      <c r="L1450" s="34"/>
    </row>
    <row r="1451" spans="8:12" x14ac:dyDescent="0.25">
      <c r="H1451" s="33"/>
      <c r="I1451" s="32" t="str">
        <f ca="1" xml:space="preserve"> "(x - " &amp; $N$3 &amp; ")^2 + (y - " &amp; $N$4 &amp; ")^2 = " &amp; J1443 &amp; "^2"</f>
        <v>(x - 0)^2 + (y - 3,5)^2 = 4,07488315028539^2</v>
      </c>
      <c r="J1451" s="32"/>
      <c r="K1451" s="32"/>
      <c r="L1451" s="34"/>
    </row>
    <row r="1452" spans="8:12" x14ac:dyDescent="0.25">
      <c r="H1452" s="33"/>
      <c r="I1452" s="32" t="str">
        <f ca="1" xml:space="preserve"> "(x - " &amp; $O$3 &amp; ")^2 + (y - " &amp; $O$4 &amp; ")^2 = " &amp; K1443 &amp; "^2"</f>
        <v>(x - 3,5)^2 + (y - 7)^2 = 3,70114405275988^2</v>
      </c>
      <c r="J1452" s="32"/>
      <c r="K1452" s="32"/>
      <c r="L1452" s="34"/>
    </row>
    <row r="1453" spans="8:12" x14ac:dyDescent="0.25">
      <c r="H1453" s="33"/>
      <c r="I1453" s="32" t="str">
        <f ca="1" xml:space="preserve"> "(x - " &amp; $P$3 &amp; ")^2 + (y - " &amp; $P$4 &amp; ")^2 = " &amp; L1443 &amp; "^2"</f>
        <v>(x - 7)^2 + (y - 3,5)^2 = 0,819965621043851^2</v>
      </c>
      <c r="J1453" s="32"/>
      <c r="K1453" s="32"/>
      <c r="L1453" s="34"/>
    </row>
    <row r="1454" spans="8:12" x14ac:dyDescent="0.25">
      <c r="H1454" s="33"/>
      <c r="I1454" s="32"/>
      <c r="J1454" s="32"/>
      <c r="K1454" s="32"/>
      <c r="L1454" s="34"/>
    </row>
    <row r="1455" spans="8:12" x14ac:dyDescent="0.25">
      <c r="H1455" s="33"/>
      <c r="I1455" s="32" t="s">
        <v>1529</v>
      </c>
      <c r="J1455" s="32"/>
      <c r="K1455" s="32"/>
      <c r="L1455" s="34"/>
    </row>
    <row r="1456" spans="8:12" x14ac:dyDescent="0.25">
      <c r="H1456" s="33"/>
      <c r="I1456" s="32" t="s">
        <v>1525</v>
      </c>
      <c r="J1456" s="32">
        <f>SQRT(POWER($K1447-$I1446,2)+POWER($L1447-$J1446,2))</f>
        <v>1.4808242181298898</v>
      </c>
      <c r="K1456" s="32"/>
      <c r="L1456" s="34"/>
    </row>
    <row r="1457" spans="8:12" x14ac:dyDescent="0.25">
      <c r="H1457" s="35"/>
      <c r="I1457" s="36" t="s">
        <v>1526</v>
      </c>
      <c r="J1457" s="36">
        <f>SQRT(POWER($K1448-$I1446,2)+POWER($L1448-$J1446,2))</f>
        <v>1.4120659212006814</v>
      </c>
      <c r="K1457" s="36"/>
      <c r="L1457" s="37"/>
    </row>
    <row r="1461" spans="8:12" x14ac:dyDescent="0.25">
      <c r="H1461" s="7"/>
      <c r="I1461" s="8" t="s">
        <v>1512</v>
      </c>
      <c r="J1461" s="8" t="s">
        <v>1513</v>
      </c>
      <c r="K1461" s="8" t="s">
        <v>1514</v>
      </c>
      <c r="L1461" s="9" t="s">
        <v>1522</v>
      </c>
    </row>
    <row r="1462" spans="8:12" x14ac:dyDescent="0.25">
      <c r="H1462" s="33" t="s">
        <v>1516</v>
      </c>
      <c r="I1462" s="4">
        <f>SQRT(POWER($I1467-$M$3,2)+POWER($J1467-$M$4,2))</f>
        <v>4.7169905660283016</v>
      </c>
      <c r="J1462" s="4">
        <f>SQRT(POWER($I1467-$N$3,2)+POWER($J1467-$N$4,2))</f>
        <v>6.0207972893961479</v>
      </c>
      <c r="K1462" s="4">
        <f>SQRT(POWER($I1467-$O$3,2)+POWER($J1467-$O$4,2))</f>
        <v>3.905124837953327</v>
      </c>
      <c r="L1462" s="10">
        <f>SQRT(POWER($I1467-$P$3,2)+POWER($J1467-$P$4,2))</f>
        <v>1.1180339887498949</v>
      </c>
    </row>
    <row r="1463" spans="8:12" x14ac:dyDescent="0.25">
      <c r="H1463" s="33" t="s">
        <v>1527</v>
      </c>
      <c r="I1463" s="32">
        <f>ROUND(I1462/0.5,0)*0.5</f>
        <v>4.5</v>
      </c>
      <c r="J1463" s="32">
        <f t="shared" ref="J1463" si="287">ROUND(J1462/0.5,0)*0.5</f>
        <v>6</v>
      </c>
      <c r="K1463" s="32">
        <f t="shared" ref="K1463" si="288">ROUND(K1462/0.5,0)*0.5</f>
        <v>4</v>
      </c>
      <c r="L1463" s="34">
        <f t="shared" ref="L1463" si="289">ROUND(L1462/0.5,0)*0.5</f>
        <v>1</v>
      </c>
    </row>
    <row r="1464" spans="8:12" x14ac:dyDescent="0.25">
      <c r="H1464" s="33" t="s">
        <v>1517</v>
      </c>
      <c r="I1464" s="4">
        <f ca="1">IF(INDIRECT("$C$" &amp; $I1463*2+3)&gt;$I$6,$I$6,INDIRECT("$C$" &amp; $I1463*2+3))</f>
        <v>2.2515258567794989</v>
      </c>
      <c r="J1464" s="4">
        <f ca="1">IF(INDIRECT("$D$" &amp; $J1463*2+3)&gt;$I$6,$I$6,INDIRECT("$D$" &amp; $J1463*2+3))</f>
        <v>7.8262379212492643</v>
      </c>
      <c r="K1464" s="4">
        <f ca="1">IF(INDIRECT("$E$" &amp; $K1463*2+3)&gt;$I$6,$I$6,INDIRECT("$E$" &amp; $K1463*2+3))</f>
        <v>6.5919061299105222</v>
      </c>
      <c r="L1464" s="10">
        <f ca="1">IF(INDIRECT("$F$" &amp; $L1463*2+3)&gt;$I$6,$I$6,INDIRECT("$F$" &amp; $L1463*2+3))</f>
        <v>0.75679746415834659</v>
      </c>
    </row>
    <row r="1465" spans="8:12" x14ac:dyDescent="0.25">
      <c r="H1465" s="33"/>
      <c r="I1465" s="32" t="s">
        <v>1502</v>
      </c>
      <c r="J1465" s="4">
        <f>SUM(ABS(I1462-I1463),ABS(J1463-J1462),ABS(K1463-K1462),ABS(L1463-L1462))</f>
        <v>0.45069700622101738</v>
      </c>
      <c r="K1465" s="32"/>
      <c r="L1465" s="34"/>
    </row>
    <row r="1466" spans="8:12" x14ac:dyDescent="0.25">
      <c r="H1466" s="33"/>
      <c r="I1466" s="32" t="s">
        <v>1509</v>
      </c>
      <c r="J1466" s="32" t="s">
        <v>1510</v>
      </c>
      <c r="K1466" s="32"/>
      <c r="L1466" s="34"/>
    </row>
    <row r="1467" spans="8:12" x14ac:dyDescent="0.25">
      <c r="H1467" s="33" t="s">
        <v>1523</v>
      </c>
      <c r="I1467" s="32">
        <f>I1446+0.5</f>
        <v>6</v>
      </c>
      <c r="J1467" s="32">
        <v>4</v>
      </c>
      <c r="K1467" s="32"/>
      <c r="L1467" s="34"/>
    </row>
    <row r="1468" spans="8:12" x14ac:dyDescent="0.25">
      <c r="H1468" s="33" t="s">
        <v>1525</v>
      </c>
      <c r="I1468" s="4">
        <v>8.7948000000000004</v>
      </c>
      <c r="J1468" s="4">
        <v>0.75960000000000005</v>
      </c>
      <c r="K1468" s="4">
        <f>IF($I1468&lt;$K$3,$K$3,IF($I1468&gt;$L$3,$L$3,$I1468))</f>
        <v>7</v>
      </c>
      <c r="L1468" s="10">
        <f>IF($J1468&lt;$K$4,$K$4,IF($J1468&gt;$L$4,$L$4,$J1468))</f>
        <v>0.75960000000000005</v>
      </c>
    </row>
    <row r="1469" spans="8:12" x14ac:dyDescent="0.25">
      <c r="H1469" s="33" t="s">
        <v>1526</v>
      </c>
      <c r="I1469" s="4">
        <v>7.8379500000000002</v>
      </c>
      <c r="J1469" s="4">
        <v>0.75960000000000005</v>
      </c>
      <c r="K1469" s="4">
        <f>IF($I1469&lt;$K$3,$K$3,IF($I1469&gt;$L$3,$L$3,$I1469))</f>
        <v>7</v>
      </c>
      <c r="L1469" s="10">
        <f>IF($J1469&lt;$K$4,$K$4,IF($J1469&gt;$L$4,$L$4,$J1469))</f>
        <v>0.75960000000000005</v>
      </c>
    </row>
    <row r="1470" spans="8:12" x14ac:dyDescent="0.25">
      <c r="H1470" s="33"/>
      <c r="I1470" s="32"/>
      <c r="J1470" s="32"/>
      <c r="K1470" s="32"/>
      <c r="L1470" s="34"/>
    </row>
    <row r="1471" spans="8:12" x14ac:dyDescent="0.25">
      <c r="H1471" s="33" t="s">
        <v>1519</v>
      </c>
      <c r="I1471" s="32" t="str">
        <f ca="1" xml:space="preserve"> "(x - " &amp; $M$3 &amp; ")^2 + (y - " &amp; $M$4 &amp; ")^2 = " &amp; I1464 &amp; "^2"</f>
        <v>(x - 3,5)^2 + (y - 0)^2 = 2,2515258567795^2</v>
      </c>
      <c r="J1471" s="32"/>
      <c r="K1471" s="32"/>
      <c r="L1471" s="34"/>
    </row>
    <row r="1472" spans="8:12" x14ac:dyDescent="0.25">
      <c r="H1472" s="33"/>
      <c r="I1472" s="32" t="str">
        <f ca="1" xml:space="preserve"> "(x - " &amp; $N$3 &amp; ")^2 + (y - " &amp; $N$4 &amp; ")^2 = " &amp; J1464 &amp; "^2"</f>
        <v>(x - 0)^2 + (y - 3,5)^2 = 7,82623792124926^2</v>
      </c>
      <c r="J1472" s="32"/>
      <c r="K1472" s="32"/>
      <c r="L1472" s="34"/>
    </row>
    <row r="1473" spans="8:12" x14ac:dyDescent="0.25">
      <c r="H1473" s="33"/>
      <c r="I1473" s="32" t="str">
        <f ca="1" xml:space="preserve"> "(x - " &amp; $O$3 &amp; ")^2 + (y - " &amp; $O$4 &amp; ")^2 = " &amp; K1464 &amp; "^2"</f>
        <v>(x - 3,5)^2 + (y - 7)^2 = 6,59190612991052^2</v>
      </c>
      <c r="J1473" s="32"/>
      <c r="K1473" s="32"/>
      <c r="L1473" s="34"/>
    </row>
    <row r="1474" spans="8:12" x14ac:dyDescent="0.25">
      <c r="H1474" s="33"/>
      <c r="I1474" s="32" t="str">
        <f ca="1" xml:space="preserve"> "(x - " &amp; $P$3 &amp; ")^2 + (y - " &amp; $P$4 &amp; ")^2 = " &amp; L1464 &amp; "^2"</f>
        <v>(x - 7)^2 + (y - 3,5)^2 = 0,756797464158347^2</v>
      </c>
      <c r="J1474" s="32"/>
      <c r="K1474" s="32"/>
      <c r="L1474" s="34"/>
    </row>
    <row r="1475" spans="8:12" x14ac:dyDescent="0.25">
      <c r="H1475" s="33"/>
      <c r="I1475" s="32"/>
      <c r="J1475" s="32"/>
      <c r="K1475" s="32"/>
      <c r="L1475" s="34"/>
    </row>
    <row r="1476" spans="8:12" x14ac:dyDescent="0.25">
      <c r="H1476" s="33"/>
      <c r="I1476" s="32" t="s">
        <v>1529</v>
      </c>
      <c r="J1476" s="32"/>
      <c r="K1476" s="32"/>
      <c r="L1476" s="34"/>
    </row>
    <row r="1477" spans="8:12" x14ac:dyDescent="0.25">
      <c r="H1477" s="33"/>
      <c r="I1477" s="32" t="s">
        <v>1525</v>
      </c>
      <c r="J1477" s="32">
        <f>SQRT(POWER($K1468-$I1467,2)+POWER($L1468-$J1467,2))</f>
        <v>3.3911933238905743</v>
      </c>
      <c r="K1477" s="32"/>
      <c r="L1477" s="34"/>
    </row>
    <row r="1478" spans="8:12" x14ac:dyDescent="0.25">
      <c r="H1478" s="35"/>
      <c r="I1478" s="36" t="s">
        <v>1526</v>
      </c>
      <c r="J1478" s="36">
        <f>SQRT(POWER($K1469-$I1467,2)+POWER($L1469-$J1467,2))</f>
        <v>3.3911933238905743</v>
      </c>
      <c r="K1478" s="36"/>
      <c r="L1478" s="37"/>
    </row>
    <row r="1482" spans="8:12" x14ac:dyDescent="0.25">
      <c r="H1482" s="7"/>
      <c r="I1482" s="8" t="s">
        <v>1512</v>
      </c>
      <c r="J1482" s="8" t="s">
        <v>1513</v>
      </c>
      <c r="K1482" s="8" t="s">
        <v>1514</v>
      </c>
      <c r="L1482" s="9" t="s">
        <v>1522</v>
      </c>
    </row>
    <row r="1483" spans="8:12" x14ac:dyDescent="0.25">
      <c r="H1483" s="33" t="s">
        <v>1516</v>
      </c>
      <c r="I1483" s="4">
        <f>SQRT(POWER($I1488-$M$3,2)+POWER($J1488-$M$4,2))</f>
        <v>5</v>
      </c>
      <c r="J1483" s="4">
        <f>SQRT(POWER($I1488-$N$3,2)+POWER($J1488-$N$4,2))</f>
        <v>6.5192024052026492</v>
      </c>
      <c r="K1483" s="4">
        <f>SQRT(POWER($I1488-$O$3,2)+POWER($J1488-$O$4,2))</f>
        <v>4.2426406871192848</v>
      </c>
      <c r="L1483" s="10">
        <f>SQRT(POWER($I1488-$P$3,2)+POWER($J1488-$P$4,2))</f>
        <v>0.70710678118654757</v>
      </c>
    </row>
    <row r="1484" spans="8:12" x14ac:dyDescent="0.25">
      <c r="H1484" s="33" t="s">
        <v>1527</v>
      </c>
      <c r="I1484" s="32">
        <f>ROUND(I1483/0.5,0)*0.5</f>
        <v>5</v>
      </c>
      <c r="J1484" s="32">
        <f t="shared" ref="J1484" si="290">ROUND(J1483/0.5,0)*0.5</f>
        <v>6.5</v>
      </c>
      <c r="K1484" s="32">
        <f t="shared" ref="K1484" si="291">ROUND(K1483/0.5,0)*0.5</f>
        <v>4</v>
      </c>
      <c r="L1484" s="34">
        <f t="shared" ref="L1484" si="292">ROUND(L1483/0.5,0)*0.5</f>
        <v>0.5</v>
      </c>
    </row>
    <row r="1485" spans="8:12" x14ac:dyDescent="0.25">
      <c r="H1485" s="33" t="s">
        <v>1517</v>
      </c>
      <c r="I1485" s="4">
        <f ca="1">IF(INDIRECT("$C$" &amp; $I1484*2+3)&gt;$I$6,$I$6,INDIRECT("$C$" &amp; $I1484*2+3))</f>
        <v>2.478883460205028</v>
      </c>
      <c r="J1485" s="4">
        <f ca="1">IF(INDIRECT("$D$" &amp; $J1484*2+3)&gt;$I$6,$I$6,INDIRECT("$D$" &amp; $J1484*2+3))</f>
        <v>7.8262379212492643</v>
      </c>
      <c r="K1485" s="4">
        <f ca="1">IF(INDIRECT("$E$" &amp; $K1484*2+3)&gt;$I$6,$I$6,INDIRECT("$E$" &amp; $K1484*2+3))</f>
        <v>6.5919061299105222</v>
      </c>
      <c r="L1485" s="10">
        <f ca="1">IF(INDIRECT("$F$" &amp; $L1484*2+3)&gt;$I$6,$I$6,INDIRECT("$F$" &amp; $L1484*2+3))</f>
        <v>0.94724953416546942</v>
      </c>
    </row>
    <row r="1486" spans="8:12" x14ac:dyDescent="0.25">
      <c r="H1486" s="33"/>
      <c r="I1486" s="32" t="s">
        <v>1502</v>
      </c>
      <c r="J1486" s="4">
        <f>SUM(ABS(I1483-I1484),ABS(J1484-J1483),ABS(K1484-K1483),ABS(L1484-L1483))</f>
        <v>0.4689498735084815</v>
      </c>
      <c r="K1486" s="32"/>
      <c r="L1486" s="34"/>
    </row>
    <row r="1487" spans="8:12" x14ac:dyDescent="0.25">
      <c r="H1487" s="33"/>
      <c r="I1487" s="32" t="s">
        <v>1509</v>
      </c>
      <c r="J1487" s="32" t="s">
        <v>1510</v>
      </c>
      <c r="K1487" s="32"/>
      <c r="L1487" s="34"/>
    </row>
    <row r="1488" spans="8:12" x14ac:dyDescent="0.25">
      <c r="H1488" s="33" t="s">
        <v>1523</v>
      </c>
      <c r="I1488" s="32">
        <f>I1467+0.5</f>
        <v>6.5</v>
      </c>
      <c r="J1488" s="32">
        <v>4</v>
      </c>
      <c r="K1488" s="32"/>
      <c r="L1488" s="34"/>
    </row>
    <row r="1489" spans="8:12" x14ac:dyDescent="0.25">
      <c r="H1489" s="33" t="s">
        <v>1525</v>
      </c>
      <c r="I1489" s="4">
        <v>8.7170928571428608</v>
      </c>
      <c r="J1489" s="4">
        <v>0.83730714285714303</v>
      </c>
      <c r="K1489" s="4">
        <f>IF($I1489&lt;$K$3,$K$3,IF($I1489&gt;$L$3,$L$3,$I1489))</f>
        <v>7</v>
      </c>
      <c r="L1489" s="10">
        <f>IF($J1489&lt;$K$4,$K$4,IF($J1489&gt;$L$4,$L$4,$J1489))</f>
        <v>0.83730714285714303</v>
      </c>
    </row>
    <row r="1490" spans="8:12" x14ac:dyDescent="0.25">
      <c r="H1490" s="33" t="s">
        <v>1526</v>
      </c>
      <c r="I1490" s="4">
        <v>7.8147428571428597</v>
      </c>
      <c r="J1490" s="4">
        <v>0.83730714285714303</v>
      </c>
      <c r="K1490" s="4">
        <f>IF($I1490&lt;$K$3,$K$3,IF($I1490&gt;$L$3,$L$3,$I1490))</f>
        <v>7</v>
      </c>
      <c r="L1490" s="10">
        <f>IF($J1490&lt;$K$4,$K$4,IF($J1490&gt;$L$4,$L$4,$J1490))</f>
        <v>0.83730714285714303</v>
      </c>
    </row>
    <row r="1491" spans="8:12" x14ac:dyDescent="0.25">
      <c r="H1491" s="33"/>
      <c r="I1491" s="32"/>
      <c r="J1491" s="32"/>
      <c r="K1491" s="32"/>
      <c r="L1491" s="34"/>
    </row>
    <row r="1492" spans="8:12" x14ac:dyDescent="0.25">
      <c r="H1492" s="33" t="s">
        <v>1519</v>
      </c>
      <c r="I1492" s="32" t="str">
        <f ca="1" xml:space="preserve"> "(x - " &amp; $M$3 &amp; ")^2 + (y - " &amp; $M$4 &amp; ")^2 = " &amp; I1485 &amp; "^2"</f>
        <v>(x - 3,5)^2 + (y - 0)^2 = 2,47888346020503^2</v>
      </c>
      <c r="J1492" s="32"/>
      <c r="K1492" s="32"/>
      <c r="L1492" s="34"/>
    </row>
    <row r="1493" spans="8:12" x14ac:dyDescent="0.25">
      <c r="H1493" s="33"/>
      <c r="I1493" s="32" t="str">
        <f ca="1" xml:space="preserve"> "(x - " &amp; $N$3 &amp; ")^2 + (y - " &amp; $N$4 &amp; ")^2 = " &amp; J1485 &amp; "^2"</f>
        <v>(x - 0)^2 + (y - 3,5)^2 = 7,82623792124926^2</v>
      </c>
      <c r="J1493" s="32"/>
      <c r="K1493" s="32"/>
      <c r="L1493" s="34"/>
    </row>
    <row r="1494" spans="8:12" x14ac:dyDescent="0.25">
      <c r="H1494" s="33"/>
      <c r="I1494" s="32" t="str">
        <f ca="1" xml:space="preserve"> "(x - " &amp; $O$3 &amp; ")^2 + (y - " &amp; $O$4 &amp; ")^2 = " &amp; K1485 &amp; "^2"</f>
        <v>(x - 3,5)^2 + (y - 7)^2 = 6,59190612991052^2</v>
      </c>
      <c r="J1494" s="32"/>
      <c r="K1494" s="32"/>
      <c r="L1494" s="34"/>
    </row>
    <row r="1495" spans="8:12" x14ac:dyDescent="0.25">
      <c r="H1495" s="33"/>
      <c r="I1495" s="32" t="str">
        <f ca="1" xml:space="preserve"> "(x - " &amp; $P$3 &amp; ")^2 + (y - " &amp; $P$4 &amp; ")^2 = " &amp; L1485 &amp; "^2"</f>
        <v>(x - 7)^2 + (y - 3,5)^2 = 0,947249534165469^2</v>
      </c>
      <c r="J1495" s="32"/>
      <c r="K1495" s="32"/>
      <c r="L1495" s="34"/>
    </row>
    <row r="1496" spans="8:12" x14ac:dyDescent="0.25">
      <c r="H1496" s="33"/>
      <c r="I1496" s="32"/>
      <c r="J1496" s="32"/>
      <c r="K1496" s="32"/>
      <c r="L1496" s="34"/>
    </row>
    <row r="1497" spans="8:12" x14ac:dyDescent="0.25">
      <c r="H1497" s="33"/>
      <c r="I1497" s="32" t="s">
        <v>1529</v>
      </c>
      <c r="J1497" s="32"/>
      <c r="K1497" s="32"/>
      <c r="L1497" s="34"/>
    </row>
    <row r="1498" spans="8:12" x14ac:dyDescent="0.25">
      <c r="H1498" s="33"/>
      <c r="I1498" s="32" t="s">
        <v>1525</v>
      </c>
      <c r="J1498" s="32">
        <f>SQRT(POWER($K1489-$I1488,2)+POWER($L1489-$J1488,2))</f>
        <v>3.201972221713119</v>
      </c>
      <c r="K1498" s="32"/>
      <c r="L1498" s="34"/>
    </row>
    <row r="1499" spans="8:12" x14ac:dyDescent="0.25">
      <c r="H1499" s="35"/>
      <c r="I1499" s="36" t="s">
        <v>1526</v>
      </c>
      <c r="J1499" s="36">
        <f>SQRT(POWER($K1490-$I1488,2)+POWER($L1490-$J1488,2))</f>
        <v>3.201972221713119</v>
      </c>
      <c r="K1499" s="36"/>
      <c r="L1499" s="37"/>
    </row>
    <row r="1503" spans="8:12" x14ac:dyDescent="0.25">
      <c r="H1503" s="7"/>
      <c r="I1503" s="8" t="s">
        <v>1512</v>
      </c>
      <c r="J1503" s="8" t="s">
        <v>1513</v>
      </c>
      <c r="K1503" s="8" t="s">
        <v>1514</v>
      </c>
      <c r="L1503" s="9" t="s">
        <v>1522</v>
      </c>
    </row>
    <row r="1504" spans="8:12" x14ac:dyDescent="0.25">
      <c r="H1504" s="33" t="s">
        <v>1516</v>
      </c>
      <c r="I1504" s="4">
        <f>SQRT(POWER($I1509-$M$3,2)+POWER($J1509-$M$4,2))</f>
        <v>4.6097722286464435</v>
      </c>
      <c r="J1504" s="4">
        <f>SQRT(POWER($I1509-$N$3,2)+POWER($J1509-$N$4,2))</f>
        <v>0.5</v>
      </c>
      <c r="K1504" s="4">
        <f>SQRT(POWER($I1509-$O$3,2)+POWER($J1509-$O$4,2))</f>
        <v>4.6097722286464435</v>
      </c>
      <c r="L1504" s="10">
        <f>SQRT(POWER($I1509-$P$3,2)+POWER($J1509-$P$4,2))</f>
        <v>6.5</v>
      </c>
    </row>
    <row r="1505" spans="8:12" x14ac:dyDescent="0.25">
      <c r="H1505" s="33" t="s">
        <v>1527</v>
      </c>
      <c r="I1505" s="32">
        <f>ROUND(I1504/0.5,0)*0.5</f>
        <v>4.5</v>
      </c>
      <c r="J1505" s="32">
        <f t="shared" ref="J1505" si="293">ROUND(J1504/0.5,0)*0.5</f>
        <v>0.5</v>
      </c>
      <c r="K1505" s="32">
        <f t="shared" ref="K1505" si="294">ROUND(K1504/0.5,0)*0.5</f>
        <v>4.5</v>
      </c>
      <c r="L1505" s="34">
        <f t="shared" ref="L1505" si="295">ROUND(L1504/0.5,0)*0.5</f>
        <v>6.5</v>
      </c>
    </row>
    <row r="1506" spans="8:12" x14ac:dyDescent="0.25">
      <c r="H1506" s="33" t="s">
        <v>1517</v>
      </c>
      <c r="I1506" s="4">
        <f ca="1">IF(INDIRECT("$C$" &amp; $I1505*2+3)&gt;$I$6,$I$6,INDIRECT("$C$" &amp; $I1505*2+3))</f>
        <v>2.2515258567794989</v>
      </c>
      <c r="J1506" s="4">
        <f ca="1">IF(INDIRECT("$D$" &amp; $J1505*2+3)&gt;$I$6,$I$6,INDIRECT("$D$" &amp; $J1505*2+3))</f>
        <v>0.94724953416546942</v>
      </c>
      <c r="K1506" s="4">
        <f ca="1">IF(INDIRECT("$E$" &amp; $K1505*2+3)&gt;$I$6,$I$6,INDIRECT("$E$" &amp; $K1505*2+3))</f>
        <v>2.3248949231470326</v>
      </c>
      <c r="L1506" s="10">
        <f ca="1">IF(INDIRECT("$F$" &amp; $L1505*2+3)&gt;$I$6,$I$6,INDIRECT("$F$" &amp; $L1505*2+3))</f>
        <v>7.8262379212492643</v>
      </c>
    </row>
    <row r="1507" spans="8:12" x14ac:dyDescent="0.25">
      <c r="H1507" s="33"/>
      <c r="I1507" s="32" t="s">
        <v>1502</v>
      </c>
      <c r="J1507" s="4">
        <f>SUM(ABS(I1504-I1505),ABS(J1505-J1504),ABS(K1505-K1504),ABS(L1505-L1504))</f>
        <v>0.21954445729288707</v>
      </c>
      <c r="K1507" s="32"/>
      <c r="L1507" s="34"/>
    </row>
    <row r="1508" spans="8:12" x14ac:dyDescent="0.25">
      <c r="H1508" s="33"/>
      <c r="I1508" s="32" t="s">
        <v>1509</v>
      </c>
      <c r="J1508" s="32" t="s">
        <v>1510</v>
      </c>
      <c r="K1508" s="32"/>
      <c r="L1508" s="34"/>
    </row>
    <row r="1509" spans="8:12" x14ac:dyDescent="0.25">
      <c r="H1509" s="33" t="s">
        <v>1523</v>
      </c>
      <c r="I1509" s="32">
        <v>0.5</v>
      </c>
      <c r="J1509" s="32">
        <v>3.5</v>
      </c>
      <c r="K1509" s="32"/>
      <c r="L1509" s="34"/>
    </row>
    <row r="1510" spans="8:12" x14ac:dyDescent="0.25">
      <c r="H1510" s="33" t="s">
        <v>1525</v>
      </c>
      <c r="I1510" s="4">
        <v>2.8828642857142901</v>
      </c>
      <c r="J1510" s="4">
        <v>3.47715</v>
      </c>
      <c r="K1510" s="4">
        <f>IF($I1510&lt;$K$3,$K$3,IF($I1510&gt;$L$3,$L$3,$I1510))</f>
        <v>2.8828642857142901</v>
      </c>
      <c r="L1510" s="10">
        <f>IF($J1510&lt;$K$4,$K$4,IF($J1510&gt;$L$4,$L$4,$J1510))</f>
        <v>3.47715</v>
      </c>
    </row>
    <row r="1511" spans="8:12" x14ac:dyDescent="0.25">
      <c r="H1511" s="33" t="s">
        <v>1526</v>
      </c>
      <c r="I1511" s="4">
        <v>-0.81474285714285699</v>
      </c>
      <c r="J1511" s="4">
        <v>3.47715</v>
      </c>
      <c r="K1511" s="4">
        <f>IF($I1511&lt;$K$3,$K$3,IF($I1511&gt;$L$3,$L$3,$I1511))</f>
        <v>0</v>
      </c>
      <c r="L1511" s="10">
        <f>IF($J1511&lt;$K$4,$K$4,IF($J1511&gt;$L$4,$L$4,$J1511))</f>
        <v>3.47715</v>
      </c>
    </row>
    <row r="1512" spans="8:12" x14ac:dyDescent="0.25">
      <c r="H1512" s="33"/>
      <c r="I1512" s="32"/>
      <c r="J1512" s="32"/>
      <c r="K1512" s="32"/>
      <c r="L1512" s="34"/>
    </row>
    <row r="1513" spans="8:12" x14ac:dyDescent="0.25">
      <c r="H1513" s="33" t="s">
        <v>1519</v>
      </c>
      <c r="I1513" s="32" t="str">
        <f ca="1" xml:space="preserve"> "(x - " &amp; $M$3 &amp; ")^2 + (y - " &amp; $M$4 &amp; ")^2 = " &amp; I1506 &amp; "^2"</f>
        <v>(x - 3,5)^2 + (y - 0)^2 = 2,2515258567795^2</v>
      </c>
      <c r="J1513" s="32"/>
      <c r="K1513" s="32"/>
      <c r="L1513" s="34"/>
    </row>
    <row r="1514" spans="8:12" x14ac:dyDescent="0.25">
      <c r="H1514" s="33"/>
      <c r="I1514" s="32" t="str">
        <f ca="1" xml:space="preserve"> "(x - " &amp; $N$3 &amp; ")^2 + (y - " &amp; $N$4 &amp; ")^2 = " &amp; J1506 &amp; "^2"</f>
        <v>(x - 0)^2 + (y - 3,5)^2 = 0,947249534165469^2</v>
      </c>
      <c r="J1514" s="32"/>
      <c r="K1514" s="32"/>
      <c r="L1514" s="34"/>
    </row>
    <row r="1515" spans="8:12" x14ac:dyDescent="0.25">
      <c r="H1515" s="33"/>
      <c r="I1515" s="32" t="str">
        <f ca="1" xml:space="preserve"> "(x - " &amp; $O$3 &amp; ")^2 + (y - " &amp; $O$4 &amp; ")^2 = " &amp; K1506 &amp; "^2"</f>
        <v>(x - 3,5)^2 + (y - 7)^2 = 2,32489492314703^2</v>
      </c>
      <c r="J1515" s="32"/>
      <c r="K1515" s="32"/>
      <c r="L1515" s="34"/>
    </row>
    <row r="1516" spans="8:12" x14ac:dyDescent="0.25">
      <c r="H1516" s="33"/>
      <c r="I1516" s="32" t="str">
        <f ca="1" xml:space="preserve"> "(x - " &amp; $P$3 &amp; ")^2 + (y - " &amp; $P$4 &amp; ")^2 = " &amp; L1506 &amp; "^2"</f>
        <v>(x - 7)^2 + (y - 3,5)^2 = 7,82623792124926^2</v>
      </c>
      <c r="J1516" s="32"/>
      <c r="K1516" s="32"/>
      <c r="L1516" s="34"/>
    </row>
    <row r="1517" spans="8:12" x14ac:dyDescent="0.25">
      <c r="H1517" s="33"/>
      <c r="I1517" s="32"/>
      <c r="J1517" s="32"/>
      <c r="K1517" s="32"/>
      <c r="L1517" s="34"/>
    </row>
    <row r="1518" spans="8:12" x14ac:dyDescent="0.25">
      <c r="H1518" s="33"/>
      <c r="I1518" s="32" t="s">
        <v>1529</v>
      </c>
      <c r="J1518" s="32"/>
      <c r="K1518" s="32"/>
      <c r="L1518" s="34"/>
    </row>
    <row r="1519" spans="8:12" x14ac:dyDescent="0.25">
      <c r="H1519" s="33"/>
      <c r="I1519" s="32" t="s">
        <v>1525</v>
      </c>
      <c r="J1519" s="32">
        <f>SQRT(POWER($K1510-$I1509,2)+POWER($L1510-$J1509,2))</f>
        <v>2.3829738409459456</v>
      </c>
      <c r="K1519" s="32"/>
      <c r="L1519" s="34"/>
    </row>
    <row r="1520" spans="8:12" x14ac:dyDescent="0.25">
      <c r="H1520" s="35"/>
      <c r="I1520" s="36" t="s">
        <v>1526</v>
      </c>
      <c r="J1520" s="36">
        <f>SQRT(POWER($K1511-$I1509,2)+POWER($L1511-$J1509,2))</f>
        <v>0.50052185017239759</v>
      </c>
      <c r="K1520" s="36"/>
      <c r="L1520" s="37"/>
    </row>
    <row r="1524" spans="8:12" x14ac:dyDescent="0.25">
      <c r="H1524" s="7"/>
      <c r="I1524" s="8" t="s">
        <v>1512</v>
      </c>
      <c r="J1524" s="8" t="s">
        <v>1513</v>
      </c>
      <c r="K1524" s="8" t="s">
        <v>1514</v>
      </c>
      <c r="L1524" s="9" t="s">
        <v>1522</v>
      </c>
    </row>
    <row r="1525" spans="8:12" x14ac:dyDescent="0.25">
      <c r="H1525" s="33" t="s">
        <v>1516</v>
      </c>
      <c r="I1525" s="4">
        <f>SQRT(POWER($I1530-$M$3,2)+POWER($J1530-$M$4,2))</f>
        <v>4.3011626335213133</v>
      </c>
      <c r="J1525" s="4">
        <f>SQRT(POWER($I1530-$N$3,2)+POWER($J1530-$N$4,2))</f>
        <v>1</v>
      </c>
      <c r="K1525" s="4">
        <f>SQRT(POWER($I1530-$O$3,2)+POWER($J1530-$O$4,2))</f>
        <v>4.3011626335213133</v>
      </c>
      <c r="L1525" s="10">
        <f>SQRT(POWER($I1530-$P$3,2)+POWER($J1530-$P$4,2))</f>
        <v>6</v>
      </c>
    </row>
    <row r="1526" spans="8:12" x14ac:dyDescent="0.25">
      <c r="H1526" s="33" t="s">
        <v>1527</v>
      </c>
      <c r="I1526" s="32">
        <f>ROUND(I1525/0.5,0)*0.5</f>
        <v>4.5</v>
      </c>
      <c r="J1526" s="32">
        <f t="shared" ref="J1526" si="296">ROUND(J1525/0.5,0)*0.5</f>
        <v>1</v>
      </c>
      <c r="K1526" s="32">
        <f t="shared" ref="K1526" si="297">ROUND(K1525/0.5,0)*0.5</f>
        <v>4.5</v>
      </c>
      <c r="L1526" s="34">
        <f t="shared" ref="L1526" si="298">ROUND(L1525/0.5,0)*0.5</f>
        <v>6</v>
      </c>
    </row>
    <row r="1527" spans="8:12" x14ac:dyDescent="0.25">
      <c r="H1527" s="33" t="s">
        <v>1517</v>
      </c>
      <c r="I1527" s="4">
        <f ca="1">IF(INDIRECT("$C$" &amp; $I1526*2+3)&gt;$I$6,$I$6,INDIRECT("$C$" &amp; $I1526*2+3))</f>
        <v>2.2515258567794989</v>
      </c>
      <c r="J1527" s="4">
        <f ca="1">IF(INDIRECT("$D$" &amp; $J1526*2+3)&gt;$I$6,$I$6,INDIRECT("$D$" &amp; $J1526*2+3))</f>
        <v>0.78145875028456535</v>
      </c>
      <c r="K1527" s="4">
        <f ca="1">IF(INDIRECT("$E$" &amp; $K1526*2+3)&gt;$I$6,$I$6,INDIRECT("$E$" &amp; $K1526*2+3))</f>
        <v>2.3248949231470326</v>
      </c>
      <c r="L1527" s="10">
        <f ca="1">IF(INDIRECT("$F$" &amp; $L1526*2+3)&gt;$I$6,$I$6,INDIRECT("$F$" &amp; $L1526*2+3))</f>
        <v>7.8262379212492643</v>
      </c>
    </row>
    <row r="1528" spans="8:12" x14ac:dyDescent="0.25">
      <c r="H1528" s="33"/>
      <c r="I1528" s="32" t="s">
        <v>1502</v>
      </c>
      <c r="J1528" s="4">
        <f>SUM(ABS(I1525-I1526),ABS(J1526-J1525),ABS(K1526-K1525),ABS(L1526-L1525))</f>
        <v>0.39767473295737332</v>
      </c>
      <c r="K1528" s="32"/>
      <c r="L1528" s="34"/>
    </row>
    <row r="1529" spans="8:12" x14ac:dyDescent="0.25">
      <c r="H1529" s="33"/>
      <c r="I1529" s="32" t="s">
        <v>1509</v>
      </c>
      <c r="J1529" s="32" t="s">
        <v>1510</v>
      </c>
      <c r="K1529" s="32"/>
      <c r="L1529" s="34"/>
    </row>
    <row r="1530" spans="8:12" x14ac:dyDescent="0.25">
      <c r="H1530" s="33" t="s">
        <v>1523</v>
      </c>
      <c r="I1530" s="32">
        <f>I1509+0.5</f>
        <v>1</v>
      </c>
      <c r="J1530" s="32">
        <v>3.5</v>
      </c>
      <c r="K1530" s="32"/>
      <c r="L1530" s="34"/>
    </row>
    <row r="1531" spans="8:12" x14ac:dyDescent="0.25">
      <c r="H1531" s="33" t="s">
        <v>1525</v>
      </c>
      <c r="I1531" s="4">
        <v>2.8408500000000001</v>
      </c>
      <c r="J1531" s="4">
        <v>3.47715</v>
      </c>
      <c r="K1531" s="4">
        <f>IF($I1531&lt;$K$3,$K$3,IF($I1531&gt;$L$3,$L$3,$I1531))</f>
        <v>2.8408500000000001</v>
      </c>
      <c r="L1531" s="10">
        <f>IF($J1531&lt;$K$4,$K$4,IF($J1531&gt;$L$4,$L$4,$J1531))</f>
        <v>3.47715</v>
      </c>
    </row>
    <row r="1532" spans="8:12" x14ac:dyDescent="0.25">
      <c r="H1532" s="33" t="s">
        <v>1526</v>
      </c>
      <c r="I1532" s="4">
        <v>-0.83574999999999999</v>
      </c>
      <c r="J1532" s="4">
        <v>3.47715</v>
      </c>
      <c r="K1532" s="4">
        <f>IF($I1532&lt;$K$3,$K$3,IF($I1532&gt;$L$3,$L$3,$I1532))</f>
        <v>0</v>
      </c>
      <c r="L1532" s="10">
        <f>IF($J1532&lt;$K$4,$K$4,IF($J1532&gt;$L$4,$L$4,$J1532))</f>
        <v>3.47715</v>
      </c>
    </row>
    <row r="1533" spans="8:12" x14ac:dyDescent="0.25">
      <c r="H1533" s="33"/>
      <c r="I1533" s="32"/>
      <c r="J1533" s="32"/>
      <c r="K1533" s="32"/>
      <c r="L1533" s="34"/>
    </row>
    <row r="1534" spans="8:12" x14ac:dyDescent="0.25">
      <c r="H1534" s="33" t="s">
        <v>1519</v>
      </c>
      <c r="I1534" s="32" t="str">
        <f ca="1" xml:space="preserve"> "(x - " &amp; $M$3 &amp; ")^2 + (y - " &amp; $M$4 &amp; ")^2 = " &amp; I1527 &amp; "^2"</f>
        <v>(x - 3,5)^2 + (y - 0)^2 = 2,2515258567795^2</v>
      </c>
      <c r="J1534" s="32"/>
      <c r="K1534" s="32"/>
      <c r="L1534" s="34"/>
    </row>
    <row r="1535" spans="8:12" x14ac:dyDescent="0.25">
      <c r="H1535" s="33"/>
      <c r="I1535" s="32" t="str">
        <f ca="1" xml:space="preserve"> "(x - " &amp; $N$3 &amp; ")^2 + (y - " &amp; $N$4 &amp; ")^2 = " &amp; J1527 &amp; "^2"</f>
        <v>(x - 0)^2 + (y - 3,5)^2 = 0,781458750284565^2</v>
      </c>
      <c r="J1535" s="32"/>
      <c r="K1535" s="32"/>
      <c r="L1535" s="34"/>
    </row>
    <row r="1536" spans="8:12" x14ac:dyDescent="0.25">
      <c r="H1536" s="33"/>
      <c r="I1536" s="32" t="str">
        <f ca="1" xml:space="preserve"> "(x - " &amp; $O$3 &amp; ")^2 + (y - " &amp; $O$4 &amp; ")^2 = " &amp; K1527 &amp; "^2"</f>
        <v>(x - 3,5)^2 + (y - 7)^2 = 2,32489492314703^2</v>
      </c>
      <c r="J1536" s="32"/>
      <c r="K1536" s="32"/>
      <c r="L1536" s="34"/>
    </row>
    <row r="1537" spans="8:12" x14ac:dyDescent="0.25">
      <c r="H1537" s="33"/>
      <c r="I1537" s="32" t="str">
        <f ca="1" xml:space="preserve"> "(x - " &amp; $P$3 &amp; ")^2 + (y - " &amp; $P$4 &amp; ")^2 = " &amp; L1527 &amp; "^2"</f>
        <v>(x - 7)^2 + (y - 3,5)^2 = 7,82623792124926^2</v>
      </c>
      <c r="J1537" s="32"/>
      <c r="K1537" s="32"/>
      <c r="L1537" s="34"/>
    </row>
    <row r="1538" spans="8:12" x14ac:dyDescent="0.25">
      <c r="H1538" s="33"/>
      <c r="I1538" s="32"/>
      <c r="J1538" s="32"/>
      <c r="K1538" s="32"/>
      <c r="L1538" s="34"/>
    </row>
    <row r="1539" spans="8:12" x14ac:dyDescent="0.25">
      <c r="H1539" s="33"/>
      <c r="I1539" s="32" t="s">
        <v>1529</v>
      </c>
      <c r="J1539" s="32"/>
      <c r="K1539" s="32"/>
      <c r="L1539" s="34"/>
    </row>
    <row r="1540" spans="8:12" x14ac:dyDescent="0.25">
      <c r="H1540" s="33"/>
      <c r="I1540" s="32" t="s">
        <v>1525</v>
      </c>
      <c r="J1540" s="32">
        <f>SQRT(POWER($K1531-$I1530,2)+POWER($L1531-$J1530,2))</f>
        <v>1.8409918101393066</v>
      </c>
      <c r="K1540" s="32"/>
      <c r="L1540" s="34"/>
    </row>
    <row r="1541" spans="8:12" x14ac:dyDescent="0.25">
      <c r="H1541" s="35"/>
      <c r="I1541" s="36" t="s">
        <v>1526</v>
      </c>
      <c r="J1541" s="36">
        <f>SQRT(POWER($K1532-$I1530,2)+POWER($L1532-$J1530,2))</f>
        <v>1.0002610271824051</v>
      </c>
      <c r="K1541" s="36"/>
      <c r="L1541" s="37"/>
    </row>
    <row r="1545" spans="8:12" x14ac:dyDescent="0.25">
      <c r="H1545" s="7"/>
      <c r="I1545" s="8" t="s">
        <v>1512</v>
      </c>
      <c r="J1545" s="8" t="s">
        <v>1513</v>
      </c>
      <c r="K1545" s="8" t="s">
        <v>1514</v>
      </c>
      <c r="L1545" s="9" t="s">
        <v>1522</v>
      </c>
    </row>
    <row r="1546" spans="8:12" x14ac:dyDescent="0.25">
      <c r="H1546" s="33" t="s">
        <v>1516</v>
      </c>
      <c r="I1546" s="4">
        <f>SQRT(POWER($I1551-$M$3,2)+POWER($J1551-$M$4,2))</f>
        <v>4.0311288741492746</v>
      </c>
      <c r="J1546" s="4">
        <f>SQRT(POWER($I1551-$N$3,2)+POWER($J1551-$N$4,2))</f>
        <v>1.5</v>
      </c>
      <c r="K1546" s="4">
        <f>SQRT(POWER($I1551-$O$3,2)+POWER($J1551-$O$4,2))</f>
        <v>4.0311288741492746</v>
      </c>
      <c r="L1546" s="10">
        <f>SQRT(POWER($I1551-$P$3,2)+POWER($J1551-$P$4,2))</f>
        <v>5.5</v>
      </c>
    </row>
    <row r="1547" spans="8:12" x14ac:dyDescent="0.25">
      <c r="H1547" s="33" t="s">
        <v>1527</v>
      </c>
      <c r="I1547" s="32">
        <f>ROUND(I1546/0.5,0)*0.5</f>
        <v>4</v>
      </c>
      <c r="J1547" s="32">
        <f t="shared" ref="J1547" si="299">ROUND(J1546/0.5,0)*0.5</f>
        <v>1.5</v>
      </c>
      <c r="K1547" s="32">
        <f t="shared" ref="K1547" si="300">ROUND(K1546/0.5,0)*0.5</f>
        <v>4</v>
      </c>
      <c r="L1547" s="34">
        <f t="shared" ref="L1547" si="301">ROUND(L1546/0.5,0)*0.5</f>
        <v>5.5</v>
      </c>
    </row>
    <row r="1548" spans="8:12" x14ac:dyDescent="0.25">
      <c r="H1548" s="33" t="s">
        <v>1517</v>
      </c>
      <c r="I1548" s="4">
        <f ca="1">IF(INDIRECT("$C$" &amp; $I1547*2+3)&gt;$I$6,$I$6,INDIRECT("$C$" &amp; $I1547*2+3))</f>
        <v>7.8262379212492643</v>
      </c>
      <c r="J1548" s="4">
        <f ca="1">IF(INDIRECT("$D$" &amp; $J1547*2+3)&gt;$I$6,$I$6,INDIRECT("$D$" &amp; $J1547*2+3))</f>
        <v>0.81996562104385073</v>
      </c>
      <c r="K1548" s="4">
        <f ca="1">IF(INDIRECT("$E$" &amp; $K1547*2+3)&gt;$I$6,$I$6,INDIRECT("$E$" &amp; $K1547*2+3))</f>
        <v>6.5919061299105222</v>
      </c>
      <c r="L1548" s="10">
        <f ca="1">IF(INDIRECT("$F$" &amp; $L1547*2+3)&gt;$I$6,$I$6,INDIRECT("$F$" &amp; $L1547*2+3))</f>
        <v>3.7609640645075757</v>
      </c>
    </row>
    <row r="1549" spans="8:12" x14ac:dyDescent="0.25">
      <c r="H1549" s="33"/>
      <c r="I1549" s="32" t="s">
        <v>1502</v>
      </c>
      <c r="J1549" s="4">
        <f>SUM(ABS(I1546-I1547),ABS(J1547-J1546),ABS(K1547-K1546),ABS(L1547-L1546))</f>
        <v>6.2257748298549132E-2</v>
      </c>
      <c r="K1549" s="32"/>
      <c r="L1549" s="34"/>
    </row>
    <row r="1550" spans="8:12" x14ac:dyDescent="0.25">
      <c r="H1550" s="33"/>
      <c r="I1550" s="32" t="s">
        <v>1509</v>
      </c>
      <c r="J1550" s="32" t="s">
        <v>1510</v>
      </c>
      <c r="K1550" s="32"/>
      <c r="L1550" s="34"/>
    </row>
    <row r="1551" spans="8:12" x14ac:dyDescent="0.25">
      <c r="H1551" s="33" t="s">
        <v>1523</v>
      </c>
      <c r="I1551" s="32">
        <f>I1530+0.5</f>
        <v>1.5</v>
      </c>
      <c r="J1551" s="32">
        <v>3.5</v>
      </c>
      <c r="K1551" s="32"/>
      <c r="L1551" s="34"/>
    </row>
    <row r="1552" spans="8:12" x14ac:dyDescent="0.25">
      <c r="H1552" s="33" t="s">
        <v>1525</v>
      </c>
      <c r="I1552" s="4">
        <v>-3.8851571428571399</v>
      </c>
      <c r="J1552" s="4">
        <v>4.7771999999999997</v>
      </c>
      <c r="K1552" s="4">
        <f>IF($I1552&lt;$K$3,$K$3,IF($I1552&gt;$L$3,$L$3,$I1552))</f>
        <v>0</v>
      </c>
      <c r="L1552" s="10">
        <f>IF($J1552&lt;$K$4,$K$4,IF($J1552&gt;$L$4,$L$4,$J1552))</f>
        <v>4.7771999999999997</v>
      </c>
    </row>
    <row r="1553" spans="8:12" x14ac:dyDescent="0.25">
      <c r="H1553" s="33" t="s">
        <v>1526</v>
      </c>
      <c r="I1553" s="4">
        <v>2.5381999999999998</v>
      </c>
      <c r="J1553" s="4">
        <v>4.7771999999999997</v>
      </c>
      <c r="K1553" s="4">
        <f>IF($I1553&lt;$K$3,$K$3,IF($I1553&gt;$L$3,$L$3,$I1553))</f>
        <v>2.5381999999999998</v>
      </c>
      <c r="L1553" s="10">
        <f>IF($J1553&lt;$K$4,$K$4,IF($J1553&gt;$L$4,$L$4,$J1553))</f>
        <v>4.7771999999999997</v>
      </c>
    </row>
    <row r="1554" spans="8:12" x14ac:dyDescent="0.25">
      <c r="H1554" s="33"/>
      <c r="I1554" s="32"/>
      <c r="J1554" s="32"/>
      <c r="K1554" s="32"/>
      <c r="L1554" s="34"/>
    </row>
    <row r="1555" spans="8:12" x14ac:dyDescent="0.25">
      <c r="H1555" s="33" t="s">
        <v>1519</v>
      </c>
      <c r="I1555" s="32" t="str">
        <f ca="1" xml:space="preserve"> "(x - " &amp; $M$3 &amp; ")^2 + (y - " &amp; $M$4 &amp; ")^2 = " &amp; I1548 &amp; "^2"</f>
        <v>(x - 3,5)^2 + (y - 0)^2 = 7,82623792124926^2</v>
      </c>
      <c r="J1555" s="32"/>
      <c r="K1555" s="32"/>
      <c r="L1555" s="34"/>
    </row>
    <row r="1556" spans="8:12" x14ac:dyDescent="0.25">
      <c r="H1556" s="33"/>
      <c r="I1556" s="32" t="str">
        <f ca="1" xml:space="preserve"> "(x - " &amp; $N$3 &amp; ")^2 + (y - " &amp; $N$4 &amp; ")^2 = " &amp; J1548 &amp; "^2"</f>
        <v>(x - 0)^2 + (y - 3,5)^2 = 0,819965621043851^2</v>
      </c>
      <c r="J1556" s="32"/>
      <c r="K1556" s="32"/>
      <c r="L1556" s="34"/>
    </row>
    <row r="1557" spans="8:12" x14ac:dyDescent="0.25">
      <c r="H1557" s="33"/>
      <c r="I1557" s="32" t="str">
        <f ca="1" xml:space="preserve"> "(x - " &amp; $O$3 &amp; ")^2 + (y - " &amp; $O$4 &amp; ")^2 = " &amp; K1548 &amp; "^2"</f>
        <v>(x - 3,5)^2 + (y - 7)^2 = 6,59190612991052^2</v>
      </c>
      <c r="J1557" s="32"/>
      <c r="K1557" s="32"/>
      <c r="L1557" s="34"/>
    </row>
    <row r="1558" spans="8:12" x14ac:dyDescent="0.25">
      <c r="H1558" s="33"/>
      <c r="I1558" s="32" t="str">
        <f ca="1" xml:space="preserve"> "(x - " &amp; $P$3 &amp; ")^2 + (y - " &amp; $P$4 &amp; ")^2 = " &amp; L1548 &amp; "^2"</f>
        <v>(x - 7)^2 + (y - 3,5)^2 = 3,76096406450758^2</v>
      </c>
      <c r="J1558" s="32"/>
      <c r="K1558" s="32"/>
      <c r="L1558" s="34"/>
    </row>
    <row r="1559" spans="8:12" x14ac:dyDescent="0.25">
      <c r="H1559" s="33"/>
      <c r="I1559" s="32"/>
      <c r="J1559" s="32"/>
      <c r="K1559" s="32"/>
      <c r="L1559" s="34"/>
    </row>
    <row r="1560" spans="8:12" x14ac:dyDescent="0.25">
      <c r="H1560" s="33"/>
      <c r="I1560" s="32" t="s">
        <v>1529</v>
      </c>
      <c r="J1560" s="32"/>
      <c r="K1560" s="32"/>
      <c r="L1560" s="34"/>
    </row>
    <row r="1561" spans="8:12" x14ac:dyDescent="0.25">
      <c r="H1561" s="33"/>
      <c r="I1561" s="32" t="s">
        <v>1525</v>
      </c>
      <c r="J1561" s="32">
        <f>SQRT(POWER($K1552-$I1551,2)+POWER($L1552-$J1551,2))</f>
        <v>1.9700862519189355</v>
      </c>
      <c r="K1561" s="32"/>
      <c r="L1561" s="34"/>
    </row>
    <row r="1562" spans="8:12" x14ac:dyDescent="0.25">
      <c r="H1562" s="35"/>
      <c r="I1562" s="36" t="s">
        <v>1526</v>
      </c>
      <c r="J1562" s="36">
        <f>SQRT(POWER($K1553-$I1551,2)+POWER($L1553-$J1551,2))</f>
        <v>1.6459341056069039</v>
      </c>
      <c r="K1562" s="36"/>
      <c r="L1562" s="37"/>
    </row>
    <row r="1566" spans="8:12" x14ac:dyDescent="0.25">
      <c r="H1566" s="7"/>
      <c r="I1566" s="8" t="s">
        <v>1512</v>
      </c>
      <c r="J1566" s="8" t="s">
        <v>1513</v>
      </c>
      <c r="K1566" s="8" t="s">
        <v>1514</v>
      </c>
      <c r="L1566" s="9" t="s">
        <v>1522</v>
      </c>
    </row>
    <row r="1567" spans="8:12" x14ac:dyDescent="0.25">
      <c r="H1567" s="33" t="s">
        <v>1516</v>
      </c>
      <c r="I1567" s="4">
        <f>SQRT(POWER($I1572-$M$3,2)+POWER($J1572-$M$4,2))</f>
        <v>3.8078865529319543</v>
      </c>
      <c r="J1567" s="4">
        <f>SQRT(POWER($I1572-$N$3,2)+POWER($J1572-$N$4,2))</f>
        <v>2</v>
      </c>
      <c r="K1567" s="4">
        <f>SQRT(POWER($I1572-$O$3,2)+POWER($J1572-$O$4,2))</f>
        <v>3.8078865529319543</v>
      </c>
      <c r="L1567" s="10">
        <f>SQRT(POWER($I1572-$P$3,2)+POWER($J1572-$P$4,2))</f>
        <v>5</v>
      </c>
    </row>
    <row r="1568" spans="8:12" x14ac:dyDescent="0.25">
      <c r="H1568" s="33" t="s">
        <v>1527</v>
      </c>
      <c r="I1568" s="32">
        <f>ROUND(I1567/0.5,0)*0.5</f>
        <v>4</v>
      </c>
      <c r="J1568" s="32">
        <f t="shared" ref="J1568" si="302">ROUND(J1567/0.5,0)*0.5</f>
        <v>2</v>
      </c>
      <c r="K1568" s="32">
        <f t="shared" ref="K1568" si="303">ROUND(K1567/0.5,0)*0.5</f>
        <v>4</v>
      </c>
      <c r="L1568" s="34">
        <f t="shared" ref="L1568" si="304">ROUND(L1567/0.5,0)*0.5</f>
        <v>5</v>
      </c>
    </row>
    <row r="1569" spans="8:12" x14ac:dyDescent="0.25">
      <c r="H1569" s="33" t="s">
        <v>1517</v>
      </c>
      <c r="I1569" s="4">
        <f ca="1">IF(INDIRECT("$C$" &amp; $I1568*2+3)&gt;$I$6,$I$6,INDIRECT("$C$" &amp; $I1568*2+3))</f>
        <v>7.8262379212492643</v>
      </c>
      <c r="J1569" s="4">
        <f ca="1">IF(INDIRECT("$D$" &amp; $J1568*2+3)&gt;$I$6,$I$6,INDIRECT("$D$" &amp; $J1568*2+3))</f>
        <v>1.305353997541538</v>
      </c>
      <c r="K1569" s="4">
        <f ca="1">IF(INDIRECT("$E$" &amp; $K1568*2+3)&gt;$I$6,$I$6,INDIRECT("$E$" &amp; $K1568*2+3))</f>
        <v>6.5919061299105222</v>
      </c>
      <c r="L1569" s="10">
        <f ca="1">IF(INDIRECT("$F$" &amp; $L1568*2+3)&gt;$I$6,$I$6,INDIRECT("$F$" &amp; $L1568*2+3))</f>
        <v>2.478883460205028</v>
      </c>
    </row>
    <row r="1570" spans="8:12" x14ac:dyDescent="0.25">
      <c r="H1570" s="33"/>
      <c r="I1570" s="32" t="s">
        <v>1502</v>
      </c>
      <c r="J1570" s="4">
        <f>SUM(ABS(I1567-I1568),ABS(J1568-J1567),ABS(K1568-K1567),ABS(L1568-L1567))</f>
        <v>0.38422689413609135</v>
      </c>
      <c r="K1570" s="32"/>
      <c r="L1570" s="34"/>
    </row>
    <row r="1571" spans="8:12" x14ac:dyDescent="0.25">
      <c r="H1571" s="33"/>
      <c r="I1571" s="32" t="s">
        <v>1509</v>
      </c>
      <c r="J1571" s="32" t="s">
        <v>1510</v>
      </c>
      <c r="K1571" s="32"/>
      <c r="L1571" s="34"/>
    </row>
    <row r="1572" spans="8:12" x14ac:dyDescent="0.25">
      <c r="H1572" s="33" t="s">
        <v>1523</v>
      </c>
      <c r="I1572" s="32">
        <f>I1551+0.5</f>
        <v>2</v>
      </c>
      <c r="J1572" s="32">
        <v>3.5</v>
      </c>
      <c r="K1572" s="32"/>
      <c r="L1572" s="34"/>
    </row>
    <row r="1573" spans="8:12" x14ac:dyDescent="0.25">
      <c r="H1573" s="33" t="s">
        <v>1525</v>
      </c>
      <c r="I1573" s="4">
        <v>-3.7360571428571401</v>
      </c>
      <c r="J1573" s="4">
        <v>4.7771999999999997</v>
      </c>
      <c r="K1573" s="4">
        <f>IF($I1573&lt;$K$3,$K$3,IF($I1573&gt;$L$3,$L$3,$I1573))</f>
        <v>0</v>
      </c>
      <c r="L1573" s="10">
        <f>IF($J1573&lt;$K$4,$K$4,IF($J1573&gt;$L$4,$L$4,$J1573))</f>
        <v>4.7771999999999997</v>
      </c>
    </row>
    <row r="1574" spans="8:12" x14ac:dyDescent="0.25">
      <c r="H1574" s="33" t="s">
        <v>1526</v>
      </c>
      <c r="I1574" s="4">
        <v>3.1832642857142899</v>
      </c>
      <c r="J1574" s="4">
        <v>4.7771999999999997</v>
      </c>
      <c r="K1574" s="4">
        <f>IF($I1574&lt;$K$3,$K$3,IF($I1574&gt;$L$3,$L$3,$I1574))</f>
        <v>3.1832642857142899</v>
      </c>
      <c r="L1574" s="10">
        <f>IF($J1574&lt;$K$4,$K$4,IF($J1574&gt;$L$4,$L$4,$J1574))</f>
        <v>4.7771999999999997</v>
      </c>
    </row>
    <row r="1575" spans="8:12" x14ac:dyDescent="0.25">
      <c r="H1575" s="33"/>
      <c r="I1575" s="32"/>
      <c r="J1575" s="32"/>
      <c r="K1575" s="32"/>
      <c r="L1575" s="34"/>
    </row>
    <row r="1576" spans="8:12" x14ac:dyDescent="0.25">
      <c r="H1576" s="33" t="s">
        <v>1519</v>
      </c>
      <c r="I1576" s="32" t="str">
        <f ca="1" xml:space="preserve"> "(x - " &amp; $M$3 &amp; ")^2 + (y - " &amp; $M$4 &amp; ")^2 = " &amp; I1569 &amp; "^2"</f>
        <v>(x - 3,5)^2 + (y - 0)^2 = 7,82623792124926^2</v>
      </c>
      <c r="J1576" s="32"/>
      <c r="K1576" s="32"/>
      <c r="L1576" s="34"/>
    </row>
    <row r="1577" spans="8:12" x14ac:dyDescent="0.25">
      <c r="H1577" s="33"/>
      <c r="I1577" s="32" t="str">
        <f ca="1" xml:space="preserve"> "(x - " &amp; $N$3 &amp; ")^2 + (y - " &amp; $N$4 &amp; ")^2 = " &amp; J1569 &amp; "^2"</f>
        <v>(x - 0)^2 + (y - 3,5)^2 = 1,30535399754154^2</v>
      </c>
      <c r="J1577" s="32"/>
      <c r="K1577" s="32"/>
      <c r="L1577" s="34"/>
    </row>
    <row r="1578" spans="8:12" x14ac:dyDescent="0.25">
      <c r="H1578" s="33"/>
      <c r="I1578" s="32" t="str">
        <f ca="1" xml:space="preserve"> "(x - " &amp; $O$3 &amp; ")^2 + (y - " &amp; $O$4 &amp; ")^2 = " &amp; K1569 &amp; "^2"</f>
        <v>(x - 3,5)^2 + (y - 7)^2 = 6,59190612991052^2</v>
      </c>
      <c r="J1578" s="32"/>
      <c r="K1578" s="32"/>
      <c r="L1578" s="34"/>
    </row>
    <row r="1579" spans="8:12" x14ac:dyDescent="0.25">
      <c r="H1579" s="33"/>
      <c r="I1579" s="32" t="str">
        <f ca="1" xml:space="preserve"> "(x - " &amp; $P$3 &amp; ")^2 + (y - " &amp; $P$4 &amp; ")^2 = " &amp; L1569 &amp; "^2"</f>
        <v>(x - 7)^2 + (y - 3,5)^2 = 2,47888346020503^2</v>
      </c>
      <c r="J1579" s="32"/>
      <c r="K1579" s="32"/>
      <c r="L1579" s="34"/>
    </row>
    <row r="1580" spans="8:12" x14ac:dyDescent="0.25">
      <c r="H1580" s="33"/>
      <c r="I1580" s="32"/>
      <c r="J1580" s="32"/>
      <c r="K1580" s="32"/>
      <c r="L1580" s="34"/>
    </row>
    <row r="1581" spans="8:12" x14ac:dyDescent="0.25">
      <c r="H1581" s="33"/>
      <c r="I1581" s="32" t="s">
        <v>1529</v>
      </c>
      <c r="J1581" s="32"/>
      <c r="K1581" s="32"/>
      <c r="L1581" s="34"/>
    </row>
    <row r="1582" spans="8:12" x14ac:dyDescent="0.25">
      <c r="H1582" s="33"/>
      <c r="I1582" s="32" t="s">
        <v>1525</v>
      </c>
      <c r="J1582" s="32">
        <f>SQRT(POWER($K1573-$I1572,2)+POWER($L1573-$J1572,2))</f>
        <v>2.3730233542887857</v>
      </c>
      <c r="K1582" s="32"/>
      <c r="L1582" s="34"/>
    </row>
    <row r="1583" spans="8:12" x14ac:dyDescent="0.25">
      <c r="H1583" s="35"/>
      <c r="I1583" s="36" t="s">
        <v>1526</v>
      </c>
      <c r="J1583" s="36">
        <f>SQRT(POWER($K1574-$I1572,2)+POWER($L1574-$J1572,2))</f>
        <v>1.741078461714735</v>
      </c>
      <c r="K1583" s="36"/>
      <c r="L1583" s="37"/>
    </row>
    <row r="1587" spans="8:12" x14ac:dyDescent="0.25">
      <c r="H1587" s="7"/>
      <c r="I1587" s="8" t="s">
        <v>1512</v>
      </c>
      <c r="J1587" s="8" t="s">
        <v>1513</v>
      </c>
      <c r="K1587" s="8" t="s">
        <v>1514</v>
      </c>
      <c r="L1587" s="9" t="s">
        <v>1522</v>
      </c>
    </row>
    <row r="1588" spans="8:12" x14ac:dyDescent="0.25">
      <c r="H1588" s="33" t="s">
        <v>1516</v>
      </c>
      <c r="I1588" s="4">
        <f>SQRT(POWER($I1593-$M$3,2)+POWER($J1593-$M$4,2))</f>
        <v>3.640054944640259</v>
      </c>
      <c r="J1588" s="4">
        <f>SQRT(POWER($I1593-$N$3,2)+POWER($J1593-$N$4,2))</f>
        <v>2.5</v>
      </c>
      <c r="K1588" s="4">
        <f>SQRT(POWER($I1593-$O$3,2)+POWER($J1593-$O$4,2))</f>
        <v>3.640054944640259</v>
      </c>
      <c r="L1588" s="10">
        <f>SQRT(POWER($I1593-$P$3,2)+POWER($J1593-$P$4,2))</f>
        <v>4.5</v>
      </c>
    </row>
    <row r="1589" spans="8:12" x14ac:dyDescent="0.25">
      <c r="H1589" s="33" t="s">
        <v>1527</v>
      </c>
      <c r="I1589" s="32">
        <f>ROUND(I1588/0.5,0)*0.5</f>
        <v>3.5</v>
      </c>
      <c r="J1589" s="32">
        <f t="shared" ref="J1589" si="305">ROUND(J1588/0.5,0)*0.5</f>
        <v>2.5</v>
      </c>
      <c r="K1589" s="32">
        <f t="shared" ref="K1589" si="306">ROUND(K1588/0.5,0)*0.5</f>
        <v>3.5</v>
      </c>
      <c r="L1589" s="34">
        <f t="shared" ref="L1589" si="307">ROUND(L1588/0.5,0)*0.5</f>
        <v>4.5</v>
      </c>
    </row>
    <row r="1590" spans="8:12" x14ac:dyDescent="0.25">
      <c r="H1590" s="33" t="s">
        <v>1517</v>
      </c>
      <c r="I1590" s="4">
        <f ca="1">IF(INDIRECT("$C$" &amp; $I1589*2+3)&gt;$I$6,$I$6,INDIRECT("$C$" &amp; $I1589*2+3))</f>
        <v>3.5273325269550631</v>
      </c>
      <c r="J1590" s="4">
        <f ca="1">IF(INDIRECT("$D$" &amp; $J1589*2+3)&gt;$I$6,$I$6,INDIRECT("$D$" &amp; $J1589*2+3))</f>
        <v>3.5273325269550631</v>
      </c>
      <c r="K1590" s="4">
        <f ca="1">IF(INDIRECT("$E$" &amp; $K1589*2+3)&gt;$I$6,$I$6,INDIRECT("$E$" &amp; $K1589*2+3))</f>
        <v>3.7011440527598762</v>
      </c>
      <c r="L1590" s="10">
        <f ca="1">IF(INDIRECT("$F$" &amp; $L1589*2+3)&gt;$I$6,$I$6,INDIRECT("$F$" &amp; $L1589*2+3))</f>
        <v>2.1457906735558052</v>
      </c>
    </row>
    <row r="1591" spans="8:12" x14ac:dyDescent="0.25">
      <c r="H1591" s="33"/>
      <c r="I1591" s="32" t="s">
        <v>1502</v>
      </c>
      <c r="J1591" s="4">
        <f>SUM(ABS(I1588-I1589),ABS(J1589-J1588),ABS(K1589-K1588),ABS(L1589-L1588))</f>
        <v>0.28010988928051805</v>
      </c>
      <c r="K1591" s="32"/>
      <c r="L1591" s="34"/>
    </row>
    <row r="1592" spans="8:12" x14ac:dyDescent="0.25">
      <c r="H1592" s="33"/>
      <c r="I1592" s="32" t="s">
        <v>1509</v>
      </c>
      <c r="J1592" s="32" t="s">
        <v>1510</v>
      </c>
      <c r="K1592" s="32"/>
      <c r="L1592" s="34"/>
    </row>
    <row r="1593" spans="8:12" x14ac:dyDescent="0.25">
      <c r="H1593" s="33" t="s">
        <v>1523</v>
      </c>
      <c r="I1593" s="32">
        <f>I1572+0.5</f>
        <v>2.5</v>
      </c>
      <c r="J1593" s="32">
        <v>3.5</v>
      </c>
      <c r="K1593" s="32"/>
      <c r="L1593" s="34"/>
    </row>
    <row r="1594" spans="8:12" x14ac:dyDescent="0.25">
      <c r="H1594" s="33" t="s">
        <v>1525</v>
      </c>
      <c r="I1594" s="4">
        <v>3.4122071428571399</v>
      </c>
      <c r="J1594" s="4">
        <v>3.4122071428571399</v>
      </c>
      <c r="K1594" s="4">
        <f>IF($I1594&lt;$K$3,$K$3,IF($I1594&gt;$L$3,$L$3,$I1594))</f>
        <v>3.4122071428571399</v>
      </c>
      <c r="L1594" s="10">
        <f>IF($J1594&lt;$K$4,$K$4,IF($J1594&gt;$L$4,$L$4,$J1594))</f>
        <v>3.4122071428571399</v>
      </c>
    </row>
    <row r="1595" spans="8:12" x14ac:dyDescent="0.25">
      <c r="H1595" s="33" t="s">
        <v>1526</v>
      </c>
      <c r="I1595" s="4">
        <v>4.0598857142857101</v>
      </c>
      <c r="J1595" s="4">
        <v>3.4122071428571399</v>
      </c>
      <c r="K1595" s="4">
        <f>IF($I1595&lt;$K$3,$K$3,IF($I1595&gt;$L$3,$L$3,$I1595))</f>
        <v>4.0598857142857101</v>
      </c>
      <c r="L1595" s="10">
        <f>IF($J1595&lt;$K$4,$K$4,IF($J1595&gt;$L$4,$L$4,$J1595))</f>
        <v>3.4122071428571399</v>
      </c>
    </row>
    <row r="1596" spans="8:12" x14ac:dyDescent="0.25">
      <c r="H1596" s="33"/>
      <c r="I1596" s="32"/>
      <c r="J1596" s="32"/>
      <c r="K1596" s="32"/>
      <c r="L1596" s="34"/>
    </row>
    <row r="1597" spans="8:12" x14ac:dyDescent="0.25">
      <c r="H1597" s="33" t="s">
        <v>1519</v>
      </c>
      <c r="I1597" s="32" t="str">
        <f ca="1" xml:space="preserve"> "(x - " &amp; $M$3 &amp; ")^2 + (y - " &amp; $M$4 &amp; ")^2 = " &amp; I1590 &amp; "^2"</f>
        <v>(x - 3,5)^2 + (y - 0)^2 = 3,52733252695506^2</v>
      </c>
      <c r="J1597" s="32"/>
      <c r="K1597" s="32"/>
      <c r="L1597" s="34"/>
    </row>
    <row r="1598" spans="8:12" x14ac:dyDescent="0.25">
      <c r="H1598" s="33"/>
      <c r="I1598" s="32" t="str">
        <f ca="1" xml:space="preserve"> "(x - " &amp; $N$3 &amp; ")^2 + (y - " &amp; $N$4 &amp; ")^2 = " &amp; J1590 &amp; "^2"</f>
        <v>(x - 0)^2 + (y - 3,5)^2 = 3,52733252695506^2</v>
      </c>
      <c r="J1598" s="32"/>
      <c r="K1598" s="32"/>
      <c r="L1598" s="34"/>
    </row>
    <row r="1599" spans="8:12" x14ac:dyDescent="0.25">
      <c r="H1599" s="33"/>
      <c r="I1599" s="32" t="str">
        <f ca="1" xml:space="preserve"> "(x - " &amp; $O$3 &amp; ")^2 + (y - " &amp; $O$4 &amp; ")^2 = " &amp; K1590 &amp; "^2"</f>
        <v>(x - 3,5)^2 + (y - 7)^2 = 3,70114405275988^2</v>
      </c>
      <c r="J1599" s="32"/>
      <c r="K1599" s="32"/>
      <c r="L1599" s="34"/>
    </row>
    <row r="1600" spans="8:12" x14ac:dyDescent="0.25">
      <c r="H1600" s="33"/>
      <c r="I1600" s="32" t="str">
        <f ca="1" xml:space="preserve"> "(x - " &amp; $P$3 &amp; ")^2 + (y - " &amp; $P$4 &amp; ")^2 = " &amp; L1590 &amp; "^2"</f>
        <v>(x - 7)^2 + (y - 3,5)^2 = 2,14579067355581^2</v>
      </c>
      <c r="J1600" s="32"/>
      <c r="K1600" s="32"/>
      <c r="L1600" s="34"/>
    </row>
    <row r="1601" spans="8:12" x14ac:dyDescent="0.25">
      <c r="H1601" s="33"/>
      <c r="I1601" s="32"/>
      <c r="J1601" s="32"/>
      <c r="K1601" s="32"/>
      <c r="L1601" s="34"/>
    </row>
    <row r="1602" spans="8:12" x14ac:dyDescent="0.25">
      <c r="H1602" s="33"/>
      <c r="I1602" s="32" t="s">
        <v>1529</v>
      </c>
      <c r="J1602" s="32"/>
      <c r="K1602" s="32"/>
      <c r="L1602" s="34"/>
    </row>
    <row r="1603" spans="8:12" x14ac:dyDescent="0.25">
      <c r="H1603" s="33"/>
      <c r="I1603" s="32" t="s">
        <v>1525</v>
      </c>
      <c r="J1603" s="32">
        <f>SQRT(POWER($K1594-$I1593,2)+POWER($L1594-$J1593,2))</f>
        <v>0.91642209556780818</v>
      </c>
      <c r="K1603" s="32"/>
      <c r="L1603" s="34"/>
    </row>
    <row r="1604" spans="8:12" x14ac:dyDescent="0.25">
      <c r="H1604" s="35"/>
      <c r="I1604" s="36" t="s">
        <v>1526</v>
      </c>
      <c r="J1604" s="36">
        <f>SQRT(POWER($K1595-$I1593,2)+POWER($L1595-$J1593,2))</f>
        <v>1.5623543219762752</v>
      </c>
      <c r="K1604" s="36"/>
      <c r="L1604" s="37"/>
    </row>
    <row r="1608" spans="8:12" x14ac:dyDescent="0.25">
      <c r="H1608" s="7"/>
      <c r="I1608" s="8" t="s">
        <v>1512</v>
      </c>
      <c r="J1608" s="8" t="s">
        <v>1513</v>
      </c>
      <c r="K1608" s="8" t="s">
        <v>1514</v>
      </c>
      <c r="L1608" s="9" t="s">
        <v>1522</v>
      </c>
    </row>
    <row r="1609" spans="8:12" x14ac:dyDescent="0.25">
      <c r="H1609" s="33" t="s">
        <v>1516</v>
      </c>
      <c r="I1609" s="4">
        <f>SQRT(POWER($I1614-$M$3,2)+POWER($J1614-$M$4,2))</f>
        <v>3.5355339059327378</v>
      </c>
      <c r="J1609" s="4">
        <f>SQRT(POWER($I1614-$N$3,2)+POWER($J1614-$N$4,2))</f>
        <v>3</v>
      </c>
      <c r="K1609" s="4">
        <f>SQRT(POWER($I1614-$O$3,2)+POWER($J1614-$O$4,2))</f>
        <v>3.5355339059327378</v>
      </c>
      <c r="L1609" s="10">
        <f>SQRT(POWER($I1614-$P$3,2)+POWER($J1614-$P$4,2))</f>
        <v>4</v>
      </c>
    </row>
    <row r="1610" spans="8:12" x14ac:dyDescent="0.25">
      <c r="H1610" s="33" t="s">
        <v>1527</v>
      </c>
      <c r="I1610" s="32">
        <f>ROUND(I1609/0.5,0)*0.5</f>
        <v>3.5</v>
      </c>
      <c r="J1610" s="32">
        <f t="shared" ref="J1610" si="308">ROUND(J1609/0.5,0)*0.5</f>
        <v>3</v>
      </c>
      <c r="K1610" s="32">
        <f t="shared" ref="K1610" si="309">ROUND(K1609/0.5,0)*0.5</f>
        <v>3.5</v>
      </c>
      <c r="L1610" s="34">
        <f t="shared" ref="L1610" si="310">ROUND(L1609/0.5,0)*0.5</f>
        <v>4</v>
      </c>
    </row>
    <row r="1611" spans="8:12" x14ac:dyDescent="0.25">
      <c r="H1611" s="33" t="s">
        <v>1517</v>
      </c>
      <c r="I1611" s="4">
        <f ca="1">IF(INDIRECT("$C$" &amp; $I1610*2+3)&gt;$I$6,$I$6,INDIRECT("$C$" &amp; $I1610*2+3))</f>
        <v>3.5273325269550631</v>
      </c>
      <c r="J1611" s="4">
        <f ca="1">IF(INDIRECT("$D$" &amp; $J1610*2+3)&gt;$I$6,$I$6,INDIRECT("$D$" &amp; $J1610*2+3))</f>
        <v>7.8262379212492643</v>
      </c>
      <c r="K1611" s="4">
        <f ca="1">IF(INDIRECT("$E$" &amp; $K1610*2+3)&gt;$I$6,$I$6,INDIRECT("$E$" &amp; $K1610*2+3))</f>
        <v>3.7011440527598762</v>
      </c>
      <c r="L1611" s="10">
        <f ca="1">IF(INDIRECT("$F$" &amp; $L1610*2+3)&gt;$I$6,$I$6,INDIRECT("$F$" &amp; $L1610*2+3))</f>
        <v>7.8262379212492643</v>
      </c>
    </row>
    <row r="1612" spans="8:12" x14ac:dyDescent="0.25">
      <c r="H1612" s="33"/>
      <c r="I1612" s="32" t="s">
        <v>1502</v>
      </c>
      <c r="J1612" s="4">
        <f>SUM(ABS(I1609-I1610),ABS(J1610-J1609),ABS(K1610-K1609),ABS(L1610-L1609))</f>
        <v>7.1067811865475505E-2</v>
      </c>
      <c r="K1612" s="32"/>
      <c r="L1612" s="34"/>
    </row>
    <row r="1613" spans="8:12" x14ac:dyDescent="0.25">
      <c r="H1613" s="33"/>
      <c r="I1613" s="32" t="s">
        <v>1509</v>
      </c>
      <c r="J1613" s="32" t="s">
        <v>1510</v>
      </c>
      <c r="K1613" s="32"/>
      <c r="L1613" s="34"/>
    </row>
    <row r="1614" spans="8:12" x14ac:dyDescent="0.25">
      <c r="H1614" s="33" t="s">
        <v>1523</v>
      </c>
      <c r="I1614" s="32">
        <f>I1593+0.5</f>
        <v>3</v>
      </c>
      <c r="J1614" s="32">
        <v>3.5</v>
      </c>
      <c r="K1614" s="32"/>
      <c r="L1614" s="34"/>
    </row>
    <row r="1615" spans="8:12" x14ac:dyDescent="0.25">
      <c r="H1615" s="33" t="s">
        <v>1525</v>
      </c>
      <c r="I1615" s="4">
        <v>10.390492857142901</v>
      </c>
      <c r="J1615" s="4">
        <v>3.4122071428571399</v>
      </c>
      <c r="K1615" s="4">
        <f>IF($I1615&lt;$K$3,$K$3,IF($I1615&gt;$L$3,$L$3,$I1615))</f>
        <v>7</v>
      </c>
      <c r="L1615" s="10">
        <f>IF($J1615&lt;$K$4,$K$4,IF($J1615&gt;$L$4,$L$4,$J1615))</f>
        <v>3.4122071428571399</v>
      </c>
    </row>
    <row r="1616" spans="8:12" x14ac:dyDescent="0.25">
      <c r="H1616" s="33" t="s">
        <v>1526</v>
      </c>
      <c r="I1616" s="4">
        <v>3.5</v>
      </c>
      <c r="J1616" s="4">
        <v>3.4122071428571399</v>
      </c>
      <c r="K1616" s="4">
        <f>IF($I1616&lt;$K$3,$K$3,IF($I1616&gt;$L$3,$L$3,$I1616))</f>
        <v>3.5</v>
      </c>
      <c r="L1616" s="10">
        <f>IF($J1616&lt;$K$4,$K$4,IF($J1616&gt;$L$4,$L$4,$J1616))</f>
        <v>3.4122071428571399</v>
      </c>
    </row>
    <row r="1617" spans="8:12" x14ac:dyDescent="0.25">
      <c r="H1617" s="33"/>
      <c r="I1617" s="32"/>
      <c r="J1617" s="32"/>
      <c r="K1617" s="32"/>
      <c r="L1617" s="34"/>
    </row>
    <row r="1618" spans="8:12" x14ac:dyDescent="0.25">
      <c r="H1618" s="33" t="s">
        <v>1519</v>
      </c>
      <c r="I1618" s="32" t="str">
        <f ca="1" xml:space="preserve"> "(x - " &amp; $M$3 &amp; ")^2 + (y - " &amp; $M$4 &amp; ")^2 = " &amp; I1611 &amp; "^2"</f>
        <v>(x - 3,5)^2 + (y - 0)^2 = 3,52733252695506^2</v>
      </c>
      <c r="J1618" s="32"/>
      <c r="K1618" s="32"/>
      <c r="L1618" s="34"/>
    </row>
    <row r="1619" spans="8:12" x14ac:dyDescent="0.25">
      <c r="H1619" s="33"/>
      <c r="I1619" s="32" t="str">
        <f ca="1" xml:space="preserve"> "(x - " &amp; $N$3 &amp; ")^2 + (y - " &amp; $N$4 &amp; ")^2 = " &amp; J1611 &amp; "^2"</f>
        <v>(x - 0)^2 + (y - 3,5)^2 = 7,82623792124926^2</v>
      </c>
      <c r="J1619" s="32"/>
      <c r="K1619" s="32"/>
      <c r="L1619" s="34"/>
    </row>
    <row r="1620" spans="8:12" x14ac:dyDescent="0.25">
      <c r="H1620" s="33"/>
      <c r="I1620" s="32" t="str">
        <f ca="1" xml:space="preserve"> "(x - " &amp; $O$3 &amp; ")^2 + (y - " &amp; $O$4 &amp; ")^2 = " &amp; K1611 &amp; "^2"</f>
        <v>(x - 3,5)^2 + (y - 7)^2 = 3,70114405275988^2</v>
      </c>
      <c r="J1620" s="32"/>
      <c r="K1620" s="32"/>
      <c r="L1620" s="34"/>
    </row>
    <row r="1621" spans="8:12" x14ac:dyDescent="0.25">
      <c r="H1621" s="33"/>
      <c r="I1621" s="32" t="str">
        <f ca="1" xml:space="preserve"> "(x - " &amp; $P$3 &amp; ")^2 + (y - " &amp; $P$4 &amp; ")^2 = " &amp; L1611 &amp; "^2"</f>
        <v>(x - 7)^2 + (y - 3,5)^2 = 7,82623792124926^2</v>
      </c>
      <c r="J1621" s="32"/>
      <c r="K1621" s="32"/>
      <c r="L1621" s="34"/>
    </row>
    <row r="1622" spans="8:12" x14ac:dyDescent="0.25">
      <c r="H1622" s="33"/>
      <c r="I1622" s="32"/>
      <c r="J1622" s="32"/>
      <c r="K1622" s="32"/>
      <c r="L1622" s="34"/>
    </row>
    <row r="1623" spans="8:12" x14ac:dyDescent="0.25">
      <c r="H1623" s="33"/>
      <c r="I1623" s="32" t="s">
        <v>1529</v>
      </c>
      <c r="J1623" s="32"/>
      <c r="K1623" s="32"/>
      <c r="L1623" s="34"/>
    </row>
    <row r="1624" spans="8:12" x14ac:dyDescent="0.25">
      <c r="H1624" s="33"/>
      <c r="I1624" s="32" t="s">
        <v>1525</v>
      </c>
      <c r="J1624" s="32">
        <f>SQRT(POWER($K1615-$I1614,2)+POWER($L1615-$J1614,2))</f>
        <v>4.000963332219543</v>
      </c>
      <c r="K1624" s="32"/>
      <c r="L1624" s="34"/>
    </row>
    <row r="1625" spans="8:12" x14ac:dyDescent="0.25">
      <c r="H1625" s="35"/>
      <c r="I1625" s="36" t="s">
        <v>1526</v>
      </c>
      <c r="J1625" s="36">
        <f>SQRT(POWER($K1616-$I1614,2)+POWER($L1616-$J1614,2))</f>
        <v>0.50764907738053333</v>
      </c>
      <c r="K1625" s="36"/>
      <c r="L1625" s="37"/>
    </row>
    <row r="1629" spans="8:12" x14ac:dyDescent="0.25">
      <c r="H1629" s="7"/>
      <c r="I1629" s="8" t="s">
        <v>1512</v>
      </c>
      <c r="J1629" s="8" t="s">
        <v>1513</v>
      </c>
      <c r="K1629" s="8" t="s">
        <v>1514</v>
      </c>
      <c r="L1629" s="9" t="s">
        <v>1522</v>
      </c>
    </row>
    <row r="1630" spans="8:12" x14ac:dyDescent="0.25">
      <c r="H1630" s="33" t="s">
        <v>1516</v>
      </c>
      <c r="I1630" s="4">
        <f>SQRT(POWER($I1635-$M$3,2)+POWER($J1635-$M$4,2))</f>
        <v>3.5</v>
      </c>
      <c r="J1630" s="4">
        <f>SQRT(POWER($I1635-$N$3,2)+POWER($J1635-$N$4,2))</f>
        <v>3.5</v>
      </c>
      <c r="K1630" s="4">
        <f>SQRT(POWER($I1635-$O$3,2)+POWER($J1635-$O$4,2))</f>
        <v>3.5</v>
      </c>
      <c r="L1630" s="10">
        <f>SQRT(POWER($I1635-$P$3,2)+POWER($J1635-$P$4,2))</f>
        <v>3.5</v>
      </c>
    </row>
    <row r="1631" spans="8:12" x14ac:dyDescent="0.25">
      <c r="H1631" s="33" t="s">
        <v>1527</v>
      </c>
      <c r="I1631" s="32">
        <f>ROUND(I1630/0.5,0)*0.5</f>
        <v>3.5</v>
      </c>
      <c r="J1631" s="32">
        <f t="shared" ref="J1631" si="311">ROUND(J1630/0.5,0)*0.5</f>
        <v>3.5</v>
      </c>
      <c r="K1631" s="32">
        <f t="shared" ref="K1631" si="312">ROUND(K1630/0.5,0)*0.5</f>
        <v>3.5</v>
      </c>
      <c r="L1631" s="34">
        <f t="shared" ref="L1631" si="313">ROUND(L1630/0.5,0)*0.5</f>
        <v>3.5</v>
      </c>
    </row>
    <row r="1632" spans="8:12" x14ac:dyDescent="0.25">
      <c r="H1632" s="33" t="s">
        <v>1517</v>
      </c>
      <c r="I1632" s="4">
        <f ca="1">IF(INDIRECT("$C$" &amp; $I1631*2+3)&gt;$I$6,$I$6,INDIRECT("$C$" &amp; $I1631*2+3))</f>
        <v>3.5273325269550631</v>
      </c>
      <c r="J1632" s="4">
        <f ca="1">IF(INDIRECT("$D$" &amp; $J1631*2+3)&gt;$I$6,$I$6,INDIRECT("$D$" &amp; $J1631*2+3))</f>
        <v>4.0748831502853919</v>
      </c>
      <c r="K1632" s="4">
        <f ca="1">IF(INDIRECT("$E$" &amp; $K1631*2+3)&gt;$I$6,$I$6,INDIRECT("$E$" &amp; $K1631*2+3))</f>
        <v>3.7011440527598762</v>
      </c>
      <c r="L1632" s="10">
        <f ca="1">IF(INDIRECT("$F$" &amp; $L1631*2+3)&gt;$I$6,$I$6,INDIRECT("$F$" &amp; $L1631*2+3))</f>
        <v>3.7609640645075757</v>
      </c>
    </row>
    <row r="1633" spans="8:12" x14ac:dyDescent="0.25">
      <c r="H1633" s="33"/>
      <c r="I1633" s="32" t="s">
        <v>1502</v>
      </c>
      <c r="J1633" s="4">
        <f>SUM(ABS(I1630-I1631),ABS(J1631-J1630),ABS(K1631-K1630),ABS(L1631-L1630))</f>
        <v>0</v>
      </c>
      <c r="K1633" s="32"/>
      <c r="L1633" s="34"/>
    </row>
    <row r="1634" spans="8:12" x14ac:dyDescent="0.25">
      <c r="H1634" s="33"/>
      <c r="I1634" s="32" t="s">
        <v>1509</v>
      </c>
      <c r="J1634" s="32" t="s">
        <v>1510</v>
      </c>
      <c r="K1634" s="32"/>
      <c r="L1634" s="34"/>
    </row>
    <row r="1635" spans="8:12" x14ac:dyDescent="0.25">
      <c r="H1635" s="33" t="s">
        <v>1523</v>
      </c>
      <c r="I1635" s="32">
        <f>I1614+0.5</f>
        <v>3.5</v>
      </c>
      <c r="J1635" s="32">
        <v>3.5</v>
      </c>
      <c r="K1635" s="32"/>
      <c r="L1635" s="34"/>
    </row>
    <row r="1636" spans="8:12" x14ac:dyDescent="0.25">
      <c r="H1636" s="33" t="s">
        <v>1525</v>
      </c>
      <c r="I1636" s="4">
        <v>3.99849285714286</v>
      </c>
      <c r="J1636" s="4">
        <v>3.4122071428571399</v>
      </c>
      <c r="K1636" s="4">
        <f>IF($I1636&lt;$K$3,$K$3,IF($I1636&gt;$L$3,$L$3,$I1636))</f>
        <v>3.99849285714286</v>
      </c>
      <c r="L1636" s="10">
        <f>IF($J1636&lt;$K$4,$K$4,IF($J1636&gt;$L$4,$L$4,$J1636))</f>
        <v>3.4122071428571399</v>
      </c>
    </row>
    <row r="1637" spans="8:12" x14ac:dyDescent="0.25">
      <c r="H1637" s="33" t="s">
        <v>1526</v>
      </c>
      <c r="I1637" s="4">
        <v>3.6733785714285698</v>
      </c>
      <c r="J1637" s="4">
        <v>3.4122071428571399</v>
      </c>
      <c r="K1637" s="4">
        <f>IF($I1637&lt;$K$3,$K$3,IF($I1637&gt;$L$3,$L$3,$I1637))</f>
        <v>3.6733785714285698</v>
      </c>
      <c r="L1637" s="10">
        <f>IF($J1637&lt;$K$4,$K$4,IF($J1637&gt;$L$4,$L$4,$J1637))</f>
        <v>3.4122071428571399</v>
      </c>
    </row>
    <row r="1638" spans="8:12" x14ac:dyDescent="0.25">
      <c r="H1638" s="33"/>
      <c r="I1638" s="32"/>
      <c r="J1638" s="32"/>
      <c r="K1638" s="32"/>
      <c r="L1638" s="34"/>
    </row>
    <row r="1639" spans="8:12" x14ac:dyDescent="0.25">
      <c r="H1639" s="33" t="s">
        <v>1519</v>
      </c>
      <c r="I1639" s="32" t="str">
        <f ca="1" xml:space="preserve"> "(x - " &amp; $M$3 &amp; ")^2 + (y - " &amp; $M$4 &amp; ")^2 = " &amp; I1632 &amp; "^2"</f>
        <v>(x - 3,5)^2 + (y - 0)^2 = 3,52733252695506^2</v>
      </c>
      <c r="J1639" s="32"/>
      <c r="K1639" s="32"/>
      <c r="L1639" s="34"/>
    </row>
    <row r="1640" spans="8:12" x14ac:dyDescent="0.25">
      <c r="H1640" s="33"/>
      <c r="I1640" s="32" t="str">
        <f ca="1" xml:space="preserve"> "(x - " &amp; $N$3 &amp; ")^2 + (y - " &amp; $N$4 &amp; ")^2 = " &amp; J1632 &amp; "^2"</f>
        <v>(x - 0)^2 + (y - 3,5)^2 = 4,07488315028539^2</v>
      </c>
      <c r="J1640" s="32"/>
      <c r="K1640" s="32"/>
      <c r="L1640" s="34"/>
    </row>
    <row r="1641" spans="8:12" x14ac:dyDescent="0.25">
      <c r="H1641" s="33"/>
      <c r="I1641" s="32" t="str">
        <f ca="1" xml:space="preserve"> "(x - " &amp; $O$3 &amp; ")^2 + (y - " &amp; $O$4 &amp; ")^2 = " &amp; K1632 &amp; "^2"</f>
        <v>(x - 3,5)^2 + (y - 7)^2 = 3,70114405275988^2</v>
      </c>
      <c r="J1641" s="32"/>
      <c r="K1641" s="32"/>
      <c r="L1641" s="34"/>
    </row>
    <row r="1642" spans="8:12" x14ac:dyDescent="0.25">
      <c r="H1642" s="33"/>
      <c r="I1642" s="32" t="str">
        <f ca="1" xml:space="preserve"> "(x - " &amp; $P$3 &amp; ")^2 + (y - " &amp; $P$4 &amp; ")^2 = " &amp; L1632 &amp; "^2"</f>
        <v>(x - 7)^2 + (y - 3,5)^2 = 3,76096406450758^2</v>
      </c>
      <c r="J1642" s="32"/>
      <c r="K1642" s="32"/>
      <c r="L1642" s="34"/>
    </row>
    <row r="1643" spans="8:12" x14ac:dyDescent="0.25">
      <c r="H1643" s="33"/>
      <c r="I1643" s="32"/>
      <c r="J1643" s="32"/>
      <c r="K1643" s="32"/>
      <c r="L1643" s="34"/>
    </row>
    <row r="1644" spans="8:12" x14ac:dyDescent="0.25">
      <c r="H1644" s="33"/>
      <c r="I1644" s="32" t="s">
        <v>1529</v>
      </c>
      <c r="J1644" s="32"/>
      <c r="K1644" s="32"/>
      <c r="L1644" s="34"/>
    </row>
    <row r="1645" spans="8:12" x14ac:dyDescent="0.25">
      <c r="H1645" s="33"/>
      <c r="I1645" s="32" t="s">
        <v>1525</v>
      </c>
      <c r="J1645" s="32">
        <f>SQRT(POWER($K1636-$I1635,2)+POWER($L1636-$J1635,2))</f>
        <v>0.50616471072938152</v>
      </c>
      <c r="K1645" s="32"/>
      <c r="L1645" s="34"/>
    </row>
    <row r="1646" spans="8:12" x14ac:dyDescent="0.25">
      <c r="H1646" s="35"/>
      <c r="I1646" s="36" t="s">
        <v>1526</v>
      </c>
      <c r="J1646" s="36">
        <f>SQRT(POWER($K1637-$I1635,2)+POWER($L1637-$J1635,2))</f>
        <v>0.19433917463012529</v>
      </c>
      <c r="K1646" s="36"/>
      <c r="L1646" s="37"/>
    </row>
    <row r="1650" spans="8:12" x14ac:dyDescent="0.25">
      <c r="H1650" s="7"/>
      <c r="I1650" s="8" t="s">
        <v>1512</v>
      </c>
      <c r="J1650" s="8" t="s">
        <v>1513</v>
      </c>
      <c r="K1650" s="8" t="s">
        <v>1514</v>
      </c>
      <c r="L1650" s="9" t="s">
        <v>1522</v>
      </c>
    </row>
    <row r="1651" spans="8:12" x14ac:dyDescent="0.25">
      <c r="H1651" s="33" t="s">
        <v>1516</v>
      </c>
      <c r="I1651" s="4">
        <f>SQRT(POWER($I1656-$M$3,2)+POWER($J1656-$M$4,2))</f>
        <v>3.5355339059327378</v>
      </c>
      <c r="J1651" s="4">
        <f>SQRT(POWER($I1656-$N$3,2)+POWER($J1656-$N$4,2))</f>
        <v>4</v>
      </c>
      <c r="K1651" s="4">
        <f>SQRT(POWER($I1656-$O$3,2)+POWER($J1656-$O$4,2))</f>
        <v>3.5355339059327378</v>
      </c>
      <c r="L1651" s="10">
        <f>SQRT(POWER($I1656-$P$3,2)+POWER($J1656-$P$4,2))</f>
        <v>3</v>
      </c>
    </row>
    <row r="1652" spans="8:12" x14ac:dyDescent="0.25">
      <c r="H1652" s="33" t="s">
        <v>1527</v>
      </c>
      <c r="I1652" s="32">
        <f>ROUND(I1651/0.5,0)*0.5</f>
        <v>3.5</v>
      </c>
      <c r="J1652" s="32">
        <f t="shared" ref="J1652" si="314">ROUND(J1651/0.5,0)*0.5</f>
        <v>4</v>
      </c>
      <c r="K1652" s="32">
        <f t="shared" ref="K1652" si="315">ROUND(K1651/0.5,0)*0.5</f>
        <v>3.5</v>
      </c>
      <c r="L1652" s="34">
        <f t="shared" ref="L1652" si="316">ROUND(L1651/0.5,0)*0.5</f>
        <v>3</v>
      </c>
    </row>
    <row r="1653" spans="8:12" x14ac:dyDescent="0.25">
      <c r="H1653" s="33" t="s">
        <v>1517</v>
      </c>
      <c r="I1653" s="4">
        <f ca="1">IF(INDIRECT("$C$" &amp; $I1652*2+3)&gt;$I$6,$I$6,INDIRECT("$C$" &amp; $I1652*2+3))</f>
        <v>3.5273325269550631</v>
      </c>
      <c r="J1653" s="4">
        <f ca="1">IF(INDIRECT("$D$" &amp; $J1652*2+3)&gt;$I$6,$I$6,INDIRECT("$D$" &amp; $J1652*2+3))</f>
        <v>7.8262379212492643</v>
      </c>
      <c r="K1653" s="4">
        <f ca="1">IF(INDIRECT("$E$" &amp; $K1652*2+3)&gt;$I$6,$I$6,INDIRECT("$E$" &amp; $K1652*2+3))</f>
        <v>3.7011440527598762</v>
      </c>
      <c r="L1653" s="10">
        <f ca="1">IF(INDIRECT("$F$" &amp; $L1652*2+3)&gt;$I$6,$I$6,INDIRECT("$F$" &amp; $L1652*2+3))</f>
        <v>7.8262379212492643</v>
      </c>
    </row>
    <row r="1654" spans="8:12" x14ac:dyDescent="0.25">
      <c r="H1654" s="33"/>
      <c r="I1654" s="32" t="s">
        <v>1502</v>
      </c>
      <c r="J1654" s="4">
        <f>SUM(ABS(I1651-I1652),ABS(J1652-J1651),ABS(K1652-K1651),ABS(L1652-L1651))</f>
        <v>7.1067811865475505E-2</v>
      </c>
      <c r="K1654" s="32"/>
      <c r="L1654" s="34"/>
    </row>
    <row r="1655" spans="8:12" x14ac:dyDescent="0.25">
      <c r="H1655" s="33"/>
      <c r="I1655" s="32" t="s">
        <v>1509</v>
      </c>
      <c r="J1655" s="32" t="s">
        <v>1510</v>
      </c>
      <c r="K1655" s="32"/>
      <c r="L1655" s="34"/>
    </row>
    <row r="1656" spans="8:12" x14ac:dyDescent="0.25">
      <c r="H1656" s="33" t="s">
        <v>1523</v>
      </c>
      <c r="I1656" s="32">
        <f>I1635+0.5</f>
        <v>4</v>
      </c>
      <c r="J1656" s="32">
        <v>3.5</v>
      </c>
      <c r="K1656" s="32"/>
      <c r="L1656" s="34"/>
    </row>
    <row r="1657" spans="8:12" x14ac:dyDescent="0.25">
      <c r="H1657" s="33" t="s">
        <v>1525</v>
      </c>
      <c r="I1657" s="4">
        <v>10.390492857142901</v>
      </c>
      <c r="J1657" s="4">
        <v>3.4122071428571399</v>
      </c>
      <c r="K1657" s="4">
        <f>IF($I1657&lt;$K$3,$K$3,IF($I1657&gt;$L$3,$L$3,$I1657))</f>
        <v>7</v>
      </c>
      <c r="L1657" s="10">
        <f>IF($J1657&lt;$K$4,$K$4,IF($J1657&gt;$L$4,$L$4,$J1657))</f>
        <v>3.4122071428571399</v>
      </c>
    </row>
    <row r="1658" spans="8:12" x14ac:dyDescent="0.25">
      <c r="H1658" s="33" t="s">
        <v>1526</v>
      </c>
      <c r="I1658" s="4">
        <v>3.5</v>
      </c>
      <c r="J1658" s="4">
        <v>3.4122071428571399</v>
      </c>
      <c r="K1658" s="4">
        <f>IF($I1658&lt;$K$3,$K$3,IF($I1658&gt;$L$3,$L$3,$I1658))</f>
        <v>3.5</v>
      </c>
      <c r="L1658" s="10">
        <f>IF($J1658&lt;$K$4,$K$4,IF($J1658&gt;$L$4,$L$4,$J1658))</f>
        <v>3.4122071428571399</v>
      </c>
    </row>
    <row r="1659" spans="8:12" x14ac:dyDescent="0.25">
      <c r="H1659" s="33"/>
      <c r="I1659" s="32"/>
      <c r="J1659" s="32"/>
      <c r="K1659" s="32"/>
      <c r="L1659" s="34"/>
    </row>
    <row r="1660" spans="8:12" x14ac:dyDescent="0.25">
      <c r="H1660" s="33" t="s">
        <v>1519</v>
      </c>
      <c r="I1660" s="32" t="str">
        <f ca="1" xml:space="preserve"> "(x - " &amp; $M$3 &amp; ")^2 + (y - " &amp; $M$4 &amp; ")^2 = " &amp; I1653 &amp; "^2"</f>
        <v>(x - 3,5)^2 + (y - 0)^2 = 3,52733252695506^2</v>
      </c>
      <c r="J1660" s="32"/>
      <c r="K1660" s="32"/>
      <c r="L1660" s="34"/>
    </row>
    <row r="1661" spans="8:12" x14ac:dyDescent="0.25">
      <c r="H1661" s="33"/>
      <c r="I1661" s="32" t="str">
        <f ca="1" xml:space="preserve"> "(x - " &amp; $N$3 &amp; ")^2 + (y - " &amp; $N$4 &amp; ")^2 = " &amp; J1653 &amp; "^2"</f>
        <v>(x - 0)^2 + (y - 3,5)^2 = 7,82623792124926^2</v>
      </c>
      <c r="J1661" s="32"/>
      <c r="K1661" s="32"/>
      <c r="L1661" s="34"/>
    </row>
    <row r="1662" spans="8:12" x14ac:dyDescent="0.25">
      <c r="H1662" s="33"/>
      <c r="I1662" s="32" t="str">
        <f ca="1" xml:space="preserve"> "(x - " &amp; $O$3 &amp; ")^2 + (y - " &amp; $O$4 &amp; ")^2 = " &amp; K1653 &amp; "^2"</f>
        <v>(x - 3,5)^2 + (y - 7)^2 = 3,70114405275988^2</v>
      </c>
      <c r="J1662" s="32"/>
      <c r="K1662" s="32"/>
      <c r="L1662" s="34"/>
    </row>
    <row r="1663" spans="8:12" x14ac:dyDescent="0.25">
      <c r="H1663" s="33"/>
      <c r="I1663" s="32" t="str">
        <f ca="1" xml:space="preserve"> "(x - " &amp; $P$3 &amp; ")^2 + (y - " &amp; $P$4 &amp; ")^2 = " &amp; L1653 &amp; "^2"</f>
        <v>(x - 7)^2 + (y - 3,5)^2 = 7,82623792124926^2</v>
      </c>
      <c r="J1663" s="32"/>
      <c r="K1663" s="32"/>
      <c r="L1663" s="34"/>
    </row>
    <row r="1664" spans="8:12" x14ac:dyDescent="0.25">
      <c r="H1664" s="33"/>
      <c r="I1664" s="32"/>
      <c r="J1664" s="32"/>
      <c r="K1664" s="32"/>
      <c r="L1664" s="34"/>
    </row>
    <row r="1665" spans="8:12" x14ac:dyDescent="0.25">
      <c r="H1665" s="33"/>
      <c r="I1665" s="32" t="s">
        <v>1529</v>
      </c>
      <c r="J1665" s="32"/>
      <c r="K1665" s="32"/>
      <c r="L1665" s="34"/>
    </row>
    <row r="1666" spans="8:12" x14ac:dyDescent="0.25">
      <c r="H1666" s="33"/>
      <c r="I1666" s="32" t="s">
        <v>1525</v>
      </c>
      <c r="J1666" s="32">
        <f>SQRT(POWER($K1657-$I1656,2)+POWER($L1657-$J1656,2))</f>
        <v>3.0012843227134125</v>
      </c>
      <c r="K1666" s="32"/>
      <c r="L1666" s="34"/>
    </row>
    <row r="1667" spans="8:12" x14ac:dyDescent="0.25">
      <c r="H1667" s="35"/>
      <c r="I1667" s="36" t="s">
        <v>1526</v>
      </c>
      <c r="J1667" s="36">
        <f>SQRT(POWER($K1658-$I1656,2)+POWER($L1658-$J1656,2))</f>
        <v>0.50764907738053333</v>
      </c>
      <c r="K1667" s="36"/>
      <c r="L1667" s="37"/>
    </row>
    <row r="1671" spans="8:12" x14ac:dyDescent="0.25">
      <c r="H1671" s="7"/>
      <c r="I1671" s="8" t="s">
        <v>1512</v>
      </c>
      <c r="J1671" s="8" t="s">
        <v>1513</v>
      </c>
      <c r="K1671" s="8" t="s">
        <v>1514</v>
      </c>
      <c r="L1671" s="9" t="s">
        <v>1522</v>
      </c>
    </row>
    <row r="1672" spans="8:12" x14ac:dyDescent="0.25">
      <c r="H1672" s="33" t="s">
        <v>1516</v>
      </c>
      <c r="I1672" s="4">
        <f>SQRT(POWER($I1677-$M$3,2)+POWER($J1677-$M$4,2))</f>
        <v>3.640054944640259</v>
      </c>
      <c r="J1672" s="4">
        <f>SQRT(POWER($I1677-$N$3,2)+POWER($J1677-$N$4,2))</f>
        <v>4.5</v>
      </c>
      <c r="K1672" s="4">
        <f>SQRT(POWER($I1677-$O$3,2)+POWER($J1677-$O$4,2))</f>
        <v>3.640054944640259</v>
      </c>
      <c r="L1672" s="10">
        <f>SQRT(POWER($I1677-$P$3,2)+POWER($J1677-$P$4,2))</f>
        <v>2.5</v>
      </c>
    </row>
    <row r="1673" spans="8:12" x14ac:dyDescent="0.25">
      <c r="H1673" s="33" t="s">
        <v>1527</v>
      </c>
      <c r="I1673" s="32">
        <f>ROUND(I1672/0.5,0)*0.5</f>
        <v>3.5</v>
      </c>
      <c r="J1673" s="32">
        <f t="shared" ref="J1673" si="317">ROUND(J1672/0.5,0)*0.5</f>
        <v>4.5</v>
      </c>
      <c r="K1673" s="32">
        <f t="shared" ref="K1673" si="318">ROUND(K1672/0.5,0)*0.5</f>
        <v>3.5</v>
      </c>
      <c r="L1673" s="34">
        <f t="shared" ref="L1673" si="319">ROUND(L1672/0.5,0)*0.5</f>
        <v>2.5</v>
      </c>
    </row>
    <row r="1674" spans="8:12" x14ac:dyDescent="0.25">
      <c r="H1674" s="33" t="s">
        <v>1517</v>
      </c>
      <c r="I1674" s="4">
        <f ca="1">IF(INDIRECT("$C$" &amp; $I1673*2+3)&gt;$I$6,$I$6,INDIRECT("$C$" &amp; $I1673*2+3))</f>
        <v>3.5273325269550631</v>
      </c>
      <c r="J1674" s="4">
        <f ca="1">IF(INDIRECT("$D$" &amp; $J1673*2+3)&gt;$I$6,$I$6,INDIRECT("$D$" &amp; $J1673*2+3))</f>
        <v>2.3248949231470326</v>
      </c>
      <c r="K1674" s="4">
        <f ca="1">IF(INDIRECT("$E$" &amp; $K1673*2+3)&gt;$I$6,$I$6,INDIRECT("$E$" &amp; $K1673*2+3))</f>
        <v>3.7011440527598762</v>
      </c>
      <c r="L1674" s="10">
        <f ca="1">IF(INDIRECT("$F$" &amp; $L1673*2+3)&gt;$I$6,$I$6,INDIRECT("$F$" &amp; $L1673*2+3))</f>
        <v>3.308214208460992</v>
      </c>
    </row>
    <row r="1675" spans="8:12" x14ac:dyDescent="0.25">
      <c r="H1675" s="33"/>
      <c r="I1675" s="32" t="s">
        <v>1502</v>
      </c>
      <c r="J1675" s="4">
        <f>SUM(ABS(I1672-I1673),ABS(J1673-J1672),ABS(K1673-K1672),ABS(L1673-L1672))</f>
        <v>0.28010988928051805</v>
      </c>
      <c r="K1675" s="32"/>
      <c r="L1675" s="34"/>
    </row>
    <row r="1676" spans="8:12" x14ac:dyDescent="0.25">
      <c r="H1676" s="33"/>
      <c r="I1676" s="32" t="s">
        <v>1509</v>
      </c>
      <c r="J1676" s="32" t="s">
        <v>1510</v>
      </c>
      <c r="K1676" s="32"/>
      <c r="L1676" s="34"/>
    </row>
    <row r="1677" spans="8:12" x14ac:dyDescent="0.25">
      <c r="H1677" s="33" t="s">
        <v>1523</v>
      </c>
      <c r="I1677" s="32">
        <f>I1656+0.5</f>
        <v>4.5</v>
      </c>
      <c r="J1677" s="32">
        <v>3.5</v>
      </c>
      <c r="K1677" s="32"/>
      <c r="L1677" s="34"/>
    </row>
    <row r="1678" spans="8:12" x14ac:dyDescent="0.25">
      <c r="H1678" s="33" t="s">
        <v>1525</v>
      </c>
      <c r="I1678" s="4">
        <v>2.4009928571428598</v>
      </c>
      <c r="J1678" s="4">
        <v>3.4122071428571399</v>
      </c>
      <c r="K1678" s="4">
        <f>IF($I1678&lt;$K$3,$K$3,IF($I1678&gt;$L$3,$L$3,$I1678))</f>
        <v>2.4009928571428598</v>
      </c>
      <c r="L1678" s="10">
        <f>IF($J1678&lt;$K$4,$K$4,IF($J1678&gt;$L$4,$L$4,$J1678))</f>
        <v>3.4122071428571399</v>
      </c>
    </row>
    <row r="1679" spans="8:12" x14ac:dyDescent="0.25">
      <c r="H1679" s="33" t="s">
        <v>1526</v>
      </c>
      <c r="I1679" s="4">
        <v>3.1018785714285699</v>
      </c>
      <c r="J1679" s="4">
        <v>3.4122071428571399</v>
      </c>
      <c r="K1679" s="4">
        <f>IF($I1679&lt;$K$3,$K$3,IF($I1679&gt;$L$3,$L$3,$I1679))</f>
        <v>3.1018785714285699</v>
      </c>
      <c r="L1679" s="10">
        <f>IF($J1679&lt;$K$4,$K$4,IF($J1679&gt;$L$4,$L$4,$J1679))</f>
        <v>3.4122071428571399</v>
      </c>
    </row>
    <row r="1680" spans="8:12" x14ac:dyDescent="0.25">
      <c r="H1680" s="33"/>
      <c r="I1680" s="32"/>
      <c r="J1680" s="32"/>
      <c r="K1680" s="32"/>
      <c r="L1680" s="34"/>
    </row>
    <row r="1681" spans="8:12" x14ac:dyDescent="0.25">
      <c r="H1681" s="33" t="s">
        <v>1519</v>
      </c>
      <c r="I1681" s="32" t="str">
        <f ca="1" xml:space="preserve"> "(x - " &amp; $M$3 &amp; ")^2 + (y - " &amp; $M$4 &amp; ")^2 = " &amp; I1674 &amp; "^2"</f>
        <v>(x - 3,5)^2 + (y - 0)^2 = 3,52733252695506^2</v>
      </c>
      <c r="J1681" s="32"/>
      <c r="K1681" s="32"/>
      <c r="L1681" s="34"/>
    </row>
    <row r="1682" spans="8:12" x14ac:dyDescent="0.25">
      <c r="H1682" s="33"/>
      <c r="I1682" s="32" t="str">
        <f ca="1" xml:space="preserve"> "(x - " &amp; $N$3 &amp; ")^2 + (y - " &amp; $N$4 &amp; ")^2 = " &amp; J1674 &amp; "^2"</f>
        <v>(x - 0)^2 + (y - 3,5)^2 = 2,32489492314703^2</v>
      </c>
      <c r="J1682" s="32"/>
      <c r="K1682" s="32"/>
      <c r="L1682" s="34"/>
    </row>
    <row r="1683" spans="8:12" x14ac:dyDescent="0.25">
      <c r="H1683" s="33"/>
      <c r="I1683" s="32" t="str">
        <f ca="1" xml:space="preserve"> "(x - " &amp; $O$3 &amp; ")^2 + (y - " &amp; $O$4 &amp; ")^2 = " &amp; K1674 &amp; "^2"</f>
        <v>(x - 3,5)^2 + (y - 7)^2 = 3,70114405275988^2</v>
      </c>
      <c r="J1683" s="32"/>
      <c r="K1683" s="32"/>
      <c r="L1683" s="34"/>
    </row>
    <row r="1684" spans="8:12" x14ac:dyDescent="0.25">
      <c r="H1684" s="33"/>
      <c r="I1684" s="32" t="str">
        <f ca="1" xml:space="preserve"> "(x - " &amp; $P$3 &amp; ")^2 + (y - " &amp; $P$4 &amp; ")^2 = " &amp; L1674 &amp; "^2"</f>
        <v>(x - 7)^2 + (y - 3,5)^2 = 3,30821420846099^2</v>
      </c>
      <c r="J1684" s="32"/>
      <c r="K1684" s="32"/>
      <c r="L1684" s="34"/>
    </row>
    <row r="1685" spans="8:12" x14ac:dyDescent="0.25">
      <c r="H1685" s="33"/>
      <c r="I1685" s="32"/>
      <c r="J1685" s="32"/>
      <c r="K1685" s="32"/>
      <c r="L1685" s="34"/>
    </row>
    <row r="1686" spans="8:12" x14ac:dyDescent="0.25">
      <c r="H1686" s="33"/>
      <c r="I1686" s="32" t="s">
        <v>1529</v>
      </c>
      <c r="J1686" s="32"/>
      <c r="K1686" s="32"/>
      <c r="L1686" s="34"/>
    </row>
    <row r="1687" spans="8:12" x14ac:dyDescent="0.25">
      <c r="H1687" s="33"/>
      <c r="I1687" s="32" t="s">
        <v>1525</v>
      </c>
      <c r="J1687" s="32">
        <f>SQRT(POWER($K1678-$I1677,2)+POWER($L1678-$J1677,2))</f>
        <v>2.1008423480905467</v>
      </c>
      <c r="K1687" s="32"/>
      <c r="L1687" s="34"/>
    </row>
    <row r="1688" spans="8:12" x14ac:dyDescent="0.25">
      <c r="H1688" s="35"/>
      <c r="I1688" s="36" t="s">
        <v>1526</v>
      </c>
      <c r="J1688" s="36">
        <f>SQRT(POWER($K1679-$I1677,2)+POWER($L1679-$J1677,2))</f>
        <v>1.4008751246260043</v>
      </c>
      <c r="K1688" s="36"/>
      <c r="L1688" s="37"/>
    </row>
    <row r="1692" spans="8:12" x14ac:dyDescent="0.25">
      <c r="H1692" s="7"/>
      <c r="I1692" s="8" t="s">
        <v>1512</v>
      </c>
      <c r="J1692" s="8" t="s">
        <v>1513</v>
      </c>
      <c r="K1692" s="8" t="s">
        <v>1514</v>
      </c>
      <c r="L1692" s="9" t="s">
        <v>1522</v>
      </c>
    </row>
    <row r="1693" spans="8:12" x14ac:dyDescent="0.25">
      <c r="H1693" s="33" t="s">
        <v>1516</v>
      </c>
      <c r="I1693" s="4">
        <f>SQRT(POWER($I1698-$M$3,2)+POWER($J1698-$M$4,2))</f>
        <v>3.8078865529319543</v>
      </c>
      <c r="J1693" s="4">
        <f>SQRT(POWER($I1698-$N$3,2)+POWER($J1698-$N$4,2))</f>
        <v>5</v>
      </c>
      <c r="K1693" s="4">
        <f>SQRT(POWER($I1698-$O$3,2)+POWER($J1698-$O$4,2))</f>
        <v>3.8078865529319543</v>
      </c>
      <c r="L1693" s="10">
        <f>SQRT(POWER($I1698-$P$3,2)+POWER($J1698-$P$4,2))</f>
        <v>2</v>
      </c>
    </row>
    <row r="1694" spans="8:12" x14ac:dyDescent="0.25">
      <c r="H1694" s="33" t="s">
        <v>1527</v>
      </c>
      <c r="I1694" s="32">
        <f>ROUND(I1693/0.5,0)*0.5</f>
        <v>4</v>
      </c>
      <c r="J1694" s="32">
        <f t="shared" ref="J1694" si="320">ROUND(J1693/0.5,0)*0.5</f>
        <v>5</v>
      </c>
      <c r="K1694" s="32">
        <f t="shared" ref="K1694" si="321">ROUND(K1693/0.5,0)*0.5</f>
        <v>4</v>
      </c>
      <c r="L1694" s="34">
        <f t="shared" ref="L1694" si="322">ROUND(L1693/0.5,0)*0.5</f>
        <v>2</v>
      </c>
    </row>
    <row r="1695" spans="8:12" x14ac:dyDescent="0.25">
      <c r="H1695" s="33" t="s">
        <v>1517</v>
      </c>
      <c r="I1695" s="4">
        <f ca="1">IF(INDIRECT("$C$" &amp; $I1694*2+3)&gt;$I$6,$I$6,INDIRECT("$C$" &amp; $I1694*2+3))</f>
        <v>7.8262379212492643</v>
      </c>
      <c r="J1695" s="4">
        <f ca="1">IF(INDIRECT("$D$" &amp; $J1694*2+3)&gt;$I$6,$I$6,INDIRECT("$D$" &amp; $J1694*2+3))</f>
        <v>2.478883460205028</v>
      </c>
      <c r="K1695" s="4">
        <f ca="1">IF(INDIRECT("$E$" &amp; $K1694*2+3)&gt;$I$6,$I$6,INDIRECT("$E$" &amp; $K1694*2+3))</f>
        <v>6.5919061299105222</v>
      </c>
      <c r="L1695" s="10">
        <f ca="1">IF(INDIRECT("$F$" &amp; $L1694*2+3)&gt;$I$6,$I$6,INDIRECT("$F$" &amp; $L1694*2+3))</f>
        <v>1.305353997541538</v>
      </c>
    </row>
    <row r="1696" spans="8:12" x14ac:dyDescent="0.25">
      <c r="H1696" s="33"/>
      <c r="I1696" s="32" t="s">
        <v>1502</v>
      </c>
      <c r="J1696" s="4">
        <f>SUM(ABS(I1693-I1694),ABS(J1694-J1693),ABS(K1694-K1693),ABS(L1694-L1693))</f>
        <v>0.38422689413609135</v>
      </c>
      <c r="K1696" s="32"/>
      <c r="L1696" s="34"/>
    </row>
    <row r="1697" spans="8:12" x14ac:dyDescent="0.25">
      <c r="H1697" s="33"/>
      <c r="I1697" s="32" t="s">
        <v>1509</v>
      </c>
      <c r="J1697" s="32" t="s">
        <v>1510</v>
      </c>
      <c r="K1697" s="32"/>
      <c r="L1697" s="34"/>
    </row>
    <row r="1698" spans="8:12" x14ac:dyDescent="0.25">
      <c r="H1698" s="33" t="s">
        <v>1523</v>
      </c>
      <c r="I1698" s="32">
        <f>I1677+0.5</f>
        <v>5</v>
      </c>
      <c r="J1698" s="32">
        <v>3.5</v>
      </c>
      <c r="K1698" s="32"/>
      <c r="L1698" s="34"/>
    </row>
    <row r="1699" spans="8:12" x14ac:dyDescent="0.25">
      <c r="H1699" s="33" t="s">
        <v>1525</v>
      </c>
      <c r="I1699" s="4">
        <v>-3.1025857142857198</v>
      </c>
      <c r="J1699" s="4">
        <v>4.7771999999999997</v>
      </c>
      <c r="K1699" s="4">
        <f>IF($I1699&lt;$K$3,$K$3,IF($I1699&gt;$L$3,$L$3,$I1699))</f>
        <v>0</v>
      </c>
      <c r="L1699" s="10">
        <f>IF($J1699&lt;$K$4,$K$4,IF($J1699&gt;$L$4,$L$4,$J1699))</f>
        <v>4.7771999999999997</v>
      </c>
    </row>
    <row r="1700" spans="8:12" x14ac:dyDescent="0.25">
      <c r="H1700" s="33" t="s">
        <v>1526</v>
      </c>
      <c r="I1700" s="4">
        <v>3.8167357142857101</v>
      </c>
      <c r="J1700" s="4">
        <v>4.7771999999999997</v>
      </c>
      <c r="K1700" s="4">
        <f>IF($I1700&lt;$K$3,$K$3,IF($I1700&gt;$L$3,$L$3,$I1700))</f>
        <v>3.8167357142857101</v>
      </c>
      <c r="L1700" s="10">
        <f>IF($J1700&lt;$K$4,$K$4,IF($J1700&gt;$L$4,$L$4,$J1700))</f>
        <v>4.7771999999999997</v>
      </c>
    </row>
    <row r="1701" spans="8:12" x14ac:dyDescent="0.25">
      <c r="H1701" s="33"/>
      <c r="I1701" s="32"/>
      <c r="J1701" s="32"/>
      <c r="K1701" s="32"/>
      <c r="L1701" s="34"/>
    </row>
    <row r="1702" spans="8:12" x14ac:dyDescent="0.25">
      <c r="H1702" s="33" t="s">
        <v>1519</v>
      </c>
      <c r="I1702" s="32" t="str">
        <f ca="1" xml:space="preserve"> "(x - " &amp; $M$3 &amp; ")^2 + (y - " &amp; $M$4 &amp; ")^2 = " &amp; I1695 &amp; "^2"</f>
        <v>(x - 3,5)^2 + (y - 0)^2 = 7,82623792124926^2</v>
      </c>
      <c r="J1702" s="32"/>
      <c r="K1702" s="32"/>
      <c r="L1702" s="34"/>
    </row>
    <row r="1703" spans="8:12" x14ac:dyDescent="0.25">
      <c r="H1703" s="33"/>
      <c r="I1703" s="32" t="str">
        <f ca="1" xml:space="preserve"> "(x - " &amp; $N$3 &amp; ")^2 + (y - " &amp; $N$4 &amp; ")^2 = " &amp; J1695 &amp; "^2"</f>
        <v>(x - 0)^2 + (y - 3,5)^2 = 2,47888346020503^2</v>
      </c>
      <c r="J1703" s="32"/>
      <c r="K1703" s="32"/>
      <c r="L1703" s="34"/>
    </row>
    <row r="1704" spans="8:12" x14ac:dyDescent="0.25">
      <c r="H1704" s="33"/>
      <c r="I1704" s="32" t="str">
        <f ca="1" xml:space="preserve"> "(x - " &amp; $O$3 &amp; ")^2 + (y - " &amp; $O$4 &amp; ")^2 = " &amp; K1695 &amp; "^2"</f>
        <v>(x - 3,5)^2 + (y - 7)^2 = 6,59190612991052^2</v>
      </c>
      <c r="J1704" s="32"/>
      <c r="K1704" s="32"/>
      <c r="L1704" s="34"/>
    </row>
    <row r="1705" spans="8:12" x14ac:dyDescent="0.25">
      <c r="H1705" s="33"/>
      <c r="I1705" s="32" t="str">
        <f ca="1" xml:space="preserve"> "(x - " &amp; $P$3 &amp; ")^2 + (y - " &amp; $P$4 &amp; ")^2 = " &amp; L1695 &amp; "^2"</f>
        <v>(x - 7)^2 + (y - 3,5)^2 = 1,30535399754154^2</v>
      </c>
      <c r="J1705" s="32"/>
      <c r="K1705" s="32"/>
      <c r="L1705" s="34"/>
    </row>
    <row r="1706" spans="8:12" x14ac:dyDescent="0.25">
      <c r="H1706" s="33"/>
      <c r="I1706" s="32"/>
      <c r="J1706" s="32"/>
      <c r="K1706" s="32"/>
      <c r="L1706" s="34"/>
    </row>
    <row r="1707" spans="8:12" x14ac:dyDescent="0.25">
      <c r="H1707" s="33"/>
      <c r="I1707" s="32" t="s">
        <v>1529</v>
      </c>
      <c r="J1707" s="32"/>
      <c r="K1707" s="32"/>
      <c r="L1707" s="34"/>
    </row>
    <row r="1708" spans="8:12" x14ac:dyDescent="0.25">
      <c r="H1708" s="33"/>
      <c r="I1708" s="32" t="s">
        <v>1525</v>
      </c>
      <c r="J1708" s="32">
        <f>SQRT(POWER($K1699-$I1698,2)+POWER($L1699-$J1698,2))</f>
        <v>5.1605464671873653</v>
      </c>
      <c r="K1708" s="32"/>
      <c r="L1708" s="34"/>
    </row>
    <row r="1709" spans="8:12" x14ac:dyDescent="0.25">
      <c r="H1709" s="35"/>
      <c r="I1709" s="36" t="s">
        <v>1526</v>
      </c>
      <c r="J1709" s="36">
        <f>SQRT(POWER($K1700-$I1698,2)+POWER($L1700-$J1698,2))</f>
        <v>1.741078461714735</v>
      </c>
      <c r="K1709" s="36"/>
      <c r="L1709" s="37"/>
    </row>
    <row r="1713" spans="8:12" x14ac:dyDescent="0.25">
      <c r="H1713" s="7"/>
      <c r="I1713" s="8" t="s">
        <v>1512</v>
      </c>
      <c r="J1713" s="8" t="s">
        <v>1513</v>
      </c>
      <c r="K1713" s="8" t="s">
        <v>1514</v>
      </c>
      <c r="L1713" s="9" t="s">
        <v>1522</v>
      </c>
    </row>
    <row r="1714" spans="8:12" x14ac:dyDescent="0.25">
      <c r="H1714" s="33" t="s">
        <v>1516</v>
      </c>
      <c r="I1714" s="4">
        <f>SQRT(POWER($I1719-$M$3,2)+POWER($J1719-$M$4,2))</f>
        <v>4.0311288741492746</v>
      </c>
      <c r="J1714" s="4">
        <f>SQRT(POWER($I1719-$N$3,2)+POWER($J1719-$N$4,2))</f>
        <v>5.5</v>
      </c>
      <c r="K1714" s="4">
        <f>SQRT(POWER($I1719-$O$3,2)+POWER($J1719-$O$4,2))</f>
        <v>4.0311288741492746</v>
      </c>
      <c r="L1714" s="10">
        <f>SQRT(POWER($I1719-$P$3,2)+POWER($J1719-$P$4,2))</f>
        <v>1.5</v>
      </c>
    </row>
    <row r="1715" spans="8:12" x14ac:dyDescent="0.25">
      <c r="H1715" s="33" t="s">
        <v>1527</v>
      </c>
      <c r="I1715" s="32">
        <f>ROUND(I1714/0.5,0)*0.5</f>
        <v>4</v>
      </c>
      <c r="J1715" s="32">
        <f t="shared" ref="J1715" si="323">ROUND(J1714/0.5,0)*0.5</f>
        <v>5.5</v>
      </c>
      <c r="K1715" s="32">
        <f t="shared" ref="K1715" si="324">ROUND(K1714/0.5,0)*0.5</f>
        <v>4</v>
      </c>
      <c r="L1715" s="34">
        <f t="shared" ref="L1715" si="325">ROUND(L1714/0.5,0)*0.5</f>
        <v>1.5</v>
      </c>
    </row>
    <row r="1716" spans="8:12" x14ac:dyDescent="0.25">
      <c r="H1716" s="33" t="s">
        <v>1517</v>
      </c>
      <c r="I1716" s="4">
        <f ca="1">IF(INDIRECT("$C$" &amp; $I1715*2+3)&gt;$I$6,$I$6,INDIRECT("$C$" &amp; $I1715*2+3))</f>
        <v>7.8262379212492643</v>
      </c>
      <c r="J1716" s="4">
        <f ca="1">IF(INDIRECT("$D$" &amp; $J1715*2+3)&gt;$I$6,$I$6,INDIRECT("$D$" &amp; $J1715*2+3))</f>
        <v>4.0748831502853919</v>
      </c>
      <c r="K1716" s="4">
        <f ca="1">IF(INDIRECT("$E$" &amp; $K1715*2+3)&gt;$I$6,$I$6,INDIRECT("$E$" &amp; $K1715*2+3))</f>
        <v>6.5919061299105222</v>
      </c>
      <c r="L1716" s="10">
        <f ca="1">IF(INDIRECT("$F$" &amp; $L1715*2+3)&gt;$I$6,$I$6,INDIRECT("$F$" &amp; $L1715*2+3))</f>
        <v>0.81996562104385073</v>
      </c>
    </row>
    <row r="1717" spans="8:12" x14ac:dyDescent="0.25">
      <c r="H1717" s="33"/>
      <c r="I1717" s="32" t="s">
        <v>1502</v>
      </c>
      <c r="J1717" s="4">
        <f>SUM(ABS(I1714-I1715),ABS(J1715-J1714),ABS(K1715-K1714),ABS(L1715-L1714))</f>
        <v>6.2257748298549132E-2</v>
      </c>
      <c r="K1717" s="32"/>
      <c r="L1717" s="34"/>
    </row>
    <row r="1718" spans="8:12" x14ac:dyDescent="0.25">
      <c r="H1718" s="33"/>
      <c r="I1718" s="32" t="s">
        <v>1509</v>
      </c>
      <c r="J1718" s="32" t="s">
        <v>1510</v>
      </c>
      <c r="K1718" s="32"/>
      <c r="L1718" s="34"/>
    </row>
    <row r="1719" spans="8:12" x14ac:dyDescent="0.25">
      <c r="H1719" s="33" t="s">
        <v>1523</v>
      </c>
      <c r="I1719" s="32">
        <f>I1698+0.5</f>
        <v>5.5</v>
      </c>
      <c r="J1719" s="32">
        <v>3.5</v>
      </c>
      <c r="K1719" s="32"/>
      <c r="L1719" s="34"/>
    </row>
    <row r="1720" spans="8:12" x14ac:dyDescent="0.25">
      <c r="H1720" s="33" t="s">
        <v>1525</v>
      </c>
      <c r="I1720" s="4">
        <v>-1.6148</v>
      </c>
      <c r="J1720" s="4">
        <v>4.7771999999999997</v>
      </c>
      <c r="K1720" s="4">
        <f>IF($I1720&lt;$K$3,$K$3,IF($I1720&gt;$L$3,$L$3,$I1720))</f>
        <v>0</v>
      </c>
      <c r="L1720" s="10">
        <f>IF($J1720&lt;$K$4,$K$4,IF($J1720&gt;$L$4,$L$4,$J1720))</f>
        <v>4.7771999999999997</v>
      </c>
    </row>
    <row r="1721" spans="8:12" x14ac:dyDescent="0.25">
      <c r="H1721" s="33" t="s">
        <v>1526</v>
      </c>
      <c r="I1721" s="4">
        <v>4.63517857142857</v>
      </c>
      <c r="J1721" s="4">
        <v>4.7771999999999997</v>
      </c>
      <c r="K1721" s="4">
        <f>IF($I1721&lt;$K$3,$K$3,IF($I1721&gt;$L$3,$L$3,$I1721))</f>
        <v>4.63517857142857</v>
      </c>
      <c r="L1721" s="10">
        <f>IF($J1721&lt;$K$4,$K$4,IF($J1721&gt;$L$4,$L$4,$J1721))</f>
        <v>4.7771999999999997</v>
      </c>
    </row>
    <row r="1722" spans="8:12" x14ac:dyDescent="0.25">
      <c r="H1722" s="33"/>
      <c r="I1722" s="32"/>
      <c r="J1722" s="32"/>
      <c r="K1722" s="32"/>
      <c r="L1722" s="34"/>
    </row>
    <row r="1723" spans="8:12" x14ac:dyDescent="0.25">
      <c r="H1723" s="33" t="s">
        <v>1519</v>
      </c>
      <c r="I1723" s="32" t="str">
        <f ca="1" xml:space="preserve"> "(x - " &amp; $M$3 &amp; ")^2 + (y - " &amp; $M$4 &amp; ")^2 = " &amp; I1716 &amp; "^2"</f>
        <v>(x - 3,5)^2 + (y - 0)^2 = 7,82623792124926^2</v>
      </c>
      <c r="J1723" s="32"/>
      <c r="K1723" s="32"/>
      <c r="L1723" s="34"/>
    </row>
    <row r="1724" spans="8:12" x14ac:dyDescent="0.25">
      <c r="H1724" s="33"/>
      <c r="I1724" s="32" t="str">
        <f ca="1" xml:space="preserve"> "(x - " &amp; $N$3 &amp; ")^2 + (y - " &amp; $N$4 &amp; ")^2 = " &amp; J1716 &amp; "^2"</f>
        <v>(x - 0)^2 + (y - 3,5)^2 = 4,07488315028539^2</v>
      </c>
      <c r="J1724" s="32"/>
      <c r="K1724" s="32"/>
      <c r="L1724" s="34"/>
    </row>
    <row r="1725" spans="8:12" x14ac:dyDescent="0.25">
      <c r="H1725" s="33"/>
      <c r="I1725" s="32" t="str">
        <f ca="1" xml:space="preserve"> "(x - " &amp; $O$3 &amp; ")^2 + (y - " &amp; $O$4 &amp; ")^2 = " &amp; K1716 &amp; "^2"</f>
        <v>(x - 3,5)^2 + (y - 7)^2 = 6,59190612991052^2</v>
      </c>
      <c r="J1725" s="32"/>
      <c r="K1725" s="32"/>
      <c r="L1725" s="34"/>
    </row>
    <row r="1726" spans="8:12" x14ac:dyDescent="0.25">
      <c r="H1726" s="33"/>
      <c r="I1726" s="32" t="str">
        <f ca="1" xml:space="preserve"> "(x - " &amp; $P$3 &amp; ")^2 + (y - " &amp; $P$4 &amp; ")^2 = " &amp; L1716 &amp; "^2"</f>
        <v>(x - 7)^2 + (y - 3,5)^2 = 0,819965621043851^2</v>
      </c>
      <c r="J1726" s="32"/>
      <c r="K1726" s="32"/>
      <c r="L1726" s="34"/>
    </row>
    <row r="1727" spans="8:12" x14ac:dyDescent="0.25">
      <c r="H1727" s="33"/>
      <c r="I1727" s="32"/>
      <c r="J1727" s="32"/>
      <c r="K1727" s="32"/>
      <c r="L1727" s="34"/>
    </row>
    <row r="1728" spans="8:12" x14ac:dyDescent="0.25">
      <c r="H1728" s="33"/>
      <c r="I1728" s="32" t="s">
        <v>1529</v>
      </c>
      <c r="J1728" s="32"/>
      <c r="K1728" s="32"/>
      <c r="L1728" s="34"/>
    </row>
    <row r="1729" spans="8:12" x14ac:dyDescent="0.25">
      <c r="H1729" s="33"/>
      <c r="I1729" s="32" t="s">
        <v>1525</v>
      </c>
      <c r="J1729" s="32">
        <f>SQRT(POWER($K1720-$I1719,2)+POWER($L1720-$J1719,2))</f>
        <v>5.6463474777948264</v>
      </c>
      <c r="K1729" s="32"/>
      <c r="L1729" s="34"/>
    </row>
    <row r="1730" spans="8:12" x14ac:dyDescent="0.25">
      <c r="H1730" s="35"/>
      <c r="I1730" s="36" t="s">
        <v>1526</v>
      </c>
      <c r="J1730" s="36">
        <f>SQRT(POWER($K1721-$I1719,2)+POWER($L1721-$J1719,2))</f>
        <v>1.5424512774529795</v>
      </c>
      <c r="K1730" s="36"/>
      <c r="L1730" s="37"/>
    </row>
    <row r="1734" spans="8:12" x14ac:dyDescent="0.25">
      <c r="H1734" s="7"/>
      <c r="I1734" s="8" t="s">
        <v>1512</v>
      </c>
      <c r="J1734" s="8" t="s">
        <v>1513</v>
      </c>
      <c r="K1734" s="8" t="s">
        <v>1514</v>
      </c>
      <c r="L1734" s="9" t="s">
        <v>1522</v>
      </c>
    </row>
    <row r="1735" spans="8:12" x14ac:dyDescent="0.25">
      <c r="H1735" s="33" t="s">
        <v>1516</v>
      </c>
      <c r="I1735" s="4">
        <f>SQRT(POWER($I1740-$M$3,2)+POWER($J1740-$M$4,2))</f>
        <v>4.3011626335213133</v>
      </c>
      <c r="J1735" s="4">
        <f>SQRT(POWER($I1740-$N$3,2)+POWER($J1740-$N$4,2))</f>
        <v>6</v>
      </c>
      <c r="K1735" s="4">
        <f>SQRT(POWER($I1740-$O$3,2)+POWER($J1740-$O$4,2))</f>
        <v>4.3011626335213133</v>
      </c>
      <c r="L1735" s="10">
        <f>SQRT(POWER($I1740-$P$3,2)+POWER($J1740-$P$4,2))</f>
        <v>1</v>
      </c>
    </row>
    <row r="1736" spans="8:12" x14ac:dyDescent="0.25">
      <c r="H1736" s="33" t="s">
        <v>1527</v>
      </c>
      <c r="I1736" s="32">
        <f>ROUND(I1735/0.5,0)*0.5</f>
        <v>4.5</v>
      </c>
      <c r="J1736" s="32">
        <f t="shared" ref="J1736" si="326">ROUND(J1735/0.5,0)*0.5</f>
        <v>6</v>
      </c>
      <c r="K1736" s="32">
        <f t="shared" ref="K1736" si="327">ROUND(K1735/0.5,0)*0.5</f>
        <v>4.5</v>
      </c>
      <c r="L1736" s="34">
        <f t="shared" ref="L1736" si="328">ROUND(L1735/0.5,0)*0.5</f>
        <v>1</v>
      </c>
    </row>
    <row r="1737" spans="8:12" x14ac:dyDescent="0.25">
      <c r="H1737" s="33" t="s">
        <v>1517</v>
      </c>
      <c r="I1737" s="4">
        <f ca="1">IF(INDIRECT("$C$" &amp; $I1736*2+3)&gt;$I$6,$I$6,INDIRECT("$C$" &amp; $I1736*2+3))</f>
        <v>2.2515258567794989</v>
      </c>
      <c r="J1737" s="4">
        <f ca="1">IF(INDIRECT("$D$" &amp; $J1736*2+3)&gt;$I$6,$I$6,INDIRECT("$D$" &amp; $J1736*2+3))</f>
        <v>7.8262379212492643</v>
      </c>
      <c r="K1737" s="4">
        <f ca="1">IF(INDIRECT("$E$" &amp; $K1736*2+3)&gt;$I$6,$I$6,INDIRECT("$E$" &amp; $K1736*2+3))</f>
        <v>2.3248949231470326</v>
      </c>
      <c r="L1737" s="10">
        <f ca="1">IF(INDIRECT("$F$" &amp; $L1736*2+3)&gt;$I$6,$I$6,INDIRECT("$F$" &amp; $L1736*2+3))</f>
        <v>0.75679746415834659</v>
      </c>
    </row>
    <row r="1738" spans="8:12" x14ac:dyDescent="0.25">
      <c r="H1738" s="33"/>
      <c r="I1738" s="32" t="s">
        <v>1502</v>
      </c>
      <c r="J1738" s="4">
        <f>SUM(ABS(I1735-I1736),ABS(J1736-J1735),ABS(K1736-K1735),ABS(L1736-L1735))</f>
        <v>0.39767473295737332</v>
      </c>
      <c r="K1738" s="32"/>
      <c r="L1738" s="34"/>
    </row>
    <row r="1739" spans="8:12" x14ac:dyDescent="0.25">
      <c r="H1739" s="33"/>
      <c r="I1739" s="32" t="s">
        <v>1509</v>
      </c>
      <c r="J1739" s="32" t="s">
        <v>1510</v>
      </c>
      <c r="K1739" s="32"/>
      <c r="L1739" s="34"/>
    </row>
    <row r="1740" spans="8:12" x14ac:dyDescent="0.25">
      <c r="H1740" s="33" t="s">
        <v>1523</v>
      </c>
      <c r="I1740" s="32">
        <f>I1719+0.5</f>
        <v>6</v>
      </c>
      <c r="J1740" s="32">
        <v>3.5</v>
      </c>
      <c r="K1740" s="32"/>
      <c r="L1740" s="34"/>
    </row>
    <row r="1741" spans="8:12" x14ac:dyDescent="0.25">
      <c r="H1741" s="33" t="s">
        <v>1525</v>
      </c>
      <c r="I1741" s="4">
        <v>11.51235</v>
      </c>
      <c r="J1741" s="4">
        <v>3.47715</v>
      </c>
      <c r="K1741" s="4">
        <f>IF($I1741&lt;$K$3,$K$3,IF($I1741&gt;$L$3,$L$3,$I1741))</f>
        <v>7</v>
      </c>
      <c r="L1741" s="10">
        <f>IF($J1741&lt;$K$4,$K$4,IF($J1741&gt;$L$4,$L$4,$J1741))</f>
        <v>3.47715</v>
      </c>
    </row>
    <row r="1742" spans="8:12" x14ac:dyDescent="0.25">
      <c r="H1742" s="33" t="s">
        <v>1526</v>
      </c>
      <c r="I1742" s="4">
        <v>7.8379500000000002</v>
      </c>
      <c r="J1742" s="4">
        <v>3.47715</v>
      </c>
      <c r="K1742" s="4">
        <f>IF($I1742&lt;$K$3,$K$3,IF($I1742&gt;$L$3,$L$3,$I1742))</f>
        <v>7</v>
      </c>
      <c r="L1742" s="10">
        <f>IF($J1742&lt;$K$4,$K$4,IF($J1742&gt;$L$4,$L$4,$J1742))</f>
        <v>3.47715</v>
      </c>
    </row>
    <row r="1743" spans="8:12" x14ac:dyDescent="0.25">
      <c r="H1743" s="33"/>
      <c r="I1743" s="32"/>
      <c r="J1743" s="32"/>
      <c r="K1743" s="32"/>
      <c r="L1743" s="34"/>
    </row>
    <row r="1744" spans="8:12" x14ac:dyDescent="0.25">
      <c r="H1744" s="33" t="s">
        <v>1519</v>
      </c>
      <c r="I1744" s="32" t="str">
        <f ca="1" xml:space="preserve"> "(x - " &amp; $M$3 &amp; ")^2 + (y - " &amp; $M$4 &amp; ")^2 = " &amp; I1737 &amp; "^2"</f>
        <v>(x - 3,5)^2 + (y - 0)^2 = 2,2515258567795^2</v>
      </c>
      <c r="J1744" s="32"/>
      <c r="K1744" s="32"/>
      <c r="L1744" s="34"/>
    </row>
    <row r="1745" spans="8:12" x14ac:dyDescent="0.25">
      <c r="H1745" s="33"/>
      <c r="I1745" s="32" t="str">
        <f ca="1" xml:space="preserve"> "(x - " &amp; $N$3 &amp; ")^2 + (y - " &amp; $N$4 &amp; ")^2 = " &amp; J1737 &amp; "^2"</f>
        <v>(x - 0)^2 + (y - 3,5)^2 = 7,82623792124926^2</v>
      </c>
      <c r="J1745" s="32"/>
      <c r="K1745" s="32"/>
      <c r="L1745" s="34"/>
    </row>
    <row r="1746" spans="8:12" x14ac:dyDescent="0.25">
      <c r="H1746" s="33"/>
      <c r="I1746" s="32" t="str">
        <f ca="1" xml:space="preserve"> "(x - " &amp; $O$3 &amp; ")^2 + (y - " &amp; $O$4 &amp; ")^2 = " &amp; K1737 &amp; "^2"</f>
        <v>(x - 3,5)^2 + (y - 7)^2 = 2,32489492314703^2</v>
      </c>
      <c r="J1746" s="32"/>
      <c r="K1746" s="32"/>
      <c r="L1746" s="34"/>
    </row>
    <row r="1747" spans="8:12" x14ac:dyDescent="0.25">
      <c r="H1747" s="33"/>
      <c r="I1747" s="32" t="str">
        <f ca="1" xml:space="preserve"> "(x - " &amp; $P$3 &amp; ")^2 + (y - " &amp; $P$4 &amp; ")^2 = " &amp; L1737 &amp; "^2"</f>
        <v>(x - 7)^2 + (y - 3,5)^2 = 0,756797464158347^2</v>
      </c>
      <c r="J1747" s="32"/>
      <c r="K1747" s="32"/>
      <c r="L1747" s="34"/>
    </row>
    <row r="1748" spans="8:12" x14ac:dyDescent="0.25">
      <c r="H1748" s="33"/>
      <c r="I1748" s="32"/>
      <c r="J1748" s="32"/>
      <c r="K1748" s="32"/>
      <c r="L1748" s="34"/>
    </row>
    <row r="1749" spans="8:12" x14ac:dyDescent="0.25">
      <c r="H1749" s="33"/>
      <c r="I1749" s="32" t="s">
        <v>1529</v>
      </c>
      <c r="J1749" s="32"/>
      <c r="K1749" s="32"/>
      <c r="L1749" s="34"/>
    </row>
    <row r="1750" spans="8:12" x14ac:dyDescent="0.25">
      <c r="H1750" s="33"/>
      <c r="I1750" s="32" t="s">
        <v>1525</v>
      </c>
      <c r="J1750" s="32">
        <f>SQRT(POWER($K1741-$I1740,2)+POWER($L1741-$J1740,2))</f>
        <v>1.0002610271824051</v>
      </c>
      <c r="K1750" s="32"/>
      <c r="L1750" s="34"/>
    </row>
    <row r="1751" spans="8:12" x14ac:dyDescent="0.25">
      <c r="H1751" s="35"/>
      <c r="I1751" s="36" t="s">
        <v>1526</v>
      </c>
      <c r="J1751" s="36">
        <f>SQRT(POWER($K1742-$I1740,2)+POWER($L1742-$J1740,2))</f>
        <v>1.0002610271824051</v>
      </c>
      <c r="K1751" s="36"/>
      <c r="L1751" s="37"/>
    </row>
    <row r="1755" spans="8:12" x14ac:dyDescent="0.25">
      <c r="H1755" s="7"/>
      <c r="I1755" s="8" t="s">
        <v>1512</v>
      </c>
      <c r="J1755" s="8" t="s">
        <v>1513</v>
      </c>
      <c r="K1755" s="8" t="s">
        <v>1514</v>
      </c>
      <c r="L1755" s="9" t="s">
        <v>1522</v>
      </c>
    </row>
    <row r="1756" spans="8:12" x14ac:dyDescent="0.25">
      <c r="H1756" s="33" t="s">
        <v>1516</v>
      </c>
      <c r="I1756" s="4">
        <f>SQRT(POWER($I1761-$M$3,2)+POWER($J1761-$M$4,2))</f>
        <v>4.6097722286464435</v>
      </c>
      <c r="J1756" s="4">
        <f>SQRT(POWER($I1761-$N$3,2)+POWER($J1761-$N$4,2))</f>
        <v>6.5</v>
      </c>
      <c r="K1756" s="4">
        <f>SQRT(POWER($I1761-$O$3,2)+POWER($J1761-$O$4,2))</f>
        <v>4.6097722286464435</v>
      </c>
      <c r="L1756" s="10">
        <f>SQRT(POWER($I1761-$P$3,2)+POWER($J1761-$P$4,2))</f>
        <v>0.5</v>
      </c>
    </row>
    <row r="1757" spans="8:12" x14ac:dyDescent="0.25">
      <c r="H1757" s="33" t="s">
        <v>1527</v>
      </c>
      <c r="I1757" s="32">
        <f>ROUND(I1756/0.5,0)*0.5</f>
        <v>4.5</v>
      </c>
      <c r="J1757" s="32">
        <f t="shared" ref="J1757" si="329">ROUND(J1756/0.5,0)*0.5</f>
        <v>6.5</v>
      </c>
      <c r="K1757" s="32">
        <f t="shared" ref="K1757" si="330">ROUND(K1756/0.5,0)*0.5</f>
        <v>4.5</v>
      </c>
      <c r="L1757" s="34">
        <f t="shared" ref="L1757" si="331">ROUND(L1756/0.5,0)*0.5</f>
        <v>0.5</v>
      </c>
    </row>
    <row r="1758" spans="8:12" x14ac:dyDescent="0.25">
      <c r="H1758" s="33" t="s">
        <v>1517</v>
      </c>
      <c r="I1758" s="4">
        <f ca="1">IF(INDIRECT("$C$" &amp; $I1757*2+3)&gt;$I$6,$I$6,INDIRECT("$C$" &amp; $I1757*2+3))</f>
        <v>2.2515258567794989</v>
      </c>
      <c r="J1758" s="4">
        <f ca="1">IF(INDIRECT("$D$" &amp; $J1757*2+3)&gt;$I$6,$I$6,INDIRECT("$D$" &amp; $J1757*2+3))</f>
        <v>7.8262379212492643</v>
      </c>
      <c r="K1758" s="4">
        <f ca="1">IF(INDIRECT("$E$" &amp; $K1757*2+3)&gt;$I$6,$I$6,INDIRECT("$E$" &amp; $K1757*2+3))</f>
        <v>2.3248949231470326</v>
      </c>
      <c r="L1758" s="10">
        <f ca="1">IF(INDIRECT("$F$" &amp; $L1757*2+3)&gt;$I$6,$I$6,INDIRECT("$F$" &amp; $L1757*2+3))</f>
        <v>0.94724953416546942</v>
      </c>
    </row>
    <row r="1759" spans="8:12" x14ac:dyDescent="0.25">
      <c r="H1759" s="33"/>
      <c r="I1759" s="32" t="s">
        <v>1502</v>
      </c>
      <c r="J1759" s="4">
        <f>SUM(ABS(I1756-I1757),ABS(J1757-J1756),ABS(K1757-K1756),ABS(L1757-L1756))</f>
        <v>0.21954445729288707</v>
      </c>
      <c r="K1759" s="32"/>
      <c r="L1759" s="34"/>
    </row>
    <row r="1760" spans="8:12" x14ac:dyDescent="0.25">
      <c r="H1760" s="33"/>
      <c r="I1760" s="32" t="s">
        <v>1509</v>
      </c>
      <c r="J1760" s="32" t="s">
        <v>1510</v>
      </c>
      <c r="K1760" s="32"/>
      <c r="L1760" s="34"/>
    </row>
    <row r="1761" spans="8:12" x14ac:dyDescent="0.25">
      <c r="H1761" s="33" t="s">
        <v>1523</v>
      </c>
      <c r="I1761" s="32">
        <f>I1740+0.5</f>
        <v>6.5</v>
      </c>
      <c r="J1761" s="32">
        <v>3.5</v>
      </c>
      <c r="K1761" s="32"/>
      <c r="L1761" s="34"/>
    </row>
    <row r="1762" spans="8:12" x14ac:dyDescent="0.25">
      <c r="H1762" s="33" t="s">
        <v>1525</v>
      </c>
      <c r="I1762" s="4">
        <v>11.51235</v>
      </c>
      <c r="J1762" s="4">
        <v>3.47715</v>
      </c>
      <c r="K1762" s="4">
        <f>IF($I1762&lt;$K$3,$K$3,IF($I1762&gt;$L$3,$L$3,$I1762))</f>
        <v>7</v>
      </c>
      <c r="L1762" s="10">
        <f>IF($J1762&lt;$K$4,$K$4,IF($J1762&gt;$L$4,$L$4,$J1762))</f>
        <v>3.47715</v>
      </c>
    </row>
    <row r="1763" spans="8:12" x14ac:dyDescent="0.25">
      <c r="H1763" s="33" t="s">
        <v>1526</v>
      </c>
      <c r="I1763" s="4">
        <v>7.8147428571428597</v>
      </c>
      <c r="J1763" s="4">
        <v>3.47715</v>
      </c>
      <c r="K1763" s="4">
        <f>IF($I1763&lt;$K$3,$K$3,IF($I1763&gt;$L$3,$L$3,$I1763))</f>
        <v>7</v>
      </c>
      <c r="L1763" s="10">
        <f>IF($J1763&lt;$K$4,$K$4,IF($J1763&gt;$L$4,$L$4,$J1763))</f>
        <v>3.47715</v>
      </c>
    </row>
    <row r="1764" spans="8:12" x14ac:dyDescent="0.25">
      <c r="H1764" s="33"/>
      <c r="I1764" s="32"/>
      <c r="J1764" s="32"/>
      <c r="K1764" s="32"/>
      <c r="L1764" s="34"/>
    </row>
    <row r="1765" spans="8:12" x14ac:dyDescent="0.25">
      <c r="H1765" s="33" t="s">
        <v>1519</v>
      </c>
      <c r="I1765" s="32" t="str">
        <f ca="1" xml:space="preserve"> "(x - " &amp; $M$3 &amp; ")^2 + (y - " &amp; $M$4 &amp; ")^2 = " &amp; I1758 &amp; "^2"</f>
        <v>(x - 3,5)^2 + (y - 0)^2 = 2,2515258567795^2</v>
      </c>
      <c r="J1765" s="32"/>
      <c r="K1765" s="32"/>
      <c r="L1765" s="34"/>
    </row>
    <row r="1766" spans="8:12" x14ac:dyDescent="0.25">
      <c r="H1766" s="33"/>
      <c r="I1766" s="32" t="str">
        <f ca="1" xml:space="preserve"> "(x - " &amp; $N$3 &amp; ")^2 + (y - " &amp; $N$4 &amp; ")^2 = " &amp; J1758 &amp; "^2"</f>
        <v>(x - 0)^2 + (y - 3,5)^2 = 7,82623792124926^2</v>
      </c>
      <c r="J1766" s="32"/>
      <c r="K1766" s="32"/>
      <c r="L1766" s="34"/>
    </row>
    <row r="1767" spans="8:12" x14ac:dyDescent="0.25">
      <c r="H1767" s="33"/>
      <c r="I1767" s="32" t="str">
        <f ca="1" xml:space="preserve"> "(x - " &amp; $O$3 &amp; ")^2 + (y - " &amp; $O$4 &amp; ")^2 = " &amp; K1758 &amp; "^2"</f>
        <v>(x - 3,5)^2 + (y - 7)^2 = 2,32489492314703^2</v>
      </c>
      <c r="J1767" s="32"/>
      <c r="K1767" s="32"/>
      <c r="L1767" s="34"/>
    </row>
    <row r="1768" spans="8:12" x14ac:dyDescent="0.25">
      <c r="H1768" s="33"/>
      <c r="I1768" s="32" t="str">
        <f ca="1" xml:space="preserve"> "(x - " &amp; $P$3 &amp; ")^2 + (y - " &amp; $P$4 &amp; ")^2 = " &amp; L1758 &amp; "^2"</f>
        <v>(x - 7)^2 + (y - 3,5)^2 = 0,947249534165469^2</v>
      </c>
      <c r="J1768" s="32"/>
      <c r="K1768" s="32"/>
      <c r="L1768" s="34"/>
    </row>
    <row r="1769" spans="8:12" x14ac:dyDescent="0.25">
      <c r="H1769" s="33"/>
      <c r="I1769" s="32"/>
      <c r="J1769" s="32"/>
      <c r="K1769" s="32"/>
      <c r="L1769" s="34"/>
    </row>
    <row r="1770" spans="8:12" x14ac:dyDescent="0.25">
      <c r="H1770" s="33"/>
      <c r="I1770" s="32" t="s">
        <v>1529</v>
      </c>
      <c r="J1770" s="32"/>
      <c r="K1770" s="32"/>
      <c r="L1770" s="34"/>
    </row>
    <row r="1771" spans="8:12" x14ac:dyDescent="0.25">
      <c r="H1771" s="33"/>
      <c r="I1771" s="32" t="s">
        <v>1525</v>
      </c>
      <c r="J1771" s="32">
        <f>SQRT(POWER($K1762-$I1761,2)+POWER($L1762-$J1761,2))</f>
        <v>0.50052185017239759</v>
      </c>
      <c r="K1771" s="32"/>
      <c r="L1771" s="34"/>
    </row>
    <row r="1772" spans="8:12" x14ac:dyDescent="0.25">
      <c r="H1772" s="35"/>
      <c r="I1772" s="36" t="s">
        <v>1526</v>
      </c>
      <c r="J1772" s="36">
        <f>SQRT(POWER($K1763-$I1761,2)+POWER($L1763-$J1761,2))</f>
        <v>0.50052185017239759</v>
      </c>
      <c r="K1772" s="36"/>
      <c r="L1772" s="37"/>
    </row>
    <row r="1776" spans="8:12" x14ac:dyDescent="0.25">
      <c r="H1776" s="7"/>
      <c r="I1776" s="8" t="s">
        <v>1512</v>
      </c>
      <c r="J1776" s="8" t="s">
        <v>1513</v>
      </c>
      <c r="K1776" s="8" t="s">
        <v>1514</v>
      </c>
      <c r="L1776" s="9" t="s">
        <v>1522</v>
      </c>
    </row>
    <row r="1777" spans="8:12" x14ac:dyDescent="0.25">
      <c r="H1777" s="33" t="s">
        <v>1516</v>
      </c>
      <c r="I1777" s="4">
        <f>SQRT(POWER($I1782-$M$3,2)+POWER($J1782-$M$4,2))</f>
        <v>4.2426406871192848</v>
      </c>
      <c r="J1777" s="4">
        <f>SQRT(POWER($I1782-$N$3,2)+POWER($J1782-$N$4,2))</f>
        <v>0.70710678118654757</v>
      </c>
      <c r="K1777" s="4">
        <f>SQRT(POWER($I1782-$O$3,2)+POWER($J1782-$O$4,2))</f>
        <v>5</v>
      </c>
      <c r="L1777" s="10">
        <f>SQRT(POWER($I1782-$P$3,2)+POWER($J1782-$P$4,2))</f>
        <v>6.5192024052026492</v>
      </c>
    </row>
    <row r="1778" spans="8:12" x14ac:dyDescent="0.25">
      <c r="H1778" s="33" t="s">
        <v>1527</v>
      </c>
      <c r="I1778" s="32">
        <f>ROUND(I1777/0.5,0)*0.5</f>
        <v>4</v>
      </c>
      <c r="J1778" s="32">
        <f t="shared" ref="J1778" si="332">ROUND(J1777/0.5,0)*0.5</f>
        <v>0.5</v>
      </c>
      <c r="K1778" s="32">
        <f t="shared" ref="K1778" si="333">ROUND(K1777/0.5,0)*0.5</f>
        <v>5</v>
      </c>
      <c r="L1778" s="34">
        <f t="shared" ref="L1778" si="334">ROUND(L1777/0.5,0)*0.5</f>
        <v>6.5</v>
      </c>
    </row>
    <row r="1779" spans="8:12" x14ac:dyDescent="0.25">
      <c r="H1779" s="33" t="s">
        <v>1517</v>
      </c>
      <c r="I1779" s="4">
        <f ca="1">IF(INDIRECT("$C$" &amp; $I1778*2+3)&gt;$I$6,$I$6,INDIRECT("$C$" &amp; $I1778*2+3))</f>
        <v>7.8262379212492643</v>
      </c>
      <c r="J1779" s="4">
        <f ca="1">IF(INDIRECT("$D$" &amp; $J1778*2+3)&gt;$I$6,$I$6,INDIRECT("$D$" &amp; $J1778*2+3))</f>
        <v>0.94724953416546942</v>
      </c>
      <c r="K1779" s="4">
        <f ca="1">IF(INDIRECT("$E$" &amp; $K1778*2+3)&gt;$I$6,$I$6,INDIRECT("$E$" &amp; $K1778*2+3))</f>
        <v>2.478883460205028</v>
      </c>
      <c r="L1779" s="10">
        <f ca="1">IF(INDIRECT("$F$" &amp; $L1778*2+3)&gt;$I$6,$I$6,INDIRECT("$F$" &amp; $L1778*2+3))</f>
        <v>7.8262379212492643</v>
      </c>
    </row>
    <row r="1780" spans="8:12" x14ac:dyDescent="0.25">
      <c r="H1780" s="33"/>
      <c r="I1780" s="32" t="s">
        <v>1502</v>
      </c>
      <c r="J1780" s="4">
        <f>SUM(ABS(I1777-I1778),ABS(J1778-J1777),ABS(K1778-K1777),ABS(L1778-L1777))</f>
        <v>0.4689498735084815</v>
      </c>
      <c r="K1780" s="32"/>
      <c r="L1780" s="34"/>
    </row>
    <row r="1781" spans="8:12" x14ac:dyDescent="0.25">
      <c r="H1781" s="33"/>
      <c r="I1781" s="32" t="s">
        <v>1509</v>
      </c>
      <c r="J1781" s="32" t="s">
        <v>1510</v>
      </c>
      <c r="K1781" s="32"/>
      <c r="L1781" s="34"/>
    </row>
    <row r="1782" spans="8:12" x14ac:dyDescent="0.25">
      <c r="H1782" s="33" t="s">
        <v>1523</v>
      </c>
      <c r="I1782" s="32">
        <v>0.5</v>
      </c>
      <c r="J1782" s="32">
        <v>3</v>
      </c>
      <c r="K1782" s="32"/>
      <c r="L1782" s="34"/>
    </row>
    <row r="1783" spans="8:12" x14ac:dyDescent="0.25">
      <c r="H1783" s="33" t="s">
        <v>1525</v>
      </c>
      <c r="I1783" s="4">
        <v>-1.18959285714286</v>
      </c>
      <c r="J1783" s="4">
        <v>7.4398928571428602</v>
      </c>
      <c r="K1783" s="4">
        <f>IF($I1783&lt;$K$3,$K$3,IF($I1783&gt;$L$3,$L$3,$I1783))</f>
        <v>0</v>
      </c>
      <c r="L1783" s="10">
        <f>IF($J1783&lt;$K$4,$K$4,IF($J1783&gt;$L$4,$L$4,$J1783))</f>
        <v>7</v>
      </c>
    </row>
    <row r="1784" spans="8:12" x14ac:dyDescent="0.25">
      <c r="H1784" s="33" t="s">
        <v>1526</v>
      </c>
      <c r="I1784" s="4">
        <v>-0.81474285714285699</v>
      </c>
      <c r="J1784" s="4">
        <v>7.4398928571428602</v>
      </c>
      <c r="K1784" s="4">
        <f>IF($I1784&lt;$K$3,$K$3,IF($I1784&gt;$L$3,$L$3,$I1784))</f>
        <v>0</v>
      </c>
      <c r="L1784" s="10">
        <f>IF($J1784&lt;$K$4,$K$4,IF($J1784&gt;$L$4,$L$4,$J1784))</f>
        <v>7</v>
      </c>
    </row>
    <row r="1785" spans="8:12" x14ac:dyDescent="0.25">
      <c r="H1785" s="33"/>
      <c r="I1785" s="32"/>
      <c r="J1785" s="32"/>
      <c r="K1785" s="32"/>
      <c r="L1785" s="34"/>
    </row>
    <row r="1786" spans="8:12" x14ac:dyDescent="0.25">
      <c r="H1786" s="33" t="s">
        <v>1519</v>
      </c>
      <c r="I1786" s="32" t="str">
        <f ca="1" xml:space="preserve"> "(x - " &amp; $M$3 &amp; ")^2 + (y - " &amp; $M$4 &amp; ")^2 = " &amp; I1779 &amp; "^2"</f>
        <v>(x - 3,5)^2 + (y - 0)^2 = 7,82623792124926^2</v>
      </c>
      <c r="J1786" s="32"/>
      <c r="K1786" s="32"/>
      <c r="L1786" s="34"/>
    </row>
    <row r="1787" spans="8:12" x14ac:dyDescent="0.25">
      <c r="H1787" s="33"/>
      <c r="I1787" s="32" t="str">
        <f ca="1" xml:space="preserve"> "(x - " &amp; $N$3 &amp; ")^2 + (y - " &amp; $N$4 &amp; ")^2 = " &amp; J1779 &amp; "^2"</f>
        <v>(x - 0)^2 + (y - 3,5)^2 = 0,947249534165469^2</v>
      </c>
      <c r="J1787" s="32"/>
      <c r="K1787" s="32"/>
      <c r="L1787" s="34"/>
    </row>
    <row r="1788" spans="8:12" x14ac:dyDescent="0.25">
      <c r="H1788" s="33"/>
      <c r="I1788" s="32" t="str">
        <f ca="1" xml:space="preserve"> "(x - " &amp; $O$3 &amp; ")^2 + (y - " &amp; $O$4 &amp; ")^2 = " &amp; K1779 &amp; "^2"</f>
        <v>(x - 3,5)^2 + (y - 7)^2 = 2,47888346020503^2</v>
      </c>
      <c r="J1788" s="32"/>
      <c r="K1788" s="32"/>
      <c r="L1788" s="34"/>
    </row>
    <row r="1789" spans="8:12" x14ac:dyDescent="0.25">
      <c r="H1789" s="33"/>
      <c r="I1789" s="32" t="str">
        <f ca="1" xml:space="preserve"> "(x - " &amp; $P$3 &amp; ")^2 + (y - " &amp; $P$4 &amp; ")^2 = " &amp; L1779 &amp; "^2"</f>
        <v>(x - 7)^2 + (y - 3,5)^2 = 7,82623792124926^2</v>
      </c>
      <c r="J1789" s="32"/>
      <c r="K1789" s="32"/>
      <c r="L1789" s="34"/>
    </row>
    <row r="1790" spans="8:12" x14ac:dyDescent="0.25">
      <c r="H1790" s="33"/>
      <c r="I1790" s="32"/>
      <c r="J1790" s="32"/>
      <c r="K1790" s="32"/>
      <c r="L1790" s="34"/>
    </row>
    <row r="1791" spans="8:12" x14ac:dyDescent="0.25">
      <c r="H1791" s="33"/>
      <c r="I1791" s="32" t="s">
        <v>1529</v>
      </c>
      <c r="J1791" s="32"/>
      <c r="K1791" s="32"/>
      <c r="L1791" s="34"/>
    </row>
    <row r="1792" spans="8:12" x14ac:dyDescent="0.25">
      <c r="H1792" s="33"/>
      <c r="I1792" s="32" t="s">
        <v>1525</v>
      </c>
      <c r="J1792" s="32">
        <f>SQRT(POWER($K1783-$I1782,2)+POWER($L1783-$J1782,2))</f>
        <v>4.0311288741492746</v>
      </c>
      <c r="K1792" s="32"/>
      <c r="L1792" s="34"/>
    </row>
    <row r="1793" spans="8:12" x14ac:dyDescent="0.25">
      <c r="H1793" s="35"/>
      <c r="I1793" s="36" t="s">
        <v>1526</v>
      </c>
      <c r="J1793" s="36">
        <f>SQRT(POWER($K1784-$I1782,2)+POWER($L1784-$J1782,2))</f>
        <v>4.0311288741492746</v>
      </c>
      <c r="K1793" s="36"/>
      <c r="L1793" s="37"/>
    </row>
    <row r="1797" spans="8:12" x14ac:dyDescent="0.25">
      <c r="H1797" s="7"/>
      <c r="I1797" s="8" t="s">
        <v>1512</v>
      </c>
      <c r="J1797" s="8" t="s">
        <v>1513</v>
      </c>
      <c r="K1797" s="8" t="s">
        <v>1514</v>
      </c>
      <c r="L1797" s="9" t="s">
        <v>1522</v>
      </c>
    </row>
    <row r="1798" spans="8:12" x14ac:dyDescent="0.25">
      <c r="H1798" s="33" t="s">
        <v>1516</v>
      </c>
      <c r="I1798" s="4">
        <f>SQRT(POWER($I1803-$M$3,2)+POWER($J1803-$M$4,2))</f>
        <v>3.905124837953327</v>
      </c>
      <c r="J1798" s="4">
        <f>SQRT(POWER($I1803-$N$3,2)+POWER($J1803-$N$4,2))</f>
        <v>1.1180339887498949</v>
      </c>
      <c r="K1798" s="4">
        <f>SQRT(POWER($I1803-$O$3,2)+POWER($J1803-$O$4,2))</f>
        <v>4.7169905660283016</v>
      </c>
      <c r="L1798" s="10">
        <f>SQRT(POWER($I1803-$P$3,2)+POWER($J1803-$P$4,2))</f>
        <v>6.0207972893961479</v>
      </c>
    </row>
    <row r="1799" spans="8:12" x14ac:dyDescent="0.25">
      <c r="H1799" s="33" t="s">
        <v>1527</v>
      </c>
      <c r="I1799" s="32">
        <f>ROUND(I1798/0.5,0)*0.5</f>
        <v>4</v>
      </c>
      <c r="J1799" s="32">
        <f t="shared" ref="J1799" si="335">ROUND(J1798/0.5,0)*0.5</f>
        <v>1</v>
      </c>
      <c r="K1799" s="32">
        <f t="shared" ref="K1799" si="336">ROUND(K1798/0.5,0)*0.5</f>
        <v>4.5</v>
      </c>
      <c r="L1799" s="34">
        <f t="shared" ref="L1799" si="337">ROUND(L1798/0.5,0)*0.5</f>
        <v>6</v>
      </c>
    </row>
    <row r="1800" spans="8:12" x14ac:dyDescent="0.25">
      <c r="H1800" s="33" t="s">
        <v>1517</v>
      </c>
      <c r="I1800" s="4">
        <f ca="1">IF(INDIRECT("$C$" &amp; $I1799*2+3)&gt;$I$6,$I$6,INDIRECT("$C$" &amp; $I1799*2+3))</f>
        <v>7.8262379212492643</v>
      </c>
      <c r="J1800" s="4">
        <f ca="1">IF(INDIRECT("$D$" &amp; $J1799*2+3)&gt;$I$6,$I$6,INDIRECT("$D$" &amp; $J1799*2+3))</f>
        <v>0.78145875028456535</v>
      </c>
      <c r="K1800" s="4">
        <f ca="1">IF(INDIRECT("$E$" &amp; $K1799*2+3)&gt;$I$6,$I$6,INDIRECT("$E$" &amp; $K1799*2+3))</f>
        <v>2.3248949231470326</v>
      </c>
      <c r="L1800" s="10">
        <f ca="1">IF(INDIRECT("$F$" &amp; $L1799*2+3)&gt;$I$6,$I$6,INDIRECT("$F$" &amp; $L1799*2+3))</f>
        <v>7.8262379212492643</v>
      </c>
    </row>
    <row r="1801" spans="8:12" x14ac:dyDescent="0.25">
      <c r="H1801" s="33"/>
      <c r="I1801" s="32" t="s">
        <v>1502</v>
      </c>
      <c r="J1801" s="4">
        <f>SUM(ABS(I1798-I1799),ABS(J1799-J1798),ABS(K1799-K1798),ABS(L1799-L1798))</f>
        <v>0.45069700622101738</v>
      </c>
      <c r="K1801" s="32"/>
      <c r="L1801" s="34"/>
    </row>
    <row r="1802" spans="8:12" x14ac:dyDescent="0.25">
      <c r="H1802" s="33"/>
      <c r="I1802" s="32" t="s">
        <v>1509</v>
      </c>
      <c r="J1802" s="32" t="s">
        <v>1510</v>
      </c>
      <c r="K1802" s="32"/>
      <c r="L1802" s="34"/>
    </row>
    <row r="1803" spans="8:12" x14ac:dyDescent="0.25">
      <c r="H1803" s="33" t="s">
        <v>1523</v>
      </c>
      <c r="I1803" s="32">
        <f>I1782+0.5</f>
        <v>1</v>
      </c>
      <c r="J1803" s="32">
        <v>3</v>
      </c>
      <c r="K1803" s="32"/>
      <c r="L1803" s="34"/>
    </row>
    <row r="1804" spans="8:12" x14ac:dyDescent="0.25">
      <c r="H1804" s="33" t="s">
        <v>1525</v>
      </c>
      <c r="I1804" s="4">
        <v>-1.17675</v>
      </c>
      <c r="J1804" s="4">
        <v>7.4947499999999998</v>
      </c>
      <c r="K1804" s="4">
        <f>IF($I1804&lt;$K$3,$K$3,IF($I1804&gt;$L$3,$L$3,$I1804))</f>
        <v>0</v>
      </c>
      <c r="L1804" s="10">
        <f>IF($J1804&lt;$K$4,$K$4,IF($J1804&gt;$L$4,$L$4,$J1804))</f>
        <v>7</v>
      </c>
    </row>
    <row r="1805" spans="8:12" x14ac:dyDescent="0.25">
      <c r="H1805" s="33" t="s">
        <v>1526</v>
      </c>
      <c r="I1805" s="4">
        <v>-0.83574999999999999</v>
      </c>
      <c r="J1805" s="4">
        <v>7.4947499999999998</v>
      </c>
      <c r="K1805" s="4">
        <f>IF($I1805&lt;$K$3,$K$3,IF($I1805&gt;$L$3,$L$3,$I1805))</f>
        <v>0</v>
      </c>
      <c r="L1805" s="10">
        <f>IF($J1805&lt;$K$4,$K$4,IF($J1805&gt;$L$4,$L$4,$J1805))</f>
        <v>7</v>
      </c>
    </row>
    <row r="1806" spans="8:12" x14ac:dyDescent="0.25">
      <c r="H1806" s="33"/>
      <c r="I1806" s="32"/>
      <c r="J1806" s="32"/>
      <c r="K1806" s="32"/>
      <c r="L1806" s="34"/>
    </row>
    <row r="1807" spans="8:12" x14ac:dyDescent="0.25">
      <c r="H1807" s="33" t="s">
        <v>1519</v>
      </c>
      <c r="I1807" s="32" t="str">
        <f ca="1" xml:space="preserve"> "(x - " &amp; $M$3 &amp; ")^2 + (y - " &amp; $M$4 &amp; ")^2 = " &amp; I1800 &amp; "^2"</f>
        <v>(x - 3,5)^2 + (y - 0)^2 = 7,82623792124926^2</v>
      </c>
      <c r="J1807" s="32"/>
      <c r="K1807" s="32"/>
      <c r="L1807" s="34"/>
    </row>
    <row r="1808" spans="8:12" x14ac:dyDescent="0.25">
      <c r="H1808" s="33"/>
      <c r="I1808" s="32" t="str">
        <f ca="1" xml:space="preserve"> "(x - " &amp; $N$3 &amp; ")^2 + (y - " &amp; $N$4 &amp; ")^2 = " &amp; J1800 &amp; "^2"</f>
        <v>(x - 0)^2 + (y - 3,5)^2 = 0,781458750284565^2</v>
      </c>
      <c r="J1808" s="32"/>
      <c r="K1808" s="32"/>
      <c r="L1808" s="34"/>
    </row>
    <row r="1809" spans="8:12" x14ac:dyDescent="0.25">
      <c r="H1809" s="33"/>
      <c r="I1809" s="32" t="str">
        <f ca="1" xml:space="preserve"> "(x - " &amp; $O$3 &amp; ")^2 + (y - " &amp; $O$4 &amp; ")^2 = " &amp; K1800 &amp; "^2"</f>
        <v>(x - 3,5)^2 + (y - 7)^2 = 2,32489492314703^2</v>
      </c>
      <c r="J1809" s="32"/>
      <c r="K1809" s="32"/>
      <c r="L1809" s="34"/>
    </row>
    <row r="1810" spans="8:12" x14ac:dyDescent="0.25">
      <c r="H1810" s="33"/>
      <c r="I1810" s="32" t="str">
        <f ca="1" xml:space="preserve"> "(x - " &amp; $P$3 &amp; ")^2 + (y - " &amp; $P$4 &amp; ")^2 = " &amp; L1800 &amp; "^2"</f>
        <v>(x - 7)^2 + (y - 3,5)^2 = 7,82623792124926^2</v>
      </c>
      <c r="J1810" s="32"/>
      <c r="K1810" s="32"/>
      <c r="L1810" s="34"/>
    </row>
    <row r="1811" spans="8:12" x14ac:dyDescent="0.25">
      <c r="H1811" s="33"/>
      <c r="I1811" s="32"/>
      <c r="J1811" s="32"/>
      <c r="K1811" s="32"/>
      <c r="L1811" s="34"/>
    </row>
    <row r="1812" spans="8:12" x14ac:dyDescent="0.25">
      <c r="H1812" s="33"/>
      <c r="I1812" s="32" t="s">
        <v>1529</v>
      </c>
      <c r="J1812" s="32"/>
      <c r="K1812" s="32"/>
      <c r="L1812" s="34"/>
    </row>
    <row r="1813" spans="8:12" x14ac:dyDescent="0.25">
      <c r="H1813" s="33"/>
      <c r="I1813" s="32" t="s">
        <v>1525</v>
      </c>
      <c r="J1813" s="32">
        <f>SQRT(POWER($K1804-$I1803,2)+POWER($L1804-$J1803,2))</f>
        <v>4.1231056256176606</v>
      </c>
      <c r="K1813" s="32"/>
      <c r="L1813" s="34"/>
    </row>
    <row r="1814" spans="8:12" x14ac:dyDescent="0.25">
      <c r="H1814" s="35"/>
      <c r="I1814" s="36" t="s">
        <v>1526</v>
      </c>
      <c r="J1814" s="36">
        <f>SQRT(POWER($K1805-$I1803,2)+POWER($L1805-$J1803,2))</f>
        <v>4.1231056256176606</v>
      </c>
      <c r="K1814" s="36"/>
      <c r="L1814" s="37"/>
    </row>
    <row r="1818" spans="8:12" x14ac:dyDescent="0.25">
      <c r="H1818" s="7"/>
      <c r="I1818" s="8" t="s">
        <v>1512</v>
      </c>
      <c r="J1818" s="8" t="s">
        <v>1513</v>
      </c>
      <c r="K1818" s="8" t="s">
        <v>1514</v>
      </c>
      <c r="L1818" s="9" t="s">
        <v>1522</v>
      </c>
    </row>
    <row r="1819" spans="8:12" x14ac:dyDescent="0.25">
      <c r="H1819" s="33" t="s">
        <v>1516</v>
      </c>
      <c r="I1819" s="4">
        <f>SQRT(POWER($I1824-$M$3,2)+POWER($J1824-$M$4,2))</f>
        <v>3.6055512754639891</v>
      </c>
      <c r="J1819" s="4">
        <f>SQRT(POWER($I1824-$N$3,2)+POWER($J1824-$N$4,2))</f>
        <v>1.5811388300841898</v>
      </c>
      <c r="K1819" s="4">
        <f>SQRT(POWER($I1824-$O$3,2)+POWER($J1824-$O$4,2))</f>
        <v>4.4721359549995796</v>
      </c>
      <c r="L1819" s="10">
        <f>SQRT(POWER($I1824-$P$3,2)+POWER($J1824-$P$4,2))</f>
        <v>5.5226805085936306</v>
      </c>
    </row>
    <row r="1820" spans="8:12" x14ac:dyDescent="0.25">
      <c r="H1820" s="33" t="s">
        <v>1527</v>
      </c>
      <c r="I1820" s="32">
        <f>ROUND(I1819/0.5,0)*0.5</f>
        <v>3.5</v>
      </c>
      <c r="J1820" s="32">
        <f t="shared" ref="J1820" si="338">ROUND(J1819/0.5,0)*0.5</f>
        <v>1.5</v>
      </c>
      <c r="K1820" s="32">
        <f t="shared" ref="K1820" si="339">ROUND(K1819/0.5,0)*0.5</f>
        <v>4.5</v>
      </c>
      <c r="L1820" s="34">
        <f t="shared" ref="L1820" si="340">ROUND(L1819/0.5,0)*0.5</f>
        <v>5.5</v>
      </c>
    </row>
    <row r="1821" spans="8:12" x14ac:dyDescent="0.25">
      <c r="H1821" s="33" t="s">
        <v>1517</v>
      </c>
      <c r="I1821" s="4">
        <f ca="1">IF(INDIRECT("$C$" &amp; $I1820*2+3)&gt;$I$6,$I$6,INDIRECT("$C$" &amp; $I1820*2+3))</f>
        <v>3.5273325269550631</v>
      </c>
      <c r="J1821" s="4">
        <f ca="1">IF(INDIRECT("$D$" &amp; $J1820*2+3)&gt;$I$6,$I$6,INDIRECT("$D$" &amp; $J1820*2+3))</f>
        <v>0.81996562104385073</v>
      </c>
      <c r="K1821" s="4">
        <f ca="1">IF(INDIRECT("$E$" &amp; $K1820*2+3)&gt;$I$6,$I$6,INDIRECT("$E$" &amp; $K1820*2+3))</f>
        <v>2.3248949231470326</v>
      </c>
      <c r="L1821" s="10">
        <f ca="1">IF(INDIRECT("$F$" &amp; $L1820*2+3)&gt;$I$6,$I$6,INDIRECT("$F$" &amp; $L1820*2+3))</f>
        <v>3.7609640645075757</v>
      </c>
    </row>
    <row r="1822" spans="8:12" x14ac:dyDescent="0.25">
      <c r="H1822" s="33"/>
      <c r="I1822" s="32" t="s">
        <v>1502</v>
      </c>
      <c r="J1822" s="4">
        <f>SUM(ABS(I1819-I1820),ABS(J1820-J1819),ABS(K1820-K1819),ABS(L1820-L1819))</f>
        <v>0.23723465914222985</v>
      </c>
      <c r="K1822" s="32"/>
      <c r="L1822" s="34"/>
    </row>
    <row r="1823" spans="8:12" x14ac:dyDescent="0.25">
      <c r="H1823" s="33"/>
      <c r="I1823" s="32" t="s">
        <v>1509</v>
      </c>
      <c r="J1823" s="32" t="s">
        <v>1510</v>
      </c>
      <c r="K1823" s="32"/>
      <c r="L1823" s="34"/>
    </row>
    <row r="1824" spans="8:12" x14ac:dyDescent="0.25">
      <c r="H1824" s="33" t="s">
        <v>1523</v>
      </c>
      <c r="I1824" s="32">
        <f>I1803+0.5</f>
        <v>1.5</v>
      </c>
      <c r="J1824" s="32">
        <v>3</v>
      </c>
      <c r="K1824" s="32"/>
      <c r="L1824" s="34"/>
    </row>
    <row r="1825" spans="8:12" x14ac:dyDescent="0.25">
      <c r="H1825" s="33" t="s">
        <v>1525</v>
      </c>
      <c r="I1825" s="4">
        <v>2.32153571428571</v>
      </c>
      <c r="J1825" s="4">
        <v>4.0056071428571398</v>
      </c>
      <c r="K1825" s="4">
        <f>IF($I1825&lt;$K$3,$K$3,IF($I1825&gt;$L$3,$L$3,$I1825))</f>
        <v>2.32153571428571</v>
      </c>
      <c r="L1825" s="10">
        <f>IF($J1825&lt;$K$4,$K$4,IF($J1825&gt;$L$4,$L$4,$J1825))</f>
        <v>4.0056071428571398</v>
      </c>
    </row>
    <row r="1826" spans="8:12" x14ac:dyDescent="0.25">
      <c r="H1826" s="33" t="s">
        <v>1526</v>
      </c>
      <c r="I1826" s="4">
        <v>2.5381999999999998</v>
      </c>
      <c r="J1826" s="4">
        <v>4.0056071428571398</v>
      </c>
      <c r="K1826" s="4">
        <f>IF($I1826&lt;$K$3,$K$3,IF($I1826&gt;$L$3,$L$3,$I1826))</f>
        <v>2.5381999999999998</v>
      </c>
      <c r="L1826" s="10">
        <f>IF($J1826&lt;$K$4,$K$4,IF($J1826&gt;$L$4,$L$4,$J1826))</f>
        <v>4.0056071428571398</v>
      </c>
    </row>
    <row r="1827" spans="8:12" x14ac:dyDescent="0.25">
      <c r="H1827" s="33"/>
      <c r="I1827" s="32"/>
      <c r="J1827" s="32"/>
      <c r="K1827" s="32"/>
      <c r="L1827" s="34"/>
    </row>
    <row r="1828" spans="8:12" x14ac:dyDescent="0.25">
      <c r="H1828" s="33" t="s">
        <v>1519</v>
      </c>
      <c r="I1828" s="32" t="str">
        <f ca="1" xml:space="preserve"> "(x - " &amp; $M$3 &amp; ")^2 + (y - " &amp; $M$4 &amp; ")^2 = " &amp; I1821 &amp; "^2"</f>
        <v>(x - 3,5)^2 + (y - 0)^2 = 3,52733252695506^2</v>
      </c>
      <c r="J1828" s="32"/>
      <c r="K1828" s="32"/>
      <c r="L1828" s="34"/>
    </row>
    <row r="1829" spans="8:12" x14ac:dyDescent="0.25">
      <c r="H1829" s="33"/>
      <c r="I1829" s="32" t="str">
        <f ca="1" xml:space="preserve"> "(x - " &amp; $N$3 &amp; ")^2 + (y - " &amp; $N$4 &amp; ")^2 = " &amp; J1821 &amp; "^2"</f>
        <v>(x - 0)^2 + (y - 3,5)^2 = 0,819965621043851^2</v>
      </c>
      <c r="J1829" s="32"/>
      <c r="K1829" s="32"/>
      <c r="L1829" s="34"/>
    </row>
    <row r="1830" spans="8:12" x14ac:dyDescent="0.25">
      <c r="H1830" s="33"/>
      <c r="I1830" s="32" t="str">
        <f ca="1" xml:space="preserve"> "(x - " &amp; $O$3 &amp; ")^2 + (y - " &amp; $O$4 &amp; ")^2 = " &amp; K1821 &amp; "^2"</f>
        <v>(x - 3,5)^2 + (y - 7)^2 = 2,32489492314703^2</v>
      </c>
      <c r="J1830" s="32"/>
      <c r="K1830" s="32"/>
      <c r="L1830" s="34"/>
    </row>
    <row r="1831" spans="8:12" x14ac:dyDescent="0.25">
      <c r="H1831" s="33"/>
      <c r="I1831" s="32" t="str">
        <f ca="1" xml:space="preserve"> "(x - " &amp; $P$3 &amp; ")^2 + (y - " &amp; $P$4 &amp; ")^2 = " &amp; L1821 &amp; "^2"</f>
        <v>(x - 7)^2 + (y - 3,5)^2 = 3,76096406450758^2</v>
      </c>
      <c r="J1831" s="32"/>
      <c r="K1831" s="32"/>
      <c r="L1831" s="34"/>
    </row>
    <row r="1832" spans="8:12" x14ac:dyDescent="0.25">
      <c r="H1832" s="33"/>
      <c r="I1832" s="32"/>
      <c r="J1832" s="32"/>
      <c r="K1832" s="32"/>
      <c r="L1832" s="34"/>
    </row>
    <row r="1833" spans="8:12" x14ac:dyDescent="0.25">
      <c r="H1833" s="33"/>
      <c r="I1833" s="32" t="s">
        <v>1529</v>
      </c>
      <c r="J1833" s="32"/>
      <c r="K1833" s="32"/>
      <c r="L1833" s="34"/>
    </row>
    <row r="1834" spans="8:12" x14ac:dyDescent="0.25">
      <c r="H1834" s="33"/>
      <c r="I1834" s="32" t="s">
        <v>1525</v>
      </c>
      <c r="J1834" s="32">
        <f>SQRT(POWER($K1825-$I1824,2)+POWER($L1825-$J1824,2))</f>
        <v>1.2985247997678873</v>
      </c>
      <c r="K1834" s="32"/>
      <c r="L1834" s="34"/>
    </row>
    <row r="1835" spans="8:12" x14ac:dyDescent="0.25">
      <c r="H1835" s="35"/>
      <c r="I1835" s="36" t="s">
        <v>1526</v>
      </c>
      <c r="J1835" s="36">
        <f>SQRT(POWER($K1826-$I1824,2)+POWER($L1826-$J1824,2))</f>
        <v>1.4453736422687733</v>
      </c>
      <c r="K1835" s="36"/>
      <c r="L1835" s="37"/>
    </row>
    <row r="1839" spans="8:12" x14ac:dyDescent="0.25">
      <c r="H1839" s="7"/>
      <c r="I1839" s="8" t="s">
        <v>1512</v>
      </c>
      <c r="J1839" s="8" t="s">
        <v>1513</v>
      </c>
      <c r="K1839" s="8" t="s">
        <v>1514</v>
      </c>
      <c r="L1839" s="9" t="s">
        <v>1522</v>
      </c>
    </row>
    <row r="1840" spans="8:12" x14ac:dyDescent="0.25">
      <c r="H1840" s="33" t="s">
        <v>1516</v>
      </c>
      <c r="I1840" s="4">
        <f>SQRT(POWER($I1845-$M$3,2)+POWER($J1845-$M$4,2))</f>
        <v>3.3541019662496847</v>
      </c>
      <c r="J1840" s="4">
        <f>SQRT(POWER($I1845-$N$3,2)+POWER($J1845-$N$4,2))</f>
        <v>2.0615528128088303</v>
      </c>
      <c r="K1840" s="4">
        <f>SQRT(POWER($I1845-$O$3,2)+POWER($J1845-$O$4,2))</f>
        <v>4.2720018726587652</v>
      </c>
      <c r="L1840" s="10">
        <f>SQRT(POWER($I1845-$P$3,2)+POWER($J1845-$P$4,2))</f>
        <v>5.024937810560445</v>
      </c>
    </row>
    <row r="1841" spans="8:12" x14ac:dyDescent="0.25">
      <c r="H1841" s="33" t="s">
        <v>1527</v>
      </c>
      <c r="I1841" s="32">
        <f>ROUND(I1840/0.5,0)*0.5</f>
        <v>3.5</v>
      </c>
      <c r="J1841" s="32">
        <f t="shared" ref="J1841" si="341">ROUND(J1840/0.5,0)*0.5</f>
        <v>2</v>
      </c>
      <c r="K1841" s="32">
        <f t="shared" ref="K1841" si="342">ROUND(K1840/0.5,0)*0.5</f>
        <v>4.5</v>
      </c>
      <c r="L1841" s="34">
        <f t="shared" ref="L1841" si="343">ROUND(L1840/0.5,0)*0.5</f>
        <v>5</v>
      </c>
    </row>
    <row r="1842" spans="8:12" x14ac:dyDescent="0.25">
      <c r="H1842" s="33" t="s">
        <v>1517</v>
      </c>
      <c r="I1842" s="4">
        <f ca="1">IF(INDIRECT("$C$" &amp; $I1841*2+3)&gt;$I$6,$I$6,INDIRECT("$C$" &amp; $I1841*2+3))</f>
        <v>3.5273325269550631</v>
      </c>
      <c r="J1842" s="4">
        <f ca="1">IF(INDIRECT("$D$" &amp; $J1841*2+3)&gt;$I$6,$I$6,INDIRECT("$D$" &amp; $J1841*2+3))</f>
        <v>1.305353997541538</v>
      </c>
      <c r="K1842" s="4">
        <f ca="1">IF(INDIRECT("$E$" &amp; $K1841*2+3)&gt;$I$6,$I$6,INDIRECT("$E$" &amp; $K1841*2+3))</f>
        <v>2.3248949231470326</v>
      </c>
      <c r="L1842" s="10">
        <f ca="1">IF(INDIRECT("$F$" &amp; $L1841*2+3)&gt;$I$6,$I$6,INDIRECT("$F$" &amp; $L1841*2+3))</f>
        <v>2.478883460205028</v>
      </c>
    </row>
    <row r="1843" spans="8:12" x14ac:dyDescent="0.25">
      <c r="H1843" s="33"/>
      <c r="I1843" s="32" t="s">
        <v>1502</v>
      </c>
      <c r="J1843" s="4">
        <f>SUM(ABS(I1840-I1841),ABS(J1841-J1840),ABS(K1841-K1840),ABS(L1841-L1840))</f>
        <v>0.46038678446082537</v>
      </c>
      <c r="K1843" s="32"/>
      <c r="L1843" s="34"/>
    </row>
    <row r="1844" spans="8:12" x14ac:dyDescent="0.25">
      <c r="H1844" s="33"/>
      <c r="I1844" s="32" t="s">
        <v>1509</v>
      </c>
      <c r="J1844" s="32" t="s">
        <v>1510</v>
      </c>
      <c r="K1844" s="32"/>
      <c r="L1844" s="34"/>
    </row>
    <row r="1845" spans="8:12" x14ac:dyDescent="0.25">
      <c r="H1845" s="33" t="s">
        <v>1523</v>
      </c>
      <c r="I1845" s="32">
        <f>I1824+0.5</f>
        <v>2</v>
      </c>
      <c r="J1845" s="32">
        <v>3</v>
      </c>
      <c r="K1845" s="32"/>
      <c r="L1845" s="34"/>
    </row>
    <row r="1846" spans="8:12" x14ac:dyDescent="0.25">
      <c r="H1846" s="33" t="s">
        <v>1525</v>
      </c>
      <c r="I1846" s="4">
        <v>2.4706357142857098</v>
      </c>
      <c r="J1846" s="4">
        <v>4.0056071428571398</v>
      </c>
      <c r="K1846" s="4">
        <f>IF($I1846&lt;$K$3,$K$3,IF($I1846&gt;$L$3,$L$3,$I1846))</f>
        <v>2.4706357142857098</v>
      </c>
      <c r="L1846" s="10">
        <f>IF($J1846&lt;$K$4,$K$4,IF($J1846&gt;$L$4,$L$4,$J1846))</f>
        <v>4.0056071428571398</v>
      </c>
    </row>
    <row r="1847" spans="8:12" x14ac:dyDescent="0.25">
      <c r="H1847" s="33" t="s">
        <v>1526</v>
      </c>
      <c r="I1847" s="4">
        <v>3.1832642857142899</v>
      </c>
      <c r="J1847" s="4">
        <v>4.0056071428571398</v>
      </c>
      <c r="K1847" s="4">
        <f>IF($I1847&lt;$K$3,$K$3,IF($I1847&gt;$L$3,$L$3,$I1847))</f>
        <v>3.1832642857142899</v>
      </c>
      <c r="L1847" s="10">
        <f>IF($J1847&lt;$K$4,$K$4,IF($J1847&gt;$L$4,$L$4,$J1847))</f>
        <v>4.0056071428571398</v>
      </c>
    </row>
    <row r="1848" spans="8:12" x14ac:dyDescent="0.25">
      <c r="H1848" s="33"/>
      <c r="I1848" s="32"/>
      <c r="J1848" s="32"/>
      <c r="K1848" s="32"/>
      <c r="L1848" s="34"/>
    </row>
    <row r="1849" spans="8:12" x14ac:dyDescent="0.25">
      <c r="H1849" s="33" t="s">
        <v>1519</v>
      </c>
      <c r="I1849" s="32" t="str">
        <f ca="1" xml:space="preserve"> "(x - " &amp; $M$3 &amp; ")^2 + (y - " &amp; $M$4 &amp; ")^2 = " &amp; I1842 &amp; "^2"</f>
        <v>(x - 3,5)^2 + (y - 0)^2 = 3,52733252695506^2</v>
      </c>
      <c r="J1849" s="32"/>
      <c r="K1849" s="32"/>
      <c r="L1849" s="34"/>
    </row>
    <row r="1850" spans="8:12" x14ac:dyDescent="0.25">
      <c r="H1850" s="33"/>
      <c r="I1850" s="32" t="str">
        <f ca="1" xml:space="preserve"> "(x - " &amp; $N$3 &amp; ")^2 + (y - " &amp; $N$4 &amp; ")^2 = " &amp; J1842 &amp; "^2"</f>
        <v>(x - 0)^2 + (y - 3,5)^2 = 1,30535399754154^2</v>
      </c>
      <c r="J1850" s="32"/>
      <c r="K1850" s="32"/>
      <c r="L1850" s="34"/>
    </row>
    <row r="1851" spans="8:12" x14ac:dyDescent="0.25">
      <c r="H1851" s="33"/>
      <c r="I1851" s="32" t="str">
        <f ca="1" xml:space="preserve"> "(x - " &amp; $O$3 &amp; ")^2 + (y - " &amp; $O$4 &amp; ")^2 = " &amp; K1842 &amp; "^2"</f>
        <v>(x - 3,5)^2 + (y - 7)^2 = 2,32489492314703^2</v>
      </c>
      <c r="J1851" s="32"/>
      <c r="K1851" s="32"/>
      <c r="L1851" s="34"/>
    </row>
    <row r="1852" spans="8:12" x14ac:dyDescent="0.25">
      <c r="H1852" s="33"/>
      <c r="I1852" s="32" t="str">
        <f ca="1" xml:space="preserve"> "(x - " &amp; $P$3 &amp; ")^2 + (y - " &amp; $P$4 &amp; ")^2 = " &amp; L1842 &amp; "^2"</f>
        <v>(x - 7)^2 + (y - 3,5)^2 = 2,47888346020503^2</v>
      </c>
      <c r="J1852" s="32"/>
      <c r="K1852" s="32"/>
      <c r="L1852" s="34"/>
    </row>
    <row r="1853" spans="8:12" x14ac:dyDescent="0.25">
      <c r="H1853" s="33"/>
      <c r="I1853" s="32"/>
      <c r="J1853" s="32"/>
      <c r="K1853" s="32"/>
      <c r="L1853" s="34"/>
    </row>
    <row r="1854" spans="8:12" x14ac:dyDescent="0.25">
      <c r="H1854" s="33"/>
      <c r="I1854" s="32" t="s">
        <v>1529</v>
      </c>
      <c r="J1854" s="32"/>
      <c r="K1854" s="32"/>
      <c r="L1854" s="34"/>
    </row>
    <row r="1855" spans="8:12" x14ac:dyDescent="0.25">
      <c r="H1855" s="33"/>
      <c r="I1855" s="32" t="s">
        <v>1525</v>
      </c>
      <c r="J1855" s="32">
        <f>SQRT(POWER($K1846-$I1845,2)+POWER($L1846-$J1845,2))</f>
        <v>1.1102899176911047</v>
      </c>
      <c r="K1855" s="32"/>
      <c r="L1855" s="34"/>
    </row>
    <row r="1856" spans="8:12" x14ac:dyDescent="0.25">
      <c r="H1856" s="35"/>
      <c r="I1856" s="36" t="s">
        <v>1526</v>
      </c>
      <c r="J1856" s="36">
        <f>SQRT(POWER($K1847-$I1845,2)+POWER($L1847-$J1845,2))</f>
        <v>1.5528554651390609</v>
      </c>
      <c r="K1856" s="36"/>
      <c r="L1856" s="37"/>
    </row>
    <row r="1860" spans="8:12" x14ac:dyDescent="0.25">
      <c r="H1860" s="7"/>
      <c r="I1860" s="8" t="s">
        <v>1512</v>
      </c>
      <c r="J1860" s="8" t="s">
        <v>1513</v>
      </c>
      <c r="K1860" s="8" t="s">
        <v>1514</v>
      </c>
      <c r="L1860" s="9" t="s">
        <v>1522</v>
      </c>
    </row>
    <row r="1861" spans="8:12" x14ac:dyDescent="0.25">
      <c r="H1861" s="33" t="s">
        <v>1516</v>
      </c>
      <c r="I1861" s="4">
        <f>SQRT(POWER($I1866-$M$3,2)+POWER($J1866-$M$4,2))</f>
        <v>3.1622776601683795</v>
      </c>
      <c r="J1861" s="4">
        <f>SQRT(POWER($I1866-$N$3,2)+POWER($J1866-$N$4,2))</f>
        <v>2.5495097567963922</v>
      </c>
      <c r="K1861" s="4">
        <f>SQRT(POWER($I1866-$O$3,2)+POWER($J1866-$O$4,2))</f>
        <v>4.1231056256176606</v>
      </c>
      <c r="L1861" s="10">
        <f>SQRT(POWER($I1866-$P$3,2)+POWER($J1866-$P$4,2))</f>
        <v>4.5276925690687087</v>
      </c>
    </row>
    <row r="1862" spans="8:12" x14ac:dyDescent="0.25">
      <c r="H1862" s="33" t="s">
        <v>1527</v>
      </c>
      <c r="I1862" s="32">
        <f>ROUND(I1861/0.5,0)*0.5</f>
        <v>3</v>
      </c>
      <c r="J1862" s="32">
        <f t="shared" ref="J1862" si="344">ROUND(J1861/0.5,0)*0.5</f>
        <v>2.5</v>
      </c>
      <c r="K1862" s="32">
        <f t="shared" ref="K1862" si="345">ROUND(K1861/0.5,0)*0.5</f>
        <v>4</v>
      </c>
      <c r="L1862" s="34">
        <f t="shared" ref="L1862" si="346">ROUND(L1861/0.5,0)*0.5</f>
        <v>4.5</v>
      </c>
    </row>
    <row r="1863" spans="8:12" x14ac:dyDescent="0.25">
      <c r="H1863" s="33" t="s">
        <v>1517</v>
      </c>
      <c r="I1863" s="4">
        <f ca="1">IF(INDIRECT("$C$" &amp; $I1862*2+3)&gt;$I$6,$I$6,INDIRECT("$C$" &amp; $I1862*2+3))</f>
        <v>7.8262379212492643</v>
      </c>
      <c r="J1863" s="4">
        <f ca="1">IF(INDIRECT("$D$" &amp; $J1862*2+3)&gt;$I$6,$I$6,INDIRECT("$D$" &amp; $J1862*2+3))</f>
        <v>3.5273325269550631</v>
      </c>
      <c r="K1863" s="4">
        <f ca="1">IF(INDIRECT("$E$" &amp; $K1862*2+3)&gt;$I$6,$I$6,INDIRECT("$E$" &amp; $K1862*2+3))</f>
        <v>6.5919061299105222</v>
      </c>
      <c r="L1863" s="10">
        <f ca="1">IF(INDIRECT("$F$" &amp; $L1862*2+3)&gt;$I$6,$I$6,INDIRECT("$F$" &amp; $L1862*2+3))</f>
        <v>2.1457906735558052</v>
      </c>
    </row>
    <row r="1864" spans="8:12" x14ac:dyDescent="0.25">
      <c r="H1864" s="33"/>
      <c r="I1864" s="32" t="s">
        <v>1502</v>
      </c>
      <c r="J1864" s="4">
        <f>SUM(ABS(I1861-I1862),ABS(J1862-J1861),ABS(K1862-K1861),ABS(L1862-L1861))</f>
        <v>0.362585611651141</v>
      </c>
      <c r="K1864" s="32"/>
      <c r="L1864" s="34"/>
    </row>
    <row r="1865" spans="8:12" x14ac:dyDescent="0.25">
      <c r="H1865" s="33"/>
      <c r="I1865" s="32" t="s">
        <v>1509</v>
      </c>
      <c r="J1865" s="32" t="s">
        <v>1510</v>
      </c>
      <c r="K1865" s="32"/>
      <c r="L1865" s="34"/>
    </row>
    <row r="1866" spans="8:12" x14ac:dyDescent="0.25">
      <c r="H1866" s="33" t="s">
        <v>1523</v>
      </c>
      <c r="I1866" s="32">
        <f>I1845+0.5</f>
        <v>2.5</v>
      </c>
      <c r="J1866" s="32">
        <v>3</v>
      </c>
      <c r="K1866" s="32"/>
      <c r="L1866" s="34"/>
    </row>
    <row r="1867" spans="8:12" x14ac:dyDescent="0.25">
      <c r="H1867" s="33" t="s">
        <v>1525</v>
      </c>
      <c r="I1867" s="4">
        <v>-2.2010857142857101</v>
      </c>
      <c r="J1867" s="4">
        <v>4.7771999999999997</v>
      </c>
      <c r="K1867" s="4">
        <f>IF($I1867&lt;$K$3,$K$3,IF($I1867&gt;$L$3,$L$3,$I1867))</f>
        <v>0</v>
      </c>
      <c r="L1867" s="10">
        <f>IF($J1867&lt;$K$4,$K$4,IF($J1867&gt;$L$4,$L$4,$J1867))</f>
        <v>4.7771999999999997</v>
      </c>
    </row>
    <row r="1868" spans="8:12" x14ac:dyDescent="0.25">
      <c r="H1868" s="33" t="s">
        <v>1526</v>
      </c>
      <c r="I1868" s="4">
        <v>4.0598857142857101</v>
      </c>
      <c r="J1868" s="4">
        <v>4.7771999999999997</v>
      </c>
      <c r="K1868" s="4">
        <f>IF($I1868&lt;$K$3,$K$3,IF($I1868&gt;$L$3,$L$3,$I1868))</f>
        <v>4.0598857142857101</v>
      </c>
      <c r="L1868" s="10">
        <f>IF($J1868&lt;$K$4,$K$4,IF($J1868&gt;$L$4,$L$4,$J1868))</f>
        <v>4.7771999999999997</v>
      </c>
    </row>
    <row r="1869" spans="8:12" x14ac:dyDescent="0.25">
      <c r="H1869" s="33"/>
      <c r="I1869" s="32"/>
      <c r="J1869" s="32"/>
      <c r="K1869" s="32"/>
      <c r="L1869" s="34"/>
    </row>
    <row r="1870" spans="8:12" x14ac:dyDescent="0.25">
      <c r="H1870" s="33" t="s">
        <v>1519</v>
      </c>
      <c r="I1870" s="32" t="str">
        <f ca="1" xml:space="preserve"> "(x - " &amp; $M$3 &amp; ")^2 + (y - " &amp; $M$4 &amp; ")^2 = " &amp; I1863 &amp; "^2"</f>
        <v>(x - 3,5)^2 + (y - 0)^2 = 7,82623792124926^2</v>
      </c>
      <c r="J1870" s="32"/>
      <c r="K1870" s="32"/>
      <c r="L1870" s="34"/>
    </row>
    <row r="1871" spans="8:12" x14ac:dyDescent="0.25">
      <c r="H1871" s="33"/>
      <c r="I1871" s="32" t="str">
        <f ca="1" xml:space="preserve"> "(x - " &amp; $N$3 &amp; ")^2 + (y - " &amp; $N$4 &amp; ")^2 = " &amp; J1863 &amp; "^2"</f>
        <v>(x - 0)^2 + (y - 3,5)^2 = 3,52733252695506^2</v>
      </c>
      <c r="J1871" s="32"/>
      <c r="K1871" s="32"/>
      <c r="L1871" s="34"/>
    </row>
    <row r="1872" spans="8:12" x14ac:dyDescent="0.25">
      <c r="H1872" s="33"/>
      <c r="I1872" s="32" t="str">
        <f ca="1" xml:space="preserve"> "(x - " &amp; $O$3 &amp; ")^2 + (y - " &amp; $O$4 &amp; ")^2 = " &amp; K1863 &amp; "^2"</f>
        <v>(x - 3,5)^2 + (y - 7)^2 = 6,59190612991052^2</v>
      </c>
      <c r="J1872" s="32"/>
      <c r="K1872" s="32"/>
      <c r="L1872" s="34"/>
    </row>
    <row r="1873" spans="8:12" x14ac:dyDescent="0.25">
      <c r="H1873" s="33"/>
      <c r="I1873" s="32" t="str">
        <f ca="1" xml:space="preserve"> "(x - " &amp; $P$3 &amp; ")^2 + (y - " &amp; $P$4 &amp; ")^2 = " &amp; L1863 &amp; "^2"</f>
        <v>(x - 7)^2 + (y - 3,5)^2 = 2,14579067355581^2</v>
      </c>
      <c r="J1873" s="32"/>
      <c r="K1873" s="32"/>
      <c r="L1873" s="34"/>
    </row>
    <row r="1874" spans="8:12" x14ac:dyDescent="0.25">
      <c r="H1874" s="33"/>
      <c r="I1874" s="32"/>
      <c r="J1874" s="32"/>
      <c r="K1874" s="32"/>
      <c r="L1874" s="34"/>
    </row>
    <row r="1875" spans="8:12" x14ac:dyDescent="0.25">
      <c r="H1875" s="33"/>
      <c r="I1875" s="32" t="s">
        <v>1529</v>
      </c>
      <c r="J1875" s="32"/>
      <c r="K1875" s="32"/>
      <c r="L1875" s="34"/>
    </row>
    <row r="1876" spans="8:12" x14ac:dyDescent="0.25">
      <c r="H1876" s="33"/>
      <c r="I1876" s="32" t="s">
        <v>1525</v>
      </c>
      <c r="J1876" s="32">
        <f>SQRT(POWER($K1867-$I1866,2)+POWER($L1867-$J1866,2))</f>
        <v>3.0673180206819115</v>
      </c>
      <c r="K1876" s="32"/>
      <c r="L1876" s="34"/>
    </row>
    <row r="1877" spans="8:12" x14ac:dyDescent="0.25">
      <c r="H1877" s="35"/>
      <c r="I1877" s="36" t="s">
        <v>1526</v>
      </c>
      <c r="J1877" s="36">
        <f>SQRT(POWER($K1868-$I1866,2)+POWER($L1868-$J1866,2))</f>
        <v>2.3646740328494831</v>
      </c>
      <c r="K1877" s="36"/>
      <c r="L1877" s="37"/>
    </row>
    <row r="1881" spans="8:12" x14ac:dyDescent="0.25">
      <c r="H1881" s="7"/>
      <c r="I1881" s="8" t="s">
        <v>1512</v>
      </c>
      <c r="J1881" s="8" t="s">
        <v>1513</v>
      </c>
      <c r="K1881" s="8" t="s">
        <v>1514</v>
      </c>
      <c r="L1881" s="9" t="s">
        <v>1522</v>
      </c>
    </row>
    <row r="1882" spans="8:12" x14ac:dyDescent="0.25">
      <c r="H1882" s="33" t="s">
        <v>1516</v>
      </c>
      <c r="I1882" s="4">
        <f>SQRT(POWER($I1887-$M$3,2)+POWER($J1887-$M$4,2))</f>
        <v>3.0413812651491097</v>
      </c>
      <c r="J1882" s="4">
        <f>SQRT(POWER($I1887-$N$3,2)+POWER($J1887-$N$4,2))</f>
        <v>3.0413812651491097</v>
      </c>
      <c r="K1882" s="4">
        <f>SQRT(POWER($I1887-$O$3,2)+POWER($J1887-$O$4,2))</f>
        <v>4.0311288741492746</v>
      </c>
      <c r="L1882" s="10">
        <f>SQRT(POWER($I1887-$P$3,2)+POWER($J1887-$P$4,2))</f>
        <v>4.0311288741492746</v>
      </c>
    </row>
    <row r="1883" spans="8:12" x14ac:dyDescent="0.25">
      <c r="H1883" s="33" t="s">
        <v>1527</v>
      </c>
      <c r="I1883" s="32">
        <f>ROUND(I1882/0.5,0)*0.5</f>
        <v>3</v>
      </c>
      <c r="J1883" s="32">
        <f t="shared" ref="J1883" si="347">ROUND(J1882/0.5,0)*0.5</f>
        <v>3</v>
      </c>
      <c r="K1883" s="32">
        <f t="shared" ref="K1883" si="348">ROUND(K1882/0.5,0)*0.5</f>
        <v>4</v>
      </c>
      <c r="L1883" s="34">
        <f t="shared" ref="L1883" si="349">ROUND(L1882/0.5,0)*0.5</f>
        <v>4</v>
      </c>
    </row>
    <row r="1884" spans="8:12" x14ac:dyDescent="0.25">
      <c r="H1884" s="33" t="s">
        <v>1517</v>
      </c>
      <c r="I1884" s="4">
        <f ca="1">IF(INDIRECT("$C$" &amp; $I1883*2+3)&gt;$I$6,$I$6,INDIRECT("$C$" &amp; $I1883*2+3))</f>
        <v>7.8262379212492643</v>
      </c>
      <c r="J1884" s="4">
        <f ca="1">IF(INDIRECT("$D$" &amp; $J1883*2+3)&gt;$I$6,$I$6,INDIRECT("$D$" &amp; $J1883*2+3))</f>
        <v>7.8262379212492643</v>
      </c>
      <c r="K1884" s="4">
        <f ca="1">IF(INDIRECT("$E$" &amp; $K1883*2+3)&gt;$I$6,$I$6,INDIRECT("$E$" &amp; $K1883*2+3))</f>
        <v>6.5919061299105222</v>
      </c>
      <c r="L1884" s="10">
        <f ca="1">IF(INDIRECT("$F$" &amp; $L1883*2+3)&gt;$I$6,$I$6,INDIRECT("$F$" &amp; $L1883*2+3))</f>
        <v>7.8262379212492643</v>
      </c>
    </row>
    <row r="1885" spans="8:12" x14ac:dyDescent="0.25">
      <c r="H1885" s="33"/>
      <c r="I1885" s="32" t="s">
        <v>1502</v>
      </c>
      <c r="J1885" s="4">
        <f>SUM(ABS(I1882-I1883),ABS(J1883-J1882),ABS(K1883-K1882),ABS(L1883-L1882))</f>
        <v>0.14502027859676847</v>
      </c>
      <c r="K1885" s="32"/>
      <c r="L1885" s="34"/>
    </row>
    <row r="1886" spans="8:12" x14ac:dyDescent="0.25">
      <c r="H1886" s="33"/>
      <c r="I1886" s="32" t="s">
        <v>1509</v>
      </c>
      <c r="J1886" s="32" t="s">
        <v>1510</v>
      </c>
      <c r="K1886" s="32"/>
      <c r="L1886" s="34"/>
    </row>
    <row r="1887" spans="8:12" x14ac:dyDescent="0.25">
      <c r="H1887" s="33" t="s">
        <v>1523</v>
      </c>
      <c r="I1887" s="32">
        <f>I1866+0.5</f>
        <v>3</v>
      </c>
      <c r="J1887" s="32">
        <v>3</v>
      </c>
      <c r="K1887" s="32"/>
      <c r="L1887" s="34"/>
    </row>
    <row r="1888" spans="8:12" x14ac:dyDescent="0.25">
      <c r="H1888" s="33" t="s">
        <v>1525</v>
      </c>
      <c r="I1888" s="4">
        <v>4.7771999999999997</v>
      </c>
      <c r="J1888" s="4">
        <v>4.7771999999999997</v>
      </c>
      <c r="K1888" s="4">
        <f>IF($I1888&lt;$K$3,$K$3,IF($I1888&gt;$L$3,$L$3,$I1888))</f>
        <v>4.7771999999999997</v>
      </c>
      <c r="L1888" s="10">
        <f>IF($J1888&lt;$K$4,$K$4,IF($J1888&gt;$L$4,$L$4,$J1888))</f>
        <v>4.7771999999999997</v>
      </c>
    </row>
    <row r="1889" spans="8:12" x14ac:dyDescent="0.25">
      <c r="H1889" s="33" t="s">
        <v>1526</v>
      </c>
      <c r="I1889" s="4">
        <v>3.5</v>
      </c>
      <c r="J1889" s="4">
        <v>4.7771999999999997</v>
      </c>
      <c r="K1889" s="4">
        <f>IF($I1889&lt;$K$3,$K$3,IF($I1889&gt;$L$3,$L$3,$I1889))</f>
        <v>3.5</v>
      </c>
      <c r="L1889" s="10">
        <f>IF($J1889&lt;$K$4,$K$4,IF($J1889&gt;$L$4,$L$4,$J1889))</f>
        <v>4.7771999999999997</v>
      </c>
    </row>
    <row r="1890" spans="8:12" x14ac:dyDescent="0.25">
      <c r="H1890" s="33"/>
      <c r="I1890" s="32"/>
      <c r="J1890" s="32"/>
      <c r="K1890" s="32"/>
      <c r="L1890" s="34"/>
    </row>
    <row r="1891" spans="8:12" x14ac:dyDescent="0.25">
      <c r="H1891" s="33" t="s">
        <v>1519</v>
      </c>
      <c r="I1891" s="32" t="str">
        <f ca="1" xml:space="preserve"> "(x - " &amp; $M$3 &amp; ")^2 + (y - " &amp; $M$4 &amp; ")^2 = " &amp; I1884 &amp; "^2"</f>
        <v>(x - 3,5)^2 + (y - 0)^2 = 7,82623792124926^2</v>
      </c>
      <c r="J1891" s="32"/>
      <c r="K1891" s="32"/>
      <c r="L1891" s="34"/>
    </row>
    <row r="1892" spans="8:12" x14ac:dyDescent="0.25">
      <c r="H1892" s="33"/>
      <c r="I1892" s="32" t="str">
        <f ca="1" xml:space="preserve"> "(x - " &amp; $N$3 &amp; ")^2 + (y - " &amp; $N$4 &amp; ")^2 = " &amp; J1884 &amp; "^2"</f>
        <v>(x - 0)^2 + (y - 3,5)^2 = 7,82623792124926^2</v>
      </c>
      <c r="J1892" s="32"/>
      <c r="K1892" s="32"/>
      <c r="L1892" s="34"/>
    </row>
    <row r="1893" spans="8:12" x14ac:dyDescent="0.25">
      <c r="H1893" s="33"/>
      <c r="I1893" s="32" t="str">
        <f ca="1" xml:space="preserve"> "(x - " &amp; $O$3 &amp; ")^2 + (y - " &amp; $O$4 &amp; ")^2 = " &amp; K1884 &amp; "^2"</f>
        <v>(x - 3,5)^2 + (y - 7)^2 = 6,59190612991052^2</v>
      </c>
      <c r="J1893" s="32"/>
      <c r="K1893" s="32"/>
      <c r="L1893" s="34"/>
    </row>
    <row r="1894" spans="8:12" x14ac:dyDescent="0.25">
      <c r="H1894" s="33"/>
      <c r="I1894" s="32" t="str">
        <f ca="1" xml:space="preserve"> "(x - " &amp; $P$3 &amp; ")^2 + (y - " &amp; $P$4 &amp; ")^2 = " &amp; L1884 &amp; "^2"</f>
        <v>(x - 7)^2 + (y - 3,5)^2 = 7,82623792124926^2</v>
      </c>
      <c r="J1894" s="32"/>
      <c r="K1894" s="32"/>
      <c r="L1894" s="34"/>
    </row>
    <row r="1895" spans="8:12" x14ac:dyDescent="0.25">
      <c r="H1895" s="33"/>
      <c r="I1895" s="32"/>
      <c r="J1895" s="32"/>
      <c r="K1895" s="32"/>
      <c r="L1895" s="34"/>
    </row>
    <row r="1896" spans="8:12" x14ac:dyDescent="0.25">
      <c r="H1896" s="33"/>
      <c r="I1896" s="32" t="s">
        <v>1529</v>
      </c>
      <c r="J1896" s="32"/>
      <c r="K1896" s="32"/>
      <c r="L1896" s="34"/>
    </row>
    <row r="1897" spans="8:12" x14ac:dyDescent="0.25">
      <c r="H1897" s="33"/>
      <c r="I1897" s="32" t="s">
        <v>1525</v>
      </c>
      <c r="J1897" s="32">
        <f>SQRT(POWER($K1888-$I1887,2)+POWER($L1888-$J1887,2))</f>
        <v>2.5133403430494643</v>
      </c>
      <c r="K1897" s="32"/>
      <c r="L1897" s="34"/>
    </row>
    <row r="1898" spans="8:12" x14ac:dyDescent="0.25">
      <c r="H1898" s="35"/>
      <c r="I1898" s="36" t="s">
        <v>1526</v>
      </c>
      <c r="J1898" s="36">
        <f>SQRT(POWER($K1889-$I1887,2)+POWER($L1889-$J1887,2))</f>
        <v>1.8461960459279505</v>
      </c>
      <c r="K1898" s="36"/>
      <c r="L1898" s="37"/>
    </row>
    <row r="1902" spans="8:12" x14ac:dyDescent="0.25">
      <c r="H1902" s="7"/>
      <c r="I1902" s="8" t="s">
        <v>1512</v>
      </c>
      <c r="J1902" s="8" t="s">
        <v>1513</v>
      </c>
      <c r="K1902" s="8" t="s">
        <v>1514</v>
      </c>
      <c r="L1902" s="9" t="s">
        <v>1522</v>
      </c>
    </row>
    <row r="1903" spans="8:12" x14ac:dyDescent="0.25">
      <c r="H1903" s="33" t="s">
        <v>1516</v>
      </c>
      <c r="I1903" s="4">
        <f>SQRT(POWER($I1908-$M$3,2)+POWER($J1908-$M$4,2))</f>
        <v>3</v>
      </c>
      <c r="J1903" s="4">
        <f>SQRT(POWER($I1908-$N$3,2)+POWER($J1908-$N$4,2))</f>
        <v>3.5355339059327378</v>
      </c>
      <c r="K1903" s="4">
        <f>SQRT(POWER($I1908-$O$3,2)+POWER($J1908-$O$4,2))</f>
        <v>4</v>
      </c>
      <c r="L1903" s="10">
        <f>SQRT(POWER($I1908-$P$3,2)+POWER($J1908-$P$4,2))</f>
        <v>3.5355339059327378</v>
      </c>
    </row>
    <row r="1904" spans="8:12" x14ac:dyDescent="0.25">
      <c r="H1904" s="33" t="s">
        <v>1527</v>
      </c>
      <c r="I1904" s="32">
        <f>ROUND(I1903/0.5,0)*0.5</f>
        <v>3</v>
      </c>
      <c r="J1904" s="32">
        <f t="shared" ref="J1904" si="350">ROUND(J1903/0.5,0)*0.5</f>
        <v>3.5</v>
      </c>
      <c r="K1904" s="32">
        <f t="shared" ref="K1904" si="351">ROUND(K1903/0.5,0)*0.5</f>
        <v>4</v>
      </c>
      <c r="L1904" s="34">
        <f t="shared" ref="L1904" si="352">ROUND(L1903/0.5,0)*0.5</f>
        <v>3.5</v>
      </c>
    </row>
    <row r="1905" spans="8:12" x14ac:dyDescent="0.25">
      <c r="H1905" s="33" t="s">
        <v>1517</v>
      </c>
      <c r="I1905" s="4">
        <f ca="1">IF(INDIRECT("$C$" &amp; $I1904*2+3)&gt;$I$6,$I$6,INDIRECT("$C$" &amp; $I1904*2+3))</f>
        <v>7.8262379212492643</v>
      </c>
      <c r="J1905" s="4">
        <f ca="1">IF(INDIRECT("$D$" &amp; $J1904*2+3)&gt;$I$6,$I$6,INDIRECT("$D$" &amp; $J1904*2+3))</f>
        <v>4.0748831502853919</v>
      </c>
      <c r="K1905" s="4">
        <f ca="1">IF(INDIRECT("$E$" &amp; $K1904*2+3)&gt;$I$6,$I$6,INDIRECT("$E$" &amp; $K1904*2+3))</f>
        <v>6.5919061299105222</v>
      </c>
      <c r="L1905" s="10">
        <f ca="1">IF(INDIRECT("$F$" &amp; $L1904*2+3)&gt;$I$6,$I$6,INDIRECT("$F$" &amp; $L1904*2+3))</f>
        <v>3.7609640645075757</v>
      </c>
    </row>
    <row r="1906" spans="8:12" x14ac:dyDescent="0.25">
      <c r="H1906" s="33"/>
      <c r="I1906" s="32" t="s">
        <v>1502</v>
      </c>
      <c r="J1906" s="4">
        <f>SUM(ABS(I1903-I1904),ABS(J1904-J1903),ABS(K1904-K1903),ABS(L1904-L1903))</f>
        <v>7.1067811865475505E-2</v>
      </c>
      <c r="K1906" s="32"/>
      <c r="L1906" s="34"/>
    </row>
    <row r="1907" spans="8:12" x14ac:dyDescent="0.25">
      <c r="H1907" s="33"/>
      <c r="I1907" s="32" t="s">
        <v>1509</v>
      </c>
      <c r="J1907" s="32" t="s">
        <v>1510</v>
      </c>
      <c r="K1907" s="32"/>
      <c r="L1907" s="34"/>
    </row>
    <row r="1908" spans="8:12" x14ac:dyDescent="0.25">
      <c r="H1908" s="33" t="s">
        <v>1523</v>
      </c>
      <c r="I1908" s="32">
        <f>I1887+0.5</f>
        <v>3.5</v>
      </c>
      <c r="J1908" s="32">
        <v>3</v>
      </c>
      <c r="K1908" s="32"/>
      <c r="L1908" s="34"/>
    </row>
    <row r="1909" spans="8:12" x14ac:dyDescent="0.25">
      <c r="H1909" s="33" t="s">
        <v>1525</v>
      </c>
      <c r="I1909" s="4">
        <v>-1.6148</v>
      </c>
      <c r="J1909" s="4">
        <v>4.7771999999999997</v>
      </c>
      <c r="K1909" s="4">
        <f>IF($I1909&lt;$K$3,$K$3,IF($I1909&gt;$L$3,$L$3,$I1909))</f>
        <v>0</v>
      </c>
      <c r="L1909" s="10">
        <f>IF($J1909&lt;$K$4,$K$4,IF($J1909&gt;$L$4,$L$4,$J1909))</f>
        <v>4.7771999999999997</v>
      </c>
    </row>
    <row r="1910" spans="8:12" x14ac:dyDescent="0.25">
      <c r="H1910" s="33" t="s">
        <v>1526</v>
      </c>
      <c r="I1910" s="4">
        <v>3.6733785714285698</v>
      </c>
      <c r="J1910" s="4">
        <v>4.7771999999999997</v>
      </c>
      <c r="K1910" s="4">
        <f>IF($I1910&lt;$K$3,$K$3,IF($I1910&gt;$L$3,$L$3,$I1910))</f>
        <v>3.6733785714285698</v>
      </c>
      <c r="L1910" s="10">
        <f>IF($J1910&lt;$K$4,$K$4,IF($J1910&gt;$L$4,$L$4,$J1910))</f>
        <v>4.7771999999999997</v>
      </c>
    </row>
    <row r="1911" spans="8:12" x14ac:dyDescent="0.25">
      <c r="H1911" s="33"/>
      <c r="I1911" s="32"/>
      <c r="J1911" s="32"/>
      <c r="K1911" s="32"/>
      <c r="L1911" s="34"/>
    </row>
    <row r="1912" spans="8:12" x14ac:dyDescent="0.25">
      <c r="H1912" s="33" t="s">
        <v>1519</v>
      </c>
      <c r="I1912" s="32" t="str">
        <f ca="1" xml:space="preserve"> "(x - " &amp; $M$3 &amp; ")^2 + (y - " &amp; $M$4 &amp; ")^2 = " &amp; I1905 &amp; "^2"</f>
        <v>(x - 3,5)^2 + (y - 0)^2 = 7,82623792124926^2</v>
      </c>
      <c r="J1912" s="32"/>
      <c r="K1912" s="32"/>
      <c r="L1912" s="34"/>
    </row>
    <row r="1913" spans="8:12" x14ac:dyDescent="0.25">
      <c r="H1913" s="33"/>
      <c r="I1913" s="32" t="str">
        <f ca="1" xml:space="preserve"> "(x - " &amp; $N$3 &amp; ")^2 + (y - " &amp; $N$4 &amp; ")^2 = " &amp; J1905 &amp; "^2"</f>
        <v>(x - 0)^2 + (y - 3,5)^2 = 4,07488315028539^2</v>
      </c>
      <c r="J1913" s="32"/>
      <c r="K1913" s="32"/>
      <c r="L1913" s="34"/>
    </row>
    <row r="1914" spans="8:12" x14ac:dyDescent="0.25">
      <c r="H1914" s="33"/>
      <c r="I1914" s="32" t="str">
        <f ca="1" xml:space="preserve"> "(x - " &amp; $O$3 &amp; ")^2 + (y - " &amp; $O$4 &amp; ")^2 = " &amp; K1905 &amp; "^2"</f>
        <v>(x - 3,5)^2 + (y - 7)^2 = 6,59190612991052^2</v>
      </c>
      <c r="J1914" s="32"/>
      <c r="K1914" s="32"/>
      <c r="L1914" s="34"/>
    </row>
    <row r="1915" spans="8:12" x14ac:dyDescent="0.25">
      <c r="H1915" s="33"/>
      <c r="I1915" s="32" t="str">
        <f ca="1" xml:space="preserve"> "(x - " &amp; $P$3 &amp; ")^2 + (y - " &amp; $P$4 &amp; ")^2 = " &amp; L1905 &amp; "^2"</f>
        <v>(x - 7)^2 + (y - 3,5)^2 = 3,76096406450758^2</v>
      </c>
      <c r="J1915" s="32"/>
      <c r="K1915" s="32"/>
      <c r="L1915" s="34"/>
    </row>
    <row r="1916" spans="8:12" x14ac:dyDescent="0.25">
      <c r="H1916" s="33"/>
      <c r="I1916" s="32"/>
      <c r="J1916" s="32"/>
      <c r="K1916" s="32"/>
      <c r="L1916" s="34"/>
    </row>
    <row r="1917" spans="8:12" x14ac:dyDescent="0.25">
      <c r="H1917" s="33"/>
      <c r="I1917" s="32" t="s">
        <v>1529</v>
      </c>
      <c r="J1917" s="32"/>
      <c r="K1917" s="32"/>
      <c r="L1917" s="34"/>
    </row>
    <row r="1918" spans="8:12" x14ac:dyDescent="0.25">
      <c r="H1918" s="33"/>
      <c r="I1918" s="32" t="s">
        <v>1525</v>
      </c>
      <c r="J1918" s="32">
        <f>SQRT(POWER($K1909-$I1908,2)+POWER($L1909-$J1908,2))</f>
        <v>3.9253585619660276</v>
      </c>
      <c r="K1918" s="32"/>
      <c r="L1918" s="34"/>
    </row>
    <row r="1919" spans="8:12" x14ac:dyDescent="0.25">
      <c r="H1919" s="35"/>
      <c r="I1919" s="36" t="s">
        <v>1526</v>
      </c>
      <c r="J1919" s="36">
        <f>SQRT(POWER($K1910-$I1908,2)+POWER($L1910-$J1908,2))</f>
        <v>1.7856371325189815</v>
      </c>
      <c r="K1919" s="36"/>
      <c r="L1919" s="37"/>
    </row>
    <row r="1923" spans="8:12" x14ac:dyDescent="0.25">
      <c r="H1923" s="7"/>
      <c r="I1923" s="8" t="s">
        <v>1512</v>
      </c>
      <c r="J1923" s="8" t="s">
        <v>1513</v>
      </c>
      <c r="K1923" s="8" t="s">
        <v>1514</v>
      </c>
      <c r="L1923" s="9" t="s">
        <v>1522</v>
      </c>
    </row>
    <row r="1924" spans="8:12" x14ac:dyDescent="0.25">
      <c r="H1924" s="33" t="s">
        <v>1516</v>
      </c>
      <c r="I1924" s="4">
        <f>SQRT(POWER($I1929-$M$3,2)+POWER($J1929-$M$4,2))</f>
        <v>3.0413812651491097</v>
      </c>
      <c r="J1924" s="4">
        <f>SQRT(POWER($I1929-$N$3,2)+POWER($J1929-$N$4,2))</f>
        <v>4.0311288741492746</v>
      </c>
      <c r="K1924" s="4">
        <f>SQRT(POWER($I1929-$O$3,2)+POWER($J1929-$O$4,2))</f>
        <v>4.0311288741492746</v>
      </c>
      <c r="L1924" s="10">
        <f>SQRT(POWER($I1929-$P$3,2)+POWER($J1929-$P$4,2))</f>
        <v>3.0413812651491097</v>
      </c>
    </row>
    <row r="1925" spans="8:12" x14ac:dyDescent="0.25">
      <c r="H1925" s="33" t="s">
        <v>1527</v>
      </c>
      <c r="I1925" s="32">
        <f>ROUND(I1924/0.5,0)*0.5</f>
        <v>3</v>
      </c>
      <c r="J1925" s="32">
        <f t="shared" ref="J1925" si="353">ROUND(J1924/0.5,0)*0.5</f>
        <v>4</v>
      </c>
      <c r="K1925" s="32">
        <f t="shared" ref="K1925" si="354">ROUND(K1924/0.5,0)*0.5</f>
        <v>4</v>
      </c>
      <c r="L1925" s="34">
        <f t="shared" ref="L1925" si="355">ROUND(L1924/0.5,0)*0.5</f>
        <v>3</v>
      </c>
    </row>
    <row r="1926" spans="8:12" x14ac:dyDescent="0.25">
      <c r="H1926" s="33" t="s">
        <v>1517</v>
      </c>
      <c r="I1926" s="4">
        <f ca="1">IF(INDIRECT("$C$" &amp; $I1925*2+3)&gt;$I$6,$I$6,INDIRECT("$C$" &amp; $I1925*2+3))</f>
        <v>7.8262379212492643</v>
      </c>
      <c r="J1926" s="4">
        <f ca="1">IF(INDIRECT("$D$" &amp; $J1925*2+3)&gt;$I$6,$I$6,INDIRECT("$D$" &amp; $J1925*2+3))</f>
        <v>7.8262379212492643</v>
      </c>
      <c r="K1926" s="4">
        <f ca="1">IF(INDIRECT("$E$" &amp; $K1925*2+3)&gt;$I$6,$I$6,INDIRECT("$E$" &amp; $K1925*2+3))</f>
        <v>6.5919061299105222</v>
      </c>
      <c r="L1926" s="10">
        <f ca="1">IF(INDIRECT("$F$" &amp; $L1925*2+3)&gt;$I$6,$I$6,INDIRECT("$F$" &amp; $L1925*2+3))</f>
        <v>7.8262379212492643</v>
      </c>
    </row>
    <row r="1927" spans="8:12" x14ac:dyDescent="0.25">
      <c r="H1927" s="33"/>
      <c r="I1927" s="32" t="s">
        <v>1502</v>
      </c>
      <c r="J1927" s="4">
        <f>SUM(ABS(I1924-I1925),ABS(J1925-J1924),ABS(K1925-K1924),ABS(L1925-L1924))</f>
        <v>0.14502027859676847</v>
      </c>
      <c r="K1927" s="32"/>
      <c r="L1927" s="34"/>
    </row>
    <row r="1928" spans="8:12" x14ac:dyDescent="0.25">
      <c r="H1928" s="33"/>
      <c r="I1928" s="32" t="s">
        <v>1509</v>
      </c>
      <c r="J1928" s="32" t="s">
        <v>1510</v>
      </c>
      <c r="K1928" s="32"/>
      <c r="L1928" s="34"/>
    </row>
    <row r="1929" spans="8:12" x14ac:dyDescent="0.25">
      <c r="H1929" s="33" t="s">
        <v>1523</v>
      </c>
      <c r="I1929" s="32">
        <f>I1908+0.5</f>
        <v>4</v>
      </c>
      <c r="J1929" s="32">
        <v>3</v>
      </c>
      <c r="K1929" s="32"/>
      <c r="L1929" s="34"/>
    </row>
    <row r="1930" spans="8:12" x14ac:dyDescent="0.25">
      <c r="H1930" s="33" t="s">
        <v>1525</v>
      </c>
      <c r="I1930" s="4">
        <v>4.7771999999999997</v>
      </c>
      <c r="J1930" s="4">
        <v>4.7771999999999997</v>
      </c>
      <c r="K1930" s="4">
        <f>IF($I1930&lt;$K$3,$K$3,IF($I1930&gt;$L$3,$L$3,$I1930))</f>
        <v>4.7771999999999997</v>
      </c>
      <c r="L1930" s="10">
        <f>IF($J1930&lt;$K$4,$K$4,IF($J1930&gt;$L$4,$L$4,$J1930))</f>
        <v>4.7771999999999997</v>
      </c>
    </row>
    <row r="1931" spans="8:12" x14ac:dyDescent="0.25">
      <c r="H1931" s="33" t="s">
        <v>1526</v>
      </c>
      <c r="I1931" s="4">
        <v>3.5</v>
      </c>
      <c r="J1931" s="4">
        <v>4.7771999999999997</v>
      </c>
      <c r="K1931" s="4">
        <f>IF($I1931&lt;$K$3,$K$3,IF($I1931&gt;$L$3,$L$3,$I1931))</f>
        <v>3.5</v>
      </c>
      <c r="L1931" s="10">
        <f>IF($J1931&lt;$K$4,$K$4,IF($J1931&gt;$L$4,$L$4,$J1931))</f>
        <v>4.7771999999999997</v>
      </c>
    </row>
    <row r="1932" spans="8:12" x14ac:dyDescent="0.25">
      <c r="H1932" s="33"/>
      <c r="I1932" s="32"/>
      <c r="J1932" s="32"/>
      <c r="K1932" s="32"/>
      <c r="L1932" s="34"/>
    </row>
    <row r="1933" spans="8:12" x14ac:dyDescent="0.25">
      <c r="H1933" s="33" t="s">
        <v>1519</v>
      </c>
      <c r="I1933" s="32" t="str">
        <f ca="1" xml:space="preserve"> "(x - " &amp; $M$3 &amp; ")^2 + (y - " &amp; $M$4 &amp; ")^2 = " &amp; I1926 &amp; "^2"</f>
        <v>(x - 3,5)^2 + (y - 0)^2 = 7,82623792124926^2</v>
      </c>
      <c r="J1933" s="32"/>
      <c r="K1933" s="32"/>
      <c r="L1933" s="34"/>
    </row>
    <row r="1934" spans="8:12" x14ac:dyDescent="0.25">
      <c r="H1934" s="33"/>
      <c r="I1934" s="32" t="str">
        <f ca="1" xml:space="preserve"> "(x - " &amp; $N$3 &amp; ")^2 + (y - " &amp; $N$4 &amp; ")^2 = " &amp; J1926 &amp; "^2"</f>
        <v>(x - 0)^2 + (y - 3,5)^2 = 7,82623792124926^2</v>
      </c>
      <c r="J1934" s="32"/>
      <c r="K1934" s="32"/>
      <c r="L1934" s="34"/>
    </row>
    <row r="1935" spans="8:12" x14ac:dyDescent="0.25">
      <c r="H1935" s="33"/>
      <c r="I1935" s="32" t="str">
        <f ca="1" xml:space="preserve"> "(x - " &amp; $O$3 &amp; ")^2 + (y - " &amp; $O$4 &amp; ")^2 = " &amp; K1926 &amp; "^2"</f>
        <v>(x - 3,5)^2 + (y - 7)^2 = 6,59190612991052^2</v>
      </c>
      <c r="J1935" s="32"/>
      <c r="K1935" s="32"/>
      <c r="L1935" s="34"/>
    </row>
    <row r="1936" spans="8:12" x14ac:dyDescent="0.25">
      <c r="H1936" s="33"/>
      <c r="I1936" s="32" t="str">
        <f ca="1" xml:space="preserve"> "(x - " &amp; $P$3 &amp; ")^2 + (y - " &amp; $P$4 &amp; ")^2 = " &amp; L1926 &amp; "^2"</f>
        <v>(x - 7)^2 + (y - 3,5)^2 = 7,82623792124926^2</v>
      </c>
      <c r="J1936" s="32"/>
      <c r="K1936" s="32"/>
      <c r="L1936" s="34"/>
    </row>
    <row r="1937" spans="8:12" x14ac:dyDescent="0.25">
      <c r="H1937" s="33"/>
      <c r="I1937" s="32"/>
      <c r="J1937" s="32"/>
      <c r="K1937" s="32"/>
      <c r="L1937" s="34"/>
    </row>
    <row r="1938" spans="8:12" x14ac:dyDescent="0.25">
      <c r="H1938" s="33"/>
      <c r="I1938" s="32" t="s">
        <v>1529</v>
      </c>
      <c r="J1938" s="32"/>
      <c r="K1938" s="32"/>
      <c r="L1938" s="34"/>
    </row>
    <row r="1939" spans="8:12" x14ac:dyDescent="0.25">
      <c r="H1939" s="33"/>
      <c r="I1939" s="32" t="s">
        <v>1525</v>
      </c>
      <c r="J1939" s="32">
        <f>SQRT(POWER($K1930-$I1929,2)+POWER($L1930-$J1929,2))</f>
        <v>1.9397112362411058</v>
      </c>
      <c r="K1939" s="32"/>
      <c r="L1939" s="34"/>
    </row>
    <row r="1940" spans="8:12" x14ac:dyDescent="0.25">
      <c r="H1940" s="35"/>
      <c r="I1940" s="36" t="s">
        <v>1526</v>
      </c>
      <c r="J1940" s="36">
        <f>SQRT(POWER($K1931-$I1929,2)+POWER($L1931-$J1929,2))</f>
        <v>1.8461960459279505</v>
      </c>
      <c r="K1940" s="36"/>
      <c r="L1940" s="37"/>
    </row>
    <row r="1944" spans="8:12" x14ac:dyDescent="0.25">
      <c r="H1944" s="7"/>
      <c r="I1944" s="8" t="s">
        <v>1512</v>
      </c>
      <c r="J1944" s="8" t="s">
        <v>1513</v>
      </c>
      <c r="K1944" s="8" t="s">
        <v>1514</v>
      </c>
      <c r="L1944" s="9" t="s">
        <v>1522</v>
      </c>
    </row>
    <row r="1945" spans="8:12" x14ac:dyDescent="0.25">
      <c r="H1945" s="33" t="s">
        <v>1516</v>
      </c>
      <c r="I1945" s="4">
        <f>SQRT(POWER($I1950-$M$3,2)+POWER($J1950-$M$4,2))</f>
        <v>3.1622776601683795</v>
      </c>
      <c r="J1945" s="4">
        <f>SQRT(POWER($I1950-$N$3,2)+POWER($J1950-$N$4,2))</f>
        <v>4.5276925690687087</v>
      </c>
      <c r="K1945" s="4">
        <f>SQRT(POWER($I1950-$O$3,2)+POWER($J1950-$O$4,2))</f>
        <v>4.1231056256176606</v>
      </c>
      <c r="L1945" s="10">
        <f>SQRT(POWER($I1950-$P$3,2)+POWER($J1950-$P$4,2))</f>
        <v>2.5495097567963922</v>
      </c>
    </row>
    <row r="1946" spans="8:12" x14ac:dyDescent="0.25">
      <c r="H1946" s="33" t="s">
        <v>1527</v>
      </c>
      <c r="I1946" s="32">
        <f>ROUND(I1945/0.5,0)*0.5</f>
        <v>3</v>
      </c>
      <c r="J1946" s="32">
        <f t="shared" ref="J1946" si="356">ROUND(J1945/0.5,0)*0.5</f>
        <v>4.5</v>
      </c>
      <c r="K1946" s="32">
        <f t="shared" ref="K1946" si="357">ROUND(K1945/0.5,0)*0.5</f>
        <v>4</v>
      </c>
      <c r="L1946" s="34">
        <f t="shared" ref="L1946" si="358">ROUND(L1945/0.5,0)*0.5</f>
        <v>2.5</v>
      </c>
    </row>
    <row r="1947" spans="8:12" x14ac:dyDescent="0.25">
      <c r="H1947" s="33" t="s">
        <v>1517</v>
      </c>
      <c r="I1947" s="4">
        <f ca="1">IF(INDIRECT("$C$" &amp; $I1946*2+3)&gt;$I$6,$I$6,INDIRECT("$C$" &amp; $I1946*2+3))</f>
        <v>7.8262379212492643</v>
      </c>
      <c r="J1947" s="4">
        <f ca="1">IF(INDIRECT("$D$" &amp; $J1946*2+3)&gt;$I$6,$I$6,INDIRECT("$D$" &amp; $J1946*2+3))</f>
        <v>2.3248949231470326</v>
      </c>
      <c r="K1947" s="4">
        <f ca="1">IF(INDIRECT("$E$" &amp; $K1946*2+3)&gt;$I$6,$I$6,INDIRECT("$E$" &amp; $K1946*2+3))</f>
        <v>6.5919061299105222</v>
      </c>
      <c r="L1947" s="10">
        <f ca="1">IF(INDIRECT("$F$" &amp; $L1946*2+3)&gt;$I$6,$I$6,INDIRECT("$F$" &amp; $L1946*2+3))</f>
        <v>3.308214208460992</v>
      </c>
    </row>
    <row r="1948" spans="8:12" x14ac:dyDescent="0.25">
      <c r="H1948" s="33"/>
      <c r="I1948" s="32" t="s">
        <v>1502</v>
      </c>
      <c r="J1948" s="4">
        <f>SUM(ABS(I1945-I1946),ABS(J1946-J1945),ABS(K1946-K1945),ABS(L1946-L1945))</f>
        <v>0.362585611651141</v>
      </c>
      <c r="K1948" s="32"/>
      <c r="L1948" s="34"/>
    </row>
    <row r="1949" spans="8:12" x14ac:dyDescent="0.25">
      <c r="H1949" s="33"/>
      <c r="I1949" s="32" t="s">
        <v>1509</v>
      </c>
      <c r="J1949" s="32" t="s">
        <v>1510</v>
      </c>
      <c r="K1949" s="32"/>
      <c r="L1949" s="34"/>
    </row>
    <row r="1950" spans="8:12" x14ac:dyDescent="0.25">
      <c r="H1950" s="33" t="s">
        <v>1523</v>
      </c>
      <c r="I1950" s="32">
        <f>I1929+0.5</f>
        <v>4.5</v>
      </c>
      <c r="J1950" s="32">
        <v>3</v>
      </c>
      <c r="K1950" s="32"/>
      <c r="L1950" s="34"/>
    </row>
    <row r="1951" spans="8:12" x14ac:dyDescent="0.25">
      <c r="H1951" s="33" t="s">
        <v>1525</v>
      </c>
      <c r="I1951" s="4">
        <v>-3.2122999999999999</v>
      </c>
      <c r="J1951" s="4">
        <v>4.7771999999999997</v>
      </c>
      <c r="K1951" s="4">
        <f>IF($I1951&lt;$K$3,$K$3,IF($I1951&gt;$L$3,$L$3,$I1951))</f>
        <v>0</v>
      </c>
      <c r="L1951" s="10">
        <f>IF($J1951&lt;$K$4,$K$4,IF($J1951&gt;$L$4,$L$4,$J1951))</f>
        <v>4.7771999999999997</v>
      </c>
    </row>
    <row r="1952" spans="8:12" x14ac:dyDescent="0.25">
      <c r="H1952" s="33" t="s">
        <v>1526</v>
      </c>
      <c r="I1952" s="4">
        <v>3.1018785714285699</v>
      </c>
      <c r="J1952" s="4">
        <v>4.7771999999999997</v>
      </c>
      <c r="K1952" s="4">
        <f>IF($I1952&lt;$K$3,$K$3,IF($I1952&gt;$L$3,$L$3,$I1952))</f>
        <v>3.1018785714285699</v>
      </c>
      <c r="L1952" s="10">
        <f>IF($J1952&lt;$K$4,$K$4,IF($J1952&gt;$L$4,$L$4,$J1952))</f>
        <v>4.7771999999999997</v>
      </c>
    </row>
    <row r="1953" spans="8:12" x14ac:dyDescent="0.25">
      <c r="H1953" s="33"/>
      <c r="I1953" s="32"/>
      <c r="J1953" s="32"/>
      <c r="K1953" s="32"/>
      <c r="L1953" s="34"/>
    </row>
    <row r="1954" spans="8:12" x14ac:dyDescent="0.25">
      <c r="H1954" s="33" t="s">
        <v>1519</v>
      </c>
      <c r="I1954" s="32" t="str">
        <f ca="1" xml:space="preserve"> "(x - " &amp; $M$3 &amp; ")^2 + (y - " &amp; $M$4 &amp; ")^2 = " &amp; I1947 &amp; "^2"</f>
        <v>(x - 3,5)^2 + (y - 0)^2 = 7,82623792124926^2</v>
      </c>
      <c r="J1954" s="32"/>
      <c r="K1954" s="32"/>
      <c r="L1954" s="34"/>
    </row>
    <row r="1955" spans="8:12" x14ac:dyDescent="0.25">
      <c r="H1955" s="33"/>
      <c r="I1955" s="32" t="str">
        <f ca="1" xml:space="preserve"> "(x - " &amp; $N$3 &amp; ")^2 + (y - " &amp; $N$4 &amp; ")^2 = " &amp; J1947 &amp; "^2"</f>
        <v>(x - 0)^2 + (y - 3,5)^2 = 2,32489492314703^2</v>
      </c>
      <c r="J1955" s="32"/>
      <c r="K1955" s="32"/>
      <c r="L1955" s="34"/>
    </row>
    <row r="1956" spans="8:12" x14ac:dyDescent="0.25">
      <c r="H1956" s="33"/>
      <c r="I1956" s="32" t="str">
        <f ca="1" xml:space="preserve"> "(x - " &amp; $O$3 &amp; ")^2 + (y - " &amp; $O$4 &amp; ")^2 = " &amp; K1947 &amp; "^2"</f>
        <v>(x - 3,5)^2 + (y - 7)^2 = 6,59190612991052^2</v>
      </c>
      <c r="J1956" s="32"/>
      <c r="K1956" s="32"/>
      <c r="L1956" s="34"/>
    </row>
    <row r="1957" spans="8:12" x14ac:dyDescent="0.25">
      <c r="H1957" s="33"/>
      <c r="I1957" s="32" t="str">
        <f ca="1" xml:space="preserve"> "(x - " &amp; $P$3 &amp; ")^2 + (y - " &amp; $P$4 &amp; ")^2 = " &amp; L1947 &amp; "^2"</f>
        <v>(x - 7)^2 + (y - 3,5)^2 = 3,30821420846099^2</v>
      </c>
      <c r="J1957" s="32"/>
      <c r="K1957" s="32"/>
      <c r="L1957" s="34"/>
    </row>
    <row r="1958" spans="8:12" x14ac:dyDescent="0.25">
      <c r="H1958" s="33"/>
      <c r="I1958" s="32"/>
      <c r="J1958" s="32"/>
      <c r="K1958" s="32"/>
      <c r="L1958" s="34"/>
    </row>
    <row r="1959" spans="8:12" x14ac:dyDescent="0.25">
      <c r="H1959" s="33"/>
      <c r="I1959" s="32" t="s">
        <v>1529</v>
      </c>
      <c r="J1959" s="32"/>
      <c r="K1959" s="32"/>
      <c r="L1959" s="34"/>
    </row>
    <row r="1960" spans="8:12" x14ac:dyDescent="0.25">
      <c r="H1960" s="33"/>
      <c r="I1960" s="32" t="s">
        <v>1525</v>
      </c>
      <c r="J1960" s="32">
        <f>SQRT(POWER($K1951-$I1950,2)+POWER($L1951-$J1950,2))</f>
        <v>4.8382269314284958</v>
      </c>
      <c r="K1960" s="32"/>
      <c r="L1960" s="34"/>
    </row>
    <row r="1961" spans="8:12" x14ac:dyDescent="0.25">
      <c r="H1961" s="35"/>
      <c r="I1961" s="36" t="s">
        <v>1526</v>
      </c>
      <c r="J1961" s="36">
        <f>SQRT(POWER($K1952-$I1950,2)+POWER($L1952-$J1950,2))</f>
        <v>2.2612349212389709</v>
      </c>
      <c r="K1961" s="36"/>
      <c r="L1961" s="37"/>
    </row>
    <row r="1965" spans="8:12" x14ac:dyDescent="0.25">
      <c r="H1965" s="7"/>
      <c r="I1965" s="8" t="s">
        <v>1512</v>
      </c>
      <c r="J1965" s="8" t="s">
        <v>1513</v>
      </c>
      <c r="K1965" s="8" t="s">
        <v>1514</v>
      </c>
      <c r="L1965" s="9" t="s">
        <v>1522</v>
      </c>
    </row>
    <row r="1966" spans="8:12" x14ac:dyDescent="0.25">
      <c r="H1966" s="33" t="s">
        <v>1516</v>
      </c>
      <c r="I1966" s="4">
        <f>SQRT(POWER($I1971-$M$3,2)+POWER($J1971-$M$4,2))</f>
        <v>3.3541019662496847</v>
      </c>
      <c r="J1966" s="4">
        <f>SQRT(POWER($I1971-$N$3,2)+POWER($J1971-$N$4,2))</f>
        <v>5.024937810560445</v>
      </c>
      <c r="K1966" s="4">
        <f>SQRT(POWER($I1971-$O$3,2)+POWER($J1971-$O$4,2))</f>
        <v>4.2720018726587652</v>
      </c>
      <c r="L1966" s="10">
        <f>SQRT(POWER($I1971-$P$3,2)+POWER($J1971-$P$4,2))</f>
        <v>2.0615528128088303</v>
      </c>
    </row>
    <row r="1967" spans="8:12" x14ac:dyDescent="0.25">
      <c r="H1967" s="33" t="s">
        <v>1527</v>
      </c>
      <c r="I1967" s="32">
        <f>ROUND(I1966/0.5,0)*0.5</f>
        <v>3.5</v>
      </c>
      <c r="J1967" s="32">
        <f t="shared" ref="J1967" si="359">ROUND(J1966/0.5,0)*0.5</f>
        <v>5</v>
      </c>
      <c r="K1967" s="32">
        <f t="shared" ref="K1967" si="360">ROUND(K1966/0.5,0)*0.5</f>
        <v>4.5</v>
      </c>
      <c r="L1967" s="34">
        <f t="shared" ref="L1967" si="361">ROUND(L1966/0.5,0)*0.5</f>
        <v>2</v>
      </c>
    </row>
    <row r="1968" spans="8:12" x14ac:dyDescent="0.25">
      <c r="H1968" s="33" t="s">
        <v>1517</v>
      </c>
      <c r="I1968" s="4">
        <f ca="1">IF(INDIRECT("$C$" &amp; $I1967*2+3)&gt;$I$6,$I$6,INDIRECT("$C$" &amp; $I1967*2+3))</f>
        <v>3.5273325269550631</v>
      </c>
      <c r="J1968" s="4">
        <f ca="1">IF(INDIRECT("$D$" &amp; $J1967*2+3)&gt;$I$6,$I$6,INDIRECT("$D$" &amp; $J1967*2+3))</f>
        <v>2.478883460205028</v>
      </c>
      <c r="K1968" s="4">
        <f ca="1">IF(INDIRECT("$E$" &amp; $K1967*2+3)&gt;$I$6,$I$6,INDIRECT("$E$" &amp; $K1967*2+3))</f>
        <v>2.3248949231470326</v>
      </c>
      <c r="L1968" s="10">
        <f ca="1">IF(INDIRECT("$F$" &amp; $L1967*2+3)&gt;$I$6,$I$6,INDIRECT("$F$" &amp; $L1967*2+3))</f>
        <v>1.305353997541538</v>
      </c>
    </row>
    <row r="1969" spans="8:12" x14ac:dyDescent="0.25">
      <c r="H1969" s="33"/>
      <c r="I1969" s="32" t="s">
        <v>1502</v>
      </c>
      <c r="J1969" s="4">
        <f>SUM(ABS(I1966-I1967),ABS(J1967-J1966),ABS(K1967-K1966),ABS(L1967-L1966))</f>
        <v>0.46038678446082537</v>
      </c>
      <c r="K1969" s="32"/>
      <c r="L1969" s="34"/>
    </row>
    <row r="1970" spans="8:12" x14ac:dyDescent="0.25">
      <c r="H1970" s="33"/>
      <c r="I1970" s="32" t="s">
        <v>1509</v>
      </c>
      <c r="J1970" s="32" t="s">
        <v>1510</v>
      </c>
      <c r="K1970" s="32"/>
      <c r="L1970" s="34"/>
    </row>
    <row r="1971" spans="8:12" x14ac:dyDescent="0.25">
      <c r="H1971" s="33" t="s">
        <v>1523</v>
      </c>
      <c r="I1971" s="32">
        <f>I1950+0.5</f>
        <v>5</v>
      </c>
      <c r="J1971" s="32">
        <v>3</v>
      </c>
      <c r="K1971" s="32"/>
      <c r="L1971" s="34"/>
    </row>
    <row r="1972" spans="8:12" x14ac:dyDescent="0.25">
      <c r="H1972" s="33" t="s">
        <v>1525</v>
      </c>
      <c r="I1972" s="4">
        <v>3.1041071428571398</v>
      </c>
      <c r="J1972" s="4">
        <v>4.0056071428571398</v>
      </c>
      <c r="K1972" s="4">
        <f>IF($I1972&lt;$K$3,$K$3,IF($I1972&gt;$L$3,$L$3,$I1972))</f>
        <v>3.1041071428571398</v>
      </c>
      <c r="L1972" s="10">
        <f>IF($J1972&lt;$K$4,$K$4,IF($J1972&gt;$L$4,$L$4,$J1972))</f>
        <v>4.0056071428571398</v>
      </c>
    </row>
    <row r="1973" spans="8:12" x14ac:dyDescent="0.25">
      <c r="H1973" s="33" t="s">
        <v>1526</v>
      </c>
      <c r="I1973" s="4">
        <v>3.8167357142857101</v>
      </c>
      <c r="J1973" s="4">
        <v>4.0056071428571398</v>
      </c>
      <c r="K1973" s="4">
        <f>IF($I1973&lt;$K$3,$K$3,IF($I1973&gt;$L$3,$L$3,$I1973))</f>
        <v>3.8167357142857101</v>
      </c>
      <c r="L1973" s="10">
        <f>IF($J1973&lt;$K$4,$K$4,IF($J1973&gt;$L$4,$L$4,$J1973))</f>
        <v>4.0056071428571398</v>
      </c>
    </row>
    <row r="1974" spans="8:12" x14ac:dyDescent="0.25">
      <c r="H1974" s="33"/>
      <c r="I1974" s="32"/>
      <c r="J1974" s="32"/>
      <c r="K1974" s="32"/>
      <c r="L1974" s="34"/>
    </row>
    <row r="1975" spans="8:12" x14ac:dyDescent="0.25">
      <c r="H1975" s="33" t="s">
        <v>1519</v>
      </c>
      <c r="I1975" s="32" t="str">
        <f ca="1" xml:space="preserve"> "(x - " &amp; $M$3 &amp; ")^2 + (y - " &amp; $M$4 &amp; ")^2 = " &amp; I1968 &amp; "^2"</f>
        <v>(x - 3,5)^2 + (y - 0)^2 = 3,52733252695506^2</v>
      </c>
      <c r="J1975" s="32"/>
      <c r="K1975" s="32"/>
      <c r="L1975" s="34"/>
    </row>
    <row r="1976" spans="8:12" x14ac:dyDescent="0.25">
      <c r="H1976" s="33"/>
      <c r="I1976" s="32" t="str">
        <f ca="1" xml:space="preserve"> "(x - " &amp; $N$3 &amp; ")^2 + (y - " &amp; $N$4 &amp; ")^2 = " &amp; J1968 &amp; "^2"</f>
        <v>(x - 0)^2 + (y - 3,5)^2 = 2,47888346020503^2</v>
      </c>
      <c r="J1976" s="32"/>
      <c r="K1976" s="32"/>
      <c r="L1976" s="34"/>
    </row>
    <row r="1977" spans="8:12" x14ac:dyDescent="0.25">
      <c r="H1977" s="33"/>
      <c r="I1977" s="32" t="str">
        <f ca="1" xml:space="preserve"> "(x - " &amp; $O$3 &amp; ")^2 + (y - " &amp; $O$4 &amp; ")^2 = " &amp; K1968 &amp; "^2"</f>
        <v>(x - 3,5)^2 + (y - 7)^2 = 2,32489492314703^2</v>
      </c>
      <c r="J1977" s="32"/>
      <c r="K1977" s="32"/>
      <c r="L1977" s="34"/>
    </row>
    <row r="1978" spans="8:12" x14ac:dyDescent="0.25">
      <c r="H1978" s="33"/>
      <c r="I1978" s="32" t="str">
        <f ca="1" xml:space="preserve"> "(x - " &amp; $P$3 &amp; ")^2 + (y - " &amp; $P$4 &amp; ")^2 = " &amp; L1968 &amp; "^2"</f>
        <v>(x - 7)^2 + (y - 3,5)^2 = 1,30535399754154^2</v>
      </c>
      <c r="J1978" s="32"/>
      <c r="K1978" s="32"/>
      <c r="L1978" s="34"/>
    </row>
    <row r="1979" spans="8:12" x14ac:dyDescent="0.25">
      <c r="H1979" s="33"/>
      <c r="I1979" s="32"/>
      <c r="J1979" s="32"/>
      <c r="K1979" s="32"/>
      <c r="L1979" s="34"/>
    </row>
    <row r="1980" spans="8:12" x14ac:dyDescent="0.25">
      <c r="H1980" s="33"/>
      <c r="I1980" s="32" t="s">
        <v>1529</v>
      </c>
      <c r="J1980" s="32"/>
      <c r="K1980" s="32"/>
      <c r="L1980" s="34"/>
    </row>
    <row r="1981" spans="8:12" x14ac:dyDescent="0.25">
      <c r="H1981" s="33"/>
      <c r="I1981" s="32" t="s">
        <v>1525</v>
      </c>
      <c r="J1981" s="32">
        <f>SQRT(POWER($K1972-$I1971,2)+POWER($L1972-$J1971,2))</f>
        <v>2.1460790879020788</v>
      </c>
      <c r="K1981" s="32"/>
      <c r="L1981" s="34"/>
    </row>
    <row r="1982" spans="8:12" x14ac:dyDescent="0.25">
      <c r="H1982" s="35"/>
      <c r="I1982" s="36" t="s">
        <v>1526</v>
      </c>
      <c r="J1982" s="36">
        <f>SQRT(POWER($K1973-$I1971,2)+POWER($L1973-$J1971,2))</f>
        <v>1.5528554651390609</v>
      </c>
      <c r="K1982" s="36"/>
      <c r="L1982" s="37"/>
    </row>
    <row r="1986" spans="8:12" x14ac:dyDescent="0.25">
      <c r="H1986" s="7"/>
      <c r="I1986" s="8" t="s">
        <v>1512</v>
      </c>
      <c r="J1986" s="8" t="s">
        <v>1513</v>
      </c>
      <c r="K1986" s="8" t="s">
        <v>1514</v>
      </c>
      <c r="L1986" s="9" t="s">
        <v>1522</v>
      </c>
    </row>
    <row r="1987" spans="8:12" x14ac:dyDescent="0.25">
      <c r="H1987" s="33" t="s">
        <v>1516</v>
      </c>
      <c r="I1987" s="4">
        <f>SQRT(POWER($I1992-$M$3,2)+POWER($J1992-$M$4,2))</f>
        <v>3.6055512754639891</v>
      </c>
      <c r="J1987" s="4">
        <f>SQRT(POWER($I1992-$N$3,2)+POWER($J1992-$N$4,2))</f>
        <v>5.5226805085936306</v>
      </c>
      <c r="K1987" s="4">
        <f>SQRT(POWER($I1992-$O$3,2)+POWER($J1992-$O$4,2))</f>
        <v>4.4721359549995796</v>
      </c>
      <c r="L1987" s="10">
        <f>SQRT(POWER($I1992-$P$3,2)+POWER($J1992-$P$4,2))</f>
        <v>1.5811388300841898</v>
      </c>
    </row>
    <row r="1988" spans="8:12" x14ac:dyDescent="0.25">
      <c r="H1988" s="33" t="s">
        <v>1527</v>
      </c>
      <c r="I1988" s="32">
        <f>ROUND(I1987/0.5,0)*0.5</f>
        <v>3.5</v>
      </c>
      <c r="J1988" s="32">
        <f t="shared" ref="J1988" si="362">ROUND(J1987/0.5,0)*0.5</f>
        <v>5.5</v>
      </c>
      <c r="K1988" s="32">
        <f t="shared" ref="K1988" si="363">ROUND(K1987/0.5,0)*0.5</f>
        <v>4.5</v>
      </c>
      <c r="L1988" s="34">
        <f t="shared" ref="L1988" si="364">ROUND(L1987/0.5,0)*0.5</f>
        <v>1.5</v>
      </c>
    </row>
    <row r="1989" spans="8:12" x14ac:dyDescent="0.25">
      <c r="H1989" s="33" t="s">
        <v>1517</v>
      </c>
      <c r="I1989" s="4">
        <f ca="1">IF(INDIRECT("$C$" &amp; $I1988*2+3)&gt;$I$6,$I$6,INDIRECT("$C$" &amp; $I1988*2+3))</f>
        <v>3.5273325269550631</v>
      </c>
      <c r="J1989" s="4">
        <f ca="1">IF(INDIRECT("$D$" &amp; $J1988*2+3)&gt;$I$6,$I$6,INDIRECT("$D$" &amp; $J1988*2+3))</f>
        <v>4.0748831502853919</v>
      </c>
      <c r="K1989" s="4">
        <f ca="1">IF(INDIRECT("$E$" &amp; $K1988*2+3)&gt;$I$6,$I$6,INDIRECT("$E$" &amp; $K1988*2+3))</f>
        <v>2.3248949231470326</v>
      </c>
      <c r="L1989" s="10">
        <f ca="1">IF(INDIRECT("$F$" &amp; $L1988*2+3)&gt;$I$6,$I$6,INDIRECT("$F$" &amp; $L1988*2+3))</f>
        <v>0.81996562104385073</v>
      </c>
    </row>
    <row r="1990" spans="8:12" x14ac:dyDescent="0.25">
      <c r="H1990" s="33"/>
      <c r="I1990" s="32" t="s">
        <v>1502</v>
      </c>
      <c r="J1990" s="4">
        <f>SUM(ABS(I1987-I1988),ABS(J1988-J1987),ABS(K1988-K1987),ABS(L1988-L1987))</f>
        <v>0.23723465914222985</v>
      </c>
      <c r="K1990" s="32"/>
      <c r="L1990" s="34"/>
    </row>
    <row r="1991" spans="8:12" x14ac:dyDescent="0.25">
      <c r="H1991" s="33"/>
      <c r="I1991" s="32" t="s">
        <v>1509</v>
      </c>
      <c r="J1991" s="32" t="s">
        <v>1510</v>
      </c>
      <c r="K1991" s="32"/>
      <c r="L1991" s="34"/>
    </row>
    <row r="1992" spans="8:12" x14ac:dyDescent="0.25">
      <c r="H1992" s="33" t="s">
        <v>1523</v>
      </c>
      <c r="I1992" s="32">
        <f>I1971+0.5</f>
        <v>5.5</v>
      </c>
      <c r="J1992" s="32">
        <v>3</v>
      </c>
      <c r="K1992" s="32"/>
      <c r="L1992" s="34"/>
    </row>
    <row r="1993" spans="8:12" x14ac:dyDescent="0.25">
      <c r="H1993" s="33" t="s">
        <v>1525</v>
      </c>
      <c r="I1993" s="4">
        <v>4.5918928571428603</v>
      </c>
      <c r="J1993" s="4">
        <v>4.0056071428571398</v>
      </c>
      <c r="K1993" s="4">
        <f>IF($I1993&lt;$K$3,$K$3,IF($I1993&gt;$L$3,$L$3,$I1993))</f>
        <v>4.5918928571428603</v>
      </c>
      <c r="L1993" s="10">
        <f>IF($J1993&lt;$K$4,$K$4,IF($J1993&gt;$L$4,$L$4,$J1993))</f>
        <v>4.0056071428571398</v>
      </c>
    </row>
    <row r="1994" spans="8:12" x14ac:dyDescent="0.25">
      <c r="H1994" s="33" t="s">
        <v>1526</v>
      </c>
      <c r="I1994" s="4">
        <v>4.63517857142857</v>
      </c>
      <c r="J1994" s="4">
        <v>4.0056071428571398</v>
      </c>
      <c r="K1994" s="4">
        <f>IF($I1994&lt;$K$3,$K$3,IF($I1994&gt;$L$3,$L$3,$I1994))</f>
        <v>4.63517857142857</v>
      </c>
      <c r="L1994" s="10">
        <f>IF($J1994&lt;$K$4,$K$4,IF($J1994&gt;$L$4,$L$4,$J1994))</f>
        <v>4.0056071428571398</v>
      </c>
    </row>
    <row r="1995" spans="8:12" x14ac:dyDescent="0.25">
      <c r="H1995" s="33"/>
      <c r="I1995" s="32"/>
      <c r="J1995" s="32"/>
      <c r="K1995" s="32"/>
      <c r="L1995" s="34"/>
    </row>
    <row r="1996" spans="8:12" x14ac:dyDescent="0.25">
      <c r="H1996" s="33" t="s">
        <v>1519</v>
      </c>
      <c r="I1996" s="32" t="str">
        <f ca="1" xml:space="preserve"> "(x - " &amp; $M$3 &amp; ")^2 + (y - " &amp; $M$4 &amp; ")^2 = " &amp; I1989 &amp; "^2"</f>
        <v>(x - 3,5)^2 + (y - 0)^2 = 3,52733252695506^2</v>
      </c>
      <c r="J1996" s="32"/>
      <c r="K1996" s="32"/>
      <c r="L1996" s="34"/>
    </row>
    <row r="1997" spans="8:12" x14ac:dyDescent="0.25">
      <c r="H1997" s="33"/>
      <c r="I1997" s="32" t="str">
        <f ca="1" xml:space="preserve"> "(x - " &amp; $N$3 &amp; ")^2 + (y - " &amp; $N$4 &amp; ")^2 = " &amp; J1989 &amp; "^2"</f>
        <v>(x - 0)^2 + (y - 3,5)^2 = 4,07488315028539^2</v>
      </c>
      <c r="J1997" s="32"/>
      <c r="K1997" s="32"/>
      <c r="L1997" s="34"/>
    </row>
    <row r="1998" spans="8:12" x14ac:dyDescent="0.25">
      <c r="H1998" s="33"/>
      <c r="I1998" s="32" t="str">
        <f ca="1" xml:space="preserve"> "(x - " &amp; $O$3 &amp; ")^2 + (y - " &amp; $O$4 &amp; ")^2 = " &amp; K1989 &amp; "^2"</f>
        <v>(x - 3,5)^2 + (y - 7)^2 = 2,32489492314703^2</v>
      </c>
      <c r="J1998" s="32"/>
      <c r="K1998" s="32"/>
      <c r="L1998" s="34"/>
    </row>
    <row r="1999" spans="8:12" x14ac:dyDescent="0.25">
      <c r="H1999" s="33"/>
      <c r="I1999" s="32" t="str">
        <f ca="1" xml:space="preserve"> "(x - " &amp; $P$3 &amp; ")^2 + (y - " &amp; $P$4 &amp; ")^2 = " &amp; L1989 &amp; "^2"</f>
        <v>(x - 7)^2 + (y - 3,5)^2 = 0,819965621043851^2</v>
      </c>
      <c r="J1999" s="32"/>
      <c r="K1999" s="32"/>
      <c r="L1999" s="34"/>
    </row>
    <row r="2000" spans="8:12" x14ac:dyDescent="0.25">
      <c r="H2000" s="33"/>
      <c r="I2000" s="32"/>
      <c r="J2000" s="32"/>
      <c r="K2000" s="32"/>
      <c r="L2000" s="34"/>
    </row>
    <row r="2001" spans="8:12" x14ac:dyDescent="0.25">
      <c r="H2001" s="33"/>
      <c r="I2001" s="32" t="s">
        <v>1529</v>
      </c>
      <c r="J2001" s="32"/>
      <c r="K2001" s="32"/>
      <c r="L2001" s="34"/>
    </row>
    <row r="2002" spans="8:12" x14ac:dyDescent="0.25">
      <c r="H2002" s="33"/>
      <c r="I2002" s="32" t="s">
        <v>1525</v>
      </c>
      <c r="J2002" s="32">
        <f>SQRT(POWER($K1993-$I1992,2)+POWER($L1993-$J1992,2))</f>
        <v>1.3549554637232391</v>
      </c>
      <c r="K2002" s="32"/>
      <c r="L2002" s="34"/>
    </row>
    <row r="2003" spans="8:12" x14ac:dyDescent="0.25">
      <c r="H2003" s="35"/>
      <c r="I2003" s="36" t="s">
        <v>1526</v>
      </c>
      <c r="J2003" s="36">
        <f>SQRT(POWER($K1994-$I1992,2)+POWER($L1994-$J1992,2))</f>
        <v>1.3263339809722243</v>
      </c>
      <c r="K2003" s="36"/>
      <c r="L2003" s="37"/>
    </row>
    <row r="2007" spans="8:12" x14ac:dyDescent="0.25">
      <c r="H2007" s="7"/>
      <c r="I2007" s="8" t="s">
        <v>1512</v>
      </c>
      <c r="J2007" s="8" t="s">
        <v>1513</v>
      </c>
      <c r="K2007" s="8" t="s">
        <v>1514</v>
      </c>
      <c r="L2007" s="9" t="s">
        <v>1522</v>
      </c>
    </row>
    <row r="2008" spans="8:12" x14ac:dyDescent="0.25">
      <c r="H2008" s="33" t="s">
        <v>1516</v>
      </c>
      <c r="I2008" s="4">
        <f>SQRT(POWER($I2013-$M$3,2)+POWER($J2013-$M$4,2))</f>
        <v>3.905124837953327</v>
      </c>
      <c r="J2008" s="4">
        <f>SQRT(POWER($I2013-$N$3,2)+POWER($J2013-$N$4,2))</f>
        <v>6.0207972893961479</v>
      </c>
      <c r="K2008" s="4">
        <f>SQRT(POWER($I2013-$O$3,2)+POWER($J2013-$O$4,2))</f>
        <v>4.7169905660283016</v>
      </c>
      <c r="L2008" s="10">
        <f>SQRT(POWER($I2013-$P$3,2)+POWER($J2013-$P$4,2))</f>
        <v>1.1180339887498949</v>
      </c>
    </row>
    <row r="2009" spans="8:12" x14ac:dyDescent="0.25">
      <c r="H2009" s="33" t="s">
        <v>1527</v>
      </c>
      <c r="I2009" s="32">
        <f>ROUND(I2008/0.5,0)*0.5</f>
        <v>4</v>
      </c>
      <c r="J2009" s="32">
        <f t="shared" ref="J2009" si="365">ROUND(J2008/0.5,0)*0.5</f>
        <v>6</v>
      </c>
      <c r="K2009" s="32">
        <f t="shared" ref="K2009" si="366">ROUND(K2008/0.5,0)*0.5</f>
        <v>4.5</v>
      </c>
      <c r="L2009" s="34">
        <f t="shared" ref="L2009" si="367">ROUND(L2008/0.5,0)*0.5</f>
        <v>1</v>
      </c>
    </row>
    <row r="2010" spans="8:12" x14ac:dyDescent="0.25">
      <c r="H2010" s="33" t="s">
        <v>1517</v>
      </c>
      <c r="I2010" s="4">
        <f ca="1">IF(INDIRECT("$C$" &amp; $I2009*2+3)&gt;$I$6,$I$6,INDIRECT("$C$" &amp; $I2009*2+3))</f>
        <v>7.8262379212492643</v>
      </c>
      <c r="J2010" s="4">
        <f ca="1">IF(INDIRECT("$D$" &amp; $J2009*2+3)&gt;$I$6,$I$6,INDIRECT("$D$" &amp; $J2009*2+3))</f>
        <v>7.8262379212492643</v>
      </c>
      <c r="K2010" s="4">
        <f ca="1">IF(INDIRECT("$E$" &amp; $K2009*2+3)&gt;$I$6,$I$6,INDIRECT("$E$" &amp; $K2009*2+3))</f>
        <v>2.3248949231470326</v>
      </c>
      <c r="L2010" s="10">
        <f ca="1">IF(INDIRECT("$F$" &amp; $L2009*2+3)&gt;$I$6,$I$6,INDIRECT("$F$" &amp; $L2009*2+3))</f>
        <v>0.75679746415834659</v>
      </c>
    </row>
    <row r="2011" spans="8:12" x14ac:dyDescent="0.25">
      <c r="H2011" s="33"/>
      <c r="I2011" s="32" t="s">
        <v>1502</v>
      </c>
      <c r="J2011" s="4">
        <f>SUM(ABS(I2008-I2009),ABS(J2009-J2008),ABS(K2009-K2008),ABS(L2009-L2008))</f>
        <v>0.45069700622101738</v>
      </c>
      <c r="K2011" s="32"/>
      <c r="L2011" s="34"/>
    </row>
    <row r="2012" spans="8:12" x14ac:dyDescent="0.25">
      <c r="H2012" s="33"/>
      <c r="I2012" s="32" t="s">
        <v>1509</v>
      </c>
      <c r="J2012" s="32" t="s">
        <v>1510</v>
      </c>
      <c r="K2012" s="32"/>
      <c r="L2012" s="34"/>
    </row>
    <row r="2013" spans="8:12" x14ac:dyDescent="0.25">
      <c r="H2013" s="33" t="s">
        <v>1523</v>
      </c>
      <c r="I2013" s="32">
        <f>I1992+0.5</f>
        <v>6</v>
      </c>
      <c r="J2013" s="32">
        <v>3</v>
      </c>
      <c r="K2013" s="32"/>
      <c r="L2013" s="34"/>
    </row>
    <row r="2014" spans="8:12" x14ac:dyDescent="0.25">
      <c r="H2014" s="33" t="s">
        <v>1525</v>
      </c>
      <c r="I2014" s="4">
        <v>7.4947499999999998</v>
      </c>
      <c r="J2014" s="4">
        <v>7.4947499999999998</v>
      </c>
      <c r="K2014" s="4">
        <f>IF($I2014&lt;$K$3,$K$3,IF($I2014&gt;$L$3,$L$3,$I2014))</f>
        <v>7</v>
      </c>
      <c r="L2014" s="10">
        <f>IF($J2014&lt;$K$4,$K$4,IF($J2014&gt;$L$4,$L$4,$J2014))</f>
        <v>7</v>
      </c>
    </row>
    <row r="2015" spans="8:12" x14ac:dyDescent="0.25">
      <c r="H2015" s="33" t="s">
        <v>1526</v>
      </c>
      <c r="I2015" s="4">
        <v>7.8379500000000002</v>
      </c>
      <c r="J2015" s="4">
        <v>7.4947499999999998</v>
      </c>
      <c r="K2015" s="4">
        <f>IF($I2015&lt;$K$3,$K$3,IF($I2015&gt;$L$3,$L$3,$I2015))</f>
        <v>7</v>
      </c>
      <c r="L2015" s="10">
        <f>IF($J2015&lt;$K$4,$K$4,IF($J2015&gt;$L$4,$L$4,$J2015))</f>
        <v>7</v>
      </c>
    </row>
    <row r="2016" spans="8:12" x14ac:dyDescent="0.25">
      <c r="H2016" s="33"/>
      <c r="I2016" s="32"/>
      <c r="J2016" s="32"/>
      <c r="K2016" s="32"/>
      <c r="L2016" s="34"/>
    </row>
    <row r="2017" spans="8:12" x14ac:dyDescent="0.25">
      <c r="H2017" s="33" t="s">
        <v>1519</v>
      </c>
      <c r="I2017" s="32" t="str">
        <f ca="1" xml:space="preserve"> "(x - " &amp; $M$3 &amp; ")^2 + (y - " &amp; $M$4 &amp; ")^2 = " &amp; I2010 &amp; "^2"</f>
        <v>(x - 3,5)^2 + (y - 0)^2 = 7,82623792124926^2</v>
      </c>
      <c r="J2017" s="32"/>
      <c r="K2017" s="32"/>
      <c r="L2017" s="34"/>
    </row>
    <row r="2018" spans="8:12" x14ac:dyDescent="0.25">
      <c r="H2018" s="33"/>
      <c r="I2018" s="32" t="str">
        <f ca="1" xml:space="preserve"> "(x - " &amp; $N$3 &amp; ")^2 + (y - " &amp; $N$4 &amp; ")^2 = " &amp; J2010 &amp; "^2"</f>
        <v>(x - 0)^2 + (y - 3,5)^2 = 7,82623792124926^2</v>
      </c>
      <c r="J2018" s="32"/>
      <c r="K2018" s="32"/>
      <c r="L2018" s="34"/>
    </row>
    <row r="2019" spans="8:12" x14ac:dyDescent="0.25">
      <c r="H2019" s="33"/>
      <c r="I2019" s="32" t="str">
        <f ca="1" xml:space="preserve"> "(x - " &amp; $O$3 &amp; ")^2 + (y - " &amp; $O$4 &amp; ")^2 = " &amp; K2010 &amp; "^2"</f>
        <v>(x - 3,5)^2 + (y - 7)^2 = 2,32489492314703^2</v>
      </c>
      <c r="J2019" s="32"/>
      <c r="K2019" s="32"/>
      <c r="L2019" s="34"/>
    </row>
    <row r="2020" spans="8:12" x14ac:dyDescent="0.25">
      <c r="H2020" s="33"/>
      <c r="I2020" s="32" t="str">
        <f ca="1" xml:space="preserve"> "(x - " &amp; $P$3 &amp; ")^2 + (y - " &amp; $P$4 &amp; ")^2 = " &amp; L2010 &amp; "^2"</f>
        <v>(x - 7)^2 + (y - 3,5)^2 = 0,756797464158347^2</v>
      </c>
      <c r="J2020" s="32"/>
      <c r="K2020" s="32"/>
      <c r="L2020" s="34"/>
    </row>
    <row r="2021" spans="8:12" x14ac:dyDescent="0.25">
      <c r="H2021" s="33"/>
      <c r="I2021" s="32"/>
      <c r="J2021" s="32"/>
      <c r="K2021" s="32"/>
      <c r="L2021" s="34"/>
    </row>
    <row r="2022" spans="8:12" x14ac:dyDescent="0.25">
      <c r="H2022" s="33"/>
      <c r="I2022" s="32" t="s">
        <v>1529</v>
      </c>
      <c r="J2022" s="32"/>
      <c r="K2022" s="32"/>
      <c r="L2022" s="34"/>
    </row>
    <row r="2023" spans="8:12" x14ac:dyDescent="0.25">
      <c r="H2023" s="33"/>
      <c r="I2023" s="32" t="s">
        <v>1525</v>
      </c>
      <c r="J2023" s="32">
        <f>SQRT(POWER($K2014-$I2013,2)+POWER($L2014-$J2013,2))</f>
        <v>4.1231056256176606</v>
      </c>
      <c r="K2023" s="32"/>
      <c r="L2023" s="34"/>
    </row>
    <row r="2024" spans="8:12" x14ac:dyDescent="0.25">
      <c r="H2024" s="35"/>
      <c r="I2024" s="36" t="s">
        <v>1526</v>
      </c>
      <c r="J2024" s="36">
        <f>SQRT(POWER($K2015-$I2013,2)+POWER($L2015-$J2013,2))</f>
        <v>4.1231056256176606</v>
      </c>
      <c r="K2024" s="36"/>
      <c r="L2024" s="37"/>
    </row>
    <row r="2028" spans="8:12" x14ac:dyDescent="0.25">
      <c r="H2028" s="7"/>
      <c r="I2028" s="8" t="s">
        <v>1512</v>
      </c>
      <c r="J2028" s="8" t="s">
        <v>1513</v>
      </c>
      <c r="K2028" s="8" t="s">
        <v>1514</v>
      </c>
      <c r="L2028" s="9" t="s">
        <v>1522</v>
      </c>
    </row>
    <row r="2029" spans="8:12" x14ac:dyDescent="0.25">
      <c r="H2029" s="33" t="s">
        <v>1516</v>
      </c>
      <c r="I2029" s="4">
        <f>SQRT(POWER($I2034-$M$3,2)+POWER($J2034-$M$4,2))</f>
        <v>4.2426406871192848</v>
      </c>
      <c r="J2029" s="4">
        <f>SQRT(POWER($I2034-$N$3,2)+POWER($J2034-$N$4,2))</f>
        <v>6.5192024052026492</v>
      </c>
      <c r="K2029" s="4">
        <f>SQRT(POWER($I2034-$O$3,2)+POWER($J2034-$O$4,2))</f>
        <v>5</v>
      </c>
      <c r="L2029" s="10">
        <f>SQRT(POWER($I2034-$P$3,2)+POWER($J2034-$P$4,2))</f>
        <v>0.70710678118654757</v>
      </c>
    </row>
    <row r="2030" spans="8:12" x14ac:dyDescent="0.25">
      <c r="H2030" s="33" t="s">
        <v>1527</v>
      </c>
      <c r="I2030" s="32">
        <f>ROUND(I2029/0.5,0)*0.5</f>
        <v>4</v>
      </c>
      <c r="J2030" s="32">
        <f t="shared" ref="J2030" si="368">ROUND(J2029/0.5,0)*0.5</f>
        <v>6.5</v>
      </c>
      <c r="K2030" s="32">
        <f t="shared" ref="K2030" si="369">ROUND(K2029/0.5,0)*0.5</f>
        <v>5</v>
      </c>
      <c r="L2030" s="34">
        <f t="shared" ref="L2030" si="370">ROUND(L2029/0.5,0)*0.5</f>
        <v>0.5</v>
      </c>
    </row>
    <row r="2031" spans="8:12" x14ac:dyDescent="0.25">
      <c r="H2031" s="33" t="s">
        <v>1517</v>
      </c>
      <c r="I2031" s="4">
        <f ca="1">IF(INDIRECT("$C$" &amp; $I2030*2+3)&gt;$I$6,$I$6,INDIRECT("$C$" &amp; $I2030*2+3))</f>
        <v>7.8262379212492643</v>
      </c>
      <c r="J2031" s="4">
        <f ca="1">IF(INDIRECT("$D$" &amp; $J2030*2+3)&gt;$I$6,$I$6,INDIRECT("$D$" &amp; $J2030*2+3))</f>
        <v>7.8262379212492643</v>
      </c>
      <c r="K2031" s="4">
        <f ca="1">IF(INDIRECT("$E$" &amp; $K2030*2+3)&gt;$I$6,$I$6,INDIRECT("$E$" &amp; $K2030*2+3))</f>
        <v>2.478883460205028</v>
      </c>
      <c r="L2031" s="10">
        <f ca="1">IF(INDIRECT("$F$" &amp; $L2030*2+3)&gt;$I$6,$I$6,INDIRECT("$F$" &amp; $L2030*2+3))</f>
        <v>0.94724953416546942</v>
      </c>
    </row>
    <row r="2032" spans="8:12" x14ac:dyDescent="0.25">
      <c r="H2032" s="33"/>
      <c r="I2032" s="32" t="s">
        <v>1502</v>
      </c>
      <c r="J2032" s="4">
        <f>SUM(ABS(I2029-I2030),ABS(J2030-J2029),ABS(K2030-K2029),ABS(L2030-L2029))</f>
        <v>0.4689498735084815</v>
      </c>
      <c r="K2032" s="32"/>
      <c r="L2032" s="34"/>
    </row>
    <row r="2033" spans="8:12" x14ac:dyDescent="0.25">
      <c r="H2033" s="33"/>
      <c r="I2033" s="32" t="s">
        <v>1509</v>
      </c>
      <c r="J2033" s="32" t="s">
        <v>1510</v>
      </c>
      <c r="K2033" s="32"/>
      <c r="L2033" s="34"/>
    </row>
    <row r="2034" spans="8:12" x14ac:dyDescent="0.25">
      <c r="H2034" s="33" t="s">
        <v>1523</v>
      </c>
      <c r="I2034" s="32">
        <f>I2013+0.5</f>
        <v>6.5</v>
      </c>
      <c r="J2034" s="32">
        <v>3</v>
      </c>
      <c r="K2034" s="32"/>
      <c r="L2034" s="34"/>
    </row>
    <row r="2035" spans="8:12" x14ac:dyDescent="0.25">
      <c r="H2035" s="33" t="s">
        <v>1525</v>
      </c>
      <c r="I2035" s="4">
        <v>7.4398928571428602</v>
      </c>
      <c r="J2035" s="4">
        <v>7.4398928571428602</v>
      </c>
      <c r="K2035" s="4">
        <f>IF($I2035&lt;$K$3,$K$3,IF($I2035&gt;$L$3,$L$3,$I2035))</f>
        <v>7</v>
      </c>
      <c r="L2035" s="10">
        <f>IF($J2035&lt;$K$4,$K$4,IF($J2035&gt;$L$4,$L$4,$J2035))</f>
        <v>7</v>
      </c>
    </row>
    <row r="2036" spans="8:12" x14ac:dyDescent="0.25">
      <c r="H2036" s="33" t="s">
        <v>1526</v>
      </c>
      <c r="I2036" s="4">
        <v>7.8147428571428597</v>
      </c>
      <c r="J2036" s="4">
        <v>7.4398928571428602</v>
      </c>
      <c r="K2036" s="4">
        <f>IF($I2036&lt;$K$3,$K$3,IF($I2036&gt;$L$3,$L$3,$I2036))</f>
        <v>7</v>
      </c>
      <c r="L2036" s="10">
        <f>IF($J2036&lt;$K$4,$K$4,IF($J2036&gt;$L$4,$L$4,$J2036))</f>
        <v>7</v>
      </c>
    </row>
    <row r="2037" spans="8:12" x14ac:dyDescent="0.25">
      <c r="H2037" s="33"/>
      <c r="I2037" s="32"/>
      <c r="J2037" s="32"/>
      <c r="K2037" s="32"/>
      <c r="L2037" s="34"/>
    </row>
    <row r="2038" spans="8:12" x14ac:dyDescent="0.25">
      <c r="H2038" s="33" t="s">
        <v>1519</v>
      </c>
      <c r="I2038" s="32" t="str">
        <f ca="1" xml:space="preserve"> "(x - " &amp; $M$3 &amp; ")^2 + (y - " &amp; $M$4 &amp; ")^2 = " &amp; I2031 &amp; "^2"</f>
        <v>(x - 3,5)^2 + (y - 0)^2 = 7,82623792124926^2</v>
      </c>
      <c r="J2038" s="32"/>
      <c r="K2038" s="32"/>
      <c r="L2038" s="34"/>
    </row>
    <row r="2039" spans="8:12" x14ac:dyDescent="0.25">
      <c r="H2039" s="33"/>
      <c r="I2039" s="32" t="str">
        <f ca="1" xml:space="preserve"> "(x - " &amp; $N$3 &amp; ")^2 + (y - " &amp; $N$4 &amp; ")^2 = " &amp; J2031 &amp; "^2"</f>
        <v>(x - 0)^2 + (y - 3,5)^2 = 7,82623792124926^2</v>
      </c>
      <c r="J2039" s="32"/>
      <c r="K2039" s="32"/>
      <c r="L2039" s="34"/>
    </row>
    <row r="2040" spans="8:12" x14ac:dyDescent="0.25">
      <c r="H2040" s="33"/>
      <c r="I2040" s="32" t="str">
        <f ca="1" xml:space="preserve"> "(x - " &amp; $O$3 &amp; ")^2 + (y - " &amp; $O$4 &amp; ")^2 = " &amp; K2031 &amp; "^2"</f>
        <v>(x - 3,5)^2 + (y - 7)^2 = 2,47888346020503^2</v>
      </c>
      <c r="J2040" s="32"/>
      <c r="K2040" s="32"/>
      <c r="L2040" s="34"/>
    </row>
    <row r="2041" spans="8:12" x14ac:dyDescent="0.25">
      <c r="H2041" s="33"/>
      <c r="I2041" s="32" t="str">
        <f ca="1" xml:space="preserve"> "(x - " &amp; $P$3 &amp; ")^2 + (y - " &amp; $P$4 &amp; ")^2 = " &amp; L2031 &amp; "^2"</f>
        <v>(x - 7)^2 + (y - 3,5)^2 = 0,947249534165469^2</v>
      </c>
      <c r="J2041" s="32"/>
      <c r="K2041" s="32"/>
      <c r="L2041" s="34"/>
    </row>
    <row r="2042" spans="8:12" x14ac:dyDescent="0.25">
      <c r="H2042" s="33"/>
      <c r="I2042" s="32"/>
      <c r="J2042" s="32"/>
      <c r="K2042" s="32"/>
      <c r="L2042" s="34"/>
    </row>
    <row r="2043" spans="8:12" x14ac:dyDescent="0.25">
      <c r="H2043" s="33"/>
      <c r="I2043" s="32" t="s">
        <v>1529</v>
      </c>
      <c r="J2043" s="32"/>
      <c r="K2043" s="32"/>
      <c r="L2043" s="34"/>
    </row>
    <row r="2044" spans="8:12" x14ac:dyDescent="0.25">
      <c r="H2044" s="33"/>
      <c r="I2044" s="32" t="s">
        <v>1525</v>
      </c>
      <c r="J2044" s="32">
        <f>SQRT(POWER($K2035-$I2034,2)+POWER($L2035-$J2034,2))</f>
        <v>4.0311288741492746</v>
      </c>
      <c r="K2044" s="32"/>
      <c r="L2044" s="34"/>
    </row>
    <row r="2045" spans="8:12" x14ac:dyDescent="0.25">
      <c r="H2045" s="35"/>
      <c r="I2045" s="36" t="s">
        <v>1526</v>
      </c>
      <c r="J2045" s="36">
        <f>SQRT(POWER($K2036-$I2034,2)+POWER($L2036-$J2034,2))</f>
        <v>4.0311288741492746</v>
      </c>
      <c r="K2045" s="36"/>
      <c r="L2045" s="37"/>
    </row>
    <row r="2049" spans="8:12" x14ac:dyDescent="0.25">
      <c r="H2049" s="7"/>
      <c r="I2049" s="8" t="s">
        <v>1512</v>
      </c>
      <c r="J2049" s="8" t="s">
        <v>1513</v>
      </c>
      <c r="K2049" s="8" t="s">
        <v>1514</v>
      </c>
      <c r="L2049" s="9" t="s">
        <v>1522</v>
      </c>
    </row>
    <row r="2050" spans="8:12" x14ac:dyDescent="0.25">
      <c r="H2050" s="33" t="s">
        <v>1516</v>
      </c>
      <c r="I2050" s="4">
        <f>SQRT(POWER($I2055-$M$3,2)+POWER($J2055-$M$4,2))</f>
        <v>3.905124837953327</v>
      </c>
      <c r="J2050" s="4">
        <f>SQRT(POWER($I2055-$N$3,2)+POWER($J2055-$N$4,2))</f>
        <v>1.1180339887498949</v>
      </c>
      <c r="K2050" s="4">
        <f>SQRT(POWER($I2055-$O$3,2)+POWER($J2055-$O$4,2))</f>
        <v>5.4083269131959844</v>
      </c>
      <c r="L2050" s="10">
        <f>SQRT(POWER($I2055-$P$3,2)+POWER($J2055-$P$4,2))</f>
        <v>6.5764732189829527</v>
      </c>
    </row>
    <row r="2051" spans="8:12" x14ac:dyDescent="0.25">
      <c r="H2051" s="33" t="s">
        <v>1527</v>
      </c>
      <c r="I2051" s="32">
        <f>ROUND(I2050/0.5,0)*0.5</f>
        <v>4</v>
      </c>
      <c r="J2051" s="32">
        <f t="shared" ref="J2051" si="371">ROUND(J2050/0.5,0)*0.5</f>
        <v>1</v>
      </c>
      <c r="K2051" s="32">
        <f t="shared" ref="K2051" si="372">ROUND(K2050/0.5,0)*0.5</f>
        <v>5.5</v>
      </c>
      <c r="L2051" s="34">
        <f t="shared" ref="L2051" si="373">ROUND(L2050/0.5,0)*0.5</f>
        <v>6.5</v>
      </c>
    </row>
    <row r="2052" spans="8:12" x14ac:dyDescent="0.25">
      <c r="H2052" s="33" t="s">
        <v>1517</v>
      </c>
      <c r="I2052" s="4">
        <f ca="1">IF(INDIRECT("$C$" &amp; $I2051*2+3)&gt;$I$6,$I$6,INDIRECT("$C$" &amp; $I2051*2+3))</f>
        <v>7.8262379212492643</v>
      </c>
      <c r="J2052" s="4">
        <f ca="1">IF(INDIRECT("$D$" &amp; $J2051*2+3)&gt;$I$6,$I$6,INDIRECT("$D$" &amp; $J2051*2+3))</f>
        <v>0.78145875028456535</v>
      </c>
      <c r="K2052" s="4">
        <f ca="1">IF(INDIRECT("$E$" &amp; $K2051*2+3)&gt;$I$6,$I$6,INDIRECT("$E$" &amp; $K2051*2+3))</f>
        <v>3.8217509215751315</v>
      </c>
      <c r="L2052" s="10">
        <f ca="1">IF(INDIRECT("$F$" &amp; $L2051*2+3)&gt;$I$6,$I$6,INDIRECT("$F$" &amp; $L2051*2+3))</f>
        <v>7.8262379212492643</v>
      </c>
    </row>
    <row r="2053" spans="8:12" x14ac:dyDescent="0.25">
      <c r="H2053" s="33"/>
      <c r="I2053" s="32" t="s">
        <v>1502</v>
      </c>
      <c r="J2053" s="4">
        <f>SUM(ABS(I2050-I2051),ABS(J2051-J2050),ABS(K2051-K2050),ABS(L2051-L2050))</f>
        <v>0.38105545658353623</v>
      </c>
      <c r="K2053" s="32"/>
      <c r="L2053" s="34"/>
    </row>
    <row r="2054" spans="8:12" x14ac:dyDescent="0.25">
      <c r="H2054" s="33"/>
      <c r="I2054" s="32" t="s">
        <v>1509</v>
      </c>
      <c r="J2054" s="32" t="s">
        <v>1510</v>
      </c>
      <c r="K2054" s="32"/>
      <c r="L2054" s="34"/>
    </row>
    <row r="2055" spans="8:12" x14ac:dyDescent="0.25">
      <c r="H2055" s="33" t="s">
        <v>1523</v>
      </c>
      <c r="I2055" s="32">
        <v>0.5</v>
      </c>
      <c r="J2055" s="32">
        <v>2.5</v>
      </c>
      <c r="K2055" s="32"/>
      <c r="L2055" s="34"/>
    </row>
    <row r="2056" spans="8:12" x14ac:dyDescent="0.25">
      <c r="H2056" s="33" t="s">
        <v>1525</v>
      </c>
      <c r="I2056" s="4">
        <v>-1.83460714285714</v>
      </c>
      <c r="J2056" s="4">
        <v>6.8368928571428604</v>
      </c>
      <c r="K2056" s="4">
        <f>IF($I2056&lt;$K$3,$K$3,IF($I2056&gt;$L$3,$L$3,$I2056))</f>
        <v>0</v>
      </c>
      <c r="L2056" s="10">
        <f>IF($J2056&lt;$K$4,$K$4,IF($J2056&gt;$L$4,$L$4,$J2056))</f>
        <v>6.8368928571428604</v>
      </c>
    </row>
    <row r="2057" spans="8:12" x14ac:dyDescent="0.25">
      <c r="H2057" s="33" t="s">
        <v>1526</v>
      </c>
      <c r="I2057" s="4">
        <v>-0.83574999999999999</v>
      </c>
      <c r="J2057" s="4">
        <v>6.8368928571428604</v>
      </c>
      <c r="K2057" s="4">
        <f>IF($I2057&lt;$K$3,$K$3,IF($I2057&gt;$L$3,$L$3,$I2057))</f>
        <v>0</v>
      </c>
      <c r="L2057" s="10">
        <f>IF($J2057&lt;$K$4,$K$4,IF($J2057&gt;$L$4,$L$4,$J2057))</f>
        <v>6.8368928571428604</v>
      </c>
    </row>
    <row r="2058" spans="8:12" x14ac:dyDescent="0.25">
      <c r="H2058" s="33"/>
      <c r="I2058" s="32"/>
      <c r="J2058" s="32"/>
      <c r="K2058" s="32"/>
      <c r="L2058" s="34"/>
    </row>
    <row r="2059" spans="8:12" x14ac:dyDescent="0.25">
      <c r="H2059" s="33" t="s">
        <v>1519</v>
      </c>
      <c r="I2059" s="32" t="str">
        <f ca="1" xml:space="preserve"> "(x - " &amp; $M$3 &amp; ")^2 + (y - " &amp; $M$4 &amp; ")^2 = " &amp; I2052 &amp; "^2"</f>
        <v>(x - 3,5)^2 + (y - 0)^2 = 7,82623792124926^2</v>
      </c>
      <c r="J2059" s="32"/>
      <c r="K2059" s="32"/>
      <c r="L2059" s="34"/>
    </row>
    <row r="2060" spans="8:12" x14ac:dyDescent="0.25">
      <c r="H2060" s="33"/>
      <c r="I2060" s="32" t="str">
        <f ca="1" xml:space="preserve"> "(x - " &amp; $N$3 &amp; ")^2 + (y - " &amp; $N$4 &amp; ")^2 = " &amp; J2052 &amp; "^2"</f>
        <v>(x - 0)^2 + (y - 3,5)^2 = 0,781458750284565^2</v>
      </c>
      <c r="J2060" s="32"/>
      <c r="K2060" s="32"/>
      <c r="L2060" s="34"/>
    </row>
    <row r="2061" spans="8:12" x14ac:dyDescent="0.25">
      <c r="H2061" s="33"/>
      <c r="I2061" s="32" t="str">
        <f ca="1" xml:space="preserve"> "(x - " &amp; $O$3 &amp; ")^2 + (y - " &amp; $O$4 &amp; ")^2 = " &amp; K2052 &amp; "^2"</f>
        <v>(x - 3,5)^2 + (y - 7)^2 = 3,82175092157513^2</v>
      </c>
      <c r="J2061" s="32"/>
      <c r="K2061" s="32"/>
      <c r="L2061" s="34"/>
    </row>
    <row r="2062" spans="8:12" x14ac:dyDescent="0.25">
      <c r="H2062" s="33"/>
      <c r="I2062" s="32" t="str">
        <f ca="1" xml:space="preserve"> "(x - " &amp; $P$3 &amp; ")^2 + (y - " &amp; $P$4 &amp; ")^2 = " &amp; L2052 &amp; "^2"</f>
        <v>(x - 7)^2 + (y - 3,5)^2 = 7,82623792124926^2</v>
      </c>
      <c r="J2062" s="32"/>
      <c r="K2062" s="32"/>
      <c r="L2062" s="34"/>
    </row>
    <row r="2063" spans="8:12" x14ac:dyDescent="0.25">
      <c r="H2063" s="33"/>
      <c r="I2063" s="32"/>
      <c r="J2063" s="32"/>
      <c r="K2063" s="32"/>
      <c r="L2063" s="34"/>
    </row>
    <row r="2064" spans="8:12" x14ac:dyDescent="0.25">
      <c r="H2064" s="33"/>
      <c r="I2064" s="32" t="s">
        <v>1529</v>
      </c>
      <c r="J2064" s="32"/>
      <c r="K2064" s="32"/>
      <c r="L2064" s="34"/>
    </row>
    <row r="2065" spans="8:12" x14ac:dyDescent="0.25">
      <c r="H2065" s="33"/>
      <c r="I2065" s="32" t="s">
        <v>1525</v>
      </c>
      <c r="J2065" s="32">
        <f>SQRT(POWER($K2056-$I2055,2)+POWER($L2056-$J2055,2))</f>
        <v>4.365620191259973</v>
      </c>
      <c r="K2065" s="32"/>
      <c r="L2065" s="34"/>
    </row>
    <row r="2066" spans="8:12" x14ac:dyDescent="0.25">
      <c r="H2066" s="35"/>
      <c r="I2066" s="36" t="s">
        <v>1526</v>
      </c>
      <c r="J2066" s="36">
        <f>SQRT(POWER($K2057-$I2055,2)+POWER($L2057-$J2055,2))</f>
        <v>4.365620191259973</v>
      </c>
      <c r="K2066" s="36"/>
      <c r="L2066" s="37"/>
    </row>
    <row r="2070" spans="8:12" x14ac:dyDescent="0.25">
      <c r="H2070" s="7"/>
      <c r="I2070" s="8" t="s">
        <v>1512</v>
      </c>
      <c r="J2070" s="8" t="s">
        <v>1513</v>
      </c>
      <c r="K2070" s="8" t="s">
        <v>1514</v>
      </c>
      <c r="L2070" s="9" t="s">
        <v>1522</v>
      </c>
    </row>
    <row r="2071" spans="8:12" x14ac:dyDescent="0.25">
      <c r="H2071" s="33" t="s">
        <v>1516</v>
      </c>
      <c r="I2071" s="4">
        <f>SQRT(POWER($I2076-$M$3,2)+POWER($J2076-$M$4,2))</f>
        <v>3.5355339059327378</v>
      </c>
      <c r="J2071" s="4">
        <f>SQRT(POWER($I2076-$N$3,2)+POWER($J2076-$N$4,2))</f>
        <v>1.4142135623730951</v>
      </c>
      <c r="K2071" s="4">
        <f>SQRT(POWER($I2076-$O$3,2)+POWER($J2076-$O$4,2))</f>
        <v>5.1478150704935004</v>
      </c>
      <c r="L2071" s="10">
        <f>SQRT(POWER($I2076-$P$3,2)+POWER($J2076-$P$4,2))</f>
        <v>6.0827625302982193</v>
      </c>
    </row>
    <row r="2072" spans="8:12" x14ac:dyDescent="0.25">
      <c r="H2072" s="33" t="s">
        <v>1527</v>
      </c>
      <c r="I2072" s="32">
        <f>ROUND(I2071/0.5,0)*0.5</f>
        <v>3.5</v>
      </c>
      <c r="J2072" s="32">
        <f t="shared" ref="J2072" si="374">ROUND(J2071/0.5,0)*0.5</f>
        <v>1.5</v>
      </c>
      <c r="K2072" s="32">
        <f t="shared" ref="K2072" si="375">ROUND(K2071/0.5,0)*0.5</f>
        <v>5</v>
      </c>
      <c r="L2072" s="34">
        <f t="shared" ref="L2072" si="376">ROUND(L2071/0.5,0)*0.5</f>
        <v>6</v>
      </c>
    </row>
    <row r="2073" spans="8:12" x14ac:dyDescent="0.25">
      <c r="H2073" s="33" t="s">
        <v>1517</v>
      </c>
      <c r="I2073" s="4">
        <f ca="1">IF(INDIRECT("$C$" &amp; $I2072*2+3)&gt;$I$6,$I$6,INDIRECT("$C$" &amp; $I2072*2+3))</f>
        <v>3.5273325269550631</v>
      </c>
      <c r="J2073" s="4">
        <f ca="1">IF(INDIRECT("$D$" &amp; $J2072*2+3)&gt;$I$6,$I$6,INDIRECT("$D$" &amp; $J2072*2+3))</f>
        <v>0.81996562104385073</v>
      </c>
      <c r="K2073" s="4">
        <f ca="1">IF(INDIRECT("$E$" &amp; $K2072*2+3)&gt;$I$6,$I$6,INDIRECT("$E$" &amp; $K2072*2+3))</f>
        <v>2.478883460205028</v>
      </c>
      <c r="L2073" s="10">
        <f ca="1">IF(INDIRECT("$F$" &amp; $L2072*2+3)&gt;$I$6,$I$6,INDIRECT("$F$" &amp; $L2072*2+3))</f>
        <v>7.8262379212492643</v>
      </c>
    </row>
    <row r="2074" spans="8:12" x14ac:dyDescent="0.25">
      <c r="H2074" s="33"/>
      <c r="I2074" s="32" t="s">
        <v>1502</v>
      </c>
      <c r="J2074" s="4">
        <f>SUM(ABS(I2071-I2072),ABS(J2072-J2071),ABS(K2072-K2071),ABS(L2072-L2071))</f>
        <v>0.35189794435136235</v>
      </c>
      <c r="K2074" s="32"/>
      <c r="L2074" s="34"/>
    </row>
    <row r="2075" spans="8:12" x14ac:dyDescent="0.25">
      <c r="H2075" s="33"/>
      <c r="I2075" s="32" t="s">
        <v>1509</v>
      </c>
      <c r="J2075" s="32" t="s">
        <v>1510</v>
      </c>
      <c r="K2075" s="32"/>
      <c r="L2075" s="34"/>
    </row>
    <row r="2076" spans="8:12" x14ac:dyDescent="0.25">
      <c r="H2076" s="33" t="s">
        <v>1523</v>
      </c>
      <c r="I2076" s="32">
        <f>I2055+0.5</f>
        <v>1</v>
      </c>
      <c r="J2076" s="32">
        <v>2.5</v>
      </c>
      <c r="K2076" s="32"/>
      <c r="L2076" s="34"/>
    </row>
    <row r="2077" spans="8:12" x14ac:dyDescent="0.25">
      <c r="H2077" s="33" t="s">
        <v>1525</v>
      </c>
      <c r="I2077" s="4">
        <v>2.26667857142857</v>
      </c>
      <c r="J2077" s="4">
        <v>3.9507500000000002</v>
      </c>
      <c r="K2077" s="4">
        <f>IF($I2077&lt;$K$3,$K$3,IF($I2077&gt;$L$3,$L$3,$I2077))</f>
        <v>2.26667857142857</v>
      </c>
      <c r="L2077" s="10">
        <f>IF($J2077&lt;$K$4,$K$4,IF($J2077&gt;$L$4,$L$4,$J2077))</f>
        <v>3.9507500000000002</v>
      </c>
    </row>
    <row r="2078" spans="8:12" x14ac:dyDescent="0.25">
      <c r="H2078" s="33" t="s">
        <v>1526</v>
      </c>
      <c r="I2078" s="4">
        <v>-0.83117857142857199</v>
      </c>
      <c r="J2078" s="4">
        <v>3.9507500000000002</v>
      </c>
      <c r="K2078" s="4">
        <f>IF($I2078&lt;$K$3,$K$3,IF($I2078&gt;$L$3,$L$3,$I2078))</f>
        <v>0</v>
      </c>
      <c r="L2078" s="10">
        <f>IF($J2078&lt;$K$4,$K$4,IF($J2078&gt;$L$4,$L$4,$J2078))</f>
        <v>3.9507500000000002</v>
      </c>
    </row>
    <row r="2079" spans="8:12" x14ac:dyDescent="0.25">
      <c r="H2079" s="33"/>
      <c r="I2079" s="32"/>
      <c r="J2079" s="32"/>
      <c r="K2079" s="32"/>
      <c r="L2079" s="34"/>
    </row>
    <row r="2080" spans="8:12" x14ac:dyDescent="0.25">
      <c r="H2080" s="33" t="s">
        <v>1519</v>
      </c>
      <c r="I2080" s="32" t="str">
        <f ca="1" xml:space="preserve"> "(x - " &amp; $M$3 &amp; ")^2 + (y - " &amp; $M$4 &amp; ")^2 = " &amp; I2073 &amp; "^2"</f>
        <v>(x - 3,5)^2 + (y - 0)^2 = 3,52733252695506^2</v>
      </c>
      <c r="J2080" s="32"/>
      <c r="K2080" s="32"/>
      <c r="L2080" s="34"/>
    </row>
    <row r="2081" spans="8:12" x14ac:dyDescent="0.25">
      <c r="H2081" s="33"/>
      <c r="I2081" s="32" t="str">
        <f ca="1" xml:space="preserve"> "(x - " &amp; $N$3 &amp; ")^2 + (y - " &amp; $N$4 &amp; ")^2 = " &amp; J2073 &amp; "^2"</f>
        <v>(x - 0)^2 + (y - 3,5)^2 = 0,819965621043851^2</v>
      </c>
      <c r="J2081" s="32"/>
      <c r="K2081" s="32"/>
      <c r="L2081" s="34"/>
    </row>
    <row r="2082" spans="8:12" x14ac:dyDescent="0.25">
      <c r="H2082" s="33"/>
      <c r="I2082" s="32" t="str">
        <f ca="1" xml:space="preserve"> "(x - " &amp; $O$3 &amp; ")^2 + (y - " &amp; $O$4 &amp; ")^2 = " &amp; K2073 &amp; "^2"</f>
        <v>(x - 3,5)^2 + (y - 7)^2 = 2,47888346020503^2</v>
      </c>
      <c r="J2082" s="32"/>
      <c r="K2082" s="32"/>
      <c r="L2082" s="34"/>
    </row>
    <row r="2083" spans="8:12" x14ac:dyDescent="0.25">
      <c r="H2083" s="33"/>
      <c r="I2083" s="32" t="str">
        <f ca="1" xml:space="preserve"> "(x - " &amp; $P$3 &amp; ")^2 + (y - " &amp; $P$4 &amp; ")^2 = " &amp; L2073 &amp; "^2"</f>
        <v>(x - 7)^2 + (y - 3,5)^2 = 7,82623792124926^2</v>
      </c>
      <c r="J2083" s="32"/>
      <c r="K2083" s="32"/>
      <c r="L2083" s="34"/>
    </row>
    <row r="2084" spans="8:12" x14ac:dyDescent="0.25">
      <c r="H2084" s="33"/>
      <c r="I2084" s="32"/>
      <c r="J2084" s="32"/>
      <c r="K2084" s="32"/>
      <c r="L2084" s="34"/>
    </row>
    <row r="2085" spans="8:12" x14ac:dyDescent="0.25">
      <c r="H2085" s="33"/>
      <c r="I2085" s="32" t="s">
        <v>1529</v>
      </c>
      <c r="J2085" s="32"/>
      <c r="K2085" s="32"/>
      <c r="L2085" s="34"/>
    </row>
    <row r="2086" spans="8:12" x14ac:dyDescent="0.25">
      <c r="H2086" s="33"/>
      <c r="I2086" s="32" t="s">
        <v>1525</v>
      </c>
      <c r="J2086" s="32">
        <f>SQRT(POWER($K2077-$I2076,2)+POWER($L2077-$J2076,2))</f>
        <v>1.9259154098288749</v>
      </c>
      <c r="K2086" s="32"/>
      <c r="L2086" s="34"/>
    </row>
    <row r="2087" spans="8:12" x14ac:dyDescent="0.25">
      <c r="H2087" s="35"/>
      <c r="I2087" s="36" t="s">
        <v>1526</v>
      </c>
      <c r="J2087" s="36">
        <f>SQRT(POWER($K2078-$I2076,2)+POWER($L2078-$J2076,2))</f>
        <v>1.7620089564187806</v>
      </c>
      <c r="K2087" s="36"/>
      <c r="L2087" s="37"/>
    </row>
    <row r="2091" spans="8:12" x14ac:dyDescent="0.25">
      <c r="H2091" s="7"/>
      <c r="I2091" s="8" t="s">
        <v>1512</v>
      </c>
      <c r="J2091" s="8" t="s">
        <v>1513</v>
      </c>
      <c r="K2091" s="8" t="s">
        <v>1514</v>
      </c>
      <c r="L2091" s="9" t="s">
        <v>1522</v>
      </c>
    </row>
    <row r="2092" spans="8:12" x14ac:dyDescent="0.25">
      <c r="H2092" s="33" t="s">
        <v>1516</v>
      </c>
      <c r="I2092" s="4">
        <f>SQRT(POWER($I2097-$M$3,2)+POWER($J2097-$M$4,2))</f>
        <v>3.2015621187164243</v>
      </c>
      <c r="J2092" s="4">
        <f>SQRT(POWER($I2097-$N$3,2)+POWER($J2097-$N$4,2))</f>
        <v>1.8027756377319946</v>
      </c>
      <c r="K2092" s="4">
        <f>SQRT(POWER($I2097-$O$3,2)+POWER($J2097-$O$4,2))</f>
        <v>4.924428900898052</v>
      </c>
      <c r="L2092" s="10">
        <f>SQRT(POWER($I2097-$P$3,2)+POWER($J2097-$P$4,2))</f>
        <v>5.5901699437494745</v>
      </c>
    </row>
    <row r="2093" spans="8:12" x14ac:dyDescent="0.25">
      <c r="H2093" s="33" t="s">
        <v>1527</v>
      </c>
      <c r="I2093" s="32">
        <f>ROUND(I2092/0.5,0)*0.5</f>
        <v>3</v>
      </c>
      <c r="J2093" s="32">
        <f t="shared" ref="J2093" si="377">ROUND(J2092/0.5,0)*0.5</f>
        <v>2</v>
      </c>
      <c r="K2093" s="32">
        <f t="shared" ref="K2093" si="378">ROUND(K2092/0.5,0)*0.5</f>
        <v>5</v>
      </c>
      <c r="L2093" s="34">
        <f t="shared" ref="L2093" si="379">ROUND(L2092/0.5,0)*0.5</f>
        <v>5.5</v>
      </c>
    </row>
    <row r="2094" spans="8:12" x14ac:dyDescent="0.25">
      <c r="H2094" s="33" t="s">
        <v>1517</v>
      </c>
      <c r="I2094" s="4">
        <f ca="1">IF(INDIRECT("$C$" &amp; $I2093*2+3)&gt;$I$6,$I$6,INDIRECT("$C$" &amp; $I2093*2+3))</f>
        <v>7.8262379212492643</v>
      </c>
      <c r="J2094" s="4">
        <f ca="1">IF(INDIRECT("$D$" &amp; $J2093*2+3)&gt;$I$6,$I$6,INDIRECT("$D$" &amp; $J2093*2+3))</f>
        <v>1.305353997541538</v>
      </c>
      <c r="K2094" s="4">
        <f ca="1">IF(INDIRECT("$E$" &amp; $K2093*2+3)&gt;$I$6,$I$6,INDIRECT("$E$" &amp; $K2093*2+3))</f>
        <v>2.478883460205028</v>
      </c>
      <c r="L2094" s="10">
        <f ca="1">IF(INDIRECT("$F$" &amp; $L2093*2+3)&gt;$I$6,$I$6,INDIRECT("$F$" &amp; $L2093*2+3))</f>
        <v>3.7609640645075757</v>
      </c>
    </row>
    <row r="2095" spans="8:12" x14ac:dyDescent="0.25">
      <c r="H2095" s="33"/>
      <c r="I2095" s="32" t="s">
        <v>1502</v>
      </c>
      <c r="J2095" s="4">
        <f>SUM(ABS(I2092-I2093),ABS(J2093-J2092),ABS(K2093-K2092),ABS(L2093-L2092))</f>
        <v>0.56452752383585225</v>
      </c>
      <c r="K2095" s="32"/>
      <c r="L2095" s="34"/>
    </row>
    <row r="2096" spans="8:12" x14ac:dyDescent="0.25">
      <c r="H2096" s="33"/>
      <c r="I2096" s="32" t="s">
        <v>1509</v>
      </c>
      <c r="J2096" s="32" t="s">
        <v>1510</v>
      </c>
      <c r="K2096" s="32"/>
      <c r="L2096" s="34"/>
    </row>
    <row r="2097" spans="8:12" x14ac:dyDescent="0.25">
      <c r="H2097" s="33" t="s">
        <v>1523</v>
      </c>
      <c r="I2097" s="32">
        <f>I2076+0.5</f>
        <v>1.5</v>
      </c>
      <c r="J2097" s="32">
        <v>2.5</v>
      </c>
      <c r="K2097" s="32"/>
      <c r="L2097" s="34"/>
    </row>
    <row r="2098" spans="8:12" x14ac:dyDescent="0.25">
      <c r="H2098" s="33" t="s">
        <v>1525</v>
      </c>
      <c r="I2098" s="4">
        <v>-1.07336428571429</v>
      </c>
      <c r="J2098" s="4">
        <v>7.4398928571428602</v>
      </c>
      <c r="K2098" s="4">
        <f>IF($I2098&lt;$K$3,$K$3,IF($I2098&gt;$L$3,$L$3,$I2098))</f>
        <v>0</v>
      </c>
      <c r="L2098" s="10">
        <f>IF($J2098&lt;$K$4,$K$4,IF($J2098&gt;$L$4,$L$4,$J2098))</f>
        <v>7</v>
      </c>
    </row>
    <row r="2099" spans="8:12" x14ac:dyDescent="0.25">
      <c r="H2099" s="33" t="s">
        <v>1526</v>
      </c>
      <c r="I2099" s="4">
        <v>2.6127500000000001</v>
      </c>
      <c r="J2099" s="4">
        <v>7.4398928571428602</v>
      </c>
      <c r="K2099" s="4">
        <f>IF($I2099&lt;$K$3,$K$3,IF($I2099&gt;$L$3,$L$3,$I2099))</f>
        <v>2.6127500000000001</v>
      </c>
      <c r="L2099" s="10">
        <f>IF($J2099&lt;$K$4,$K$4,IF($J2099&gt;$L$4,$L$4,$J2099))</f>
        <v>7</v>
      </c>
    </row>
    <row r="2100" spans="8:12" x14ac:dyDescent="0.25">
      <c r="H2100" s="33"/>
      <c r="I2100" s="32"/>
      <c r="J2100" s="32"/>
      <c r="K2100" s="32"/>
      <c r="L2100" s="34"/>
    </row>
    <row r="2101" spans="8:12" x14ac:dyDescent="0.25">
      <c r="H2101" s="33" t="s">
        <v>1519</v>
      </c>
      <c r="I2101" s="32" t="str">
        <f ca="1" xml:space="preserve"> "(x - " &amp; $M$3 &amp; ")^2 + (y - " &amp; $M$4 &amp; ")^2 = " &amp; I2094 &amp; "^2"</f>
        <v>(x - 3,5)^2 + (y - 0)^2 = 7,82623792124926^2</v>
      </c>
      <c r="J2101" s="32"/>
      <c r="K2101" s="32"/>
      <c r="L2101" s="34"/>
    </row>
    <row r="2102" spans="8:12" x14ac:dyDescent="0.25">
      <c r="H2102" s="33"/>
      <c r="I2102" s="32" t="str">
        <f ca="1" xml:space="preserve"> "(x - " &amp; $N$3 &amp; ")^2 + (y - " &amp; $N$4 &amp; ")^2 = " &amp; J2094 &amp; "^2"</f>
        <v>(x - 0)^2 + (y - 3,5)^2 = 1,30535399754154^2</v>
      </c>
      <c r="J2102" s="32"/>
      <c r="K2102" s="32"/>
      <c r="L2102" s="34"/>
    </row>
    <row r="2103" spans="8:12" x14ac:dyDescent="0.25">
      <c r="H2103" s="33"/>
      <c r="I2103" s="32" t="str">
        <f ca="1" xml:space="preserve"> "(x - " &amp; $O$3 &amp; ")^2 + (y - " &amp; $O$4 &amp; ")^2 = " &amp; K2094 &amp; "^2"</f>
        <v>(x - 3,5)^2 + (y - 7)^2 = 2,47888346020503^2</v>
      </c>
      <c r="J2103" s="32"/>
      <c r="K2103" s="32"/>
      <c r="L2103" s="34"/>
    </row>
    <row r="2104" spans="8:12" x14ac:dyDescent="0.25">
      <c r="H2104" s="33"/>
      <c r="I2104" s="32" t="str">
        <f ca="1" xml:space="preserve"> "(x - " &amp; $P$3 &amp; ")^2 + (y - " &amp; $P$4 &amp; ")^2 = " &amp; L2094 &amp; "^2"</f>
        <v>(x - 7)^2 + (y - 3,5)^2 = 3,76096406450758^2</v>
      </c>
      <c r="J2104" s="32"/>
      <c r="K2104" s="32"/>
      <c r="L2104" s="34"/>
    </row>
    <row r="2105" spans="8:12" x14ac:dyDescent="0.25">
      <c r="H2105" s="33"/>
      <c r="I2105" s="32"/>
      <c r="J2105" s="32"/>
      <c r="K2105" s="32"/>
      <c r="L2105" s="34"/>
    </row>
    <row r="2106" spans="8:12" x14ac:dyDescent="0.25">
      <c r="H2106" s="33"/>
      <c r="I2106" s="32" t="s">
        <v>1529</v>
      </c>
      <c r="J2106" s="32"/>
      <c r="K2106" s="32"/>
      <c r="L2106" s="34"/>
    </row>
    <row r="2107" spans="8:12" x14ac:dyDescent="0.25">
      <c r="H2107" s="33"/>
      <c r="I2107" s="32" t="s">
        <v>1525</v>
      </c>
      <c r="J2107" s="32">
        <f>SQRT(POWER($K2098-$I2097,2)+POWER($L2098-$J2097,2))</f>
        <v>4.7434164902525691</v>
      </c>
      <c r="K2107" s="32"/>
      <c r="L2107" s="34"/>
    </row>
    <row r="2108" spans="8:12" x14ac:dyDescent="0.25">
      <c r="H2108" s="35"/>
      <c r="I2108" s="36" t="s">
        <v>1526</v>
      </c>
      <c r="J2108" s="36">
        <f>SQRT(POWER($K2099-$I2097,2)+POWER($L2099-$J2097,2))</f>
        <v>4.6355380014082508</v>
      </c>
      <c r="K2108" s="36"/>
      <c r="L2108" s="37"/>
    </row>
    <row r="2112" spans="8:12" x14ac:dyDescent="0.25">
      <c r="H2112" s="7"/>
      <c r="I2112" s="8" t="s">
        <v>1512</v>
      </c>
      <c r="J2112" s="8" t="s">
        <v>1513</v>
      </c>
      <c r="K2112" s="8" t="s">
        <v>1514</v>
      </c>
      <c r="L2112" s="9" t="s">
        <v>1522</v>
      </c>
    </row>
    <row r="2113" spans="8:12" x14ac:dyDescent="0.25">
      <c r="H2113" s="33" t="s">
        <v>1516</v>
      </c>
      <c r="I2113" s="4">
        <f>SQRT(POWER($I2118-$M$3,2)+POWER($J2118-$M$4,2))</f>
        <v>2.9154759474226504</v>
      </c>
      <c r="J2113" s="4">
        <f>SQRT(POWER($I2118-$N$3,2)+POWER($J2118-$N$4,2))</f>
        <v>2.2360679774997898</v>
      </c>
      <c r="K2113" s="4">
        <f>SQRT(POWER($I2118-$O$3,2)+POWER($J2118-$O$4,2))</f>
        <v>4.7434164902525691</v>
      </c>
      <c r="L2113" s="10">
        <f>SQRT(POWER($I2118-$P$3,2)+POWER($J2118-$P$4,2))</f>
        <v>5.0990195135927845</v>
      </c>
    </row>
    <row r="2114" spans="8:12" x14ac:dyDescent="0.25">
      <c r="H2114" s="33" t="s">
        <v>1527</v>
      </c>
      <c r="I2114" s="32">
        <f>ROUND(I2113/0.5,0)*0.5</f>
        <v>3</v>
      </c>
      <c r="J2114" s="32">
        <f t="shared" ref="J2114" si="380">ROUND(J2113/0.5,0)*0.5</f>
        <v>2</v>
      </c>
      <c r="K2114" s="32">
        <f t="shared" ref="K2114" si="381">ROUND(K2113/0.5,0)*0.5</f>
        <v>4.5</v>
      </c>
      <c r="L2114" s="34">
        <f t="shared" ref="L2114" si="382">ROUND(L2113/0.5,0)*0.5</f>
        <v>5</v>
      </c>
    </row>
    <row r="2115" spans="8:12" x14ac:dyDescent="0.25">
      <c r="H2115" s="33" t="s">
        <v>1517</v>
      </c>
      <c r="I2115" s="4">
        <f ca="1">IF(INDIRECT("$C$" &amp; $I2114*2+3)&gt;$I$6,$I$6,INDIRECT("$C$" &amp; $I2114*2+3))</f>
        <v>7.8262379212492643</v>
      </c>
      <c r="J2115" s="4">
        <f ca="1">IF(INDIRECT("$D$" &amp; $J2114*2+3)&gt;$I$6,$I$6,INDIRECT("$D$" &amp; $J2114*2+3))</f>
        <v>1.305353997541538</v>
      </c>
      <c r="K2115" s="4">
        <f ca="1">IF(INDIRECT("$E$" &amp; $K2114*2+3)&gt;$I$6,$I$6,INDIRECT("$E$" &amp; $K2114*2+3))</f>
        <v>2.3248949231470326</v>
      </c>
      <c r="L2115" s="10">
        <f ca="1">IF(INDIRECT("$F$" &amp; $L2114*2+3)&gt;$I$6,$I$6,INDIRECT("$F$" &amp; $L2114*2+3))</f>
        <v>2.478883460205028</v>
      </c>
    </row>
    <row r="2116" spans="8:12" x14ac:dyDescent="0.25">
      <c r="H2116" s="33"/>
      <c r="I2116" s="32" t="s">
        <v>1502</v>
      </c>
      <c r="J2116" s="4">
        <f>SUM(ABS(I2113-I2114),ABS(J2114-J2113),ABS(K2114-K2113),ABS(L2114-L2113))</f>
        <v>0.66302803392249299</v>
      </c>
      <c r="K2116" s="32"/>
      <c r="L2116" s="34"/>
    </row>
    <row r="2117" spans="8:12" x14ac:dyDescent="0.25">
      <c r="H2117" s="33"/>
      <c r="I2117" s="32" t="s">
        <v>1509</v>
      </c>
      <c r="J2117" s="32" t="s">
        <v>1510</v>
      </c>
      <c r="K2117" s="32"/>
      <c r="L2117" s="34"/>
    </row>
    <row r="2118" spans="8:12" x14ac:dyDescent="0.25">
      <c r="H2118" s="33" t="s">
        <v>1523</v>
      </c>
      <c r="I2118" s="32">
        <f>I2097+0.5</f>
        <v>2</v>
      </c>
      <c r="J2118" s="32">
        <v>2.5</v>
      </c>
      <c r="K2118" s="32"/>
      <c r="L2118" s="34"/>
    </row>
    <row r="2119" spans="8:12" x14ac:dyDescent="0.25">
      <c r="H2119" s="33" t="s">
        <v>1525</v>
      </c>
      <c r="I2119" s="4">
        <v>-1.0185071428571399</v>
      </c>
      <c r="J2119" s="4">
        <v>7.4947499999999998</v>
      </c>
      <c r="K2119" s="4">
        <f>IF($I2119&lt;$K$3,$K$3,IF($I2119&gt;$L$3,$L$3,$I2119))</f>
        <v>0</v>
      </c>
      <c r="L2119" s="10">
        <f>IF($J2119&lt;$K$4,$K$4,IF($J2119&gt;$L$4,$L$4,$J2119))</f>
        <v>7</v>
      </c>
    </row>
    <row r="2120" spans="8:12" x14ac:dyDescent="0.25">
      <c r="H2120" s="33" t="s">
        <v>1526</v>
      </c>
      <c r="I2120" s="4">
        <v>3.1832642857142899</v>
      </c>
      <c r="J2120" s="4">
        <v>7.4947499999999998</v>
      </c>
      <c r="K2120" s="4">
        <f>IF($I2120&lt;$K$3,$K$3,IF($I2120&gt;$L$3,$L$3,$I2120))</f>
        <v>3.1832642857142899</v>
      </c>
      <c r="L2120" s="10">
        <f>IF($J2120&lt;$K$4,$K$4,IF($J2120&gt;$L$4,$L$4,$J2120))</f>
        <v>7</v>
      </c>
    </row>
    <row r="2121" spans="8:12" x14ac:dyDescent="0.25">
      <c r="H2121" s="33"/>
      <c r="I2121" s="32"/>
      <c r="J2121" s="32"/>
      <c r="K2121" s="32"/>
      <c r="L2121" s="34"/>
    </row>
    <row r="2122" spans="8:12" x14ac:dyDescent="0.25">
      <c r="H2122" s="33" t="s">
        <v>1519</v>
      </c>
      <c r="I2122" s="32" t="str">
        <f ca="1" xml:space="preserve"> "(x - " &amp; $M$3 &amp; ")^2 + (y - " &amp; $M$4 &amp; ")^2 = " &amp; I2115 &amp; "^2"</f>
        <v>(x - 3,5)^2 + (y - 0)^2 = 7,82623792124926^2</v>
      </c>
      <c r="J2122" s="32"/>
      <c r="K2122" s="32"/>
      <c r="L2122" s="34"/>
    </row>
    <row r="2123" spans="8:12" x14ac:dyDescent="0.25">
      <c r="H2123" s="33"/>
      <c r="I2123" s="32" t="str">
        <f ca="1" xml:space="preserve"> "(x - " &amp; $N$3 &amp; ")^2 + (y - " &amp; $N$4 &amp; ")^2 = " &amp; J2115 &amp; "^2"</f>
        <v>(x - 0)^2 + (y - 3,5)^2 = 1,30535399754154^2</v>
      </c>
      <c r="J2123" s="32"/>
      <c r="K2123" s="32"/>
      <c r="L2123" s="34"/>
    </row>
    <row r="2124" spans="8:12" x14ac:dyDescent="0.25">
      <c r="H2124" s="33"/>
      <c r="I2124" s="32" t="str">
        <f ca="1" xml:space="preserve"> "(x - " &amp; $O$3 &amp; ")^2 + (y - " &amp; $O$4 &amp; ")^2 = " &amp; K2115 &amp; "^2"</f>
        <v>(x - 3,5)^2 + (y - 7)^2 = 2,32489492314703^2</v>
      </c>
      <c r="J2124" s="32"/>
      <c r="K2124" s="32"/>
      <c r="L2124" s="34"/>
    </row>
    <row r="2125" spans="8:12" x14ac:dyDescent="0.25">
      <c r="H2125" s="33"/>
      <c r="I2125" s="32" t="str">
        <f ca="1" xml:space="preserve"> "(x - " &amp; $P$3 &amp; ")^2 + (y - " &amp; $P$4 &amp; ")^2 = " &amp; L2115 &amp; "^2"</f>
        <v>(x - 7)^2 + (y - 3,5)^2 = 2,47888346020503^2</v>
      </c>
      <c r="J2125" s="32"/>
      <c r="K2125" s="32"/>
      <c r="L2125" s="34"/>
    </row>
    <row r="2126" spans="8:12" x14ac:dyDescent="0.25">
      <c r="H2126" s="33"/>
      <c r="I2126" s="32"/>
      <c r="J2126" s="32"/>
      <c r="K2126" s="32"/>
      <c r="L2126" s="34"/>
    </row>
    <row r="2127" spans="8:12" x14ac:dyDescent="0.25">
      <c r="H2127" s="33"/>
      <c r="I2127" s="32" t="s">
        <v>1529</v>
      </c>
      <c r="J2127" s="32"/>
      <c r="K2127" s="32"/>
      <c r="L2127" s="34"/>
    </row>
    <row r="2128" spans="8:12" x14ac:dyDescent="0.25">
      <c r="H2128" s="33"/>
      <c r="I2128" s="32" t="s">
        <v>1525</v>
      </c>
      <c r="J2128" s="32">
        <f>SQRT(POWER($K2119-$I2118,2)+POWER($L2119-$J2118,2))</f>
        <v>4.924428900898052</v>
      </c>
      <c r="K2128" s="32"/>
      <c r="L2128" s="34"/>
    </row>
    <row r="2129" spans="8:12" x14ac:dyDescent="0.25">
      <c r="H2129" s="35"/>
      <c r="I2129" s="36" t="s">
        <v>1526</v>
      </c>
      <c r="J2129" s="36">
        <f>SQRT(POWER($K2120-$I2118,2)+POWER($L2120-$J2118,2))</f>
        <v>4.6529683396566268</v>
      </c>
      <c r="K2129" s="36"/>
      <c r="L2129" s="37"/>
    </row>
    <row r="2133" spans="8:12" x14ac:dyDescent="0.25">
      <c r="H2133" s="7"/>
      <c r="I2133" s="8" t="s">
        <v>1512</v>
      </c>
      <c r="J2133" s="8" t="s">
        <v>1513</v>
      </c>
      <c r="K2133" s="8" t="s">
        <v>1514</v>
      </c>
      <c r="L2133" s="9" t="s">
        <v>1522</v>
      </c>
    </row>
    <row r="2134" spans="8:12" x14ac:dyDescent="0.25">
      <c r="H2134" s="33" t="s">
        <v>1516</v>
      </c>
      <c r="I2134" s="4">
        <f>SQRT(POWER($I2139-$M$3,2)+POWER($J2139-$M$4,2))</f>
        <v>2.6925824035672519</v>
      </c>
      <c r="J2134" s="4">
        <f>SQRT(POWER($I2139-$N$3,2)+POWER($J2139-$N$4,2))</f>
        <v>2.6925824035672519</v>
      </c>
      <c r="K2134" s="4">
        <f>SQRT(POWER($I2139-$O$3,2)+POWER($J2139-$O$4,2))</f>
        <v>4.6097722286464435</v>
      </c>
      <c r="L2134" s="10">
        <f>SQRT(POWER($I2139-$P$3,2)+POWER($J2139-$P$4,2))</f>
        <v>4.6097722286464435</v>
      </c>
    </row>
    <row r="2135" spans="8:12" x14ac:dyDescent="0.25">
      <c r="H2135" s="33" t="s">
        <v>1527</v>
      </c>
      <c r="I2135" s="32">
        <f>ROUND(I2134/0.5,0)*0.5</f>
        <v>2.5</v>
      </c>
      <c r="J2135" s="32">
        <f t="shared" ref="J2135" si="383">ROUND(J2134/0.5,0)*0.5</f>
        <v>2.5</v>
      </c>
      <c r="K2135" s="32">
        <f t="shared" ref="K2135" si="384">ROUND(K2134/0.5,0)*0.5</f>
        <v>4.5</v>
      </c>
      <c r="L2135" s="34">
        <f t="shared" ref="L2135" si="385">ROUND(L2134/0.5,0)*0.5</f>
        <v>4.5</v>
      </c>
    </row>
    <row r="2136" spans="8:12" x14ac:dyDescent="0.25">
      <c r="H2136" s="33" t="s">
        <v>1517</v>
      </c>
      <c r="I2136" s="4">
        <f ca="1">IF(INDIRECT("$C$" &amp; $I2135*2+3)&gt;$I$6,$I$6,INDIRECT("$C$" &amp; $I2135*2+3))</f>
        <v>3.3616834628301917</v>
      </c>
      <c r="J2136" s="4">
        <f ca="1">IF(INDIRECT("$D$" &amp; $J2135*2+3)&gt;$I$6,$I$6,INDIRECT("$D$" &amp; $J2135*2+3))</f>
        <v>3.5273325269550631</v>
      </c>
      <c r="K2136" s="4">
        <f ca="1">IF(INDIRECT("$E$" &amp; $K2135*2+3)&gt;$I$6,$I$6,INDIRECT("$E$" &amp; $K2135*2+3))</f>
        <v>2.3248949231470326</v>
      </c>
      <c r="L2136" s="10">
        <f ca="1">IF(INDIRECT("$F$" &amp; $L2135*2+3)&gt;$I$6,$I$6,INDIRECT("$F$" &amp; $L2135*2+3))</f>
        <v>2.1457906735558052</v>
      </c>
    </row>
    <row r="2137" spans="8:12" x14ac:dyDescent="0.25">
      <c r="H2137" s="33"/>
      <c r="I2137" s="32" t="s">
        <v>1502</v>
      </c>
      <c r="J2137" s="4">
        <f>SUM(ABS(I2134-I2135),ABS(J2135-J2134),ABS(K2135-K2134),ABS(L2135-L2134))</f>
        <v>0.60470926442739081</v>
      </c>
      <c r="K2137" s="32"/>
      <c r="L2137" s="34"/>
    </row>
    <row r="2138" spans="8:12" x14ac:dyDescent="0.25">
      <c r="H2138" s="33"/>
      <c r="I2138" s="32" t="s">
        <v>1509</v>
      </c>
      <c r="J2138" s="32" t="s">
        <v>1510</v>
      </c>
      <c r="K2138" s="32"/>
      <c r="L2138" s="34"/>
    </row>
    <row r="2139" spans="8:12" x14ac:dyDescent="0.25">
      <c r="H2139" s="33" t="s">
        <v>1523</v>
      </c>
      <c r="I2139" s="32">
        <f>I2118+0.5</f>
        <v>2.5</v>
      </c>
      <c r="J2139" s="32">
        <v>2.5</v>
      </c>
      <c r="K2139" s="32"/>
      <c r="L2139" s="34"/>
    </row>
    <row r="2140" spans="8:12" x14ac:dyDescent="0.25">
      <c r="H2140" s="33" t="s">
        <v>1525</v>
      </c>
      <c r="I2140" s="4">
        <v>4.08927142857143</v>
      </c>
      <c r="J2140" s="4">
        <v>3.9219428571428598</v>
      </c>
      <c r="K2140" s="4">
        <f>IF($I2140&lt;$K$3,$K$3,IF($I2140&gt;$L$3,$L$3,$I2140))</f>
        <v>4.08927142857143</v>
      </c>
      <c r="L2140" s="10">
        <f>IF($J2140&lt;$K$4,$K$4,IF($J2140&gt;$L$4,$L$4,$J2140))</f>
        <v>3.9219428571428598</v>
      </c>
    </row>
    <row r="2141" spans="8:12" x14ac:dyDescent="0.25">
      <c r="H2141" s="33" t="s">
        <v>1526</v>
      </c>
      <c r="I2141" s="4">
        <v>4.0598857142857101</v>
      </c>
      <c r="J2141" s="4">
        <v>3.9219428571428598</v>
      </c>
      <c r="K2141" s="4">
        <f>IF($I2141&lt;$K$3,$K$3,IF($I2141&gt;$L$3,$L$3,$I2141))</f>
        <v>4.0598857142857101</v>
      </c>
      <c r="L2141" s="10">
        <f>IF($J2141&lt;$K$4,$K$4,IF($J2141&gt;$L$4,$L$4,$J2141))</f>
        <v>3.9219428571428598</v>
      </c>
    </row>
    <row r="2142" spans="8:12" x14ac:dyDescent="0.25">
      <c r="H2142" s="33"/>
      <c r="I2142" s="32"/>
      <c r="J2142" s="32"/>
      <c r="K2142" s="32"/>
      <c r="L2142" s="34"/>
    </row>
    <row r="2143" spans="8:12" x14ac:dyDescent="0.25">
      <c r="H2143" s="33" t="s">
        <v>1519</v>
      </c>
      <c r="I2143" s="32" t="str">
        <f ca="1" xml:space="preserve"> "(x - " &amp; $M$3 &amp; ")^2 + (y - " &amp; $M$4 &amp; ")^2 = " &amp; I2136 &amp; "^2"</f>
        <v>(x - 3,5)^2 + (y - 0)^2 = 3,36168346283019^2</v>
      </c>
      <c r="J2143" s="32"/>
      <c r="K2143" s="32"/>
      <c r="L2143" s="34"/>
    </row>
    <row r="2144" spans="8:12" x14ac:dyDescent="0.25">
      <c r="H2144" s="33"/>
      <c r="I2144" s="32" t="str">
        <f ca="1" xml:space="preserve"> "(x - " &amp; $N$3 &amp; ")^2 + (y - " &amp; $N$4 &amp; ")^2 = " &amp; J2136 &amp; "^2"</f>
        <v>(x - 0)^2 + (y - 3,5)^2 = 3,52733252695506^2</v>
      </c>
      <c r="J2144" s="32"/>
      <c r="K2144" s="32"/>
      <c r="L2144" s="34"/>
    </row>
    <row r="2145" spans="8:12" x14ac:dyDescent="0.25">
      <c r="H2145" s="33"/>
      <c r="I2145" s="32" t="str">
        <f ca="1" xml:space="preserve"> "(x - " &amp; $O$3 &amp; ")^2 + (y - " &amp; $O$4 &amp; ")^2 = " &amp; K2136 &amp; "^2"</f>
        <v>(x - 3,5)^2 + (y - 7)^2 = 2,32489492314703^2</v>
      </c>
      <c r="J2145" s="32"/>
      <c r="K2145" s="32"/>
      <c r="L2145" s="34"/>
    </row>
    <row r="2146" spans="8:12" x14ac:dyDescent="0.25">
      <c r="H2146" s="33"/>
      <c r="I2146" s="32" t="str">
        <f ca="1" xml:space="preserve"> "(x - " &amp; $P$3 &amp; ")^2 + (y - " &amp; $P$4 &amp; ")^2 = " &amp; L2136 &amp; "^2"</f>
        <v>(x - 7)^2 + (y - 3,5)^2 = 2,14579067355581^2</v>
      </c>
      <c r="J2146" s="32"/>
      <c r="K2146" s="32"/>
      <c r="L2146" s="34"/>
    </row>
    <row r="2147" spans="8:12" x14ac:dyDescent="0.25">
      <c r="H2147" s="33"/>
      <c r="I2147" s="32"/>
      <c r="J2147" s="32"/>
      <c r="K2147" s="32"/>
      <c r="L2147" s="34"/>
    </row>
    <row r="2148" spans="8:12" x14ac:dyDescent="0.25">
      <c r="H2148" s="33"/>
      <c r="I2148" s="32" t="s">
        <v>1529</v>
      </c>
      <c r="J2148" s="32"/>
      <c r="K2148" s="32"/>
      <c r="L2148" s="34"/>
    </row>
    <row r="2149" spans="8:12" x14ac:dyDescent="0.25">
      <c r="H2149" s="33"/>
      <c r="I2149" s="32" t="s">
        <v>1525</v>
      </c>
      <c r="J2149" s="32">
        <f>SQRT(POWER($K2140-$I2139,2)+POWER($L2140-$J2139,2))</f>
        <v>2.132534914755928</v>
      </c>
      <c r="K2149" s="32"/>
      <c r="L2149" s="34"/>
    </row>
    <row r="2150" spans="8:12" x14ac:dyDescent="0.25">
      <c r="H2150" s="35"/>
      <c r="I2150" s="36" t="s">
        <v>1526</v>
      </c>
      <c r="J2150" s="36">
        <f>SQRT(POWER($K2141-$I2139,2)+POWER($L2141-$J2139,2))</f>
        <v>2.1107261619196933</v>
      </c>
      <c r="K2150" s="36"/>
      <c r="L2150" s="37"/>
    </row>
    <row r="2154" spans="8:12" x14ac:dyDescent="0.25">
      <c r="H2154" s="7"/>
      <c r="I2154" s="8" t="s">
        <v>1512</v>
      </c>
      <c r="J2154" s="8" t="s">
        <v>1513</v>
      </c>
      <c r="K2154" s="8" t="s">
        <v>1514</v>
      </c>
      <c r="L2154" s="9" t="s">
        <v>1522</v>
      </c>
    </row>
    <row r="2155" spans="8:12" x14ac:dyDescent="0.25">
      <c r="H2155" s="33" t="s">
        <v>1516</v>
      </c>
      <c r="I2155" s="4">
        <f>SQRT(POWER($I2160-$M$3,2)+POWER($J2160-$M$4,2))</f>
        <v>2.5495097567963922</v>
      </c>
      <c r="J2155" s="4">
        <f>SQRT(POWER($I2160-$N$3,2)+POWER($J2160-$N$4,2))</f>
        <v>3.1622776601683795</v>
      </c>
      <c r="K2155" s="4">
        <f>SQRT(POWER($I2160-$O$3,2)+POWER($J2160-$O$4,2))</f>
        <v>4.5276925690687087</v>
      </c>
      <c r="L2155" s="10">
        <f>SQRT(POWER($I2160-$P$3,2)+POWER($J2160-$P$4,2))</f>
        <v>4.1231056256176606</v>
      </c>
    </row>
    <row r="2156" spans="8:12" x14ac:dyDescent="0.25">
      <c r="H2156" s="33" t="s">
        <v>1527</v>
      </c>
      <c r="I2156" s="32">
        <f>ROUND(I2155/0.5,0)*0.5</f>
        <v>2.5</v>
      </c>
      <c r="J2156" s="32">
        <f t="shared" ref="J2156" si="386">ROUND(J2155/0.5,0)*0.5</f>
        <v>3</v>
      </c>
      <c r="K2156" s="32">
        <f t="shared" ref="K2156" si="387">ROUND(K2155/0.5,0)*0.5</f>
        <v>4.5</v>
      </c>
      <c r="L2156" s="34">
        <f t="shared" ref="L2156" si="388">ROUND(L2155/0.5,0)*0.5</f>
        <v>4</v>
      </c>
    </row>
    <row r="2157" spans="8:12" x14ac:dyDescent="0.25">
      <c r="H2157" s="33" t="s">
        <v>1517</v>
      </c>
      <c r="I2157" s="4">
        <f ca="1">IF(INDIRECT("$C$" &amp; $I2156*2+3)&gt;$I$6,$I$6,INDIRECT("$C$" &amp; $I2156*2+3))</f>
        <v>3.3616834628301917</v>
      </c>
      <c r="J2157" s="4">
        <f ca="1">IF(INDIRECT("$D$" &amp; $J2156*2+3)&gt;$I$6,$I$6,INDIRECT("$D$" &amp; $J2156*2+3))</f>
        <v>7.8262379212492643</v>
      </c>
      <c r="K2157" s="4">
        <f ca="1">IF(INDIRECT("$E$" &amp; $K2156*2+3)&gt;$I$6,$I$6,INDIRECT("$E$" &amp; $K2156*2+3))</f>
        <v>2.3248949231470326</v>
      </c>
      <c r="L2157" s="10">
        <f ca="1">IF(INDIRECT("$F$" &amp; $L2156*2+3)&gt;$I$6,$I$6,INDIRECT("$F$" &amp; $L2156*2+3))</f>
        <v>7.8262379212492643</v>
      </c>
    </row>
    <row r="2158" spans="8:12" x14ac:dyDescent="0.25">
      <c r="H2158" s="33"/>
      <c r="I2158" s="32" t="s">
        <v>1502</v>
      </c>
      <c r="J2158" s="4">
        <f>SUM(ABS(I2155-I2156),ABS(J2156-J2155),ABS(K2156-K2155),ABS(L2156-L2155))</f>
        <v>0.362585611651141</v>
      </c>
      <c r="K2158" s="32"/>
      <c r="L2158" s="34"/>
    </row>
    <row r="2159" spans="8:12" x14ac:dyDescent="0.25">
      <c r="H2159" s="33"/>
      <c r="I2159" s="32" t="s">
        <v>1509</v>
      </c>
      <c r="J2159" s="32" t="s">
        <v>1510</v>
      </c>
      <c r="K2159" s="32"/>
      <c r="L2159" s="34"/>
    </row>
    <row r="2160" spans="8:12" x14ac:dyDescent="0.25">
      <c r="H2160" s="33" t="s">
        <v>1523</v>
      </c>
      <c r="I2160" s="32">
        <f>I2139+0.5</f>
        <v>3</v>
      </c>
      <c r="J2160" s="32">
        <v>2.5</v>
      </c>
      <c r="K2160" s="32"/>
      <c r="L2160" s="34"/>
    </row>
    <row r="2161" spans="8:12" x14ac:dyDescent="0.25">
      <c r="H2161" s="33" t="s">
        <v>1525</v>
      </c>
      <c r="I2161" s="4">
        <v>11.067557142857099</v>
      </c>
      <c r="J2161" s="4">
        <v>3.9219428571428598</v>
      </c>
      <c r="K2161" s="4">
        <f>IF($I2161&lt;$K$3,$K$3,IF($I2161&gt;$L$3,$L$3,$I2161))</f>
        <v>7</v>
      </c>
      <c r="L2161" s="10">
        <f>IF($J2161&lt;$K$4,$K$4,IF($J2161&gt;$L$4,$L$4,$J2161))</f>
        <v>3.9219428571428598</v>
      </c>
    </row>
    <row r="2162" spans="8:12" x14ac:dyDescent="0.25">
      <c r="H2162" s="33" t="s">
        <v>1526</v>
      </c>
      <c r="I2162" s="4">
        <v>3.5</v>
      </c>
      <c r="J2162" s="4">
        <v>3.9219428571428598</v>
      </c>
      <c r="K2162" s="4">
        <f>IF($I2162&lt;$K$3,$K$3,IF($I2162&gt;$L$3,$L$3,$I2162))</f>
        <v>3.5</v>
      </c>
      <c r="L2162" s="10">
        <f>IF($J2162&lt;$K$4,$K$4,IF($J2162&gt;$L$4,$L$4,$J2162))</f>
        <v>3.9219428571428598</v>
      </c>
    </row>
    <row r="2163" spans="8:12" x14ac:dyDescent="0.25">
      <c r="H2163" s="33"/>
      <c r="I2163" s="32"/>
      <c r="J2163" s="32"/>
      <c r="K2163" s="32"/>
      <c r="L2163" s="34"/>
    </row>
    <row r="2164" spans="8:12" x14ac:dyDescent="0.25">
      <c r="H2164" s="33" t="s">
        <v>1519</v>
      </c>
      <c r="I2164" s="32" t="str">
        <f ca="1" xml:space="preserve"> "(x - " &amp; $M$3 &amp; ")^2 + (y - " &amp; $M$4 &amp; ")^2 = " &amp; I2157 &amp; "^2"</f>
        <v>(x - 3,5)^2 + (y - 0)^2 = 3,36168346283019^2</v>
      </c>
      <c r="J2164" s="32"/>
      <c r="K2164" s="32"/>
      <c r="L2164" s="34"/>
    </row>
    <row r="2165" spans="8:12" x14ac:dyDescent="0.25">
      <c r="H2165" s="33"/>
      <c r="I2165" s="32" t="str">
        <f ca="1" xml:space="preserve"> "(x - " &amp; $N$3 &amp; ")^2 + (y - " &amp; $N$4 &amp; ")^2 = " &amp; J2157 &amp; "^2"</f>
        <v>(x - 0)^2 + (y - 3,5)^2 = 7,82623792124926^2</v>
      </c>
      <c r="J2165" s="32"/>
      <c r="K2165" s="32"/>
      <c r="L2165" s="34"/>
    </row>
    <row r="2166" spans="8:12" x14ac:dyDescent="0.25">
      <c r="H2166" s="33"/>
      <c r="I2166" s="32" t="str">
        <f ca="1" xml:space="preserve"> "(x - " &amp; $O$3 &amp; ")^2 + (y - " &amp; $O$4 &amp; ")^2 = " &amp; K2157 &amp; "^2"</f>
        <v>(x - 3,5)^2 + (y - 7)^2 = 2,32489492314703^2</v>
      </c>
      <c r="J2166" s="32"/>
      <c r="K2166" s="32"/>
      <c r="L2166" s="34"/>
    </row>
    <row r="2167" spans="8:12" x14ac:dyDescent="0.25">
      <c r="H2167" s="33"/>
      <c r="I2167" s="32" t="str">
        <f ca="1" xml:space="preserve"> "(x - " &amp; $P$3 &amp; ")^2 + (y - " &amp; $P$4 &amp; ")^2 = " &amp; L2157 &amp; "^2"</f>
        <v>(x - 7)^2 + (y - 3,5)^2 = 7,82623792124926^2</v>
      </c>
      <c r="J2167" s="32"/>
      <c r="K2167" s="32"/>
      <c r="L2167" s="34"/>
    </row>
    <row r="2168" spans="8:12" x14ac:dyDescent="0.25">
      <c r="H2168" s="33"/>
      <c r="I2168" s="32"/>
      <c r="J2168" s="32"/>
      <c r="K2168" s="32"/>
      <c r="L2168" s="34"/>
    </row>
    <row r="2169" spans="8:12" x14ac:dyDescent="0.25">
      <c r="H2169" s="33"/>
      <c r="I2169" s="32" t="s">
        <v>1529</v>
      </c>
      <c r="J2169" s="32"/>
      <c r="K2169" s="32"/>
      <c r="L2169" s="34"/>
    </row>
    <row r="2170" spans="8:12" x14ac:dyDescent="0.25">
      <c r="H2170" s="33"/>
      <c r="I2170" s="32" t="s">
        <v>1525</v>
      </c>
      <c r="J2170" s="32">
        <f>SQRT(POWER($K2161-$I2160,2)+POWER($L2161-$J2160,2))</f>
        <v>4.2452233732725535</v>
      </c>
      <c r="K2170" s="32"/>
      <c r="L2170" s="34"/>
    </row>
    <row r="2171" spans="8:12" x14ac:dyDescent="0.25">
      <c r="H2171" s="35"/>
      <c r="I2171" s="36" t="s">
        <v>1526</v>
      </c>
      <c r="J2171" s="36">
        <f>SQRT(POWER($K2162-$I2160,2)+POWER($L2162-$J2160,2))</f>
        <v>1.5072894509614267</v>
      </c>
      <c r="K2171" s="36"/>
      <c r="L2171" s="37"/>
    </row>
    <row r="2175" spans="8:12" x14ac:dyDescent="0.25">
      <c r="H2175" s="7"/>
      <c r="I2175" s="8" t="s">
        <v>1512</v>
      </c>
      <c r="J2175" s="8" t="s">
        <v>1513</v>
      </c>
      <c r="K2175" s="8" t="s">
        <v>1514</v>
      </c>
      <c r="L2175" s="9" t="s">
        <v>1522</v>
      </c>
    </row>
    <row r="2176" spans="8:12" x14ac:dyDescent="0.25">
      <c r="H2176" s="33" t="s">
        <v>1516</v>
      </c>
      <c r="I2176" s="4">
        <f>SQRT(POWER($I2181-$M$3,2)+POWER($J2181-$M$4,2))</f>
        <v>2.5</v>
      </c>
      <c r="J2176" s="4">
        <f>SQRT(POWER($I2181-$N$3,2)+POWER($J2181-$N$4,2))</f>
        <v>3.640054944640259</v>
      </c>
      <c r="K2176" s="4">
        <f>SQRT(POWER($I2181-$O$3,2)+POWER($J2181-$O$4,2))</f>
        <v>4.5</v>
      </c>
      <c r="L2176" s="10">
        <f>SQRT(POWER($I2181-$P$3,2)+POWER($J2181-$P$4,2))</f>
        <v>3.640054944640259</v>
      </c>
    </row>
    <row r="2177" spans="8:12" x14ac:dyDescent="0.25">
      <c r="H2177" s="33" t="s">
        <v>1527</v>
      </c>
      <c r="I2177" s="32">
        <f>ROUND(I2176/0.5,0)*0.5</f>
        <v>2.5</v>
      </c>
      <c r="J2177" s="32">
        <f t="shared" ref="J2177" si="389">ROUND(J2176/0.5,0)*0.5</f>
        <v>3.5</v>
      </c>
      <c r="K2177" s="32">
        <f t="shared" ref="K2177" si="390">ROUND(K2176/0.5,0)*0.5</f>
        <v>4.5</v>
      </c>
      <c r="L2177" s="34">
        <f t="shared" ref="L2177" si="391">ROUND(L2176/0.5,0)*0.5</f>
        <v>3.5</v>
      </c>
    </row>
    <row r="2178" spans="8:12" x14ac:dyDescent="0.25">
      <c r="H2178" s="33" t="s">
        <v>1517</v>
      </c>
      <c r="I2178" s="4">
        <f ca="1">IF(INDIRECT("$C$" &amp; $I2177*2+3)&gt;$I$6,$I$6,INDIRECT("$C$" &amp; $I2177*2+3))</f>
        <v>3.3616834628301917</v>
      </c>
      <c r="J2178" s="4">
        <f ca="1">IF(INDIRECT("$D$" &amp; $J2177*2+3)&gt;$I$6,$I$6,INDIRECT("$D$" &amp; $J2177*2+3))</f>
        <v>4.0748831502853919</v>
      </c>
      <c r="K2178" s="4">
        <f ca="1">IF(INDIRECT("$E$" &amp; $K2177*2+3)&gt;$I$6,$I$6,INDIRECT("$E$" &amp; $K2177*2+3))</f>
        <v>2.3248949231470326</v>
      </c>
      <c r="L2178" s="10">
        <f ca="1">IF(INDIRECT("$F$" &amp; $L2177*2+3)&gt;$I$6,$I$6,INDIRECT("$F$" &amp; $L2177*2+3))</f>
        <v>3.7609640645075757</v>
      </c>
    </row>
    <row r="2179" spans="8:12" x14ac:dyDescent="0.25">
      <c r="H2179" s="33"/>
      <c r="I2179" s="32" t="s">
        <v>1502</v>
      </c>
      <c r="J2179" s="4">
        <f>SUM(ABS(I2176-I2177),ABS(J2177-J2176),ABS(K2177-K2176),ABS(L2177-L2176))</f>
        <v>0.28010988928051805</v>
      </c>
      <c r="K2179" s="32"/>
      <c r="L2179" s="34"/>
    </row>
    <row r="2180" spans="8:12" x14ac:dyDescent="0.25">
      <c r="H2180" s="33"/>
      <c r="I2180" s="32" t="s">
        <v>1509</v>
      </c>
      <c r="J2180" s="32" t="s">
        <v>1510</v>
      </c>
      <c r="K2180" s="32"/>
      <c r="L2180" s="34"/>
    </row>
    <row r="2181" spans="8:12" x14ac:dyDescent="0.25">
      <c r="H2181" s="33" t="s">
        <v>1523</v>
      </c>
      <c r="I2181" s="32">
        <f>I2160+0.5</f>
        <v>3.5</v>
      </c>
      <c r="J2181" s="32">
        <v>2.5</v>
      </c>
      <c r="K2181" s="32"/>
      <c r="L2181" s="34"/>
    </row>
    <row r="2182" spans="8:12" x14ac:dyDescent="0.25">
      <c r="H2182" s="33" t="s">
        <v>1525</v>
      </c>
      <c r="I2182" s="4">
        <v>4.6755571428571399</v>
      </c>
      <c r="J2182" s="4">
        <v>3.9219428571428598</v>
      </c>
      <c r="K2182" s="4">
        <f>IF($I2182&lt;$K$3,$K$3,IF($I2182&gt;$L$3,$L$3,$I2182))</f>
        <v>4.6755571428571399</v>
      </c>
      <c r="L2182" s="10">
        <f>IF($J2182&lt;$K$4,$K$4,IF($J2182&gt;$L$4,$L$4,$J2182))</f>
        <v>3.9219428571428598</v>
      </c>
    </row>
    <row r="2183" spans="8:12" x14ac:dyDescent="0.25">
      <c r="H2183" s="33" t="s">
        <v>1526</v>
      </c>
      <c r="I2183" s="4">
        <v>3.6733785714285698</v>
      </c>
      <c r="J2183" s="4">
        <v>3.9219428571428598</v>
      </c>
      <c r="K2183" s="4">
        <f>IF($I2183&lt;$K$3,$K$3,IF($I2183&gt;$L$3,$L$3,$I2183))</f>
        <v>3.6733785714285698</v>
      </c>
      <c r="L2183" s="10">
        <f>IF($J2183&lt;$K$4,$K$4,IF($J2183&gt;$L$4,$L$4,$J2183))</f>
        <v>3.9219428571428598</v>
      </c>
    </row>
    <row r="2184" spans="8:12" x14ac:dyDescent="0.25">
      <c r="H2184" s="33"/>
      <c r="I2184" s="32"/>
      <c r="J2184" s="32"/>
      <c r="K2184" s="32"/>
      <c r="L2184" s="34"/>
    </row>
    <row r="2185" spans="8:12" x14ac:dyDescent="0.25">
      <c r="H2185" s="33" t="s">
        <v>1519</v>
      </c>
      <c r="I2185" s="32" t="str">
        <f ca="1" xml:space="preserve"> "(x - " &amp; $M$3 &amp; ")^2 + (y - " &amp; $M$4 &amp; ")^2 = " &amp; I2178 &amp; "^2"</f>
        <v>(x - 3,5)^2 + (y - 0)^2 = 3,36168346283019^2</v>
      </c>
      <c r="J2185" s="32"/>
      <c r="K2185" s="32"/>
      <c r="L2185" s="34"/>
    </row>
    <row r="2186" spans="8:12" x14ac:dyDescent="0.25">
      <c r="H2186" s="33"/>
      <c r="I2186" s="32" t="str">
        <f ca="1" xml:space="preserve"> "(x - " &amp; $N$3 &amp; ")^2 + (y - " &amp; $N$4 &amp; ")^2 = " &amp; J2178 &amp; "^2"</f>
        <v>(x - 0)^2 + (y - 3,5)^2 = 4,07488315028539^2</v>
      </c>
      <c r="J2186" s="32"/>
      <c r="K2186" s="32"/>
      <c r="L2186" s="34"/>
    </row>
    <row r="2187" spans="8:12" x14ac:dyDescent="0.25">
      <c r="H2187" s="33"/>
      <c r="I2187" s="32" t="str">
        <f ca="1" xml:space="preserve"> "(x - " &amp; $O$3 &amp; ")^2 + (y - " &amp; $O$4 &amp; ")^2 = " &amp; K2178 &amp; "^2"</f>
        <v>(x - 3,5)^2 + (y - 7)^2 = 2,32489492314703^2</v>
      </c>
      <c r="J2187" s="32"/>
      <c r="K2187" s="32"/>
      <c r="L2187" s="34"/>
    </row>
    <row r="2188" spans="8:12" x14ac:dyDescent="0.25">
      <c r="H2188" s="33"/>
      <c r="I2188" s="32" t="str">
        <f ca="1" xml:space="preserve"> "(x - " &amp; $P$3 &amp; ")^2 + (y - " &amp; $P$4 &amp; ")^2 = " &amp; L2178 &amp; "^2"</f>
        <v>(x - 7)^2 + (y - 3,5)^2 = 3,76096406450758^2</v>
      </c>
      <c r="J2188" s="32"/>
      <c r="K2188" s="32"/>
      <c r="L2188" s="34"/>
    </row>
    <row r="2189" spans="8:12" x14ac:dyDescent="0.25">
      <c r="H2189" s="33"/>
      <c r="I2189" s="32"/>
      <c r="J2189" s="32"/>
      <c r="K2189" s="32"/>
      <c r="L2189" s="34"/>
    </row>
    <row r="2190" spans="8:12" x14ac:dyDescent="0.25">
      <c r="H2190" s="33"/>
      <c r="I2190" s="32" t="s">
        <v>1529</v>
      </c>
      <c r="J2190" s="32"/>
      <c r="K2190" s="32"/>
      <c r="L2190" s="34"/>
    </row>
    <row r="2191" spans="8:12" x14ac:dyDescent="0.25">
      <c r="H2191" s="33"/>
      <c r="I2191" s="32" t="s">
        <v>1525</v>
      </c>
      <c r="J2191" s="32">
        <f>SQRT(POWER($K2182-$I2181,2)+POWER($L2182-$J2181,2))</f>
        <v>1.8449542230369949</v>
      </c>
      <c r="K2191" s="32"/>
      <c r="L2191" s="34"/>
    </row>
    <row r="2192" spans="8:12" x14ac:dyDescent="0.25">
      <c r="H2192" s="35"/>
      <c r="I2192" s="36" t="s">
        <v>1526</v>
      </c>
      <c r="J2192" s="36">
        <f>SQRT(POWER($K2183-$I2181,2)+POWER($L2183-$J2181,2))</f>
        <v>1.4324739502030084</v>
      </c>
      <c r="K2192" s="36"/>
      <c r="L2192" s="37"/>
    </row>
    <row r="2196" spans="8:12" x14ac:dyDescent="0.25">
      <c r="H2196" s="7"/>
      <c r="I2196" s="8" t="s">
        <v>1512</v>
      </c>
      <c r="J2196" s="8" t="s">
        <v>1513</v>
      </c>
      <c r="K2196" s="8" t="s">
        <v>1514</v>
      </c>
      <c r="L2196" s="9" t="s">
        <v>1522</v>
      </c>
    </row>
    <row r="2197" spans="8:12" x14ac:dyDescent="0.25">
      <c r="H2197" s="33" t="s">
        <v>1516</v>
      </c>
      <c r="I2197" s="4">
        <f>SQRT(POWER($I2202-$M$3,2)+POWER($J2202-$M$4,2))</f>
        <v>2.5495097567963922</v>
      </c>
      <c r="J2197" s="4">
        <f>SQRT(POWER($I2202-$N$3,2)+POWER($J2202-$N$4,2))</f>
        <v>4.1231056256176606</v>
      </c>
      <c r="K2197" s="4">
        <f>SQRT(POWER($I2202-$O$3,2)+POWER($J2202-$O$4,2))</f>
        <v>4.5276925690687087</v>
      </c>
      <c r="L2197" s="10">
        <f>SQRT(POWER($I2202-$P$3,2)+POWER($J2202-$P$4,2))</f>
        <v>3.1622776601683795</v>
      </c>
    </row>
    <row r="2198" spans="8:12" x14ac:dyDescent="0.25">
      <c r="H2198" s="33" t="s">
        <v>1527</v>
      </c>
      <c r="I2198" s="32">
        <f>ROUND(I2197/0.5,0)*0.5</f>
        <v>2.5</v>
      </c>
      <c r="J2198" s="32">
        <f t="shared" ref="J2198" si="392">ROUND(J2197/0.5,0)*0.5</f>
        <v>4</v>
      </c>
      <c r="K2198" s="32">
        <f t="shared" ref="K2198" si="393">ROUND(K2197/0.5,0)*0.5</f>
        <v>4.5</v>
      </c>
      <c r="L2198" s="34">
        <f t="shared" ref="L2198" si="394">ROUND(L2197/0.5,0)*0.5</f>
        <v>3</v>
      </c>
    </row>
    <row r="2199" spans="8:12" x14ac:dyDescent="0.25">
      <c r="H2199" s="33" t="s">
        <v>1517</v>
      </c>
      <c r="I2199" s="4">
        <f ca="1">IF(INDIRECT("$C$" &amp; $I2198*2+3)&gt;$I$6,$I$6,INDIRECT("$C$" &amp; $I2198*2+3))</f>
        <v>3.3616834628301917</v>
      </c>
      <c r="J2199" s="4">
        <f ca="1">IF(INDIRECT("$D$" &amp; $J2198*2+3)&gt;$I$6,$I$6,INDIRECT("$D$" &amp; $J2198*2+3))</f>
        <v>7.8262379212492643</v>
      </c>
      <c r="K2199" s="4">
        <f ca="1">IF(INDIRECT("$E$" &amp; $K2198*2+3)&gt;$I$6,$I$6,INDIRECT("$E$" &amp; $K2198*2+3))</f>
        <v>2.3248949231470326</v>
      </c>
      <c r="L2199" s="10">
        <f ca="1">IF(INDIRECT("$F$" &amp; $L2198*2+3)&gt;$I$6,$I$6,INDIRECT("$F$" &amp; $L2198*2+3))</f>
        <v>7.8262379212492643</v>
      </c>
    </row>
    <row r="2200" spans="8:12" x14ac:dyDescent="0.25">
      <c r="H2200" s="33"/>
      <c r="I2200" s="32" t="s">
        <v>1502</v>
      </c>
      <c r="J2200" s="4">
        <f>SUM(ABS(I2197-I2198),ABS(J2198-J2197),ABS(K2198-K2197),ABS(L2198-L2197))</f>
        <v>0.362585611651141</v>
      </c>
      <c r="K2200" s="32"/>
      <c r="L2200" s="34"/>
    </row>
    <row r="2201" spans="8:12" x14ac:dyDescent="0.25">
      <c r="H2201" s="33"/>
      <c r="I2201" s="32" t="s">
        <v>1509</v>
      </c>
      <c r="J2201" s="32" t="s">
        <v>1510</v>
      </c>
      <c r="K2201" s="32"/>
      <c r="L2201" s="34"/>
    </row>
    <row r="2202" spans="8:12" x14ac:dyDescent="0.25">
      <c r="H2202" s="33" t="s">
        <v>1523</v>
      </c>
      <c r="I2202" s="32">
        <f>I2181+0.5</f>
        <v>4</v>
      </c>
      <c r="J2202" s="32">
        <v>2.5</v>
      </c>
      <c r="K2202" s="32"/>
      <c r="L2202" s="34"/>
    </row>
    <row r="2203" spans="8:12" x14ac:dyDescent="0.25">
      <c r="H2203" s="33" t="s">
        <v>1525</v>
      </c>
      <c r="I2203" s="4">
        <v>11.067557142857099</v>
      </c>
      <c r="J2203" s="4">
        <v>3.9219428571428598</v>
      </c>
      <c r="K2203" s="4">
        <f>IF($I2203&lt;$K$3,$K$3,IF($I2203&gt;$L$3,$L$3,$I2203))</f>
        <v>7</v>
      </c>
      <c r="L2203" s="10">
        <f>IF($J2203&lt;$K$4,$K$4,IF($J2203&gt;$L$4,$L$4,$J2203))</f>
        <v>3.9219428571428598</v>
      </c>
    </row>
    <row r="2204" spans="8:12" x14ac:dyDescent="0.25">
      <c r="H2204" s="33" t="s">
        <v>1526</v>
      </c>
      <c r="I2204" s="4">
        <v>3.5</v>
      </c>
      <c r="J2204" s="4">
        <v>3.9219428571428598</v>
      </c>
      <c r="K2204" s="4">
        <f>IF($I2204&lt;$K$3,$K$3,IF($I2204&gt;$L$3,$L$3,$I2204))</f>
        <v>3.5</v>
      </c>
      <c r="L2204" s="10">
        <f>IF($J2204&lt;$K$4,$K$4,IF($J2204&gt;$L$4,$L$4,$J2204))</f>
        <v>3.9219428571428598</v>
      </c>
    </row>
    <row r="2205" spans="8:12" x14ac:dyDescent="0.25">
      <c r="H2205" s="33"/>
      <c r="I2205" s="32"/>
      <c r="J2205" s="32"/>
      <c r="K2205" s="32"/>
      <c r="L2205" s="34"/>
    </row>
    <row r="2206" spans="8:12" x14ac:dyDescent="0.25">
      <c r="H2206" s="33" t="s">
        <v>1519</v>
      </c>
      <c r="I2206" s="32" t="str">
        <f ca="1" xml:space="preserve"> "(x - " &amp; $M$3 &amp; ")^2 + (y - " &amp; $M$4 &amp; ")^2 = " &amp; I2199 &amp; "^2"</f>
        <v>(x - 3,5)^2 + (y - 0)^2 = 3,36168346283019^2</v>
      </c>
      <c r="J2206" s="32"/>
      <c r="K2206" s="32"/>
      <c r="L2206" s="34"/>
    </row>
    <row r="2207" spans="8:12" x14ac:dyDescent="0.25">
      <c r="H2207" s="33"/>
      <c r="I2207" s="32" t="str">
        <f ca="1" xml:space="preserve"> "(x - " &amp; $N$3 &amp; ")^2 + (y - " &amp; $N$4 &amp; ")^2 = " &amp; J2199 &amp; "^2"</f>
        <v>(x - 0)^2 + (y - 3,5)^2 = 7,82623792124926^2</v>
      </c>
      <c r="J2207" s="32"/>
      <c r="K2207" s="32"/>
      <c r="L2207" s="34"/>
    </row>
    <row r="2208" spans="8:12" x14ac:dyDescent="0.25">
      <c r="H2208" s="33"/>
      <c r="I2208" s="32" t="str">
        <f ca="1" xml:space="preserve"> "(x - " &amp; $O$3 &amp; ")^2 + (y - " &amp; $O$4 &amp; ")^2 = " &amp; K2199 &amp; "^2"</f>
        <v>(x - 3,5)^2 + (y - 7)^2 = 2,32489492314703^2</v>
      </c>
      <c r="J2208" s="32"/>
      <c r="K2208" s="32"/>
      <c r="L2208" s="34"/>
    </row>
    <row r="2209" spans="8:12" x14ac:dyDescent="0.25">
      <c r="H2209" s="33"/>
      <c r="I2209" s="32" t="str">
        <f ca="1" xml:space="preserve"> "(x - " &amp; $P$3 &amp; ")^2 + (y - " &amp; $P$4 &amp; ")^2 = " &amp; L2199 &amp; "^2"</f>
        <v>(x - 7)^2 + (y - 3,5)^2 = 7,82623792124926^2</v>
      </c>
      <c r="J2209" s="32"/>
      <c r="K2209" s="32"/>
      <c r="L2209" s="34"/>
    </row>
    <row r="2210" spans="8:12" x14ac:dyDescent="0.25">
      <c r="H2210" s="33"/>
      <c r="I2210" s="32"/>
      <c r="J2210" s="32"/>
      <c r="K2210" s="32"/>
      <c r="L2210" s="34"/>
    </row>
    <row r="2211" spans="8:12" x14ac:dyDescent="0.25">
      <c r="H2211" s="33"/>
      <c r="I2211" s="32" t="s">
        <v>1529</v>
      </c>
      <c r="J2211" s="32"/>
      <c r="K2211" s="32"/>
      <c r="L2211" s="34"/>
    </row>
    <row r="2212" spans="8:12" x14ac:dyDescent="0.25">
      <c r="H2212" s="33"/>
      <c r="I2212" s="32" t="s">
        <v>1525</v>
      </c>
      <c r="J2212" s="32">
        <f>SQRT(POWER($K2203-$I2202,2)+POWER($L2203-$J2202,2))</f>
        <v>3.3199279343051407</v>
      </c>
      <c r="K2212" s="32"/>
      <c r="L2212" s="34"/>
    </row>
    <row r="2213" spans="8:12" x14ac:dyDescent="0.25">
      <c r="H2213" s="35"/>
      <c r="I2213" s="36" t="s">
        <v>1526</v>
      </c>
      <c r="J2213" s="36">
        <f>SQRT(POWER($K2204-$I2202,2)+POWER($L2204-$J2202,2))</f>
        <v>1.5072894509614267</v>
      </c>
      <c r="K2213" s="36"/>
      <c r="L2213" s="37"/>
    </row>
    <row r="2217" spans="8:12" x14ac:dyDescent="0.25">
      <c r="H2217" s="7"/>
      <c r="I2217" s="8" t="s">
        <v>1512</v>
      </c>
      <c r="J2217" s="8" t="s">
        <v>1513</v>
      </c>
      <c r="K2217" s="8" t="s">
        <v>1514</v>
      </c>
      <c r="L2217" s="9" t="s">
        <v>1522</v>
      </c>
    </row>
    <row r="2218" spans="8:12" x14ac:dyDescent="0.25">
      <c r="H2218" s="33" t="s">
        <v>1516</v>
      </c>
      <c r="I2218" s="4">
        <f>SQRT(POWER($I2223-$M$3,2)+POWER($J2223-$M$4,2))</f>
        <v>2.6925824035672519</v>
      </c>
      <c r="J2218" s="4">
        <f>SQRT(POWER($I2223-$N$3,2)+POWER($J2223-$N$4,2))</f>
        <v>4.6097722286464435</v>
      </c>
      <c r="K2218" s="4">
        <f>SQRT(POWER($I2223-$O$3,2)+POWER($J2223-$O$4,2))</f>
        <v>4.6097722286464435</v>
      </c>
      <c r="L2218" s="10">
        <f>SQRT(POWER($I2223-$P$3,2)+POWER($J2223-$P$4,2))</f>
        <v>2.6925824035672519</v>
      </c>
    </row>
    <row r="2219" spans="8:12" x14ac:dyDescent="0.25">
      <c r="H2219" s="33" t="s">
        <v>1527</v>
      </c>
      <c r="I2219" s="32">
        <f>ROUND(I2218/0.5,0)*0.5</f>
        <v>2.5</v>
      </c>
      <c r="J2219" s="32">
        <f t="shared" ref="J2219" si="395">ROUND(J2218/0.5,0)*0.5</f>
        <v>4.5</v>
      </c>
      <c r="K2219" s="32">
        <f t="shared" ref="K2219" si="396">ROUND(K2218/0.5,0)*0.5</f>
        <v>4.5</v>
      </c>
      <c r="L2219" s="34">
        <f t="shared" ref="L2219" si="397">ROUND(L2218/0.5,0)*0.5</f>
        <v>2.5</v>
      </c>
    </row>
    <row r="2220" spans="8:12" x14ac:dyDescent="0.25">
      <c r="H2220" s="33" t="s">
        <v>1517</v>
      </c>
      <c r="I2220" s="4">
        <f ca="1">IF(INDIRECT("$C$" &amp; $I2219*2+3)&gt;$I$6,$I$6,INDIRECT("$C$" &amp; $I2219*2+3))</f>
        <v>3.3616834628301917</v>
      </c>
      <c r="J2220" s="4">
        <f ca="1">IF(INDIRECT("$D$" &amp; $J2219*2+3)&gt;$I$6,$I$6,INDIRECT("$D$" &amp; $J2219*2+3))</f>
        <v>2.3248949231470326</v>
      </c>
      <c r="K2220" s="4">
        <f ca="1">IF(INDIRECT("$E$" &amp; $K2219*2+3)&gt;$I$6,$I$6,INDIRECT("$E$" &amp; $K2219*2+3))</f>
        <v>2.3248949231470326</v>
      </c>
      <c r="L2220" s="10">
        <f ca="1">IF(INDIRECT("$F$" &amp; $L2219*2+3)&gt;$I$6,$I$6,INDIRECT("$F$" &amp; $L2219*2+3))</f>
        <v>3.308214208460992</v>
      </c>
    </row>
    <row r="2221" spans="8:12" x14ac:dyDescent="0.25">
      <c r="H2221" s="33"/>
      <c r="I2221" s="32" t="s">
        <v>1502</v>
      </c>
      <c r="J2221" s="4">
        <f>SUM(ABS(I2218-I2219),ABS(J2219-J2218),ABS(K2219-K2218),ABS(L2219-L2218))</f>
        <v>0.60470926442739081</v>
      </c>
      <c r="K2221" s="32"/>
      <c r="L2221" s="34"/>
    </row>
    <row r="2222" spans="8:12" x14ac:dyDescent="0.25">
      <c r="H2222" s="33"/>
      <c r="I2222" s="32" t="s">
        <v>1509</v>
      </c>
      <c r="J2222" s="32" t="s">
        <v>1510</v>
      </c>
      <c r="K2222" s="32"/>
      <c r="L2222" s="34"/>
    </row>
    <row r="2223" spans="8:12" x14ac:dyDescent="0.25">
      <c r="H2223" s="33" t="s">
        <v>1523</v>
      </c>
      <c r="I2223" s="32">
        <f>I2202+0.5</f>
        <v>4.5</v>
      </c>
      <c r="J2223" s="32">
        <v>2.5</v>
      </c>
      <c r="K2223" s="32"/>
      <c r="L2223" s="34"/>
    </row>
    <row r="2224" spans="8:12" x14ac:dyDescent="0.25">
      <c r="H2224" s="33" t="s">
        <v>1525</v>
      </c>
      <c r="I2224" s="4">
        <v>3.0780571428571402</v>
      </c>
      <c r="J2224" s="4">
        <v>3.9219428571428598</v>
      </c>
      <c r="K2224" s="4">
        <f>IF($I2224&lt;$K$3,$K$3,IF($I2224&gt;$L$3,$L$3,$I2224))</f>
        <v>3.0780571428571402</v>
      </c>
      <c r="L2224" s="10">
        <f>IF($J2224&lt;$K$4,$K$4,IF($J2224&gt;$L$4,$L$4,$J2224))</f>
        <v>3.9219428571428598</v>
      </c>
    </row>
    <row r="2225" spans="8:12" x14ac:dyDescent="0.25">
      <c r="H2225" s="33" t="s">
        <v>1526</v>
      </c>
      <c r="I2225" s="4">
        <v>3.1018785714285699</v>
      </c>
      <c r="J2225" s="4">
        <v>3.9219428571428598</v>
      </c>
      <c r="K2225" s="4">
        <f>IF($I2225&lt;$K$3,$K$3,IF($I2225&gt;$L$3,$L$3,$I2225))</f>
        <v>3.1018785714285699</v>
      </c>
      <c r="L2225" s="10">
        <f>IF($J2225&lt;$K$4,$K$4,IF($J2225&gt;$L$4,$L$4,$J2225))</f>
        <v>3.9219428571428598</v>
      </c>
    </row>
    <row r="2226" spans="8:12" x14ac:dyDescent="0.25">
      <c r="H2226" s="33"/>
      <c r="I2226" s="32"/>
      <c r="J2226" s="32"/>
      <c r="K2226" s="32"/>
      <c r="L2226" s="34"/>
    </row>
    <row r="2227" spans="8:12" x14ac:dyDescent="0.25">
      <c r="H2227" s="33" t="s">
        <v>1519</v>
      </c>
      <c r="I2227" s="32" t="str">
        <f ca="1" xml:space="preserve"> "(x - " &amp; $M$3 &amp; ")^2 + (y - " &amp; $M$4 &amp; ")^2 = " &amp; I2220 &amp; "^2"</f>
        <v>(x - 3,5)^2 + (y - 0)^2 = 3,36168346283019^2</v>
      </c>
      <c r="J2227" s="32"/>
      <c r="K2227" s="32"/>
      <c r="L2227" s="34"/>
    </row>
    <row r="2228" spans="8:12" x14ac:dyDescent="0.25">
      <c r="H2228" s="33"/>
      <c r="I2228" s="32" t="str">
        <f ca="1" xml:space="preserve"> "(x - " &amp; $N$3 &amp; ")^2 + (y - " &amp; $N$4 &amp; ")^2 = " &amp; J2220 &amp; "^2"</f>
        <v>(x - 0)^2 + (y - 3,5)^2 = 2,32489492314703^2</v>
      </c>
      <c r="J2228" s="32"/>
      <c r="K2228" s="32"/>
      <c r="L2228" s="34"/>
    </row>
    <row r="2229" spans="8:12" x14ac:dyDescent="0.25">
      <c r="H2229" s="33"/>
      <c r="I2229" s="32" t="str">
        <f ca="1" xml:space="preserve"> "(x - " &amp; $O$3 &amp; ")^2 + (y - " &amp; $O$4 &amp; ")^2 = " &amp; K2220 &amp; "^2"</f>
        <v>(x - 3,5)^2 + (y - 7)^2 = 2,32489492314703^2</v>
      </c>
      <c r="J2229" s="32"/>
      <c r="K2229" s="32"/>
      <c r="L2229" s="34"/>
    </row>
    <row r="2230" spans="8:12" x14ac:dyDescent="0.25">
      <c r="H2230" s="33"/>
      <c r="I2230" s="32" t="str">
        <f ca="1" xml:space="preserve"> "(x - " &amp; $P$3 &amp; ")^2 + (y - " &amp; $P$4 &amp; ")^2 = " &amp; L2220 &amp; "^2"</f>
        <v>(x - 7)^2 + (y - 3,5)^2 = 3,30821420846099^2</v>
      </c>
      <c r="J2230" s="32"/>
      <c r="K2230" s="32"/>
      <c r="L2230" s="34"/>
    </row>
    <row r="2231" spans="8:12" x14ac:dyDescent="0.25">
      <c r="H2231" s="33"/>
      <c r="I2231" s="32"/>
      <c r="J2231" s="32"/>
      <c r="K2231" s="32"/>
      <c r="L2231" s="34"/>
    </row>
    <row r="2232" spans="8:12" x14ac:dyDescent="0.25">
      <c r="H2232" s="33"/>
      <c r="I2232" s="32" t="s">
        <v>1529</v>
      </c>
      <c r="J2232" s="32"/>
      <c r="K2232" s="32"/>
      <c r="L2232" s="34"/>
    </row>
    <row r="2233" spans="8:12" x14ac:dyDescent="0.25">
      <c r="H2233" s="33"/>
      <c r="I2233" s="32" t="s">
        <v>1525</v>
      </c>
      <c r="J2233" s="32">
        <f>SQRT(POWER($K2224-$I2223,2)+POWER($L2224-$J2223,2))</f>
        <v>2.0109308734909805</v>
      </c>
      <c r="K2233" s="32"/>
      <c r="L2233" s="34"/>
    </row>
    <row r="2234" spans="8:12" x14ac:dyDescent="0.25">
      <c r="H2234" s="35"/>
      <c r="I2234" s="36" t="s">
        <v>1526</v>
      </c>
      <c r="J2234" s="36">
        <f>SQRT(POWER($K2225-$I2223,2)+POWER($L2225-$J2223,2))</f>
        <v>1.9941577214478838</v>
      </c>
      <c r="K2234" s="36"/>
      <c r="L2234" s="37"/>
    </row>
    <row r="2238" spans="8:12" x14ac:dyDescent="0.25">
      <c r="H2238" s="7"/>
      <c r="I2238" s="8" t="s">
        <v>1512</v>
      </c>
      <c r="J2238" s="8" t="s">
        <v>1513</v>
      </c>
      <c r="K2238" s="8" t="s">
        <v>1514</v>
      </c>
      <c r="L2238" s="9" t="s">
        <v>1522</v>
      </c>
    </row>
    <row r="2239" spans="8:12" x14ac:dyDescent="0.25">
      <c r="H2239" s="33" t="s">
        <v>1516</v>
      </c>
      <c r="I2239" s="4">
        <f>SQRT(POWER($I2244-$M$3,2)+POWER($J2244-$M$4,2))</f>
        <v>2.9154759474226504</v>
      </c>
      <c r="J2239" s="4">
        <f>SQRT(POWER($I2244-$N$3,2)+POWER($J2244-$N$4,2))</f>
        <v>5.0990195135927845</v>
      </c>
      <c r="K2239" s="4">
        <f>SQRT(POWER($I2244-$O$3,2)+POWER($J2244-$O$4,2))</f>
        <v>4.7434164902525691</v>
      </c>
      <c r="L2239" s="10">
        <f>SQRT(POWER($I2244-$P$3,2)+POWER($J2244-$P$4,2))</f>
        <v>2.2360679774997898</v>
      </c>
    </row>
    <row r="2240" spans="8:12" x14ac:dyDescent="0.25">
      <c r="H2240" s="33" t="s">
        <v>1527</v>
      </c>
      <c r="I2240" s="32">
        <f>ROUND(I2239/0.5,0)*0.5</f>
        <v>3</v>
      </c>
      <c r="J2240" s="32">
        <f t="shared" ref="J2240" si="398">ROUND(J2239/0.5,0)*0.5</f>
        <v>5</v>
      </c>
      <c r="K2240" s="32">
        <f t="shared" ref="K2240" si="399">ROUND(K2239/0.5,0)*0.5</f>
        <v>4.5</v>
      </c>
      <c r="L2240" s="34">
        <f t="shared" ref="L2240" si="400">ROUND(L2239/0.5,0)*0.5</f>
        <v>2</v>
      </c>
    </row>
    <row r="2241" spans="8:12" x14ac:dyDescent="0.25">
      <c r="H2241" s="33" t="s">
        <v>1517</v>
      </c>
      <c r="I2241" s="4">
        <f ca="1">IF(INDIRECT("$C$" &amp; $I2240*2+3)&gt;$I$6,$I$6,INDIRECT("$C$" &amp; $I2240*2+3))</f>
        <v>7.8262379212492643</v>
      </c>
      <c r="J2241" s="4">
        <f ca="1">IF(INDIRECT("$D$" &amp; $J2240*2+3)&gt;$I$6,$I$6,INDIRECT("$D$" &amp; $J2240*2+3))</f>
        <v>2.478883460205028</v>
      </c>
      <c r="K2241" s="4">
        <f ca="1">IF(INDIRECT("$E$" &amp; $K2240*2+3)&gt;$I$6,$I$6,INDIRECT("$E$" &amp; $K2240*2+3))</f>
        <v>2.3248949231470326</v>
      </c>
      <c r="L2241" s="10">
        <f ca="1">IF(INDIRECT("$F$" &amp; $L2240*2+3)&gt;$I$6,$I$6,INDIRECT("$F$" &amp; $L2240*2+3))</f>
        <v>1.305353997541538</v>
      </c>
    </row>
    <row r="2242" spans="8:12" x14ac:dyDescent="0.25">
      <c r="H2242" s="33"/>
      <c r="I2242" s="32" t="s">
        <v>1502</v>
      </c>
      <c r="J2242" s="4">
        <f>SUM(ABS(I2239-I2240),ABS(J2240-J2239),ABS(K2240-K2239),ABS(L2240-L2239))</f>
        <v>0.66302803392249299</v>
      </c>
      <c r="K2242" s="32"/>
      <c r="L2242" s="34"/>
    </row>
    <row r="2243" spans="8:12" x14ac:dyDescent="0.25">
      <c r="H2243" s="33"/>
      <c r="I2243" s="32" t="s">
        <v>1509</v>
      </c>
      <c r="J2243" s="32" t="s">
        <v>1510</v>
      </c>
      <c r="K2243" s="32"/>
      <c r="L2243" s="34"/>
    </row>
    <row r="2244" spans="8:12" x14ac:dyDescent="0.25">
      <c r="H2244" s="33" t="s">
        <v>1523</v>
      </c>
      <c r="I2244" s="32">
        <f>I2223+0.5</f>
        <v>5</v>
      </c>
      <c r="J2244" s="32">
        <v>2.5</v>
      </c>
      <c r="K2244" s="32"/>
      <c r="L2244" s="34"/>
    </row>
    <row r="2245" spans="8:12" x14ac:dyDescent="0.25">
      <c r="H2245" s="33" t="s">
        <v>1525</v>
      </c>
      <c r="I2245" s="4">
        <v>-0.38503571428571498</v>
      </c>
      <c r="J2245" s="4">
        <v>7.4947499999999998</v>
      </c>
      <c r="K2245" s="4">
        <f>IF($I2245&lt;$K$3,$K$3,IF($I2245&gt;$L$3,$L$3,$I2245))</f>
        <v>0</v>
      </c>
      <c r="L2245" s="10">
        <f>IF($J2245&lt;$K$4,$K$4,IF($J2245&gt;$L$4,$L$4,$J2245))</f>
        <v>7</v>
      </c>
    </row>
    <row r="2246" spans="8:12" x14ac:dyDescent="0.25">
      <c r="H2246" s="33" t="s">
        <v>1526</v>
      </c>
      <c r="I2246" s="4">
        <v>3.8167357142857101</v>
      </c>
      <c r="J2246" s="4">
        <v>7.4947499999999998</v>
      </c>
      <c r="K2246" s="4">
        <f>IF($I2246&lt;$K$3,$K$3,IF($I2246&gt;$L$3,$L$3,$I2246))</f>
        <v>3.8167357142857101</v>
      </c>
      <c r="L2246" s="10">
        <f>IF($J2246&lt;$K$4,$K$4,IF($J2246&gt;$L$4,$L$4,$J2246))</f>
        <v>7</v>
      </c>
    </row>
    <row r="2247" spans="8:12" x14ac:dyDescent="0.25">
      <c r="H2247" s="33"/>
      <c r="I2247" s="32"/>
      <c r="J2247" s="32"/>
      <c r="K2247" s="32"/>
      <c r="L2247" s="34"/>
    </row>
    <row r="2248" spans="8:12" x14ac:dyDescent="0.25">
      <c r="H2248" s="33" t="s">
        <v>1519</v>
      </c>
      <c r="I2248" s="32" t="str">
        <f ca="1" xml:space="preserve"> "(x - " &amp; $M$3 &amp; ")^2 + (y - " &amp; $M$4 &amp; ")^2 = " &amp; I2241 &amp; "^2"</f>
        <v>(x - 3,5)^2 + (y - 0)^2 = 7,82623792124926^2</v>
      </c>
      <c r="J2248" s="32"/>
      <c r="K2248" s="32"/>
      <c r="L2248" s="34"/>
    </row>
    <row r="2249" spans="8:12" x14ac:dyDescent="0.25">
      <c r="H2249" s="33"/>
      <c r="I2249" s="32" t="str">
        <f ca="1" xml:space="preserve"> "(x - " &amp; $N$3 &amp; ")^2 + (y - " &amp; $N$4 &amp; ")^2 = " &amp; J2241 &amp; "^2"</f>
        <v>(x - 0)^2 + (y - 3,5)^2 = 2,47888346020503^2</v>
      </c>
      <c r="J2249" s="32"/>
      <c r="K2249" s="32"/>
      <c r="L2249" s="34"/>
    </row>
    <row r="2250" spans="8:12" x14ac:dyDescent="0.25">
      <c r="H2250" s="33"/>
      <c r="I2250" s="32" t="str">
        <f ca="1" xml:space="preserve"> "(x - " &amp; $O$3 &amp; ")^2 + (y - " &amp; $O$4 &amp; ")^2 = " &amp; K2241 &amp; "^2"</f>
        <v>(x - 3,5)^2 + (y - 7)^2 = 2,32489492314703^2</v>
      </c>
      <c r="J2250" s="32"/>
      <c r="K2250" s="32"/>
      <c r="L2250" s="34"/>
    </row>
    <row r="2251" spans="8:12" x14ac:dyDescent="0.25">
      <c r="H2251" s="33"/>
      <c r="I2251" s="32" t="str">
        <f ca="1" xml:space="preserve"> "(x - " &amp; $P$3 &amp; ")^2 + (y - " &amp; $P$4 &amp; ")^2 = " &amp; L2241 &amp; "^2"</f>
        <v>(x - 7)^2 + (y - 3,5)^2 = 1,30535399754154^2</v>
      </c>
      <c r="J2251" s="32"/>
      <c r="K2251" s="32"/>
      <c r="L2251" s="34"/>
    </row>
    <row r="2252" spans="8:12" x14ac:dyDescent="0.25">
      <c r="H2252" s="33"/>
      <c r="I2252" s="32"/>
      <c r="J2252" s="32"/>
      <c r="K2252" s="32"/>
      <c r="L2252" s="34"/>
    </row>
    <row r="2253" spans="8:12" x14ac:dyDescent="0.25">
      <c r="H2253" s="33"/>
      <c r="I2253" s="32" t="s">
        <v>1529</v>
      </c>
      <c r="J2253" s="32"/>
      <c r="K2253" s="32"/>
      <c r="L2253" s="34"/>
    </row>
    <row r="2254" spans="8:12" x14ac:dyDescent="0.25">
      <c r="H2254" s="33"/>
      <c r="I2254" s="32" t="s">
        <v>1525</v>
      </c>
      <c r="J2254" s="32">
        <f>SQRT(POWER($K2245-$I2244,2)+POWER($L2245-$J2244,2))</f>
        <v>6.7268120235368549</v>
      </c>
      <c r="K2254" s="32"/>
      <c r="L2254" s="34"/>
    </row>
    <row r="2255" spans="8:12" x14ac:dyDescent="0.25">
      <c r="H2255" s="35"/>
      <c r="I2255" s="36" t="s">
        <v>1526</v>
      </c>
      <c r="J2255" s="36">
        <f>SQRT(POWER($K2246-$I2244,2)+POWER($L2246-$J2244,2))</f>
        <v>4.6529683396566268</v>
      </c>
      <c r="K2255" s="36"/>
      <c r="L2255" s="37"/>
    </row>
    <row r="2259" spans="8:12" x14ac:dyDescent="0.25">
      <c r="H2259" s="7"/>
      <c r="I2259" s="8" t="s">
        <v>1512</v>
      </c>
      <c r="J2259" s="8" t="s">
        <v>1513</v>
      </c>
      <c r="K2259" s="8" t="s">
        <v>1514</v>
      </c>
      <c r="L2259" s="9" t="s">
        <v>1522</v>
      </c>
    </row>
    <row r="2260" spans="8:12" x14ac:dyDescent="0.25">
      <c r="H2260" s="33" t="s">
        <v>1516</v>
      </c>
      <c r="I2260" s="4">
        <f>SQRT(POWER($I2265-$M$3,2)+POWER($J2265-$M$4,2))</f>
        <v>3.2015621187164243</v>
      </c>
      <c r="J2260" s="4">
        <f>SQRT(POWER($I2265-$N$3,2)+POWER($J2265-$N$4,2))</f>
        <v>5.5901699437494745</v>
      </c>
      <c r="K2260" s="4">
        <f>SQRT(POWER($I2265-$O$3,2)+POWER($J2265-$O$4,2))</f>
        <v>4.924428900898052</v>
      </c>
      <c r="L2260" s="10">
        <f>SQRT(POWER($I2265-$P$3,2)+POWER($J2265-$P$4,2))</f>
        <v>1.8027756377319946</v>
      </c>
    </row>
    <row r="2261" spans="8:12" x14ac:dyDescent="0.25">
      <c r="H2261" s="33" t="s">
        <v>1527</v>
      </c>
      <c r="I2261" s="32">
        <f>ROUND(I2260/0.5,0)*0.5</f>
        <v>3</v>
      </c>
      <c r="J2261" s="32">
        <f t="shared" ref="J2261" si="401">ROUND(J2260/0.5,0)*0.5</f>
        <v>5.5</v>
      </c>
      <c r="K2261" s="32">
        <f t="shared" ref="K2261" si="402">ROUND(K2260/0.5,0)*0.5</f>
        <v>5</v>
      </c>
      <c r="L2261" s="34">
        <f t="shared" ref="L2261" si="403">ROUND(L2260/0.5,0)*0.5</f>
        <v>2</v>
      </c>
    </row>
    <row r="2262" spans="8:12" x14ac:dyDescent="0.25">
      <c r="H2262" s="33" t="s">
        <v>1517</v>
      </c>
      <c r="I2262" s="4">
        <f ca="1">IF(INDIRECT("$C$" &amp; $I2261*2+3)&gt;$I$6,$I$6,INDIRECT("$C$" &amp; $I2261*2+3))</f>
        <v>7.8262379212492643</v>
      </c>
      <c r="J2262" s="4">
        <f ca="1">IF(INDIRECT("$D$" &amp; $J2261*2+3)&gt;$I$6,$I$6,INDIRECT("$D$" &amp; $J2261*2+3))</f>
        <v>4.0748831502853919</v>
      </c>
      <c r="K2262" s="4">
        <f ca="1">IF(INDIRECT("$E$" &amp; $K2261*2+3)&gt;$I$6,$I$6,INDIRECT("$E$" &amp; $K2261*2+3))</f>
        <v>2.478883460205028</v>
      </c>
      <c r="L2262" s="10">
        <f ca="1">IF(INDIRECT("$F$" &amp; $L2261*2+3)&gt;$I$6,$I$6,INDIRECT("$F$" &amp; $L2261*2+3))</f>
        <v>1.305353997541538</v>
      </c>
    </row>
    <row r="2263" spans="8:12" x14ac:dyDescent="0.25">
      <c r="H2263" s="33"/>
      <c r="I2263" s="32" t="s">
        <v>1502</v>
      </c>
      <c r="J2263" s="4">
        <f>SUM(ABS(I2260-I2261),ABS(J2261-J2260),ABS(K2261-K2260),ABS(L2261-L2260))</f>
        <v>0.56452752383585225</v>
      </c>
      <c r="K2263" s="32"/>
      <c r="L2263" s="34"/>
    </row>
    <row r="2264" spans="8:12" x14ac:dyDescent="0.25">
      <c r="H2264" s="33"/>
      <c r="I2264" s="32" t="s">
        <v>1509</v>
      </c>
      <c r="J2264" s="32" t="s">
        <v>1510</v>
      </c>
      <c r="K2264" s="32"/>
      <c r="L2264" s="34"/>
    </row>
    <row r="2265" spans="8:12" x14ac:dyDescent="0.25">
      <c r="H2265" s="33" t="s">
        <v>1523</v>
      </c>
      <c r="I2265" s="32">
        <f>I2244+0.5</f>
        <v>5.5</v>
      </c>
      <c r="J2265" s="32">
        <v>2.5</v>
      </c>
      <c r="K2265" s="32"/>
      <c r="L2265" s="34"/>
    </row>
    <row r="2266" spans="8:12" x14ac:dyDescent="0.25">
      <c r="H2266" s="33" t="s">
        <v>1525</v>
      </c>
      <c r="I2266" s="4">
        <v>1.0478928571428601</v>
      </c>
      <c r="J2266" s="4">
        <v>7.4398928571428602</v>
      </c>
      <c r="K2266" s="4">
        <f>IF($I2266&lt;$K$3,$K$3,IF($I2266&gt;$L$3,$L$3,$I2266))</f>
        <v>1.0478928571428601</v>
      </c>
      <c r="L2266" s="10">
        <f>IF($J2266&lt;$K$4,$K$4,IF($J2266&gt;$L$4,$L$4,$J2266))</f>
        <v>7</v>
      </c>
    </row>
    <row r="2267" spans="8:12" x14ac:dyDescent="0.25">
      <c r="H2267" s="33" t="s">
        <v>1526</v>
      </c>
      <c r="I2267" s="4">
        <v>4.5606285714285697</v>
      </c>
      <c r="J2267" s="4">
        <v>7.4398928571428602</v>
      </c>
      <c r="K2267" s="4">
        <f>IF($I2267&lt;$K$3,$K$3,IF($I2267&gt;$L$3,$L$3,$I2267))</f>
        <v>4.5606285714285697</v>
      </c>
      <c r="L2267" s="10">
        <f>IF($J2267&lt;$K$4,$K$4,IF($J2267&gt;$L$4,$L$4,$J2267))</f>
        <v>7</v>
      </c>
    </row>
    <row r="2268" spans="8:12" x14ac:dyDescent="0.25">
      <c r="H2268" s="33"/>
      <c r="I2268" s="32"/>
      <c r="J2268" s="32"/>
      <c r="K2268" s="32"/>
      <c r="L2268" s="34"/>
    </row>
    <row r="2269" spans="8:12" x14ac:dyDescent="0.25">
      <c r="H2269" s="33" t="s">
        <v>1519</v>
      </c>
      <c r="I2269" s="32" t="str">
        <f ca="1" xml:space="preserve"> "(x - " &amp; $M$3 &amp; ")^2 + (y - " &amp; $M$4 &amp; ")^2 = " &amp; I2262 &amp; "^2"</f>
        <v>(x - 3,5)^2 + (y - 0)^2 = 7,82623792124926^2</v>
      </c>
      <c r="J2269" s="32"/>
      <c r="K2269" s="32"/>
      <c r="L2269" s="34"/>
    </row>
    <row r="2270" spans="8:12" x14ac:dyDescent="0.25">
      <c r="H2270" s="33"/>
      <c r="I2270" s="32" t="str">
        <f ca="1" xml:space="preserve"> "(x - " &amp; $N$3 &amp; ")^2 + (y - " &amp; $N$4 &amp; ")^2 = " &amp; J2262 &amp; "^2"</f>
        <v>(x - 0)^2 + (y - 3,5)^2 = 4,07488315028539^2</v>
      </c>
      <c r="J2270" s="32"/>
      <c r="K2270" s="32"/>
      <c r="L2270" s="34"/>
    </row>
    <row r="2271" spans="8:12" x14ac:dyDescent="0.25">
      <c r="H2271" s="33"/>
      <c r="I2271" s="32" t="str">
        <f ca="1" xml:space="preserve"> "(x - " &amp; $O$3 &amp; ")^2 + (y - " &amp; $O$4 &amp; ")^2 = " &amp; K2262 &amp; "^2"</f>
        <v>(x - 3,5)^2 + (y - 7)^2 = 2,47888346020503^2</v>
      </c>
      <c r="J2271" s="32"/>
      <c r="K2271" s="32"/>
      <c r="L2271" s="34"/>
    </row>
    <row r="2272" spans="8:12" x14ac:dyDescent="0.25">
      <c r="H2272" s="33"/>
      <c r="I2272" s="32" t="str">
        <f ca="1" xml:space="preserve"> "(x - " &amp; $P$3 &amp; ")^2 + (y - " &amp; $P$4 &amp; ")^2 = " &amp; L2262 &amp; "^2"</f>
        <v>(x - 7)^2 + (y - 3,5)^2 = 1,30535399754154^2</v>
      </c>
      <c r="J2272" s="32"/>
      <c r="K2272" s="32"/>
      <c r="L2272" s="34"/>
    </row>
    <row r="2273" spans="8:12" x14ac:dyDescent="0.25">
      <c r="H2273" s="33"/>
      <c r="I2273" s="32"/>
      <c r="J2273" s="32"/>
      <c r="K2273" s="32"/>
      <c r="L2273" s="34"/>
    </row>
    <row r="2274" spans="8:12" x14ac:dyDescent="0.25">
      <c r="H2274" s="33"/>
      <c r="I2274" s="32" t="s">
        <v>1529</v>
      </c>
      <c r="J2274" s="32"/>
      <c r="K2274" s="32"/>
      <c r="L2274" s="34"/>
    </row>
    <row r="2275" spans="8:12" x14ac:dyDescent="0.25">
      <c r="H2275" s="33"/>
      <c r="I2275" s="32" t="s">
        <v>1525</v>
      </c>
      <c r="J2275" s="32">
        <f>SQRT(POWER($K2266-$I2265,2)+POWER($L2266-$J2265,2))</f>
        <v>6.3301862540907567</v>
      </c>
      <c r="K2275" s="32"/>
      <c r="L2275" s="34"/>
    </row>
    <row r="2276" spans="8:12" x14ac:dyDescent="0.25">
      <c r="H2276" s="35"/>
      <c r="I2276" s="36" t="s">
        <v>1526</v>
      </c>
      <c r="J2276" s="36">
        <f>SQRT(POWER($K2267-$I2265,2)+POWER($L2267-$J2265,2))</f>
        <v>4.5970010529492296</v>
      </c>
      <c r="K2276" s="36"/>
      <c r="L2276" s="37"/>
    </row>
    <row r="2280" spans="8:12" x14ac:dyDescent="0.25">
      <c r="H2280" s="7"/>
      <c r="I2280" s="8" t="s">
        <v>1512</v>
      </c>
      <c r="J2280" s="8" t="s">
        <v>1513</v>
      </c>
      <c r="K2280" s="8" t="s">
        <v>1514</v>
      </c>
      <c r="L2280" s="9" t="s">
        <v>1522</v>
      </c>
    </row>
    <row r="2281" spans="8:12" x14ac:dyDescent="0.25">
      <c r="H2281" s="33" t="s">
        <v>1516</v>
      </c>
      <c r="I2281" s="4">
        <f>SQRT(POWER($I2286-$M$3,2)+POWER($J2286-$M$4,2))</f>
        <v>3.5355339059327378</v>
      </c>
      <c r="J2281" s="4">
        <f>SQRT(POWER($I2286-$N$3,2)+POWER($J2286-$N$4,2))</f>
        <v>6.0827625302982193</v>
      </c>
      <c r="K2281" s="4">
        <f>SQRT(POWER($I2286-$O$3,2)+POWER($J2286-$O$4,2))</f>
        <v>5.1478150704935004</v>
      </c>
      <c r="L2281" s="10">
        <f>SQRT(POWER($I2286-$P$3,2)+POWER($J2286-$P$4,2))</f>
        <v>1.4142135623730951</v>
      </c>
    </row>
    <row r="2282" spans="8:12" x14ac:dyDescent="0.25">
      <c r="H2282" s="33" t="s">
        <v>1527</v>
      </c>
      <c r="I2282" s="32">
        <f>ROUND(I2281/0.5,0)*0.5</f>
        <v>3.5</v>
      </c>
      <c r="J2282" s="32">
        <f t="shared" ref="J2282" si="404">ROUND(J2281/0.5,0)*0.5</f>
        <v>6</v>
      </c>
      <c r="K2282" s="32">
        <f t="shared" ref="K2282" si="405">ROUND(K2281/0.5,0)*0.5</f>
        <v>5</v>
      </c>
      <c r="L2282" s="34">
        <f t="shared" ref="L2282" si="406">ROUND(L2281/0.5,0)*0.5</f>
        <v>1.5</v>
      </c>
    </row>
    <row r="2283" spans="8:12" x14ac:dyDescent="0.25">
      <c r="H2283" s="33" t="s">
        <v>1517</v>
      </c>
      <c r="I2283" s="4">
        <f ca="1">IF(INDIRECT("$C$" &amp; $I2282*2+3)&gt;$I$6,$I$6,INDIRECT("$C$" &amp; $I2282*2+3))</f>
        <v>3.5273325269550631</v>
      </c>
      <c r="J2283" s="4">
        <f ca="1">IF(INDIRECT("$D$" &amp; $J2282*2+3)&gt;$I$6,$I$6,INDIRECT("$D$" &amp; $J2282*2+3))</f>
        <v>7.8262379212492643</v>
      </c>
      <c r="K2283" s="4">
        <f ca="1">IF(INDIRECT("$E$" &amp; $K2282*2+3)&gt;$I$6,$I$6,INDIRECT("$E$" &amp; $K2282*2+3))</f>
        <v>2.478883460205028</v>
      </c>
      <c r="L2283" s="10">
        <f ca="1">IF(INDIRECT("$F$" &amp; $L2282*2+3)&gt;$I$6,$I$6,INDIRECT("$F$" &amp; $L2282*2+3))</f>
        <v>0.81996562104385073</v>
      </c>
    </row>
    <row r="2284" spans="8:12" x14ac:dyDescent="0.25">
      <c r="H2284" s="33"/>
      <c r="I2284" s="32" t="s">
        <v>1502</v>
      </c>
      <c r="J2284" s="4">
        <f>SUM(ABS(I2281-I2282),ABS(J2282-J2281),ABS(K2282-K2281),ABS(L2282-L2281))</f>
        <v>0.35189794435136235</v>
      </c>
      <c r="K2284" s="32"/>
      <c r="L2284" s="34"/>
    </row>
    <row r="2285" spans="8:12" x14ac:dyDescent="0.25">
      <c r="H2285" s="33"/>
      <c r="I2285" s="32" t="s">
        <v>1509</v>
      </c>
      <c r="J2285" s="32" t="s">
        <v>1510</v>
      </c>
      <c r="K2285" s="32"/>
      <c r="L2285" s="34"/>
    </row>
    <row r="2286" spans="8:12" x14ac:dyDescent="0.25">
      <c r="H2286" s="33" t="s">
        <v>1523</v>
      </c>
      <c r="I2286" s="32">
        <f>I2265+0.5</f>
        <v>6</v>
      </c>
      <c r="J2286" s="32">
        <v>2.5</v>
      </c>
      <c r="K2286" s="32"/>
      <c r="L2286" s="34"/>
    </row>
    <row r="2287" spans="8:12" x14ac:dyDescent="0.25">
      <c r="H2287" s="33" t="s">
        <v>1525</v>
      </c>
      <c r="I2287" s="4">
        <v>10.9290357142857</v>
      </c>
      <c r="J2287" s="4">
        <v>3.9507500000000002</v>
      </c>
      <c r="K2287" s="4">
        <f>IF($I2287&lt;$K$3,$K$3,IF($I2287&gt;$L$3,$L$3,$I2287))</f>
        <v>7</v>
      </c>
      <c r="L2287" s="10">
        <f>IF($J2287&lt;$K$4,$K$4,IF($J2287&gt;$L$4,$L$4,$J2287))</f>
        <v>3.9507500000000002</v>
      </c>
    </row>
    <row r="2288" spans="8:12" x14ac:dyDescent="0.25">
      <c r="H2288" s="33" t="s">
        <v>1526</v>
      </c>
      <c r="I2288" s="4">
        <v>7.8311785714285698</v>
      </c>
      <c r="J2288" s="4">
        <v>3.9507500000000002</v>
      </c>
      <c r="K2288" s="4">
        <f>IF($I2288&lt;$K$3,$K$3,IF($I2288&gt;$L$3,$L$3,$I2288))</f>
        <v>7</v>
      </c>
      <c r="L2288" s="10">
        <f>IF($J2288&lt;$K$4,$K$4,IF($J2288&gt;$L$4,$L$4,$J2288))</f>
        <v>3.9507500000000002</v>
      </c>
    </row>
    <row r="2289" spans="8:12" x14ac:dyDescent="0.25">
      <c r="H2289" s="33"/>
      <c r="I2289" s="32"/>
      <c r="J2289" s="32"/>
      <c r="K2289" s="32"/>
      <c r="L2289" s="34"/>
    </row>
    <row r="2290" spans="8:12" x14ac:dyDescent="0.25">
      <c r="H2290" s="33" t="s">
        <v>1519</v>
      </c>
      <c r="I2290" s="32" t="str">
        <f ca="1" xml:space="preserve"> "(x - " &amp; $M$3 &amp; ")^2 + (y - " &amp; $M$4 &amp; ")^2 = " &amp; I2283 &amp; "^2"</f>
        <v>(x - 3,5)^2 + (y - 0)^2 = 3,52733252695506^2</v>
      </c>
      <c r="J2290" s="32"/>
      <c r="K2290" s="32"/>
      <c r="L2290" s="34"/>
    </row>
    <row r="2291" spans="8:12" x14ac:dyDescent="0.25">
      <c r="H2291" s="33"/>
      <c r="I2291" s="32" t="str">
        <f ca="1" xml:space="preserve"> "(x - " &amp; $N$3 &amp; ")^2 + (y - " &amp; $N$4 &amp; ")^2 = " &amp; J2283 &amp; "^2"</f>
        <v>(x - 0)^2 + (y - 3,5)^2 = 7,82623792124926^2</v>
      </c>
      <c r="J2291" s="32"/>
      <c r="K2291" s="32"/>
      <c r="L2291" s="34"/>
    </row>
    <row r="2292" spans="8:12" x14ac:dyDescent="0.25">
      <c r="H2292" s="33"/>
      <c r="I2292" s="32" t="str">
        <f ca="1" xml:space="preserve"> "(x - " &amp; $O$3 &amp; ")^2 + (y - " &amp; $O$4 &amp; ")^2 = " &amp; K2283 &amp; "^2"</f>
        <v>(x - 3,5)^2 + (y - 7)^2 = 2,47888346020503^2</v>
      </c>
      <c r="J2292" s="32"/>
      <c r="K2292" s="32"/>
      <c r="L2292" s="34"/>
    </row>
    <row r="2293" spans="8:12" x14ac:dyDescent="0.25">
      <c r="H2293" s="33"/>
      <c r="I2293" s="32" t="str">
        <f ca="1" xml:space="preserve"> "(x - " &amp; $P$3 &amp; ")^2 + (y - " &amp; $P$4 &amp; ")^2 = " &amp; L2283 &amp; "^2"</f>
        <v>(x - 7)^2 + (y - 3,5)^2 = 0,819965621043851^2</v>
      </c>
      <c r="J2293" s="32"/>
      <c r="K2293" s="32"/>
      <c r="L2293" s="34"/>
    </row>
    <row r="2294" spans="8:12" x14ac:dyDescent="0.25">
      <c r="H2294" s="33"/>
      <c r="I2294" s="32"/>
      <c r="J2294" s="32"/>
      <c r="K2294" s="32"/>
      <c r="L2294" s="34"/>
    </row>
    <row r="2295" spans="8:12" x14ac:dyDescent="0.25">
      <c r="H2295" s="33"/>
      <c r="I2295" s="32" t="s">
        <v>1529</v>
      </c>
      <c r="J2295" s="32"/>
      <c r="K2295" s="32"/>
      <c r="L2295" s="34"/>
    </row>
    <row r="2296" spans="8:12" x14ac:dyDescent="0.25">
      <c r="H2296" s="33"/>
      <c r="I2296" s="32" t="s">
        <v>1525</v>
      </c>
      <c r="J2296" s="32">
        <f>SQRT(POWER($K2287-$I2286,2)+POWER($L2287-$J2286,2))</f>
        <v>1.7620089564187806</v>
      </c>
      <c r="K2296" s="32"/>
      <c r="L2296" s="34"/>
    </row>
    <row r="2297" spans="8:12" x14ac:dyDescent="0.25">
      <c r="H2297" s="35"/>
      <c r="I2297" s="36" t="s">
        <v>1526</v>
      </c>
      <c r="J2297" s="36">
        <f>SQRT(POWER($K2288-$I2286,2)+POWER($L2288-$J2286,2))</f>
        <v>1.7620089564187806</v>
      </c>
      <c r="K2297" s="36"/>
      <c r="L2297" s="37"/>
    </row>
    <row r="2301" spans="8:12" x14ac:dyDescent="0.25">
      <c r="H2301" s="7"/>
      <c r="I2301" s="8" t="s">
        <v>1512</v>
      </c>
      <c r="J2301" s="8" t="s">
        <v>1513</v>
      </c>
      <c r="K2301" s="8" t="s">
        <v>1514</v>
      </c>
      <c r="L2301" s="9" t="s">
        <v>1522</v>
      </c>
    </row>
    <row r="2302" spans="8:12" x14ac:dyDescent="0.25">
      <c r="H2302" s="33" t="s">
        <v>1516</v>
      </c>
      <c r="I2302" s="4">
        <f>SQRT(POWER($I2307-$M$3,2)+POWER($J2307-$M$4,2))</f>
        <v>3.905124837953327</v>
      </c>
      <c r="J2302" s="4">
        <f>SQRT(POWER($I2307-$N$3,2)+POWER($J2307-$N$4,2))</f>
        <v>6.5764732189829527</v>
      </c>
      <c r="K2302" s="4">
        <f>SQRT(POWER($I2307-$O$3,2)+POWER($J2307-$O$4,2))</f>
        <v>5.4083269131959844</v>
      </c>
      <c r="L2302" s="10">
        <f>SQRT(POWER($I2307-$P$3,2)+POWER($J2307-$P$4,2))</f>
        <v>1.1180339887498949</v>
      </c>
    </row>
    <row r="2303" spans="8:12" x14ac:dyDescent="0.25">
      <c r="H2303" s="33" t="s">
        <v>1527</v>
      </c>
      <c r="I2303" s="32">
        <f>ROUND(I2302/0.5,0)*0.5</f>
        <v>4</v>
      </c>
      <c r="J2303" s="32">
        <f t="shared" ref="J2303" si="407">ROUND(J2302/0.5,0)*0.5</f>
        <v>6.5</v>
      </c>
      <c r="K2303" s="32">
        <f t="shared" ref="K2303" si="408">ROUND(K2302/0.5,0)*0.5</f>
        <v>5.5</v>
      </c>
      <c r="L2303" s="34">
        <f t="shared" ref="L2303" si="409">ROUND(L2302/0.5,0)*0.5</f>
        <v>1</v>
      </c>
    </row>
    <row r="2304" spans="8:12" x14ac:dyDescent="0.25">
      <c r="H2304" s="33" t="s">
        <v>1517</v>
      </c>
      <c r="I2304" s="4">
        <f ca="1">IF(INDIRECT("$C$" &amp; $I2303*2+3)&gt;$I$6,$I$6,INDIRECT("$C$" &amp; $I2303*2+3))</f>
        <v>7.8262379212492643</v>
      </c>
      <c r="J2304" s="4">
        <f ca="1">IF(INDIRECT("$D$" &amp; $J2303*2+3)&gt;$I$6,$I$6,INDIRECT("$D$" &amp; $J2303*2+3))</f>
        <v>7.8262379212492643</v>
      </c>
      <c r="K2304" s="4">
        <f ca="1">IF(INDIRECT("$E$" &amp; $K2303*2+3)&gt;$I$6,$I$6,INDIRECT("$E$" &amp; $K2303*2+3))</f>
        <v>3.8217509215751315</v>
      </c>
      <c r="L2304" s="10">
        <f ca="1">IF(INDIRECT("$F$" &amp; $L2303*2+3)&gt;$I$6,$I$6,INDIRECT("$F$" &amp; $L2303*2+3))</f>
        <v>0.75679746415834659</v>
      </c>
    </row>
    <row r="2305" spans="8:12" x14ac:dyDescent="0.25">
      <c r="H2305" s="33"/>
      <c r="I2305" s="32" t="s">
        <v>1502</v>
      </c>
      <c r="J2305" s="4">
        <f>SUM(ABS(I2302-I2303),ABS(J2303-J2302),ABS(K2303-K2302),ABS(L2303-L2302))</f>
        <v>0.38105545658353623</v>
      </c>
      <c r="K2305" s="32"/>
      <c r="L2305" s="34"/>
    </row>
    <row r="2306" spans="8:12" x14ac:dyDescent="0.25">
      <c r="H2306" s="33"/>
      <c r="I2306" s="32" t="s">
        <v>1509</v>
      </c>
      <c r="J2306" s="32" t="s">
        <v>1510</v>
      </c>
      <c r="K2306" s="32"/>
      <c r="L2306" s="34"/>
    </row>
    <row r="2307" spans="8:12" x14ac:dyDescent="0.25">
      <c r="H2307" s="33" t="s">
        <v>1523</v>
      </c>
      <c r="I2307" s="32">
        <f>I2286+0.5</f>
        <v>6.5</v>
      </c>
      <c r="J2307" s="32">
        <v>2.5</v>
      </c>
      <c r="K2307" s="32"/>
      <c r="L2307" s="34"/>
    </row>
    <row r="2308" spans="8:12" x14ac:dyDescent="0.25">
      <c r="H2308" s="33" t="s">
        <v>1525</v>
      </c>
      <c r="I2308" s="4">
        <v>6.8368928571428604</v>
      </c>
      <c r="J2308" s="4">
        <v>6.8368928571428604</v>
      </c>
      <c r="K2308" s="4">
        <f>IF($I2308&lt;$K$3,$K$3,IF($I2308&gt;$L$3,$L$3,$I2308))</f>
        <v>6.8368928571428604</v>
      </c>
      <c r="L2308" s="10">
        <f>IF($J2308&lt;$K$4,$K$4,IF($J2308&gt;$L$4,$L$4,$J2308))</f>
        <v>6.8368928571428604</v>
      </c>
    </row>
    <row r="2309" spans="8:12" x14ac:dyDescent="0.25">
      <c r="H2309" s="33" t="s">
        <v>1526</v>
      </c>
      <c r="I2309" s="4">
        <v>7.8379500000000002</v>
      </c>
      <c r="J2309" s="4">
        <v>6.8368928571428604</v>
      </c>
      <c r="K2309" s="4">
        <f>IF($I2309&lt;$K$3,$K$3,IF($I2309&gt;$L$3,$L$3,$I2309))</f>
        <v>7</v>
      </c>
      <c r="L2309" s="10">
        <f>IF($J2309&lt;$K$4,$K$4,IF($J2309&gt;$L$4,$L$4,$J2309))</f>
        <v>6.8368928571428604</v>
      </c>
    </row>
    <row r="2310" spans="8:12" x14ac:dyDescent="0.25">
      <c r="H2310" s="33"/>
      <c r="I2310" s="32"/>
      <c r="J2310" s="32"/>
      <c r="K2310" s="32"/>
      <c r="L2310" s="34"/>
    </row>
    <row r="2311" spans="8:12" x14ac:dyDescent="0.25">
      <c r="H2311" s="33" t="s">
        <v>1519</v>
      </c>
      <c r="I2311" s="32" t="str">
        <f ca="1" xml:space="preserve"> "(x - " &amp; $M$3 &amp; ")^2 + (y - " &amp; $M$4 &amp; ")^2 = " &amp; I2304 &amp; "^2"</f>
        <v>(x - 3,5)^2 + (y - 0)^2 = 7,82623792124926^2</v>
      </c>
      <c r="J2311" s="32"/>
      <c r="K2311" s="32"/>
      <c r="L2311" s="34"/>
    </row>
    <row r="2312" spans="8:12" x14ac:dyDescent="0.25">
      <c r="H2312" s="33"/>
      <c r="I2312" s="32" t="str">
        <f ca="1" xml:space="preserve"> "(x - " &amp; $N$3 &amp; ")^2 + (y - " &amp; $N$4 &amp; ")^2 = " &amp; J2304 &amp; "^2"</f>
        <v>(x - 0)^2 + (y - 3,5)^2 = 7,82623792124926^2</v>
      </c>
      <c r="J2312" s="32"/>
      <c r="K2312" s="32"/>
      <c r="L2312" s="34"/>
    </row>
    <row r="2313" spans="8:12" x14ac:dyDescent="0.25">
      <c r="H2313" s="33"/>
      <c r="I2313" s="32" t="str">
        <f ca="1" xml:space="preserve"> "(x - " &amp; $O$3 &amp; ")^2 + (y - " &amp; $O$4 &amp; ")^2 = " &amp; K2304 &amp; "^2"</f>
        <v>(x - 3,5)^2 + (y - 7)^2 = 3,82175092157513^2</v>
      </c>
      <c r="J2313" s="32"/>
      <c r="K2313" s="32"/>
      <c r="L2313" s="34"/>
    </row>
    <row r="2314" spans="8:12" x14ac:dyDescent="0.25">
      <c r="H2314" s="33"/>
      <c r="I2314" s="32" t="str">
        <f ca="1" xml:space="preserve"> "(x - " &amp; $P$3 &amp; ")^2 + (y - " &amp; $P$4 &amp; ")^2 = " &amp; L2304 &amp; "^2"</f>
        <v>(x - 7)^2 + (y - 3,5)^2 = 0,756797464158347^2</v>
      </c>
      <c r="J2314" s="32"/>
      <c r="K2314" s="32"/>
      <c r="L2314" s="34"/>
    </row>
    <row r="2315" spans="8:12" x14ac:dyDescent="0.25">
      <c r="H2315" s="33"/>
      <c r="I2315" s="32"/>
      <c r="J2315" s="32"/>
      <c r="K2315" s="32"/>
      <c r="L2315" s="34"/>
    </row>
    <row r="2316" spans="8:12" x14ac:dyDescent="0.25">
      <c r="H2316" s="33"/>
      <c r="I2316" s="32" t="s">
        <v>1529</v>
      </c>
      <c r="J2316" s="32"/>
      <c r="K2316" s="32"/>
      <c r="L2316" s="34"/>
    </row>
    <row r="2317" spans="8:12" x14ac:dyDescent="0.25">
      <c r="H2317" s="33"/>
      <c r="I2317" s="32" t="s">
        <v>1525</v>
      </c>
      <c r="J2317" s="32">
        <f>SQRT(POWER($K2308-$I2307,2)+POWER($L2308-$J2307,2))</f>
        <v>4.3499582126189029</v>
      </c>
      <c r="K2317" s="32"/>
      <c r="L2317" s="34"/>
    </row>
    <row r="2318" spans="8:12" x14ac:dyDescent="0.25">
      <c r="H2318" s="35"/>
      <c r="I2318" s="36" t="s">
        <v>1526</v>
      </c>
      <c r="J2318" s="36">
        <f>SQRT(POWER($K2309-$I2307,2)+POWER($L2309-$J2307,2))</f>
        <v>4.365620191259973</v>
      </c>
      <c r="K2318" s="36"/>
      <c r="L2318" s="37"/>
    </row>
    <row r="2322" spans="8:12" x14ac:dyDescent="0.25">
      <c r="H2322" s="7"/>
      <c r="I2322" s="8" t="s">
        <v>1512</v>
      </c>
      <c r="J2322" s="8" t="s">
        <v>1513</v>
      </c>
      <c r="K2322" s="8" t="s">
        <v>1514</v>
      </c>
      <c r="L2322" s="9" t="s">
        <v>1522</v>
      </c>
    </row>
    <row r="2323" spans="8:12" x14ac:dyDescent="0.25">
      <c r="H2323" s="33" t="s">
        <v>1516</v>
      </c>
      <c r="I2323" s="4">
        <f>SQRT(POWER($I2328-$M$3,2)+POWER($J2328-$M$4,2))</f>
        <v>3.6055512754639891</v>
      </c>
      <c r="J2323" s="4">
        <f>SQRT(POWER($I2328-$N$3,2)+POWER($J2328-$N$4,2))</f>
        <v>1.5811388300841898</v>
      </c>
      <c r="K2323" s="4">
        <f>SQRT(POWER($I2328-$O$3,2)+POWER($J2328-$O$4,2))</f>
        <v>5.8309518948453007</v>
      </c>
      <c r="L2323" s="10">
        <f>SQRT(POWER($I2328-$P$3,2)+POWER($J2328-$P$4,2))</f>
        <v>6.6708320320631671</v>
      </c>
    </row>
    <row r="2324" spans="8:12" x14ac:dyDescent="0.25">
      <c r="H2324" s="33" t="s">
        <v>1527</v>
      </c>
      <c r="I2324" s="32">
        <f>ROUND(I2323/0.5,0)*0.5</f>
        <v>3.5</v>
      </c>
      <c r="J2324" s="32">
        <f t="shared" ref="J2324" si="410">ROUND(J2323/0.5,0)*0.5</f>
        <v>1.5</v>
      </c>
      <c r="K2324" s="32">
        <f t="shared" ref="K2324" si="411">ROUND(K2323/0.5,0)*0.5</f>
        <v>6</v>
      </c>
      <c r="L2324" s="34">
        <f t="shared" ref="L2324" si="412">ROUND(L2323/0.5,0)*0.5</f>
        <v>6.5</v>
      </c>
    </row>
    <row r="2325" spans="8:12" x14ac:dyDescent="0.25">
      <c r="H2325" s="33" t="s">
        <v>1517</v>
      </c>
      <c r="I2325" s="4">
        <f ca="1">IF(INDIRECT("$C$" &amp; $I2324*2+3)&gt;$I$6,$I$6,INDIRECT("$C$" &amp; $I2324*2+3))</f>
        <v>3.5273325269550631</v>
      </c>
      <c r="J2325" s="4">
        <f ca="1">IF(INDIRECT("$D$" &amp; $J2324*2+3)&gt;$I$6,$I$6,INDIRECT("$D$" &amp; $J2324*2+3))</f>
        <v>0.81996562104385073</v>
      </c>
      <c r="K2325" s="4">
        <f ca="1">IF(INDIRECT("$E$" &amp; $K2324*2+3)&gt;$I$6,$I$6,INDIRECT("$E$" &amp; $K2324*2+3))</f>
        <v>7.8262379212492643</v>
      </c>
      <c r="L2325" s="10">
        <f ca="1">IF(INDIRECT("$F$" &amp; $L2324*2+3)&gt;$I$6,$I$6,INDIRECT("$F$" &amp; $L2324*2+3))</f>
        <v>7.8262379212492643</v>
      </c>
    </row>
    <row r="2326" spans="8:12" x14ac:dyDescent="0.25">
      <c r="H2326" s="33"/>
      <c r="I2326" s="32" t="s">
        <v>1502</v>
      </c>
      <c r="J2326" s="4">
        <f>SUM(ABS(I2323-I2324),ABS(J2324-J2323),ABS(K2324-K2323),ABS(L2324-L2323))</f>
        <v>0.52657024276604525</v>
      </c>
      <c r="K2326" s="32"/>
      <c r="L2326" s="34"/>
    </row>
    <row r="2327" spans="8:12" x14ac:dyDescent="0.25">
      <c r="H2327" s="33"/>
      <c r="I2327" s="32" t="s">
        <v>1509</v>
      </c>
      <c r="J2327" s="32" t="s">
        <v>1510</v>
      </c>
      <c r="K2327" s="32"/>
      <c r="L2327" s="34"/>
    </row>
    <row r="2328" spans="8:12" x14ac:dyDescent="0.25">
      <c r="H2328" s="33" t="s">
        <v>1523</v>
      </c>
      <c r="I2328" s="32">
        <v>0.5</v>
      </c>
      <c r="J2328" s="32">
        <v>2</v>
      </c>
      <c r="K2328" s="32"/>
      <c r="L2328" s="34"/>
    </row>
    <row r="2329" spans="8:12" x14ac:dyDescent="0.25">
      <c r="H2329" s="33" t="s">
        <v>1525</v>
      </c>
      <c r="I2329" s="4">
        <v>-1.67321428571429</v>
      </c>
      <c r="J2329" s="4">
        <v>1.08571428571429E-2</v>
      </c>
      <c r="K2329" s="4">
        <f>IF($I2329&lt;$K$3,$K$3,IF($I2329&gt;$L$3,$L$3,$I2329))</f>
        <v>0</v>
      </c>
      <c r="L2329" s="10">
        <f>IF($J2329&lt;$K$4,$K$4,IF($J2329&gt;$L$4,$L$4,$J2329))</f>
        <v>1.08571428571429E-2</v>
      </c>
    </row>
    <row r="2330" spans="8:12" x14ac:dyDescent="0.25">
      <c r="H2330" s="33" t="s">
        <v>1526</v>
      </c>
      <c r="I2330" s="4">
        <v>-0.83117857142857099</v>
      </c>
      <c r="J2330" s="4">
        <v>1.0857142857142701E-2</v>
      </c>
      <c r="K2330" s="4">
        <f>IF($I2330&lt;$K$3,$K$3,IF($I2330&gt;$L$3,$L$3,$I2330))</f>
        <v>0</v>
      </c>
      <c r="L2330" s="10">
        <f>IF($J2330&lt;$K$4,$K$4,IF($J2330&gt;$L$4,$L$4,$J2330))</f>
        <v>1.0857142857142701E-2</v>
      </c>
    </row>
    <row r="2331" spans="8:12" x14ac:dyDescent="0.25">
      <c r="H2331" s="33"/>
      <c r="I2331" s="32"/>
      <c r="J2331" s="32"/>
      <c r="K2331" s="32"/>
      <c r="L2331" s="34"/>
    </row>
    <row r="2332" spans="8:12" x14ac:dyDescent="0.25">
      <c r="H2332" s="33" t="s">
        <v>1519</v>
      </c>
      <c r="I2332" s="32" t="str">
        <f ca="1" xml:space="preserve"> "(x - " &amp; $M$3 &amp; ")^2 + (y - " &amp; $M$4 &amp; ")^2 = " &amp; I2325 &amp; "^2"</f>
        <v>(x - 3,5)^2 + (y - 0)^2 = 3,52733252695506^2</v>
      </c>
      <c r="J2332" s="32"/>
      <c r="K2332" s="32"/>
      <c r="L2332" s="34"/>
    </row>
    <row r="2333" spans="8:12" x14ac:dyDescent="0.25">
      <c r="H2333" s="33"/>
      <c r="I2333" s="32" t="str">
        <f ca="1" xml:space="preserve"> "(x - " &amp; $N$3 &amp; ")^2 + (y - " &amp; $N$4 &amp; ")^2 = " &amp; J2325 &amp; "^2"</f>
        <v>(x - 0)^2 + (y - 3,5)^2 = 0,819965621043851^2</v>
      </c>
      <c r="J2333" s="32"/>
      <c r="K2333" s="32"/>
      <c r="L2333" s="34"/>
    </row>
    <row r="2334" spans="8:12" x14ac:dyDescent="0.25">
      <c r="H2334" s="33"/>
      <c r="I2334" s="32" t="str">
        <f ca="1" xml:space="preserve"> "(x - " &amp; $O$3 &amp; ")^2 + (y - " &amp; $O$4 &amp; ")^2 = " &amp; K2325 &amp; "^2"</f>
        <v>(x - 3,5)^2 + (y - 7)^2 = 7,82623792124926^2</v>
      </c>
      <c r="J2334" s="32"/>
      <c r="K2334" s="32"/>
      <c r="L2334" s="34"/>
    </row>
    <row r="2335" spans="8:12" x14ac:dyDescent="0.25">
      <c r="H2335" s="33"/>
      <c r="I2335" s="32" t="str">
        <f ca="1" xml:space="preserve"> "(x - " &amp; $P$3 &amp; ")^2 + (y - " &amp; $P$4 &amp; ")^2 = " &amp; L2325 &amp; "^2"</f>
        <v>(x - 7)^2 + (y - 3,5)^2 = 7,82623792124926^2</v>
      </c>
      <c r="J2335" s="32"/>
      <c r="K2335" s="32"/>
      <c r="L2335" s="34"/>
    </row>
    <row r="2336" spans="8:12" x14ac:dyDescent="0.25">
      <c r="H2336" s="33"/>
      <c r="I2336" s="32"/>
      <c r="J2336" s="32"/>
      <c r="K2336" s="32"/>
      <c r="L2336" s="34"/>
    </row>
    <row r="2337" spans="8:12" x14ac:dyDescent="0.25">
      <c r="H2337" s="33"/>
      <c r="I2337" s="32" t="s">
        <v>1529</v>
      </c>
      <c r="J2337" s="32"/>
      <c r="K2337" s="32"/>
      <c r="L2337" s="34"/>
    </row>
    <row r="2338" spans="8:12" x14ac:dyDescent="0.25">
      <c r="H2338" s="33"/>
      <c r="I2338" s="32" t="s">
        <v>1525</v>
      </c>
      <c r="J2338" s="32">
        <f>SQRT(POWER($K2329-$I2328,2)+POWER($L2329-$J2328,2))</f>
        <v>2.0510215274644117</v>
      </c>
      <c r="K2338" s="32"/>
      <c r="L2338" s="34"/>
    </row>
    <row r="2339" spans="8:12" x14ac:dyDescent="0.25">
      <c r="H2339" s="35"/>
      <c r="I2339" s="36" t="s">
        <v>1526</v>
      </c>
      <c r="J2339" s="36">
        <f>SQRT(POWER($K2330-$I2328,2)+POWER($L2330-$J2328,2))</f>
        <v>2.0510215274644117</v>
      </c>
      <c r="K2339" s="36"/>
      <c r="L2339" s="37"/>
    </row>
    <row r="2343" spans="8:12" x14ac:dyDescent="0.25">
      <c r="H2343" s="7"/>
      <c r="I2343" s="8" t="s">
        <v>1512</v>
      </c>
      <c r="J2343" s="8" t="s">
        <v>1513</v>
      </c>
      <c r="K2343" s="8" t="s">
        <v>1514</v>
      </c>
      <c r="L2343" s="9" t="s">
        <v>1522</v>
      </c>
    </row>
    <row r="2344" spans="8:12" x14ac:dyDescent="0.25">
      <c r="H2344" s="33" t="s">
        <v>1516</v>
      </c>
      <c r="I2344" s="4">
        <f>SQRT(POWER($I2349-$M$3,2)+POWER($J2349-$M$4,2))</f>
        <v>3.2015621187164243</v>
      </c>
      <c r="J2344" s="4">
        <f>SQRT(POWER($I2349-$N$3,2)+POWER($J2349-$N$4,2))</f>
        <v>1.8027756377319946</v>
      </c>
      <c r="K2344" s="4">
        <f>SQRT(POWER($I2349-$O$3,2)+POWER($J2349-$O$4,2))</f>
        <v>5.5901699437494745</v>
      </c>
      <c r="L2344" s="10">
        <f>SQRT(POWER($I2349-$P$3,2)+POWER($J2349-$P$4,2))</f>
        <v>6.1846584384264904</v>
      </c>
    </row>
    <row r="2345" spans="8:12" x14ac:dyDescent="0.25">
      <c r="H2345" s="33" t="s">
        <v>1527</v>
      </c>
      <c r="I2345" s="32">
        <f>ROUND(I2344/0.5,0)*0.5</f>
        <v>3</v>
      </c>
      <c r="J2345" s="32">
        <f t="shared" ref="J2345" si="413">ROUND(J2344/0.5,0)*0.5</f>
        <v>2</v>
      </c>
      <c r="K2345" s="32">
        <f t="shared" ref="K2345" si="414">ROUND(K2344/0.5,0)*0.5</f>
        <v>5.5</v>
      </c>
      <c r="L2345" s="34">
        <f t="shared" ref="L2345" si="415">ROUND(L2344/0.5,0)*0.5</f>
        <v>6</v>
      </c>
    </row>
    <row r="2346" spans="8:12" x14ac:dyDescent="0.25">
      <c r="H2346" s="33" t="s">
        <v>1517</v>
      </c>
      <c r="I2346" s="4">
        <f ca="1">IF(INDIRECT("$C$" &amp; $I2345*2+3)&gt;$I$6,$I$6,INDIRECT("$C$" &amp; $I2345*2+3))</f>
        <v>7.8262379212492643</v>
      </c>
      <c r="J2346" s="4">
        <f ca="1">IF(INDIRECT("$D$" &amp; $J2345*2+3)&gt;$I$6,$I$6,INDIRECT("$D$" &amp; $J2345*2+3))</f>
        <v>1.305353997541538</v>
      </c>
      <c r="K2346" s="4">
        <f ca="1">IF(INDIRECT("$E$" &amp; $K2345*2+3)&gt;$I$6,$I$6,INDIRECT("$E$" &amp; $K2345*2+3))</f>
        <v>3.8217509215751315</v>
      </c>
      <c r="L2346" s="10">
        <f ca="1">IF(INDIRECT("$F$" &amp; $L2345*2+3)&gt;$I$6,$I$6,INDIRECT("$F$" &amp; $L2345*2+3))</f>
        <v>7.8262379212492643</v>
      </c>
    </row>
    <row r="2347" spans="8:12" x14ac:dyDescent="0.25">
      <c r="H2347" s="33"/>
      <c r="I2347" s="32" t="s">
        <v>1502</v>
      </c>
      <c r="J2347" s="4">
        <f>SUM(ABS(I2344-I2345),ABS(J2345-J2344),ABS(K2345-K2344),ABS(L2345-L2344))</f>
        <v>0.67361486316039465</v>
      </c>
      <c r="K2347" s="32"/>
      <c r="L2347" s="34"/>
    </row>
    <row r="2348" spans="8:12" x14ac:dyDescent="0.25">
      <c r="H2348" s="33"/>
      <c r="I2348" s="32" t="s">
        <v>1509</v>
      </c>
      <c r="J2348" s="32" t="s">
        <v>1510</v>
      </c>
      <c r="K2348" s="32"/>
      <c r="L2348" s="34"/>
    </row>
    <row r="2349" spans="8:12" x14ac:dyDescent="0.25">
      <c r="H2349" s="33" t="s">
        <v>1523</v>
      </c>
      <c r="I2349" s="32">
        <f>I2328+0.5</f>
        <v>1</v>
      </c>
      <c r="J2349" s="32">
        <v>2</v>
      </c>
      <c r="K2349" s="32"/>
      <c r="L2349" s="34"/>
    </row>
    <row r="2350" spans="8:12" x14ac:dyDescent="0.25">
      <c r="H2350" s="33" t="s">
        <v>1525</v>
      </c>
      <c r="I2350" s="4">
        <v>-1.67636428571429</v>
      </c>
      <c r="J2350" s="4">
        <v>6.8368928571428604</v>
      </c>
      <c r="K2350" s="4">
        <f>IF($I2350&lt;$K$3,$K$3,IF($I2350&gt;$L$3,$L$3,$I2350))</f>
        <v>0</v>
      </c>
      <c r="L2350" s="10">
        <f>IF($J2350&lt;$K$4,$K$4,IF($J2350&gt;$L$4,$L$4,$J2350))</f>
        <v>6.8368928571428604</v>
      </c>
    </row>
    <row r="2351" spans="8:12" x14ac:dyDescent="0.25">
      <c r="H2351" s="33" t="s">
        <v>1526</v>
      </c>
      <c r="I2351" s="4">
        <v>-0.75662857142857198</v>
      </c>
      <c r="J2351" s="4">
        <v>6.8368928571428604</v>
      </c>
      <c r="K2351" s="4">
        <f>IF($I2351&lt;$K$3,$K$3,IF($I2351&gt;$L$3,$L$3,$I2351))</f>
        <v>0</v>
      </c>
      <c r="L2351" s="10">
        <f>IF($J2351&lt;$K$4,$K$4,IF($J2351&gt;$L$4,$L$4,$J2351))</f>
        <v>6.8368928571428604</v>
      </c>
    </row>
    <row r="2352" spans="8:12" x14ac:dyDescent="0.25">
      <c r="H2352" s="33"/>
      <c r="I2352" s="32"/>
      <c r="J2352" s="32"/>
      <c r="K2352" s="32"/>
      <c r="L2352" s="34"/>
    </row>
    <row r="2353" spans="8:12" x14ac:dyDescent="0.25">
      <c r="H2353" s="33" t="s">
        <v>1519</v>
      </c>
      <c r="I2353" s="32" t="str">
        <f ca="1" xml:space="preserve"> "(x - " &amp; $M$3 &amp; ")^2 + (y - " &amp; $M$4 &amp; ")^2 = " &amp; I2346 &amp; "^2"</f>
        <v>(x - 3,5)^2 + (y - 0)^2 = 7,82623792124926^2</v>
      </c>
      <c r="J2353" s="32"/>
      <c r="K2353" s="32"/>
      <c r="L2353" s="34"/>
    </row>
    <row r="2354" spans="8:12" x14ac:dyDescent="0.25">
      <c r="H2354" s="33"/>
      <c r="I2354" s="32" t="str">
        <f ca="1" xml:space="preserve"> "(x - " &amp; $N$3 &amp; ")^2 + (y - " &amp; $N$4 &amp; ")^2 = " &amp; J2346 &amp; "^2"</f>
        <v>(x - 0)^2 + (y - 3,5)^2 = 1,30535399754154^2</v>
      </c>
      <c r="J2354" s="32"/>
      <c r="K2354" s="32"/>
      <c r="L2354" s="34"/>
    </row>
    <row r="2355" spans="8:12" x14ac:dyDescent="0.25">
      <c r="H2355" s="33"/>
      <c r="I2355" s="32" t="str">
        <f ca="1" xml:space="preserve"> "(x - " &amp; $O$3 &amp; ")^2 + (y - " &amp; $O$4 &amp; ")^2 = " &amp; K2346 &amp; "^2"</f>
        <v>(x - 3,5)^2 + (y - 7)^2 = 3,82175092157513^2</v>
      </c>
      <c r="J2355" s="32"/>
      <c r="K2355" s="32"/>
      <c r="L2355" s="34"/>
    </row>
    <row r="2356" spans="8:12" x14ac:dyDescent="0.25">
      <c r="H2356" s="33"/>
      <c r="I2356" s="32" t="str">
        <f ca="1" xml:space="preserve"> "(x - " &amp; $P$3 &amp; ")^2 + (y - " &amp; $P$4 &amp; ")^2 = " &amp; L2346 &amp; "^2"</f>
        <v>(x - 7)^2 + (y - 3,5)^2 = 7,82623792124926^2</v>
      </c>
      <c r="J2356" s="32"/>
      <c r="K2356" s="32"/>
      <c r="L2356" s="34"/>
    </row>
    <row r="2357" spans="8:12" x14ac:dyDescent="0.25">
      <c r="H2357" s="33"/>
      <c r="I2357" s="32"/>
      <c r="J2357" s="32"/>
      <c r="K2357" s="32"/>
      <c r="L2357" s="34"/>
    </row>
    <row r="2358" spans="8:12" x14ac:dyDescent="0.25">
      <c r="H2358" s="33"/>
      <c r="I2358" s="32" t="s">
        <v>1529</v>
      </c>
      <c r="J2358" s="32"/>
      <c r="K2358" s="32"/>
      <c r="L2358" s="34"/>
    </row>
    <row r="2359" spans="8:12" x14ac:dyDescent="0.25">
      <c r="H2359" s="33"/>
      <c r="I2359" s="32" t="s">
        <v>1525</v>
      </c>
      <c r="J2359" s="32">
        <f>SQRT(POWER($K2350-$I2349,2)+POWER($L2350-$J2349,2))</f>
        <v>4.9391833850829654</v>
      </c>
      <c r="K2359" s="32"/>
      <c r="L2359" s="34"/>
    </row>
    <row r="2360" spans="8:12" x14ac:dyDescent="0.25">
      <c r="H2360" s="35"/>
      <c r="I2360" s="36" t="s">
        <v>1526</v>
      </c>
      <c r="J2360" s="36">
        <f>SQRT(POWER($K2351-$I2349,2)+POWER($L2351-$J2349,2))</f>
        <v>4.9391833850829654</v>
      </c>
      <c r="K2360" s="36"/>
      <c r="L2360" s="37"/>
    </row>
    <row r="2364" spans="8:12" x14ac:dyDescent="0.25">
      <c r="H2364" s="7"/>
      <c r="I2364" s="8" t="s">
        <v>1512</v>
      </c>
      <c r="J2364" s="8" t="s">
        <v>1513</v>
      </c>
      <c r="K2364" s="8" t="s">
        <v>1514</v>
      </c>
      <c r="L2364" s="9" t="s">
        <v>1522</v>
      </c>
    </row>
    <row r="2365" spans="8:12" x14ac:dyDescent="0.25">
      <c r="H2365" s="33" t="s">
        <v>1516</v>
      </c>
      <c r="I2365" s="4">
        <f>SQRT(POWER($I2370-$M$3,2)+POWER($J2370-$M$4,2))</f>
        <v>2.8284271247461903</v>
      </c>
      <c r="J2365" s="4">
        <f>SQRT(POWER($I2370-$N$3,2)+POWER($J2370-$N$4,2))</f>
        <v>2.1213203435596424</v>
      </c>
      <c r="K2365" s="4">
        <f>SQRT(POWER($I2370-$O$3,2)+POWER($J2370-$O$4,2))</f>
        <v>5.3851648071345037</v>
      </c>
      <c r="L2365" s="10">
        <f>SQRT(POWER($I2370-$P$3,2)+POWER($J2370-$P$4,2))</f>
        <v>5.7008771254956896</v>
      </c>
    </row>
    <row r="2366" spans="8:12" x14ac:dyDescent="0.25">
      <c r="H2366" s="33" t="s">
        <v>1527</v>
      </c>
      <c r="I2366" s="32">
        <f>ROUND(I2365/0.5,0)*0.5</f>
        <v>3</v>
      </c>
      <c r="J2366" s="32">
        <f t="shared" ref="J2366" si="416">ROUND(J2365/0.5,0)*0.5</f>
        <v>2</v>
      </c>
      <c r="K2366" s="32">
        <f t="shared" ref="K2366" si="417">ROUND(K2365/0.5,0)*0.5</f>
        <v>5.5</v>
      </c>
      <c r="L2366" s="34">
        <f t="shared" ref="L2366" si="418">ROUND(L2365/0.5,0)*0.5</f>
        <v>5.5</v>
      </c>
    </row>
    <row r="2367" spans="8:12" x14ac:dyDescent="0.25">
      <c r="H2367" s="33" t="s">
        <v>1517</v>
      </c>
      <c r="I2367" s="4">
        <f ca="1">IF(INDIRECT("$C$" &amp; $I2366*2+3)&gt;$I$6,$I$6,INDIRECT("$C$" &amp; $I2366*2+3))</f>
        <v>7.8262379212492643</v>
      </c>
      <c r="J2367" s="4">
        <f ca="1">IF(INDIRECT("$D$" &amp; $J2366*2+3)&gt;$I$6,$I$6,INDIRECT("$D$" &amp; $J2366*2+3))</f>
        <v>1.305353997541538</v>
      </c>
      <c r="K2367" s="4">
        <f ca="1">IF(INDIRECT("$E$" &amp; $K2366*2+3)&gt;$I$6,$I$6,INDIRECT("$E$" &amp; $K2366*2+3))</f>
        <v>3.8217509215751315</v>
      </c>
      <c r="L2367" s="10">
        <f ca="1">IF(INDIRECT("$F$" &amp; $L2366*2+3)&gt;$I$6,$I$6,INDIRECT("$F$" &amp; $L2366*2+3))</f>
        <v>3.7609640645075757</v>
      </c>
    </row>
    <row r="2368" spans="8:12" x14ac:dyDescent="0.25">
      <c r="H2368" s="33"/>
      <c r="I2368" s="32" t="s">
        <v>1502</v>
      </c>
      <c r="J2368" s="4">
        <f>SUM(ABS(I2365-I2366),ABS(J2366-J2365),ABS(K2366-K2365),ABS(L2366-L2365))</f>
        <v>0.60860553717463794</v>
      </c>
      <c r="K2368" s="32"/>
      <c r="L2368" s="34"/>
    </row>
    <row r="2369" spans="8:12" x14ac:dyDescent="0.25">
      <c r="H2369" s="33"/>
      <c r="I2369" s="32" t="s">
        <v>1509</v>
      </c>
      <c r="J2369" s="32" t="s">
        <v>1510</v>
      </c>
      <c r="K2369" s="32"/>
      <c r="L2369" s="34"/>
    </row>
    <row r="2370" spans="8:12" x14ac:dyDescent="0.25">
      <c r="H2370" s="33" t="s">
        <v>1523</v>
      </c>
      <c r="I2370" s="32">
        <f>I2349+0.5</f>
        <v>1.5</v>
      </c>
      <c r="J2370" s="32">
        <v>2</v>
      </c>
      <c r="K2370" s="32"/>
      <c r="L2370" s="34"/>
    </row>
    <row r="2371" spans="8:12" x14ac:dyDescent="0.25">
      <c r="H2371" s="33" t="s">
        <v>1525</v>
      </c>
      <c r="I2371" s="4">
        <v>-1.67636428571429</v>
      </c>
      <c r="J2371" s="4">
        <v>6.8368928571428604</v>
      </c>
      <c r="K2371" s="4">
        <f>IF($I2371&lt;$K$3,$K$3,IF($I2371&gt;$L$3,$L$3,$I2371))</f>
        <v>0</v>
      </c>
      <c r="L2371" s="10">
        <f>IF($J2371&lt;$K$4,$K$4,IF($J2371&gt;$L$4,$L$4,$J2371))</f>
        <v>6.8368928571428604</v>
      </c>
    </row>
    <row r="2372" spans="8:12" x14ac:dyDescent="0.25">
      <c r="H2372" s="33" t="s">
        <v>1526</v>
      </c>
      <c r="I2372" s="4">
        <v>2.6127500000000001</v>
      </c>
      <c r="J2372" s="4">
        <v>6.8368928571428604</v>
      </c>
      <c r="K2372" s="4">
        <f>IF($I2372&lt;$K$3,$K$3,IF($I2372&gt;$L$3,$L$3,$I2372))</f>
        <v>2.6127500000000001</v>
      </c>
      <c r="L2372" s="10">
        <f>IF($J2372&lt;$K$4,$K$4,IF($J2372&gt;$L$4,$L$4,$J2372))</f>
        <v>6.8368928571428604</v>
      </c>
    </row>
    <row r="2373" spans="8:12" x14ac:dyDescent="0.25">
      <c r="H2373" s="33"/>
      <c r="I2373" s="32"/>
      <c r="J2373" s="32"/>
      <c r="K2373" s="32"/>
      <c r="L2373" s="34"/>
    </row>
    <row r="2374" spans="8:12" x14ac:dyDescent="0.25">
      <c r="H2374" s="33" t="s">
        <v>1519</v>
      </c>
      <c r="I2374" s="32" t="str">
        <f ca="1" xml:space="preserve"> "(x - " &amp; $M$3 &amp; ")^2 + (y - " &amp; $M$4 &amp; ")^2 = " &amp; I2367 &amp; "^2"</f>
        <v>(x - 3,5)^2 + (y - 0)^2 = 7,82623792124926^2</v>
      </c>
      <c r="J2374" s="32"/>
      <c r="K2374" s="32"/>
      <c r="L2374" s="34"/>
    </row>
    <row r="2375" spans="8:12" x14ac:dyDescent="0.25">
      <c r="H2375" s="33"/>
      <c r="I2375" s="32" t="str">
        <f ca="1" xml:space="preserve"> "(x - " &amp; $N$3 &amp; ")^2 + (y - " &amp; $N$4 &amp; ")^2 = " &amp; J2367 &amp; "^2"</f>
        <v>(x - 0)^2 + (y - 3,5)^2 = 1,30535399754154^2</v>
      </c>
      <c r="J2375" s="32"/>
      <c r="K2375" s="32"/>
      <c r="L2375" s="34"/>
    </row>
    <row r="2376" spans="8:12" x14ac:dyDescent="0.25">
      <c r="H2376" s="33"/>
      <c r="I2376" s="32" t="str">
        <f ca="1" xml:space="preserve"> "(x - " &amp; $O$3 &amp; ")^2 + (y - " &amp; $O$4 &amp; ")^2 = " &amp; K2367 &amp; "^2"</f>
        <v>(x - 3,5)^2 + (y - 7)^2 = 3,82175092157513^2</v>
      </c>
      <c r="J2376" s="32"/>
      <c r="K2376" s="32"/>
      <c r="L2376" s="34"/>
    </row>
    <row r="2377" spans="8:12" x14ac:dyDescent="0.25">
      <c r="H2377" s="33"/>
      <c r="I2377" s="32" t="str">
        <f ca="1" xml:space="preserve"> "(x - " &amp; $P$3 &amp; ")^2 + (y - " &amp; $P$4 &amp; ")^2 = " &amp; L2367 &amp; "^2"</f>
        <v>(x - 7)^2 + (y - 3,5)^2 = 3,76096406450758^2</v>
      </c>
      <c r="J2377" s="32"/>
      <c r="K2377" s="32"/>
      <c r="L2377" s="34"/>
    </row>
    <row r="2378" spans="8:12" x14ac:dyDescent="0.25">
      <c r="H2378" s="33"/>
      <c r="I2378" s="32"/>
      <c r="J2378" s="32"/>
      <c r="K2378" s="32"/>
      <c r="L2378" s="34"/>
    </row>
    <row r="2379" spans="8:12" x14ac:dyDescent="0.25">
      <c r="H2379" s="33"/>
      <c r="I2379" s="32" t="s">
        <v>1529</v>
      </c>
      <c r="J2379" s="32"/>
      <c r="K2379" s="32"/>
      <c r="L2379" s="34"/>
    </row>
    <row r="2380" spans="8:12" x14ac:dyDescent="0.25">
      <c r="H2380" s="33"/>
      <c r="I2380" s="32" t="s">
        <v>1525</v>
      </c>
      <c r="J2380" s="32">
        <f>SQRT(POWER($K2371-$I2370,2)+POWER($L2371-$J2370,2))</f>
        <v>5.0641418336653663</v>
      </c>
      <c r="K2380" s="32"/>
      <c r="L2380" s="34"/>
    </row>
    <row r="2381" spans="8:12" x14ac:dyDescent="0.25">
      <c r="H2381" s="35"/>
      <c r="I2381" s="36" t="s">
        <v>1526</v>
      </c>
      <c r="J2381" s="36">
        <f>SQRT(POWER($K2372-$I2370,2)+POWER($L2372-$J2370,2))</f>
        <v>4.9632393730284274</v>
      </c>
      <c r="K2381" s="36"/>
      <c r="L2381" s="37"/>
    </row>
    <row r="2385" spans="8:12" x14ac:dyDescent="0.25">
      <c r="H2385" s="7"/>
      <c r="I2385" s="8" t="s">
        <v>1512</v>
      </c>
      <c r="J2385" s="8" t="s">
        <v>1513</v>
      </c>
      <c r="K2385" s="8" t="s">
        <v>1514</v>
      </c>
      <c r="L2385" s="9" t="s">
        <v>1522</v>
      </c>
    </row>
    <row r="2386" spans="8:12" x14ac:dyDescent="0.25">
      <c r="H2386" s="33" t="s">
        <v>1516</v>
      </c>
      <c r="I2386" s="4">
        <f>SQRT(POWER($I2391-$M$3,2)+POWER($J2391-$M$4,2))</f>
        <v>2.5</v>
      </c>
      <c r="J2386" s="4">
        <f>SQRT(POWER($I2391-$N$3,2)+POWER($J2391-$N$4,2))</f>
        <v>2.5</v>
      </c>
      <c r="K2386" s="4">
        <f>SQRT(POWER($I2391-$O$3,2)+POWER($J2391-$O$4,2))</f>
        <v>5.2201532544552753</v>
      </c>
      <c r="L2386" s="10">
        <f>SQRT(POWER($I2391-$P$3,2)+POWER($J2391-$P$4,2))</f>
        <v>5.2201532544552753</v>
      </c>
    </row>
    <row r="2387" spans="8:12" x14ac:dyDescent="0.25">
      <c r="H2387" s="33" t="s">
        <v>1527</v>
      </c>
      <c r="I2387" s="32">
        <f>ROUND(I2386/0.5,0)*0.5</f>
        <v>2.5</v>
      </c>
      <c r="J2387" s="32">
        <f t="shared" ref="J2387" si="419">ROUND(J2386/0.5,0)*0.5</f>
        <v>2.5</v>
      </c>
      <c r="K2387" s="32">
        <f t="shared" ref="K2387" si="420">ROUND(K2386/0.5,0)*0.5</f>
        <v>5</v>
      </c>
      <c r="L2387" s="34">
        <f t="shared" ref="L2387" si="421">ROUND(L2386/0.5,0)*0.5</f>
        <v>5</v>
      </c>
    </row>
    <row r="2388" spans="8:12" x14ac:dyDescent="0.25">
      <c r="H2388" s="33" t="s">
        <v>1517</v>
      </c>
      <c r="I2388" s="4">
        <f ca="1">IF(INDIRECT("$C$" &amp; $I2387*2+3)&gt;$I$6,$I$6,INDIRECT("$C$" &amp; $I2387*2+3))</f>
        <v>3.3616834628301917</v>
      </c>
      <c r="J2388" s="4">
        <f ca="1">IF(INDIRECT("$D$" &amp; $J2387*2+3)&gt;$I$6,$I$6,INDIRECT("$D$" &amp; $J2387*2+3))</f>
        <v>3.5273325269550631</v>
      </c>
      <c r="K2388" s="4">
        <f ca="1">IF(INDIRECT("$E$" &amp; $K2387*2+3)&gt;$I$6,$I$6,INDIRECT("$E$" &amp; $K2387*2+3))</f>
        <v>2.478883460205028</v>
      </c>
      <c r="L2388" s="10">
        <f ca="1">IF(INDIRECT("$F$" &amp; $L2387*2+3)&gt;$I$6,$I$6,INDIRECT("$F$" &amp; $L2387*2+3))</f>
        <v>2.478883460205028</v>
      </c>
    </row>
    <row r="2389" spans="8:12" x14ac:dyDescent="0.25">
      <c r="H2389" s="33"/>
      <c r="I2389" s="32" t="s">
        <v>1502</v>
      </c>
      <c r="J2389" s="4">
        <f>SUM(ABS(I2386-I2387),ABS(J2387-J2386),ABS(K2387-K2386),ABS(L2387-L2386))</f>
        <v>0.44030650891055068</v>
      </c>
      <c r="K2389" s="32"/>
      <c r="L2389" s="34"/>
    </row>
    <row r="2390" spans="8:12" x14ac:dyDescent="0.25">
      <c r="H2390" s="33"/>
      <c r="I2390" s="32" t="s">
        <v>1509</v>
      </c>
      <c r="J2390" s="32" t="s">
        <v>1510</v>
      </c>
      <c r="K2390" s="32"/>
      <c r="L2390" s="34"/>
    </row>
    <row r="2391" spans="8:12" x14ac:dyDescent="0.25">
      <c r="H2391" s="33" t="s">
        <v>1523</v>
      </c>
      <c r="I2391" s="32">
        <f>I2370+0.5</f>
        <v>2</v>
      </c>
      <c r="J2391" s="32">
        <v>2</v>
      </c>
      <c r="K2391" s="32"/>
      <c r="L2391" s="34"/>
    </row>
    <row r="2392" spans="8:12" x14ac:dyDescent="0.25">
      <c r="H2392" s="33" t="s">
        <v>1525</v>
      </c>
      <c r="I2392" s="4">
        <v>4.0344142857142904</v>
      </c>
      <c r="J2392" s="4">
        <v>3.86708571428571</v>
      </c>
      <c r="K2392" s="4">
        <f>IF($I2392&lt;$K$3,$K$3,IF($I2392&gt;$L$3,$L$3,$I2392))</f>
        <v>4.0344142857142904</v>
      </c>
      <c r="L2392" s="10">
        <f>IF($J2392&lt;$K$4,$K$4,IF($J2392&gt;$L$4,$L$4,$J2392))</f>
        <v>3.86708571428571</v>
      </c>
    </row>
    <row r="2393" spans="8:12" x14ac:dyDescent="0.25">
      <c r="H2393" s="33" t="s">
        <v>1526</v>
      </c>
      <c r="I2393" s="4">
        <v>3.9507500000000002</v>
      </c>
      <c r="J2393" s="4">
        <v>3.86708571428571</v>
      </c>
      <c r="K2393" s="4">
        <f>IF($I2393&lt;$K$3,$K$3,IF($I2393&gt;$L$3,$L$3,$I2393))</f>
        <v>3.9507500000000002</v>
      </c>
      <c r="L2393" s="10">
        <f>IF($J2393&lt;$K$4,$K$4,IF($J2393&gt;$L$4,$L$4,$J2393))</f>
        <v>3.86708571428571</v>
      </c>
    </row>
    <row r="2394" spans="8:12" x14ac:dyDescent="0.25">
      <c r="H2394" s="33"/>
      <c r="I2394" s="32"/>
      <c r="J2394" s="32"/>
      <c r="K2394" s="32"/>
      <c r="L2394" s="34"/>
    </row>
    <row r="2395" spans="8:12" x14ac:dyDescent="0.25">
      <c r="H2395" s="33" t="s">
        <v>1519</v>
      </c>
      <c r="I2395" s="32" t="str">
        <f ca="1" xml:space="preserve"> "(x - " &amp; $M$3 &amp; ")^2 + (y - " &amp; $M$4 &amp; ")^2 = " &amp; I2388 &amp; "^2"</f>
        <v>(x - 3,5)^2 + (y - 0)^2 = 3,36168346283019^2</v>
      </c>
      <c r="J2395" s="32"/>
      <c r="K2395" s="32"/>
      <c r="L2395" s="34"/>
    </row>
    <row r="2396" spans="8:12" x14ac:dyDescent="0.25">
      <c r="H2396" s="33"/>
      <c r="I2396" s="32" t="str">
        <f ca="1" xml:space="preserve"> "(x - " &amp; $N$3 &amp; ")^2 + (y - " &amp; $N$4 &amp; ")^2 = " &amp; J2388 &amp; "^2"</f>
        <v>(x - 0)^2 + (y - 3,5)^2 = 3,52733252695506^2</v>
      </c>
      <c r="J2396" s="32"/>
      <c r="K2396" s="32"/>
      <c r="L2396" s="34"/>
    </row>
    <row r="2397" spans="8:12" x14ac:dyDescent="0.25">
      <c r="H2397" s="33"/>
      <c r="I2397" s="32" t="str">
        <f ca="1" xml:space="preserve"> "(x - " &amp; $O$3 &amp; ")^2 + (y - " &amp; $O$4 &amp; ")^2 = " &amp; K2388 &amp; "^2"</f>
        <v>(x - 3,5)^2 + (y - 7)^2 = 2,47888346020503^2</v>
      </c>
      <c r="J2397" s="32"/>
      <c r="K2397" s="32"/>
      <c r="L2397" s="34"/>
    </row>
    <row r="2398" spans="8:12" x14ac:dyDescent="0.25">
      <c r="H2398" s="33"/>
      <c r="I2398" s="32" t="str">
        <f ca="1" xml:space="preserve"> "(x - " &amp; $P$3 &amp; ")^2 + (y - " &amp; $P$4 &amp; ")^2 = " &amp; L2388 &amp; "^2"</f>
        <v>(x - 7)^2 + (y - 3,5)^2 = 2,47888346020503^2</v>
      </c>
      <c r="J2398" s="32"/>
      <c r="K2398" s="32"/>
      <c r="L2398" s="34"/>
    </row>
    <row r="2399" spans="8:12" x14ac:dyDescent="0.25">
      <c r="H2399" s="33"/>
      <c r="I2399" s="32"/>
      <c r="J2399" s="32"/>
      <c r="K2399" s="32"/>
      <c r="L2399" s="34"/>
    </row>
    <row r="2400" spans="8:12" x14ac:dyDescent="0.25">
      <c r="H2400" s="33"/>
      <c r="I2400" s="32" t="s">
        <v>1529</v>
      </c>
      <c r="J2400" s="32"/>
      <c r="K2400" s="32"/>
      <c r="L2400" s="34"/>
    </row>
    <row r="2401" spans="8:12" x14ac:dyDescent="0.25">
      <c r="H2401" s="33"/>
      <c r="I2401" s="32" t="s">
        <v>1525</v>
      </c>
      <c r="J2401" s="32">
        <f>SQRT(POWER($K2392-$I2391,2)+POWER($L2392-$J2391,2))</f>
        <v>2.7613131931036303</v>
      </c>
      <c r="K2401" s="32"/>
      <c r="L2401" s="34"/>
    </row>
    <row r="2402" spans="8:12" x14ac:dyDescent="0.25">
      <c r="H2402" s="35"/>
      <c r="I2402" s="36" t="s">
        <v>1526</v>
      </c>
      <c r="J2402" s="36">
        <f>SQRT(POWER($K2393-$I2391,2)+POWER($L2393-$J2391,2))</f>
        <v>2.7002656585954243</v>
      </c>
      <c r="K2402" s="36"/>
      <c r="L2402" s="37"/>
    </row>
    <row r="2406" spans="8:12" x14ac:dyDescent="0.25">
      <c r="H2406" s="7"/>
      <c r="I2406" s="8" t="s">
        <v>1512</v>
      </c>
      <c r="J2406" s="8" t="s">
        <v>1513</v>
      </c>
      <c r="K2406" s="8" t="s">
        <v>1514</v>
      </c>
      <c r="L2406" s="9" t="s">
        <v>1522</v>
      </c>
    </row>
    <row r="2407" spans="8:12" x14ac:dyDescent="0.25">
      <c r="H2407" s="33" t="s">
        <v>1516</v>
      </c>
      <c r="I2407" s="4">
        <f>SQRT(POWER($I2412-$M$3,2)+POWER($J2412-$M$4,2))</f>
        <v>2.2360679774997898</v>
      </c>
      <c r="J2407" s="4">
        <f>SQRT(POWER($I2412-$N$3,2)+POWER($J2412-$N$4,2))</f>
        <v>2.9154759474226504</v>
      </c>
      <c r="K2407" s="4">
        <f>SQRT(POWER($I2412-$O$3,2)+POWER($J2412-$O$4,2))</f>
        <v>5.0990195135927845</v>
      </c>
      <c r="L2407" s="10">
        <f>SQRT(POWER($I2412-$P$3,2)+POWER($J2412-$P$4,2))</f>
        <v>4.7434164902525691</v>
      </c>
    </row>
    <row r="2408" spans="8:12" x14ac:dyDescent="0.25">
      <c r="H2408" s="33" t="s">
        <v>1527</v>
      </c>
      <c r="I2408" s="32">
        <f>ROUND(I2407/0.5,0)*0.5</f>
        <v>2</v>
      </c>
      <c r="J2408" s="32">
        <f t="shared" ref="J2408" si="422">ROUND(J2407/0.5,0)*0.5</f>
        <v>3</v>
      </c>
      <c r="K2408" s="32">
        <f t="shared" ref="K2408" si="423">ROUND(K2407/0.5,0)*0.5</f>
        <v>5</v>
      </c>
      <c r="L2408" s="34">
        <f t="shared" ref="L2408" si="424">ROUND(L2407/0.5,0)*0.5</f>
        <v>4.5</v>
      </c>
    </row>
    <row r="2409" spans="8:12" x14ac:dyDescent="0.25">
      <c r="H2409" s="33" t="s">
        <v>1517</v>
      </c>
      <c r="I2409" s="4">
        <f ca="1">IF(INDIRECT("$C$" &amp; $I2408*2+3)&gt;$I$6,$I$6,INDIRECT("$C$" &amp; $I2408*2+3))</f>
        <v>1.305353997541538</v>
      </c>
      <c r="J2409" s="4">
        <f ca="1">IF(INDIRECT("$D$" &amp; $J2408*2+3)&gt;$I$6,$I$6,INDIRECT("$D$" &amp; $J2408*2+3))</f>
        <v>7.8262379212492643</v>
      </c>
      <c r="K2409" s="4">
        <f ca="1">IF(INDIRECT("$E$" &amp; $K2408*2+3)&gt;$I$6,$I$6,INDIRECT("$E$" &amp; $K2408*2+3))</f>
        <v>2.478883460205028</v>
      </c>
      <c r="L2409" s="10">
        <f ca="1">IF(INDIRECT("$F$" &amp; $L2408*2+3)&gt;$I$6,$I$6,INDIRECT("$F$" &amp; $L2408*2+3))</f>
        <v>2.1457906735558052</v>
      </c>
    </row>
    <row r="2410" spans="8:12" x14ac:dyDescent="0.25">
      <c r="H2410" s="33"/>
      <c r="I2410" s="32" t="s">
        <v>1502</v>
      </c>
      <c r="J2410" s="4">
        <f>SUM(ABS(I2407-I2408),ABS(J2408-J2407),ABS(K2408-K2407),ABS(L2408-L2407))</f>
        <v>0.66302803392249299</v>
      </c>
      <c r="K2410" s="32"/>
      <c r="L2410" s="34"/>
    </row>
    <row r="2411" spans="8:12" x14ac:dyDescent="0.25">
      <c r="H2411" s="33"/>
      <c r="I2411" s="32" t="s">
        <v>1509</v>
      </c>
      <c r="J2411" s="32" t="s">
        <v>1510</v>
      </c>
      <c r="K2411" s="32"/>
      <c r="L2411" s="34"/>
    </row>
    <row r="2412" spans="8:12" x14ac:dyDescent="0.25">
      <c r="H2412" s="33" t="s">
        <v>1523</v>
      </c>
      <c r="I2412" s="32">
        <f>I2391+0.5</f>
        <v>2.5</v>
      </c>
      <c r="J2412" s="32">
        <v>2</v>
      </c>
      <c r="K2412" s="32"/>
      <c r="L2412" s="34"/>
    </row>
    <row r="2413" spans="8:12" x14ac:dyDescent="0.25">
      <c r="H2413" s="33" t="s">
        <v>1525</v>
      </c>
      <c r="I2413" s="4">
        <v>11.696521428571399</v>
      </c>
      <c r="J2413" s="4">
        <v>3.1832642857142899</v>
      </c>
      <c r="K2413" s="4">
        <f>IF($I2413&lt;$K$3,$K$3,IF($I2413&gt;$L$3,$L$3,$I2413))</f>
        <v>7</v>
      </c>
      <c r="L2413" s="10">
        <f>IF($J2413&lt;$K$4,$K$4,IF($J2413&gt;$L$4,$L$4,$J2413))</f>
        <v>3.1832642857142899</v>
      </c>
    </row>
    <row r="2414" spans="8:12" x14ac:dyDescent="0.25">
      <c r="H2414" s="33" t="s">
        <v>1526</v>
      </c>
      <c r="I2414" s="4">
        <v>7.5490285714285701</v>
      </c>
      <c r="J2414" s="4">
        <v>3.1832642857142899</v>
      </c>
      <c r="K2414" s="4">
        <f>IF($I2414&lt;$K$3,$K$3,IF($I2414&gt;$L$3,$L$3,$I2414))</f>
        <v>7</v>
      </c>
      <c r="L2414" s="10">
        <f>IF($J2414&lt;$K$4,$K$4,IF($J2414&gt;$L$4,$L$4,$J2414))</f>
        <v>3.1832642857142899</v>
      </c>
    </row>
    <row r="2415" spans="8:12" x14ac:dyDescent="0.25">
      <c r="H2415" s="33"/>
      <c r="I2415" s="32"/>
      <c r="J2415" s="32"/>
      <c r="K2415" s="32"/>
      <c r="L2415" s="34"/>
    </row>
    <row r="2416" spans="8:12" x14ac:dyDescent="0.25">
      <c r="H2416" s="33" t="s">
        <v>1519</v>
      </c>
      <c r="I2416" s="32" t="str">
        <f ca="1" xml:space="preserve"> "(x - " &amp; $M$3 &amp; ")^2 + (y - " &amp; $M$4 &amp; ")^2 = " &amp; I2409 &amp; "^2"</f>
        <v>(x - 3,5)^2 + (y - 0)^2 = 1,30535399754154^2</v>
      </c>
      <c r="J2416" s="32"/>
      <c r="K2416" s="32"/>
      <c r="L2416" s="34"/>
    </row>
    <row r="2417" spans="8:12" x14ac:dyDescent="0.25">
      <c r="H2417" s="33"/>
      <c r="I2417" s="32" t="str">
        <f ca="1" xml:space="preserve"> "(x - " &amp; $N$3 &amp; ")^2 + (y - " &amp; $N$4 &amp; ")^2 = " &amp; J2409 &amp; "^2"</f>
        <v>(x - 0)^2 + (y - 3,5)^2 = 7,82623792124926^2</v>
      </c>
      <c r="J2417" s="32"/>
      <c r="K2417" s="32"/>
      <c r="L2417" s="34"/>
    </row>
    <row r="2418" spans="8:12" x14ac:dyDescent="0.25">
      <c r="H2418" s="33"/>
      <c r="I2418" s="32" t="str">
        <f ca="1" xml:space="preserve"> "(x - " &amp; $O$3 &amp; ")^2 + (y - " &amp; $O$4 &amp; ")^2 = " &amp; K2409 &amp; "^2"</f>
        <v>(x - 3,5)^2 + (y - 7)^2 = 2,47888346020503^2</v>
      </c>
      <c r="J2418" s="32"/>
      <c r="K2418" s="32"/>
      <c r="L2418" s="34"/>
    </row>
    <row r="2419" spans="8:12" x14ac:dyDescent="0.25">
      <c r="H2419" s="33"/>
      <c r="I2419" s="32" t="str">
        <f ca="1" xml:space="preserve"> "(x - " &amp; $P$3 &amp; ")^2 + (y - " &amp; $P$4 &amp; ")^2 = " &amp; L2409 &amp; "^2"</f>
        <v>(x - 7)^2 + (y - 3,5)^2 = 2,14579067355581^2</v>
      </c>
      <c r="J2419" s="32"/>
      <c r="K2419" s="32"/>
      <c r="L2419" s="34"/>
    </row>
    <row r="2420" spans="8:12" x14ac:dyDescent="0.25">
      <c r="H2420" s="33"/>
      <c r="I2420" s="32"/>
      <c r="J2420" s="32"/>
      <c r="K2420" s="32"/>
      <c r="L2420" s="34"/>
    </row>
    <row r="2421" spans="8:12" x14ac:dyDescent="0.25">
      <c r="H2421" s="33"/>
      <c r="I2421" s="32" t="s">
        <v>1529</v>
      </c>
      <c r="J2421" s="32"/>
      <c r="K2421" s="32"/>
      <c r="L2421" s="34"/>
    </row>
    <row r="2422" spans="8:12" x14ac:dyDescent="0.25">
      <c r="H2422" s="33"/>
      <c r="I2422" s="32" t="s">
        <v>1525</v>
      </c>
      <c r="J2422" s="32">
        <f>SQRT(POWER($K2413-$I2412,2)+POWER($L2413-$J2412,2))</f>
        <v>4.6529683396566268</v>
      </c>
      <c r="K2422" s="32"/>
      <c r="L2422" s="34"/>
    </row>
    <row r="2423" spans="8:12" x14ac:dyDescent="0.25">
      <c r="H2423" s="35"/>
      <c r="I2423" s="36" t="s">
        <v>1526</v>
      </c>
      <c r="J2423" s="36">
        <f>SQRT(POWER($K2414-$I2412,2)+POWER($L2414-$J2412,2))</f>
        <v>4.6529683396566268</v>
      </c>
      <c r="K2423" s="36"/>
      <c r="L2423" s="37"/>
    </row>
    <row r="2427" spans="8:12" x14ac:dyDescent="0.25">
      <c r="H2427" s="7"/>
      <c r="I2427" s="8" t="s">
        <v>1512</v>
      </c>
      <c r="J2427" s="8" t="s">
        <v>1513</v>
      </c>
      <c r="K2427" s="8" t="s">
        <v>1514</v>
      </c>
      <c r="L2427" s="9" t="s">
        <v>1522</v>
      </c>
    </row>
    <row r="2428" spans="8:12" x14ac:dyDescent="0.25">
      <c r="H2428" s="33" t="s">
        <v>1516</v>
      </c>
      <c r="I2428" s="4">
        <f>SQRT(POWER($I2433-$M$3,2)+POWER($J2433-$M$4,2))</f>
        <v>2.0615528128088303</v>
      </c>
      <c r="J2428" s="4">
        <f>SQRT(POWER($I2433-$N$3,2)+POWER($J2433-$N$4,2))</f>
        <v>3.3541019662496847</v>
      </c>
      <c r="K2428" s="4">
        <f>SQRT(POWER($I2433-$O$3,2)+POWER($J2433-$O$4,2))</f>
        <v>5.024937810560445</v>
      </c>
      <c r="L2428" s="10">
        <f>SQRT(POWER($I2433-$P$3,2)+POWER($J2433-$P$4,2))</f>
        <v>4.2720018726587652</v>
      </c>
    </row>
    <row r="2429" spans="8:12" x14ac:dyDescent="0.25">
      <c r="H2429" s="33" t="s">
        <v>1527</v>
      </c>
      <c r="I2429" s="32">
        <f>ROUND(I2428/0.5,0)*0.5</f>
        <v>2</v>
      </c>
      <c r="J2429" s="32">
        <f t="shared" ref="J2429" si="425">ROUND(J2428/0.5,0)*0.5</f>
        <v>3.5</v>
      </c>
      <c r="K2429" s="32">
        <f t="shared" ref="K2429" si="426">ROUND(K2428/0.5,0)*0.5</f>
        <v>5</v>
      </c>
      <c r="L2429" s="34">
        <f t="shared" ref="L2429" si="427">ROUND(L2428/0.5,0)*0.5</f>
        <v>4.5</v>
      </c>
    </row>
    <row r="2430" spans="8:12" x14ac:dyDescent="0.25">
      <c r="H2430" s="33" t="s">
        <v>1517</v>
      </c>
      <c r="I2430" s="4">
        <f ca="1">IF(INDIRECT("$C$" &amp; $I2429*2+3)&gt;$I$6,$I$6,INDIRECT("$C$" &amp; $I2429*2+3))</f>
        <v>1.305353997541538</v>
      </c>
      <c r="J2430" s="4">
        <f ca="1">IF(INDIRECT("$D$" &amp; $J2429*2+3)&gt;$I$6,$I$6,INDIRECT("$D$" &amp; $J2429*2+3))</f>
        <v>4.0748831502853919</v>
      </c>
      <c r="K2430" s="4">
        <f ca="1">IF(INDIRECT("$E$" &amp; $K2429*2+3)&gt;$I$6,$I$6,INDIRECT("$E$" &amp; $K2429*2+3))</f>
        <v>2.478883460205028</v>
      </c>
      <c r="L2430" s="10">
        <f ca="1">IF(INDIRECT("$F$" &amp; $L2429*2+3)&gt;$I$6,$I$6,INDIRECT("$F$" &amp; $L2429*2+3))</f>
        <v>2.1457906735558052</v>
      </c>
    </row>
    <row r="2431" spans="8:12" x14ac:dyDescent="0.25">
      <c r="H2431" s="33"/>
      <c r="I2431" s="32" t="s">
        <v>1502</v>
      </c>
      <c r="J2431" s="4">
        <f>SUM(ABS(I2428-I2429),ABS(J2429-J2428),ABS(K2429-K2428),ABS(L2429-L2428))</f>
        <v>0.46038678446082537</v>
      </c>
      <c r="K2431" s="32"/>
      <c r="L2431" s="34"/>
    </row>
    <row r="2432" spans="8:12" x14ac:dyDescent="0.25">
      <c r="H2432" s="33"/>
      <c r="I2432" s="32" t="s">
        <v>1509</v>
      </c>
      <c r="J2432" s="32" t="s">
        <v>1510</v>
      </c>
      <c r="K2432" s="32"/>
      <c r="L2432" s="34"/>
    </row>
    <row r="2433" spans="8:12" x14ac:dyDescent="0.25">
      <c r="H2433" s="33" t="s">
        <v>1523</v>
      </c>
      <c r="I2433" s="32">
        <f>I2412+0.5</f>
        <v>3</v>
      </c>
      <c r="J2433" s="32">
        <v>2</v>
      </c>
      <c r="K2433" s="32"/>
      <c r="L2433" s="34"/>
    </row>
    <row r="2434" spans="8:12" x14ac:dyDescent="0.25">
      <c r="H2434" s="33" t="s">
        <v>1525</v>
      </c>
      <c r="I2434" s="4">
        <v>5.3045214285714302</v>
      </c>
      <c r="J2434" s="4">
        <v>3.1832642857142899</v>
      </c>
      <c r="K2434" s="4">
        <f>IF($I2434&lt;$K$3,$K$3,IF($I2434&gt;$L$3,$L$3,$I2434))</f>
        <v>5.3045214285714302</v>
      </c>
      <c r="L2434" s="10">
        <f>IF($J2434&lt;$K$4,$K$4,IF($J2434&gt;$L$4,$L$4,$J2434))</f>
        <v>3.1832642857142899</v>
      </c>
    </row>
    <row r="2435" spans="8:12" x14ac:dyDescent="0.25">
      <c r="H2435" s="33" t="s">
        <v>1526</v>
      </c>
      <c r="I2435" s="4">
        <v>4.3530285714285704</v>
      </c>
      <c r="J2435" s="4">
        <v>3.1832642857142899</v>
      </c>
      <c r="K2435" s="4">
        <f>IF($I2435&lt;$K$3,$K$3,IF($I2435&gt;$L$3,$L$3,$I2435))</f>
        <v>4.3530285714285704</v>
      </c>
      <c r="L2435" s="10">
        <f>IF($J2435&lt;$K$4,$K$4,IF($J2435&gt;$L$4,$L$4,$J2435))</f>
        <v>3.1832642857142899</v>
      </c>
    </row>
    <row r="2436" spans="8:12" x14ac:dyDescent="0.25">
      <c r="H2436" s="33"/>
      <c r="I2436" s="32"/>
      <c r="J2436" s="32"/>
      <c r="K2436" s="32"/>
      <c r="L2436" s="34"/>
    </row>
    <row r="2437" spans="8:12" x14ac:dyDescent="0.25">
      <c r="H2437" s="33" t="s">
        <v>1519</v>
      </c>
      <c r="I2437" s="32" t="str">
        <f ca="1" xml:space="preserve"> "(x - " &amp; $M$3 &amp; ")^2 + (y - " &amp; $M$4 &amp; ")^2 = " &amp; I2430 &amp; "^2"</f>
        <v>(x - 3,5)^2 + (y - 0)^2 = 1,30535399754154^2</v>
      </c>
      <c r="J2437" s="32"/>
      <c r="K2437" s="32"/>
      <c r="L2437" s="34"/>
    </row>
    <row r="2438" spans="8:12" x14ac:dyDescent="0.25">
      <c r="H2438" s="33"/>
      <c r="I2438" s="32" t="str">
        <f ca="1" xml:space="preserve"> "(x - " &amp; $N$3 &amp; ")^2 + (y - " &amp; $N$4 &amp; ")^2 = " &amp; J2430 &amp; "^2"</f>
        <v>(x - 0)^2 + (y - 3,5)^2 = 4,07488315028539^2</v>
      </c>
      <c r="J2438" s="32"/>
      <c r="K2438" s="32"/>
      <c r="L2438" s="34"/>
    </row>
    <row r="2439" spans="8:12" x14ac:dyDescent="0.25">
      <c r="H2439" s="33"/>
      <c r="I2439" s="32" t="str">
        <f ca="1" xml:space="preserve"> "(x - " &amp; $O$3 &amp; ")^2 + (y - " &amp; $O$4 &amp; ")^2 = " &amp; K2430 &amp; "^2"</f>
        <v>(x - 3,5)^2 + (y - 7)^2 = 2,47888346020503^2</v>
      </c>
      <c r="J2439" s="32"/>
      <c r="K2439" s="32"/>
      <c r="L2439" s="34"/>
    </row>
    <row r="2440" spans="8:12" x14ac:dyDescent="0.25">
      <c r="H2440" s="33"/>
      <c r="I2440" s="32" t="str">
        <f ca="1" xml:space="preserve"> "(x - " &amp; $P$3 &amp; ")^2 + (y - " &amp; $P$4 &amp; ")^2 = " &amp; L2430 &amp; "^2"</f>
        <v>(x - 7)^2 + (y - 3,5)^2 = 2,14579067355581^2</v>
      </c>
      <c r="J2440" s="32"/>
      <c r="K2440" s="32"/>
      <c r="L2440" s="34"/>
    </row>
    <row r="2441" spans="8:12" x14ac:dyDescent="0.25">
      <c r="H2441" s="33"/>
      <c r="I2441" s="32"/>
      <c r="J2441" s="32"/>
      <c r="K2441" s="32"/>
      <c r="L2441" s="34"/>
    </row>
    <row r="2442" spans="8:12" x14ac:dyDescent="0.25">
      <c r="H2442" s="33"/>
      <c r="I2442" s="32" t="s">
        <v>1529</v>
      </c>
      <c r="J2442" s="32"/>
      <c r="K2442" s="32"/>
      <c r="L2442" s="34"/>
    </row>
    <row r="2443" spans="8:12" x14ac:dyDescent="0.25">
      <c r="H2443" s="33"/>
      <c r="I2443" s="32" t="s">
        <v>1525</v>
      </c>
      <c r="J2443" s="32">
        <f>SQRT(POWER($K2434-$I2433,2)+POWER($L2434-$J2433,2))</f>
        <v>2.5905469276953572</v>
      </c>
      <c r="K2443" s="32"/>
      <c r="L2443" s="34"/>
    </row>
    <row r="2444" spans="8:12" x14ac:dyDescent="0.25">
      <c r="H2444" s="35"/>
      <c r="I2444" s="36" t="s">
        <v>1526</v>
      </c>
      <c r="J2444" s="36">
        <f>SQRT(POWER($K2435-$I2433,2)+POWER($L2435-$J2433,2))</f>
        <v>1.7974428182696067</v>
      </c>
      <c r="K2444" s="36"/>
      <c r="L2444" s="37"/>
    </row>
    <row r="2448" spans="8:12" x14ac:dyDescent="0.25">
      <c r="H2448" s="7"/>
      <c r="I2448" s="8" t="s">
        <v>1512</v>
      </c>
      <c r="J2448" s="8" t="s">
        <v>1513</v>
      </c>
      <c r="K2448" s="8" t="s">
        <v>1514</v>
      </c>
      <c r="L2448" s="9" t="s">
        <v>1522</v>
      </c>
    </row>
    <row r="2449" spans="8:12" x14ac:dyDescent="0.25">
      <c r="H2449" s="33" t="s">
        <v>1516</v>
      </c>
      <c r="I2449" s="4">
        <f>SQRT(POWER($I2454-$M$3,2)+POWER($J2454-$M$4,2))</f>
        <v>2</v>
      </c>
      <c r="J2449" s="4">
        <f>SQRT(POWER($I2454-$N$3,2)+POWER($J2454-$N$4,2))</f>
        <v>3.8078865529319543</v>
      </c>
      <c r="K2449" s="4">
        <f>SQRT(POWER($I2454-$O$3,2)+POWER($J2454-$O$4,2))</f>
        <v>5</v>
      </c>
      <c r="L2449" s="10">
        <f>SQRT(POWER($I2454-$P$3,2)+POWER($J2454-$P$4,2))</f>
        <v>3.8078865529319543</v>
      </c>
    </row>
    <row r="2450" spans="8:12" x14ac:dyDescent="0.25">
      <c r="H2450" s="33" t="s">
        <v>1527</v>
      </c>
      <c r="I2450" s="32">
        <f>ROUND(I2449/0.5,0)*0.5</f>
        <v>2</v>
      </c>
      <c r="J2450" s="32">
        <f t="shared" ref="J2450" si="428">ROUND(J2449/0.5,0)*0.5</f>
        <v>4</v>
      </c>
      <c r="K2450" s="32">
        <f t="shared" ref="K2450" si="429">ROUND(K2449/0.5,0)*0.5</f>
        <v>5</v>
      </c>
      <c r="L2450" s="34">
        <f t="shared" ref="L2450" si="430">ROUND(L2449/0.5,0)*0.5</f>
        <v>4</v>
      </c>
    </row>
    <row r="2451" spans="8:12" x14ac:dyDescent="0.25">
      <c r="H2451" s="33" t="s">
        <v>1517</v>
      </c>
      <c r="I2451" s="4">
        <f ca="1">IF(INDIRECT("$C$" &amp; $I2450*2+3)&gt;$I$6,$I$6,INDIRECT("$C$" &amp; $I2450*2+3))</f>
        <v>1.305353997541538</v>
      </c>
      <c r="J2451" s="4">
        <f ca="1">IF(INDIRECT("$D$" &amp; $J2450*2+3)&gt;$I$6,$I$6,INDIRECT("$D$" &amp; $J2450*2+3))</f>
        <v>7.8262379212492643</v>
      </c>
      <c r="K2451" s="4">
        <f ca="1">IF(INDIRECT("$E$" &amp; $K2450*2+3)&gt;$I$6,$I$6,INDIRECT("$E$" &amp; $K2450*2+3))</f>
        <v>2.478883460205028</v>
      </c>
      <c r="L2451" s="10">
        <f ca="1">IF(INDIRECT("$F$" &amp; $L2450*2+3)&gt;$I$6,$I$6,INDIRECT("$F$" &amp; $L2450*2+3))</f>
        <v>7.8262379212492643</v>
      </c>
    </row>
    <row r="2452" spans="8:12" x14ac:dyDescent="0.25">
      <c r="H2452" s="33"/>
      <c r="I2452" s="32" t="s">
        <v>1502</v>
      </c>
      <c r="J2452" s="4">
        <f>SUM(ABS(I2449-I2450),ABS(J2450-J2449),ABS(K2450-K2449),ABS(L2450-L2449))</f>
        <v>0.38422689413609135</v>
      </c>
      <c r="K2452" s="32"/>
      <c r="L2452" s="34"/>
    </row>
    <row r="2453" spans="8:12" x14ac:dyDescent="0.25">
      <c r="H2453" s="33"/>
      <c r="I2453" s="32" t="s">
        <v>1509</v>
      </c>
      <c r="J2453" s="32" t="s">
        <v>1510</v>
      </c>
      <c r="K2453" s="32"/>
      <c r="L2453" s="34"/>
    </row>
    <row r="2454" spans="8:12" x14ac:dyDescent="0.25">
      <c r="H2454" s="33" t="s">
        <v>1523</v>
      </c>
      <c r="I2454" s="32">
        <f>I2433+0.5</f>
        <v>3.5</v>
      </c>
      <c r="J2454" s="32">
        <v>2</v>
      </c>
      <c r="K2454" s="32"/>
      <c r="L2454" s="34"/>
    </row>
    <row r="2455" spans="8:12" x14ac:dyDescent="0.25">
      <c r="H2455" s="33" t="s">
        <v>1525</v>
      </c>
      <c r="I2455" s="4">
        <v>11.696521428571399</v>
      </c>
      <c r="J2455" s="4">
        <v>3.1832642857142899</v>
      </c>
      <c r="K2455" s="4">
        <f>IF($I2455&lt;$K$3,$K$3,IF($I2455&gt;$L$3,$L$3,$I2455))</f>
        <v>7</v>
      </c>
      <c r="L2455" s="10">
        <f>IF($J2455&lt;$K$4,$K$4,IF($J2455&gt;$L$4,$L$4,$J2455))</f>
        <v>3.1832642857142899</v>
      </c>
    </row>
    <row r="2456" spans="8:12" x14ac:dyDescent="0.25">
      <c r="H2456" s="33" t="s">
        <v>1526</v>
      </c>
      <c r="I2456" s="4">
        <v>3.5</v>
      </c>
      <c r="J2456" s="4">
        <v>3.1832642857142899</v>
      </c>
      <c r="K2456" s="4">
        <f>IF($I2456&lt;$K$3,$K$3,IF($I2456&gt;$L$3,$L$3,$I2456))</f>
        <v>3.5</v>
      </c>
      <c r="L2456" s="10">
        <f>IF($J2456&lt;$K$4,$K$4,IF($J2456&gt;$L$4,$L$4,$J2456))</f>
        <v>3.1832642857142899</v>
      </c>
    </row>
    <row r="2457" spans="8:12" x14ac:dyDescent="0.25">
      <c r="H2457" s="33"/>
      <c r="I2457" s="32"/>
      <c r="J2457" s="32"/>
      <c r="K2457" s="32"/>
      <c r="L2457" s="34"/>
    </row>
    <row r="2458" spans="8:12" x14ac:dyDescent="0.25">
      <c r="H2458" s="33" t="s">
        <v>1519</v>
      </c>
      <c r="I2458" s="32" t="str">
        <f ca="1" xml:space="preserve"> "(x - " &amp; $M$3 &amp; ")^2 + (y - " &amp; $M$4 &amp; ")^2 = " &amp; I2451 &amp; "^2"</f>
        <v>(x - 3,5)^2 + (y - 0)^2 = 1,30535399754154^2</v>
      </c>
      <c r="J2458" s="32"/>
      <c r="K2458" s="32"/>
      <c r="L2458" s="34"/>
    </row>
    <row r="2459" spans="8:12" x14ac:dyDescent="0.25">
      <c r="H2459" s="33"/>
      <c r="I2459" s="32" t="str">
        <f ca="1" xml:space="preserve"> "(x - " &amp; $N$3 &amp; ")^2 + (y - " &amp; $N$4 &amp; ")^2 = " &amp; J2451 &amp; "^2"</f>
        <v>(x - 0)^2 + (y - 3,5)^2 = 7,82623792124926^2</v>
      </c>
      <c r="J2459" s="32"/>
      <c r="K2459" s="32"/>
      <c r="L2459" s="34"/>
    </row>
    <row r="2460" spans="8:12" x14ac:dyDescent="0.25">
      <c r="H2460" s="33"/>
      <c r="I2460" s="32" t="str">
        <f ca="1" xml:space="preserve"> "(x - " &amp; $O$3 &amp; ")^2 + (y - " &amp; $O$4 &amp; ")^2 = " &amp; K2451 &amp; "^2"</f>
        <v>(x - 3,5)^2 + (y - 7)^2 = 2,47888346020503^2</v>
      </c>
      <c r="J2460" s="32"/>
      <c r="K2460" s="32"/>
      <c r="L2460" s="34"/>
    </row>
    <row r="2461" spans="8:12" x14ac:dyDescent="0.25">
      <c r="H2461" s="33"/>
      <c r="I2461" s="32" t="str">
        <f ca="1" xml:space="preserve"> "(x - " &amp; $P$3 &amp; ")^2 + (y - " &amp; $P$4 &amp; ")^2 = " &amp; L2451 &amp; "^2"</f>
        <v>(x - 7)^2 + (y - 3,5)^2 = 7,82623792124926^2</v>
      </c>
      <c r="J2461" s="32"/>
      <c r="K2461" s="32"/>
      <c r="L2461" s="34"/>
    </row>
    <row r="2462" spans="8:12" x14ac:dyDescent="0.25">
      <c r="H2462" s="33"/>
      <c r="I2462" s="32"/>
      <c r="J2462" s="32"/>
      <c r="K2462" s="32"/>
      <c r="L2462" s="34"/>
    </row>
    <row r="2463" spans="8:12" x14ac:dyDescent="0.25">
      <c r="H2463" s="33"/>
      <c r="I2463" s="32" t="s">
        <v>1529</v>
      </c>
      <c r="J2463" s="32"/>
      <c r="K2463" s="32"/>
      <c r="L2463" s="34"/>
    </row>
    <row r="2464" spans="8:12" x14ac:dyDescent="0.25">
      <c r="H2464" s="33"/>
      <c r="I2464" s="32" t="s">
        <v>1525</v>
      </c>
      <c r="J2464" s="32">
        <f>SQRT(POWER($K2455-$I2454,2)+POWER($L2455-$J2454,2))</f>
        <v>3.6946061183632213</v>
      </c>
      <c r="K2464" s="32"/>
      <c r="L2464" s="34"/>
    </row>
    <row r="2465" spans="8:12" x14ac:dyDescent="0.25">
      <c r="H2465" s="35"/>
      <c r="I2465" s="36" t="s">
        <v>1526</v>
      </c>
      <c r="J2465" s="36">
        <f>SQRT(POWER($K2456-$I2454,2)+POWER($L2456-$J2454,2))</f>
        <v>1.1832642857142899</v>
      </c>
      <c r="K2465" s="36"/>
      <c r="L2465" s="37"/>
    </row>
    <row r="2469" spans="8:12" x14ac:dyDescent="0.25">
      <c r="H2469" s="7"/>
      <c r="I2469" s="8" t="s">
        <v>1512</v>
      </c>
      <c r="J2469" s="8" t="s">
        <v>1513</v>
      </c>
      <c r="K2469" s="8" t="s">
        <v>1514</v>
      </c>
      <c r="L2469" s="9" t="s">
        <v>1522</v>
      </c>
    </row>
    <row r="2470" spans="8:12" x14ac:dyDescent="0.25">
      <c r="H2470" s="33" t="s">
        <v>1516</v>
      </c>
      <c r="I2470" s="4">
        <f>SQRT(POWER($I2475-$M$3,2)+POWER($J2475-$M$4,2))</f>
        <v>2.0615528128088303</v>
      </c>
      <c r="J2470" s="4">
        <f>SQRT(POWER($I2475-$N$3,2)+POWER($J2475-$N$4,2))</f>
        <v>4.2720018726587652</v>
      </c>
      <c r="K2470" s="4">
        <f>SQRT(POWER($I2475-$O$3,2)+POWER($J2475-$O$4,2))</f>
        <v>5.024937810560445</v>
      </c>
      <c r="L2470" s="10">
        <f>SQRT(POWER($I2475-$P$3,2)+POWER($J2475-$P$4,2))</f>
        <v>3.3541019662496847</v>
      </c>
    </row>
    <row r="2471" spans="8:12" x14ac:dyDescent="0.25">
      <c r="H2471" s="33" t="s">
        <v>1527</v>
      </c>
      <c r="I2471" s="32">
        <f>ROUND(I2470/0.5,0)*0.5</f>
        <v>2</v>
      </c>
      <c r="J2471" s="32">
        <f t="shared" ref="J2471" si="431">ROUND(J2470/0.5,0)*0.5</f>
        <v>4.5</v>
      </c>
      <c r="K2471" s="32">
        <f t="shared" ref="K2471" si="432">ROUND(K2470/0.5,0)*0.5</f>
        <v>5</v>
      </c>
      <c r="L2471" s="34">
        <f t="shared" ref="L2471" si="433">ROUND(L2470/0.5,0)*0.5</f>
        <v>3.5</v>
      </c>
    </row>
    <row r="2472" spans="8:12" x14ac:dyDescent="0.25">
      <c r="H2472" s="33" t="s">
        <v>1517</v>
      </c>
      <c r="I2472" s="4">
        <f ca="1">IF(INDIRECT("$C$" &amp; $I2471*2+3)&gt;$I$6,$I$6,INDIRECT("$C$" &amp; $I2471*2+3))</f>
        <v>1.305353997541538</v>
      </c>
      <c r="J2472" s="4">
        <f ca="1">IF(INDIRECT("$D$" &amp; $J2471*2+3)&gt;$I$6,$I$6,INDIRECT("$D$" &amp; $J2471*2+3))</f>
        <v>2.3248949231470326</v>
      </c>
      <c r="K2472" s="4">
        <f ca="1">IF(INDIRECT("$E$" &amp; $K2471*2+3)&gt;$I$6,$I$6,INDIRECT("$E$" &amp; $K2471*2+3))</f>
        <v>2.478883460205028</v>
      </c>
      <c r="L2472" s="10">
        <f ca="1">IF(INDIRECT("$F$" &amp; $L2471*2+3)&gt;$I$6,$I$6,INDIRECT("$F$" &amp; $L2471*2+3))</f>
        <v>3.7609640645075757</v>
      </c>
    </row>
    <row r="2473" spans="8:12" x14ac:dyDescent="0.25">
      <c r="H2473" s="33"/>
      <c r="I2473" s="32" t="s">
        <v>1502</v>
      </c>
      <c r="J2473" s="4">
        <f>SUM(ABS(I2470-I2471),ABS(J2471-J2470),ABS(K2471-K2470),ABS(L2471-L2470))</f>
        <v>0.46038678446082537</v>
      </c>
      <c r="K2473" s="32"/>
      <c r="L2473" s="34"/>
    </row>
    <row r="2474" spans="8:12" x14ac:dyDescent="0.25">
      <c r="H2474" s="33"/>
      <c r="I2474" s="32" t="s">
        <v>1509</v>
      </c>
      <c r="J2474" s="32" t="s">
        <v>1510</v>
      </c>
      <c r="K2474" s="32"/>
      <c r="L2474" s="34"/>
    </row>
    <row r="2475" spans="8:12" x14ac:dyDescent="0.25">
      <c r="H2475" s="33" t="s">
        <v>1523</v>
      </c>
      <c r="I2475" s="32">
        <f>I2454+0.5</f>
        <v>4</v>
      </c>
      <c r="J2475" s="32">
        <v>2</v>
      </c>
      <c r="K2475" s="32"/>
      <c r="L2475" s="34"/>
    </row>
    <row r="2476" spans="8:12" x14ac:dyDescent="0.25">
      <c r="H2476" s="33" t="s">
        <v>1525</v>
      </c>
      <c r="I2476" s="4">
        <v>3.70702142857143</v>
      </c>
      <c r="J2476" s="4">
        <v>3.1832642857142899</v>
      </c>
      <c r="K2476" s="4">
        <f>IF($I2476&lt;$K$3,$K$3,IF($I2476&gt;$L$3,$L$3,$I2476))</f>
        <v>3.70702142857143</v>
      </c>
      <c r="L2476" s="10">
        <f>IF($J2476&lt;$K$4,$K$4,IF($J2476&gt;$L$4,$L$4,$J2476))</f>
        <v>3.1832642857142899</v>
      </c>
    </row>
    <row r="2477" spans="8:12" x14ac:dyDescent="0.25">
      <c r="H2477" s="33" t="s">
        <v>1526</v>
      </c>
      <c r="I2477" s="4">
        <v>2.8746285714285702</v>
      </c>
      <c r="J2477" s="4">
        <v>3.1832642857142899</v>
      </c>
      <c r="K2477" s="4">
        <f>IF($I2477&lt;$K$3,$K$3,IF($I2477&gt;$L$3,$L$3,$I2477))</f>
        <v>2.8746285714285702</v>
      </c>
      <c r="L2477" s="10">
        <f>IF($J2477&lt;$K$4,$K$4,IF($J2477&gt;$L$4,$L$4,$J2477))</f>
        <v>3.1832642857142899</v>
      </c>
    </row>
    <row r="2478" spans="8:12" x14ac:dyDescent="0.25">
      <c r="H2478" s="33"/>
      <c r="I2478" s="32"/>
      <c r="J2478" s="32"/>
      <c r="K2478" s="32"/>
      <c r="L2478" s="34"/>
    </row>
    <row r="2479" spans="8:12" x14ac:dyDescent="0.25">
      <c r="H2479" s="33" t="s">
        <v>1519</v>
      </c>
      <c r="I2479" s="32" t="str">
        <f ca="1" xml:space="preserve"> "(x - " &amp; $M$3 &amp; ")^2 + (y - " &amp; $M$4 &amp; ")^2 = " &amp; I2472 &amp; "^2"</f>
        <v>(x - 3,5)^2 + (y - 0)^2 = 1,30535399754154^2</v>
      </c>
      <c r="J2479" s="32"/>
      <c r="K2479" s="32"/>
      <c r="L2479" s="34"/>
    </row>
    <row r="2480" spans="8:12" x14ac:dyDescent="0.25">
      <c r="H2480" s="33"/>
      <c r="I2480" s="32" t="str">
        <f ca="1" xml:space="preserve"> "(x - " &amp; $N$3 &amp; ")^2 + (y - " &amp; $N$4 &amp; ")^2 = " &amp; J2472 &amp; "^2"</f>
        <v>(x - 0)^2 + (y - 3,5)^2 = 2,32489492314703^2</v>
      </c>
      <c r="J2480" s="32"/>
      <c r="K2480" s="32"/>
      <c r="L2480" s="34"/>
    </row>
    <row r="2481" spans="8:12" x14ac:dyDescent="0.25">
      <c r="H2481" s="33"/>
      <c r="I2481" s="32" t="str">
        <f ca="1" xml:space="preserve"> "(x - " &amp; $O$3 &amp; ")^2 + (y - " &amp; $O$4 &amp; ")^2 = " &amp; K2472 &amp; "^2"</f>
        <v>(x - 3,5)^2 + (y - 7)^2 = 2,47888346020503^2</v>
      </c>
      <c r="J2481" s="32"/>
      <c r="K2481" s="32"/>
      <c r="L2481" s="34"/>
    </row>
    <row r="2482" spans="8:12" x14ac:dyDescent="0.25">
      <c r="H2482" s="33"/>
      <c r="I2482" s="32" t="str">
        <f ca="1" xml:space="preserve"> "(x - " &amp; $P$3 &amp; ")^2 + (y - " &amp; $P$4 &amp; ")^2 = " &amp; L2472 &amp; "^2"</f>
        <v>(x - 7)^2 + (y - 3,5)^2 = 3,76096406450758^2</v>
      </c>
      <c r="J2482" s="32"/>
      <c r="K2482" s="32"/>
      <c r="L2482" s="34"/>
    </row>
    <row r="2483" spans="8:12" x14ac:dyDescent="0.25">
      <c r="H2483" s="33"/>
      <c r="I2483" s="32"/>
      <c r="J2483" s="32"/>
      <c r="K2483" s="32"/>
      <c r="L2483" s="34"/>
    </row>
    <row r="2484" spans="8:12" x14ac:dyDescent="0.25">
      <c r="H2484" s="33"/>
      <c r="I2484" s="32" t="s">
        <v>1529</v>
      </c>
      <c r="J2484" s="32"/>
      <c r="K2484" s="32"/>
      <c r="L2484" s="34"/>
    </row>
    <row r="2485" spans="8:12" x14ac:dyDescent="0.25">
      <c r="H2485" s="33"/>
      <c r="I2485" s="32" t="s">
        <v>1525</v>
      </c>
      <c r="J2485" s="32">
        <f>SQRT(POWER($K2476-$I2475,2)+POWER($L2476-$J2475,2))</f>
        <v>1.2189958216348711</v>
      </c>
      <c r="K2485" s="32"/>
      <c r="L2485" s="34"/>
    </row>
    <row r="2486" spans="8:12" x14ac:dyDescent="0.25">
      <c r="H2486" s="35"/>
      <c r="I2486" s="36" t="s">
        <v>1526</v>
      </c>
      <c r="J2486" s="36">
        <f>SQRT(POWER($K2477-$I2475,2)+POWER($L2477-$J2475,2))</f>
        <v>1.6329651625469079</v>
      </c>
      <c r="K2486" s="36"/>
      <c r="L2486" s="37"/>
    </row>
    <row r="2490" spans="8:12" x14ac:dyDescent="0.25">
      <c r="H2490" s="7"/>
      <c r="I2490" s="8" t="s">
        <v>1512</v>
      </c>
      <c r="J2490" s="8" t="s">
        <v>1513</v>
      </c>
      <c r="K2490" s="8" t="s">
        <v>1514</v>
      </c>
      <c r="L2490" s="9" t="s">
        <v>1522</v>
      </c>
    </row>
    <row r="2491" spans="8:12" x14ac:dyDescent="0.25">
      <c r="H2491" s="33" t="s">
        <v>1516</v>
      </c>
      <c r="I2491" s="4">
        <f>SQRT(POWER($I2496-$M$3,2)+POWER($J2496-$M$4,2))</f>
        <v>2.2360679774997898</v>
      </c>
      <c r="J2491" s="4">
        <f>SQRT(POWER($I2496-$N$3,2)+POWER($J2496-$N$4,2))</f>
        <v>4.7434164902525691</v>
      </c>
      <c r="K2491" s="4">
        <f>SQRT(POWER($I2496-$O$3,2)+POWER($J2496-$O$4,2))</f>
        <v>5.0990195135927845</v>
      </c>
      <c r="L2491" s="10">
        <f>SQRT(POWER($I2496-$P$3,2)+POWER($J2496-$P$4,2))</f>
        <v>2.9154759474226504</v>
      </c>
    </row>
    <row r="2492" spans="8:12" x14ac:dyDescent="0.25">
      <c r="H2492" s="33" t="s">
        <v>1527</v>
      </c>
      <c r="I2492" s="32">
        <f>ROUND(I2491/0.5,0)*0.5</f>
        <v>2</v>
      </c>
      <c r="J2492" s="32">
        <f t="shared" ref="J2492" si="434">ROUND(J2491/0.5,0)*0.5</f>
        <v>4.5</v>
      </c>
      <c r="K2492" s="32">
        <f t="shared" ref="K2492" si="435">ROUND(K2491/0.5,0)*0.5</f>
        <v>5</v>
      </c>
      <c r="L2492" s="34">
        <f t="shared" ref="L2492" si="436">ROUND(L2491/0.5,0)*0.5</f>
        <v>3</v>
      </c>
    </row>
    <row r="2493" spans="8:12" x14ac:dyDescent="0.25">
      <c r="H2493" s="33" t="s">
        <v>1517</v>
      </c>
      <c r="I2493" s="4">
        <f ca="1">IF(INDIRECT("$C$" &amp; $I2492*2+3)&gt;$I$6,$I$6,INDIRECT("$C$" &amp; $I2492*2+3))</f>
        <v>1.305353997541538</v>
      </c>
      <c r="J2493" s="4">
        <f ca="1">IF(INDIRECT("$D$" &amp; $J2492*2+3)&gt;$I$6,$I$6,INDIRECT("$D$" &amp; $J2492*2+3))</f>
        <v>2.3248949231470326</v>
      </c>
      <c r="K2493" s="4">
        <f ca="1">IF(INDIRECT("$E$" &amp; $K2492*2+3)&gt;$I$6,$I$6,INDIRECT("$E$" &amp; $K2492*2+3))</f>
        <v>2.478883460205028</v>
      </c>
      <c r="L2493" s="10">
        <f ca="1">IF(INDIRECT("$F$" &amp; $L2492*2+3)&gt;$I$6,$I$6,INDIRECT("$F$" &amp; $L2492*2+3))</f>
        <v>7.8262379212492643</v>
      </c>
    </row>
    <row r="2494" spans="8:12" x14ac:dyDescent="0.25">
      <c r="H2494" s="33"/>
      <c r="I2494" s="32" t="s">
        <v>1502</v>
      </c>
      <c r="J2494" s="4">
        <f>SUM(ABS(I2491-I2492),ABS(J2492-J2491),ABS(K2492-K2491),ABS(L2492-L2491))</f>
        <v>0.66302803392249299</v>
      </c>
      <c r="K2494" s="32"/>
      <c r="L2494" s="34"/>
    </row>
    <row r="2495" spans="8:12" x14ac:dyDescent="0.25">
      <c r="H2495" s="33"/>
      <c r="I2495" s="32" t="s">
        <v>1509</v>
      </c>
      <c r="J2495" s="32" t="s">
        <v>1510</v>
      </c>
      <c r="K2495" s="32"/>
      <c r="L2495" s="34"/>
    </row>
    <row r="2496" spans="8:12" x14ac:dyDescent="0.25">
      <c r="H2496" s="33" t="s">
        <v>1523</v>
      </c>
      <c r="I2496" s="32">
        <f>I2475+0.5</f>
        <v>4.5</v>
      </c>
      <c r="J2496" s="32">
        <v>2</v>
      </c>
      <c r="K2496" s="32"/>
      <c r="L2496" s="34"/>
    </row>
    <row r="2497" spans="8:12" x14ac:dyDescent="0.25">
      <c r="H2497" s="33" t="s">
        <v>1525</v>
      </c>
      <c r="I2497" s="4">
        <v>3.70702142857143</v>
      </c>
      <c r="J2497" s="4">
        <v>3.1832642857142899</v>
      </c>
      <c r="K2497" s="4">
        <f>IF($I2497&lt;$K$3,$K$3,IF($I2497&gt;$L$3,$L$3,$I2497))</f>
        <v>3.70702142857143</v>
      </c>
      <c r="L2497" s="10">
        <f>IF($J2497&lt;$K$4,$K$4,IF($J2497&gt;$L$4,$L$4,$J2497))</f>
        <v>3.1832642857142899</v>
      </c>
    </row>
    <row r="2498" spans="8:12" x14ac:dyDescent="0.25">
      <c r="H2498" s="33" t="s">
        <v>1526</v>
      </c>
      <c r="I2498" s="4">
        <v>-0.49475000000000002</v>
      </c>
      <c r="J2498" s="4">
        <v>3.1832642857142899</v>
      </c>
      <c r="K2498" s="4">
        <f>IF($I2498&lt;$K$3,$K$3,IF($I2498&gt;$L$3,$L$3,$I2498))</f>
        <v>0</v>
      </c>
      <c r="L2498" s="10">
        <f>IF($J2498&lt;$K$4,$K$4,IF($J2498&gt;$L$4,$L$4,$J2498))</f>
        <v>3.1832642857142899</v>
      </c>
    </row>
    <row r="2499" spans="8:12" x14ac:dyDescent="0.25">
      <c r="H2499" s="33"/>
      <c r="I2499" s="32"/>
      <c r="J2499" s="32"/>
      <c r="K2499" s="32"/>
      <c r="L2499" s="34"/>
    </row>
    <row r="2500" spans="8:12" x14ac:dyDescent="0.25">
      <c r="H2500" s="33" t="s">
        <v>1519</v>
      </c>
      <c r="I2500" s="32" t="str">
        <f ca="1" xml:space="preserve"> "(x - " &amp; $M$3 &amp; ")^2 + (y - " &amp; $M$4 &amp; ")^2 = " &amp; I2493 &amp; "^2"</f>
        <v>(x - 3,5)^2 + (y - 0)^2 = 1,30535399754154^2</v>
      </c>
      <c r="J2500" s="32"/>
      <c r="K2500" s="32"/>
      <c r="L2500" s="34"/>
    </row>
    <row r="2501" spans="8:12" x14ac:dyDescent="0.25">
      <c r="H2501" s="33"/>
      <c r="I2501" s="32" t="str">
        <f ca="1" xml:space="preserve"> "(x - " &amp; $N$3 &amp; ")^2 + (y - " &amp; $N$4 &amp; ")^2 = " &amp; J2493 &amp; "^2"</f>
        <v>(x - 0)^2 + (y - 3,5)^2 = 2,32489492314703^2</v>
      </c>
      <c r="J2501" s="32"/>
      <c r="K2501" s="32"/>
      <c r="L2501" s="34"/>
    </row>
    <row r="2502" spans="8:12" x14ac:dyDescent="0.25">
      <c r="H2502" s="33"/>
      <c r="I2502" s="32" t="str">
        <f ca="1" xml:space="preserve"> "(x - " &amp; $O$3 &amp; ")^2 + (y - " &amp; $O$4 &amp; ")^2 = " &amp; K2493 &amp; "^2"</f>
        <v>(x - 3,5)^2 + (y - 7)^2 = 2,47888346020503^2</v>
      </c>
      <c r="J2502" s="32"/>
      <c r="K2502" s="32"/>
      <c r="L2502" s="34"/>
    </row>
    <row r="2503" spans="8:12" x14ac:dyDescent="0.25">
      <c r="H2503" s="33"/>
      <c r="I2503" s="32" t="str">
        <f ca="1" xml:space="preserve"> "(x - " &amp; $P$3 &amp; ")^2 + (y - " &amp; $P$4 &amp; ")^2 = " &amp; L2493 &amp; "^2"</f>
        <v>(x - 7)^2 + (y - 3,5)^2 = 7,82623792124926^2</v>
      </c>
      <c r="J2503" s="32"/>
      <c r="K2503" s="32"/>
      <c r="L2503" s="34"/>
    </row>
    <row r="2504" spans="8:12" x14ac:dyDescent="0.25">
      <c r="H2504" s="33"/>
      <c r="I2504" s="32"/>
      <c r="J2504" s="32"/>
      <c r="K2504" s="32"/>
      <c r="L2504" s="34"/>
    </row>
    <row r="2505" spans="8:12" x14ac:dyDescent="0.25">
      <c r="H2505" s="33"/>
      <c r="I2505" s="32" t="s">
        <v>1529</v>
      </c>
      <c r="J2505" s="32"/>
      <c r="K2505" s="32"/>
      <c r="L2505" s="34"/>
    </row>
    <row r="2506" spans="8:12" x14ac:dyDescent="0.25">
      <c r="H2506" s="33"/>
      <c r="I2506" s="32" t="s">
        <v>1525</v>
      </c>
      <c r="J2506" s="32">
        <f>SQRT(POWER($K2497-$I2496,2)+POWER($L2497-$J2496,2))</f>
        <v>1.4244049229737463</v>
      </c>
      <c r="K2506" s="32"/>
      <c r="L2506" s="34"/>
    </row>
    <row r="2507" spans="8:12" x14ac:dyDescent="0.25">
      <c r="H2507" s="35"/>
      <c r="I2507" s="36" t="s">
        <v>1526</v>
      </c>
      <c r="J2507" s="36">
        <f>SQRT(POWER($K2498-$I2496,2)+POWER($L2498-$J2496,2))</f>
        <v>4.6529683396566268</v>
      </c>
      <c r="K2507" s="36"/>
      <c r="L2507" s="37"/>
    </row>
    <row r="2511" spans="8:12" x14ac:dyDescent="0.25">
      <c r="H2511" s="7"/>
      <c r="I2511" s="8" t="s">
        <v>1512</v>
      </c>
      <c r="J2511" s="8" t="s">
        <v>1513</v>
      </c>
      <c r="K2511" s="8" t="s">
        <v>1514</v>
      </c>
      <c r="L2511" s="9" t="s">
        <v>1522</v>
      </c>
    </row>
    <row r="2512" spans="8:12" x14ac:dyDescent="0.25">
      <c r="H2512" s="33" t="s">
        <v>1516</v>
      </c>
      <c r="I2512" s="4">
        <f>SQRT(POWER($I2517-$M$3,2)+POWER($J2517-$M$4,2))</f>
        <v>2.5</v>
      </c>
      <c r="J2512" s="4">
        <f>SQRT(POWER($I2517-$N$3,2)+POWER($J2517-$N$4,2))</f>
        <v>5.2201532544552753</v>
      </c>
      <c r="K2512" s="4">
        <f>SQRT(POWER($I2517-$O$3,2)+POWER($J2517-$O$4,2))</f>
        <v>5.2201532544552753</v>
      </c>
      <c r="L2512" s="10">
        <f>SQRT(POWER($I2517-$P$3,2)+POWER($J2517-$P$4,2))</f>
        <v>2.5</v>
      </c>
    </row>
    <row r="2513" spans="8:12" x14ac:dyDescent="0.25">
      <c r="H2513" s="33" t="s">
        <v>1527</v>
      </c>
      <c r="I2513" s="32">
        <f>ROUND(I2512/0.5,0)*0.5</f>
        <v>2.5</v>
      </c>
      <c r="J2513" s="32">
        <f t="shared" ref="J2513" si="437">ROUND(J2512/0.5,0)*0.5</f>
        <v>5</v>
      </c>
      <c r="K2513" s="32">
        <f t="shared" ref="K2513" si="438">ROUND(K2512/0.5,0)*0.5</f>
        <v>5</v>
      </c>
      <c r="L2513" s="34">
        <f t="shared" ref="L2513" si="439">ROUND(L2512/0.5,0)*0.5</f>
        <v>2.5</v>
      </c>
    </row>
    <row r="2514" spans="8:12" x14ac:dyDescent="0.25">
      <c r="H2514" s="33" t="s">
        <v>1517</v>
      </c>
      <c r="I2514" s="4">
        <f ca="1">IF(INDIRECT("$C$" &amp; $I2513*2+3)&gt;$I$6,$I$6,INDIRECT("$C$" &amp; $I2513*2+3))</f>
        <v>3.3616834628301917</v>
      </c>
      <c r="J2514" s="4">
        <f ca="1">IF(INDIRECT("$D$" &amp; $J2513*2+3)&gt;$I$6,$I$6,INDIRECT("$D$" &amp; $J2513*2+3))</f>
        <v>2.478883460205028</v>
      </c>
      <c r="K2514" s="4">
        <f ca="1">IF(INDIRECT("$E$" &amp; $K2513*2+3)&gt;$I$6,$I$6,INDIRECT("$E$" &amp; $K2513*2+3))</f>
        <v>2.478883460205028</v>
      </c>
      <c r="L2514" s="10">
        <f ca="1">IF(INDIRECT("$F$" &amp; $L2513*2+3)&gt;$I$6,$I$6,INDIRECT("$F$" &amp; $L2513*2+3))</f>
        <v>3.308214208460992</v>
      </c>
    </row>
    <row r="2515" spans="8:12" x14ac:dyDescent="0.25">
      <c r="H2515" s="33"/>
      <c r="I2515" s="32" t="s">
        <v>1502</v>
      </c>
      <c r="J2515" s="4">
        <f>SUM(ABS(I2512-I2513),ABS(J2513-J2512),ABS(K2513-K2512),ABS(L2513-L2512))</f>
        <v>0.44030650891055068</v>
      </c>
      <c r="K2515" s="32"/>
      <c r="L2515" s="34"/>
    </row>
    <row r="2516" spans="8:12" x14ac:dyDescent="0.25">
      <c r="H2516" s="33"/>
      <c r="I2516" s="32" t="s">
        <v>1509</v>
      </c>
      <c r="J2516" s="32" t="s">
        <v>1510</v>
      </c>
      <c r="K2516" s="32"/>
      <c r="L2516" s="34"/>
    </row>
    <row r="2517" spans="8:12" x14ac:dyDescent="0.25">
      <c r="H2517" s="33" t="s">
        <v>1523</v>
      </c>
      <c r="I2517" s="32">
        <f>I2496+0.5</f>
        <v>5</v>
      </c>
      <c r="J2517" s="32">
        <v>2</v>
      </c>
      <c r="K2517" s="32"/>
      <c r="L2517" s="34"/>
    </row>
    <row r="2518" spans="8:12" x14ac:dyDescent="0.25">
      <c r="H2518" s="33" t="s">
        <v>1525</v>
      </c>
      <c r="I2518" s="4">
        <v>3.13291428571429</v>
      </c>
      <c r="J2518" s="4">
        <v>3.86708571428571</v>
      </c>
      <c r="K2518" s="4">
        <f>IF($I2518&lt;$K$3,$K$3,IF($I2518&gt;$L$3,$L$3,$I2518))</f>
        <v>3.13291428571429</v>
      </c>
      <c r="L2518" s="10">
        <f>IF($J2518&lt;$K$4,$K$4,IF($J2518&gt;$L$4,$L$4,$J2518))</f>
        <v>3.86708571428571</v>
      </c>
    </row>
    <row r="2519" spans="8:12" x14ac:dyDescent="0.25">
      <c r="H2519" s="33" t="s">
        <v>1526</v>
      </c>
      <c r="I2519" s="4">
        <v>3.15673571428571</v>
      </c>
      <c r="J2519" s="4">
        <v>3.86708571428571</v>
      </c>
      <c r="K2519" s="4">
        <f>IF($I2519&lt;$K$3,$K$3,IF($I2519&gt;$L$3,$L$3,$I2519))</f>
        <v>3.15673571428571</v>
      </c>
      <c r="L2519" s="10">
        <f>IF($J2519&lt;$K$4,$K$4,IF($J2519&gt;$L$4,$L$4,$J2519))</f>
        <v>3.86708571428571</v>
      </c>
    </row>
    <row r="2520" spans="8:12" x14ac:dyDescent="0.25">
      <c r="H2520" s="33"/>
      <c r="I2520" s="32"/>
      <c r="J2520" s="32"/>
      <c r="K2520" s="32"/>
      <c r="L2520" s="34"/>
    </row>
    <row r="2521" spans="8:12" x14ac:dyDescent="0.25">
      <c r="H2521" s="33" t="s">
        <v>1519</v>
      </c>
      <c r="I2521" s="32" t="str">
        <f ca="1" xml:space="preserve"> "(x - " &amp; $M$3 &amp; ")^2 + (y - " &amp; $M$4 &amp; ")^2 = " &amp; I2514 &amp; "^2"</f>
        <v>(x - 3,5)^2 + (y - 0)^2 = 3,36168346283019^2</v>
      </c>
      <c r="J2521" s="32"/>
      <c r="K2521" s="32"/>
      <c r="L2521" s="34"/>
    </row>
    <row r="2522" spans="8:12" x14ac:dyDescent="0.25">
      <c r="H2522" s="33"/>
      <c r="I2522" s="32" t="str">
        <f ca="1" xml:space="preserve"> "(x - " &amp; $N$3 &amp; ")^2 + (y - " &amp; $N$4 &amp; ")^2 = " &amp; J2514 &amp; "^2"</f>
        <v>(x - 0)^2 + (y - 3,5)^2 = 2,47888346020503^2</v>
      </c>
      <c r="J2522" s="32"/>
      <c r="K2522" s="32"/>
      <c r="L2522" s="34"/>
    </row>
    <row r="2523" spans="8:12" x14ac:dyDescent="0.25">
      <c r="H2523" s="33"/>
      <c r="I2523" s="32" t="str">
        <f ca="1" xml:space="preserve"> "(x - " &amp; $O$3 &amp; ")^2 + (y - " &amp; $O$4 &amp; ")^2 = " &amp; K2514 &amp; "^2"</f>
        <v>(x - 3,5)^2 + (y - 7)^2 = 2,47888346020503^2</v>
      </c>
      <c r="J2523" s="32"/>
      <c r="K2523" s="32"/>
      <c r="L2523" s="34"/>
    </row>
    <row r="2524" spans="8:12" x14ac:dyDescent="0.25">
      <c r="H2524" s="33"/>
      <c r="I2524" s="32" t="str">
        <f ca="1" xml:space="preserve"> "(x - " &amp; $P$3 &amp; ")^2 + (y - " &amp; $P$4 &amp; ")^2 = " &amp; L2514 &amp; "^2"</f>
        <v>(x - 7)^2 + (y - 3,5)^2 = 3,30821420846099^2</v>
      </c>
      <c r="J2524" s="32"/>
      <c r="K2524" s="32"/>
      <c r="L2524" s="34"/>
    </row>
    <row r="2525" spans="8:12" x14ac:dyDescent="0.25">
      <c r="H2525" s="33"/>
      <c r="I2525" s="32"/>
      <c r="J2525" s="32"/>
      <c r="K2525" s="32"/>
      <c r="L2525" s="34"/>
    </row>
    <row r="2526" spans="8:12" x14ac:dyDescent="0.25">
      <c r="H2526" s="33"/>
      <c r="I2526" s="32" t="s">
        <v>1529</v>
      </c>
      <c r="J2526" s="32"/>
      <c r="K2526" s="32"/>
      <c r="L2526" s="34"/>
    </row>
    <row r="2527" spans="8:12" x14ac:dyDescent="0.25">
      <c r="H2527" s="33"/>
      <c r="I2527" s="32" t="s">
        <v>1525</v>
      </c>
      <c r="J2527" s="32">
        <f>SQRT(POWER($K2518-$I2517,2)+POWER($L2518-$J2517,2))</f>
        <v>2.6404579392559087</v>
      </c>
      <c r="K2527" s="32"/>
      <c r="L2527" s="34"/>
    </row>
    <row r="2528" spans="8:12" x14ac:dyDescent="0.25">
      <c r="H2528" s="35"/>
      <c r="I2528" s="36" t="s">
        <v>1526</v>
      </c>
      <c r="J2528" s="36">
        <f>SQRT(POWER($K2519-$I2517,2)+POWER($L2519-$J2517,2))</f>
        <v>2.6236677174290937</v>
      </c>
      <c r="K2528" s="36"/>
      <c r="L2528" s="37"/>
    </row>
    <row r="2532" spans="8:12" x14ac:dyDescent="0.25">
      <c r="H2532" s="7"/>
      <c r="I2532" s="8" t="s">
        <v>1512</v>
      </c>
      <c r="J2532" s="8" t="s">
        <v>1513</v>
      </c>
      <c r="K2532" s="8" t="s">
        <v>1514</v>
      </c>
      <c r="L2532" s="9" t="s">
        <v>1522</v>
      </c>
    </row>
    <row r="2533" spans="8:12" x14ac:dyDescent="0.25">
      <c r="H2533" s="33" t="s">
        <v>1516</v>
      </c>
      <c r="I2533" s="4">
        <f>SQRT(POWER($I2538-$M$3,2)+POWER($J2538-$M$4,2))</f>
        <v>2.8284271247461903</v>
      </c>
      <c r="J2533" s="4">
        <f>SQRT(POWER($I2538-$N$3,2)+POWER($J2538-$N$4,2))</f>
        <v>5.7008771254956896</v>
      </c>
      <c r="K2533" s="4">
        <f>SQRT(POWER($I2538-$O$3,2)+POWER($J2538-$O$4,2))</f>
        <v>5.3851648071345037</v>
      </c>
      <c r="L2533" s="10">
        <f>SQRT(POWER($I2538-$P$3,2)+POWER($J2538-$P$4,2))</f>
        <v>2.1213203435596424</v>
      </c>
    </row>
    <row r="2534" spans="8:12" x14ac:dyDescent="0.25">
      <c r="H2534" s="33" t="s">
        <v>1527</v>
      </c>
      <c r="I2534" s="32">
        <f>ROUND(I2533/0.5,0)*0.5</f>
        <v>3</v>
      </c>
      <c r="J2534" s="32">
        <f t="shared" ref="J2534" si="440">ROUND(J2533/0.5,0)*0.5</f>
        <v>5.5</v>
      </c>
      <c r="K2534" s="32">
        <f t="shared" ref="K2534" si="441">ROUND(K2533/0.5,0)*0.5</f>
        <v>5.5</v>
      </c>
      <c r="L2534" s="34">
        <f t="shared" ref="L2534" si="442">ROUND(L2533/0.5,0)*0.5</f>
        <v>2</v>
      </c>
    </row>
    <row r="2535" spans="8:12" x14ac:dyDescent="0.25">
      <c r="H2535" s="33" t="s">
        <v>1517</v>
      </c>
      <c r="I2535" s="4">
        <f ca="1">IF(INDIRECT("$C$" &amp; $I2534*2+3)&gt;$I$6,$I$6,INDIRECT("$C$" &amp; $I2534*2+3))</f>
        <v>7.8262379212492643</v>
      </c>
      <c r="J2535" s="4">
        <f ca="1">IF(INDIRECT("$D$" &amp; $J2534*2+3)&gt;$I$6,$I$6,INDIRECT("$D$" &amp; $J2534*2+3))</f>
        <v>4.0748831502853919</v>
      </c>
      <c r="K2535" s="4">
        <f ca="1">IF(INDIRECT("$E$" &amp; $K2534*2+3)&gt;$I$6,$I$6,INDIRECT("$E$" &amp; $K2534*2+3))</f>
        <v>3.8217509215751315</v>
      </c>
      <c r="L2535" s="10">
        <f ca="1">IF(INDIRECT("$F$" &amp; $L2534*2+3)&gt;$I$6,$I$6,INDIRECT("$F$" &amp; $L2534*2+3))</f>
        <v>1.305353997541538</v>
      </c>
    </row>
    <row r="2536" spans="8:12" x14ac:dyDescent="0.25">
      <c r="H2536" s="33"/>
      <c r="I2536" s="32" t="s">
        <v>1502</v>
      </c>
      <c r="J2536" s="4">
        <f>SUM(ABS(I2533-I2534),ABS(J2534-J2533),ABS(K2534-K2533),ABS(L2534-L2533))</f>
        <v>0.60860553717463794</v>
      </c>
      <c r="K2536" s="32"/>
      <c r="L2536" s="34"/>
    </row>
    <row r="2537" spans="8:12" x14ac:dyDescent="0.25">
      <c r="H2537" s="33"/>
      <c r="I2537" s="32" t="s">
        <v>1509</v>
      </c>
      <c r="J2537" s="32" t="s">
        <v>1510</v>
      </c>
      <c r="K2537" s="32"/>
      <c r="L2537" s="34"/>
    </row>
    <row r="2538" spans="8:12" x14ac:dyDescent="0.25">
      <c r="H2538" s="33" t="s">
        <v>1523</v>
      </c>
      <c r="I2538" s="32">
        <f>I2517+0.5</f>
        <v>5.5</v>
      </c>
      <c r="J2538" s="32">
        <v>2</v>
      </c>
      <c r="K2538" s="32"/>
      <c r="L2538" s="34"/>
    </row>
    <row r="2539" spans="8:12" x14ac:dyDescent="0.25">
      <c r="H2539" s="33" t="s">
        <v>1525</v>
      </c>
      <c r="I2539" s="4">
        <v>0.44489285714285798</v>
      </c>
      <c r="J2539" s="4">
        <v>6.8368928571428604</v>
      </c>
      <c r="K2539" s="4">
        <f>IF($I2539&lt;$K$3,$K$3,IF($I2539&gt;$L$3,$L$3,$I2539))</f>
        <v>0.44489285714285798</v>
      </c>
      <c r="L2539" s="10">
        <f>IF($J2539&lt;$K$4,$K$4,IF($J2539&gt;$L$4,$L$4,$J2539))</f>
        <v>6.8368928571428604</v>
      </c>
    </row>
    <row r="2540" spans="8:12" x14ac:dyDescent="0.25">
      <c r="H2540" s="33" t="s">
        <v>1526</v>
      </c>
      <c r="I2540" s="4">
        <v>4.5606285714285697</v>
      </c>
      <c r="J2540" s="4">
        <v>6.8368928571428604</v>
      </c>
      <c r="K2540" s="4">
        <f>IF($I2540&lt;$K$3,$K$3,IF($I2540&gt;$L$3,$L$3,$I2540))</f>
        <v>4.5606285714285697</v>
      </c>
      <c r="L2540" s="10">
        <f>IF($J2540&lt;$K$4,$K$4,IF($J2540&gt;$L$4,$L$4,$J2540))</f>
        <v>6.8368928571428604</v>
      </c>
    </row>
    <row r="2541" spans="8:12" x14ac:dyDescent="0.25">
      <c r="H2541" s="33"/>
      <c r="I2541" s="32"/>
      <c r="J2541" s="32"/>
      <c r="K2541" s="32"/>
      <c r="L2541" s="34"/>
    </row>
    <row r="2542" spans="8:12" x14ac:dyDescent="0.25">
      <c r="H2542" s="33" t="s">
        <v>1519</v>
      </c>
      <c r="I2542" s="32" t="str">
        <f ca="1" xml:space="preserve"> "(x - " &amp; $M$3 &amp; ")^2 + (y - " &amp; $M$4 &amp; ")^2 = " &amp; I2535 &amp; "^2"</f>
        <v>(x - 3,5)^2 + (y - 0)^2 = 7,82623792124926^2</v>
      </c>
      <c r="J2542" s="32"/>
      <c r="K2542" s="32"/>
      <c r="L2542" s="34"/>
    </row>
    <row r="2543" spans="8:12" x14ac:dyDescent="0.25">
      <c r="H2543" s="33"/>
      <c r="I2543" s="32" t="str">
        <f ca="1" xml:space="preserve"> "(x - " &amp; $N$3 &amp; ")^2 + (y - " &amp; $N$4 &amp; ")^2 = " &amp; J2535 &amp; "^2"</f>
        <v>(x - 0)^2 + (y - 3,5)^2 = 4,07488315028539^2</v>
      </c>
      <c r="J2543" s="32"/>
      <c r="K2543" s="32"/>
      <c r="L2543" s="34"/>
    </row>
    <row r="2544" spans="8:12" x14ac:dyDescent="0.25">
      <c r="H2544" s="33"/>
      <c r="I2544" s="32" t="str">
        <f ca="1" xml:space="preserve"> "(x - " &amp; $O$3 &amp; ")^2 + (y - " &amp; $O$4 &amp; ")^2 = " &amp; K2535 &amp; "^2"</f>
        <v>(x - 3,5)^2 + (y - 7)^2 = 3,82175092157513^2</v>
      </c>
      <c r="J2544" s="32"/>
      <c r="K2544" s="32"/>
      <c r="L2544" s="34"/>
    </row>
    <row r="2545" spans="8:12" x14ac:dyDescent="0.25">
      <c r="H2545" s="33"/>
      <c r="I2545" s="32" t="str">
        <f ca="1" xml:space="preserve"> "(x - " &amp; $P$3 &amp; ")^2 + (y - " &amp; $P$4 &amp; ")^2 = " &amp; L2535 &amp; "^2"</f>
        <v>(x - 7)^2 + (y - 3,5)^2 = 1,30535399754154^2</v>
      </c>
      <c r="J2545" s="32"/>
      <c r="K2545" s="32"/>
      <c r="L2545" s="34"/>
    </row>
    <row r="2546" spans="8:12" x14ac:dyDescent="0.25">
      <c r="H2546" s="33"/>
      <c r="I2546" s="32"/>
      <c r="J2546" s="32"/>
      <c r="K2546" s="32"/>
      <c r="L2546" s="34"/>
    </row>
    <row r="2547" spans="8:12" x14ac:dyDescent="0.25">
      <c r="H2547" s="33"/>
      <c r="I2547" s="32" t="s">
        <v>1529</v>
      </c>
      <c r="J2547" s="32"/>
      <c r="K2547" s="32"/>
      <c r="L2547" s="34"/>
    </row>
    <row r="2548" spans="8:12" x14ac:dyDescent="0.25">
      <c r="H2548" s="33"/>
      <c r="I2548" s="32" t="s">
        <v>1525</v>
      </c>
      <c r="J2548" s="32">
        <f>SQRT(POWER($K2539-$I2538,2)+POWER($L2539-$J2538,2))</f>
        <v>6.9964019851095545</v>
      </c>
      <c r="K2548" s="32"/>
      <c r="L2548" s="34"/>
    </row>
    <row r="2549" spans="8:12" x14ac:dyDescent="0.25">
      <c r="H2549" s="35"/>
      <c r="I2549" s="36" t="s">
        <v>1526</v>
      </c>
      <c r="J2549" s="36">
        <f>SQRT(POWER($K2540-$I2538,2)+POWER($L2540-$J2538,2))</f>
        <v>4.92726609716747</v>
      </c>
      <c r="K2549" s="36"/>
      <c r="L2549" s="37"/>
    </row>
    <row r="2553" spans="8:12" x14ac:dyDescent="0.25">
      <c r="H2553" s="7"/>
      <c r="I2553" s="8" t="s">
        <v>1512</v>
      </c>
      <c r="J2553" s="8" t="s">
        <v>1513</v>
      </c>
      <c r="K2553" s="8" t="s">
        <v>1514</v>
      </c>
      <c r="L2553" s="9" t="s">
        <v>1522</v>
      </c>
    </row>
    <row r="2554" spans="8:12" x14ac:dyDescent="0.25">
      <c r="H2554" s="33" t="s">
        <v>1516</v>
      </c>
      <c r="I2554" s="4">
        <f>SQRT(POWER($I2559-$M$3,2)+POWER($J2559-$M$4,2))</f>
        <v>3.2015621187164243</v>
      </c>
      <c r="J2554" s="4">
        <f>SQRT(POWER($I2559-$N$3,2)+POWER($J2559-$N$4,2))</f>
        <v>6.1846584384264904</v>
      </c>
      <c r="K2554" s="4">
        <f>SQRT(POWER($I2559-$O$3,2)+POWER($J2559-$O$4,2))</f>
        <v>5.5901699437494745</v>
      </c>
      <c r="L2554" s="10">
        <f>SQRT(POWER($I2559-$P$3,2)+POWER($J2559-$P$4,2))</f>
        <v>1.8027756377319946</v>
      </c>
    </row>
    <row r="2555" spans="8:12" x14ac:dyDescent="0.25">
      <c r="H2555" s="33" t="s">
        <v>1527</v>
      </c>
      <c r="I2555" s="32">
        <f>ROUND(I2554/0.5,0)*0.5</f>
        <v>3</v>
      </c>
      <c r="J2555" s="32">
        <f t="shared" ref="J2555" si="443">ROUND(J2554/0.5,0)*0.5</f>
        <v>6</v>
      </c>
      <c r="K2555" s="32">
        <f t="shared" ref="K2555" si="444">ROUND(K2554/0.5,0)*0.5</f>
        <v>5.5</v>
      </c>
      <c r="L2555" s="34">
        <f t="shared" ref="L2555" si="445">ROUND(L2554/0.5,0)*0.5</f>
        <v>2</v>
      </c>
    </row>
    <row r="2556" spans="8:12" x14ac:dyDescent="0.25">
      <c r="H2556" s="33" t="s">
        <v>1517</v>
      </c>
      <c r="I2556" s="4">
        <f ca="1">IF(INDIRECT("$C$" &amp; $I2555*2+3)&gt;$I$6,$I$6,INDIRECT("$C$" &amp; $I2555*2+3))</f>
        <v>7.8262379212492643</v>
      </c>
      <c r="J2556" s="4">
        <f ca="1">IF(INDIRECT("$D$" &amp; $J2555*2+3)&gt;$I$6,$I$6,INDIRECT("$D$" &amp; $J2555*2+3))</f>
        <v>7.8262379212492643</v>
      </c>
      <c r="K2556" s="4">
        <f ca="1">IF(INDIRECT("$E$" &amp; $K2555*2+3)&gt;$I$6,$I$6,INDIRECT("$E$" &amp; $K2555*2+3))</f>
        <v>3.8217509215751315</v>
      </c>
      <c r="L2556" s="10">
        <f ca="1">IF(INDIRECT("$F$" &amp; $L2555*2+3)&gt;$I$6,$I$6,INDIRECT("$F$" &amp; $L2555*2+3))</f>
        <v>1.305353997541538</v>
      </c>
    </row>
    <row r="2557" spans="8:12" x14ac:dyDescent="0.25">
      <c r="H2557" s="33"/>
      <c r="I2557" s="32" t="s">
        <v>1502</v>
      </c>
      <c r="J2557" s="4">
        <f>SUM(ABS(I2554-I2555),ABS(J2555-J2554),ABS(K2555-K2554),ABS(L2555-L2554))</f>
        <v>0.67361486316039465</v>
      </c>
      <c r="K2557" s="32"/>
      <c r="L2557" s="34"/>
    </row>
    <row r="2558" spans="8:12" x14ac:dyDescent="0.25">
      <c r="H2558" s="33"/>
      <c r="I2558" s="32" t="s">
        <v>1509</v>
      </c>
      <c r="J2558" s="32" t="s">
        <v>1510</v>
      </c>
      <c r="K2558" s="32"/>
      <c r="L2558" s="34"/>
    </row>
    <row r="2559" spans="8:12" x14ac:dyDescent="0.25">
      <c r="H2559" s="33" t="s">
        <v>1523</v>
      </c>
      <c r="I2559" s="32">
        <f>I2538+0.5</f>
        <v>6</v>
      </c>
      <c r="J2559" s="32">
        <v>2</v>
      </c>
      <c r="K2559" s="32"/>
      <c r="L2559" s="34"/>
    </row>
    <row r="2560" spans="8:12" x14ac:dyDescent="0.25">
      <c r="H2560" s="33" t="s">
        <v>1525</v>
      </c>
      <c r="I2560" s="4">
        <v>6.8368928571428604</v>
      </c>
      <c r="J2560" s="4">
        <v>6.8368928571428604</v>
      </c>
      <c r="K2560" s="4">
        <f>IF($I2560&lt;$K$3,$K$3,IF($I2560&gt;$L$3,$L$3,$I2560))</f>
        <v>6.8368928571428604</v>
      </c>
      <c r="L2560" s="10">
        <f>IF($J2560&lt;$K$4,$K$4,IF($J2560&gt;$L$4,$L$4,$J2560))</f>
        <v>6.8368928571428604</v>
      </c>
    </row>
    <row r="2561" spans="8:12" x14ac:dyDescent="0.25">
      <c r="H2561" s="33" t="s">
        <v>1526</v>
      </c>
      <c r="I2561" s="4">
        <v>7.7566285714285703</v>
      </c>
      <c r="J2561" s="4">
        <v>6.8368928571428604</v>
      </c>
      <c r="K2561" s="4">
        <f>IF($I2561&lt;$K$3,$K$3,IF($I2561&gt;$L$3,$L$3,$I2561))</f>
        <v>7</v>
      </c>
      <c r="L2561" s="10">
        <f>IF($J2561&lt;$K$4,$K$4,IF($J2561&gt;$L$4,$L$4,$J2561))</f>
        <v>6.8368928571428604</v>
      </c>
    </row>
    <row r="2562" spans="8:12" x14ac:dyDescent="0.25">
      <c r="H2562" s="33"/>
      <c r="I2562" s="32"/>
      <c r="J2562" s="32"/>
      <c r="K2562" s="32"/>
      <c r="L2562" s="34"/>
    </row>
    <row r="2563" spans="8:12" x14ac:dyDescent="0.25">
      <c r="H2563" s="33" t="s">
        <v>1519</v>
      </c>
      <c r="I2563" s="32" t="str">
        <f ca="1" xml:space="preserve"> "(x - " &amp; $M$3 &amp; ")^2 + (y - " &amp; $M$4 &amp; ")^2 = " &amp; I2556 &amp; "^2"</f>
        <v>(x - 3,5)^2 + (y - 0)^2 = 7,82623792124926^2</v>
      </c>
      <c r="J2563" s="32"/>
      <c r="K2563" s="32"/>
      <c r="L2563" s="34"/>
    </row>
    <row r="2564" spans="8:12" x14ac:dyDescent="0.25">
      <c r="H2564" s="33"/>
      <c r="I2564" s="32" t="str">
        <f ca="1" xml:space="preserve"> "(x - " &amp; $N$3 &amp; ")^2 + (y - " &amp; $N$4 &amp; ")^2 = " &amp; J2556 &amp; "^2"</f>
        <v>(x - 0)^2 + (y - 3,5)^2 = 7,82623792124926^2</v>
      </c>
      <c r="J2564" s="32"/>
      <c r="K2564" s="32"/>
      <c r="L2564" s="34"/>
    </row>
    <row r="2565" spans="8:12" x14ac:dyDescent="0.25">
      <c r="H2565" s="33"/>
      <c r="I2565" s="32" t="str">
        <f ca="1" xml:space="preserve"> "(x - " &amp; $O$3 &amp; ")^2 + (y - " &amp; $O$4 &amp; ")^2 = " &amp; K2556 &amp; "^2"</f>
        <v>(x - 3,5)^2 + (y - 7)^2 = 3,82175092157513^2</v>
      </c>
      <c r="J2565" s="32"/>
      <c r="K2565" s="32"/>
      <c r="L2565" s="34"/>
    </row>
    <row r="2566" spans="8:12" x14ac:dyDescent="0.25">
      <c r="H2566" s="33"/>
      <c r="I2566" s="32" t="str">
        <f ca="1" xml:space="preserve"> "(x - " &amp; $P$3 &amp; ")^2 + (y - " &amp; $P$4 &amp; ")^2 = " &amp; L2556 &amp; "^2"</f>
        <v>(x - 7)^2 + (y - 3,5)^2 = 1,30535399754154^2</v>
      </c>
      <c r="J2566" s="32"/>
      <c r="K2566" s="32"/>
      <c r="L2566" s="34"/>
    </row>
    <row r="2567" spans="8:12" x14ac:dyDescent="0.25">
      <c r="H2567" s="33"/>
      <c r="I2567" s="32"/>
      <c r="J2567" s="32"/>
      <c r="K2567" s="32"/>
      <c r="L2567" s="34"/>
    </row>
    <row r="2568" spans="8:12" x14ac:dyDescent="0.25">
      <c r="H2568" s="33"/>
      <c r="I2568" s="32" t="s">
        <v>1529</v>
      </c>
      <c r="J2568" s="32"/>
      <c r="K2568" s="32"/>
      <c r="L2568" s="34"/>
    </row>
    <row r="2569" spans="8:12" x14ac:dyDescent="0.25">
      <c r="H2569" s="33"/>
      <c r="I2569" s="32" t="s">
        <v>1525</v>
      </c>
      <c r="J2569" s="32">
        <f>SQRT(POWER($K2560-$I2559,2)+POWER($L2560-$J2559,2))</f>
        <v>4.9087597380414092</v>
      </c>
      <c r="K2569" s="32"/>
      <c r="L2569" s="34"/>
    </row>
    <row r="2570" spans="8:12" x14ac:dyDescent="0.25">
      <c r="H2570" s="35"/>
      <c r="I2570" s="36" t="s">
        <v>1526</v>
      </c>
      <c r="J2570" s="36">
        <f>SQRT(POWER($K2561-$I2559,2)+POWER($L2561-$J2559,2))</f>
        <v>4.9391833850829654</v>
      </c>
      <c r="K2570" s="36"/>
      <c r="L2570" s="37"/>
    </row>
    <row r="2574" spans="8:12" x14ac:dyDescent="0.25">
      <c r="H2574" s="7"/>
      <c r="I2574" s="8" t="s">
        <v>1512</v>
      </c>
      <c r="J2574" s="8" t="s">
        <v>1513</v>
      </c>
      <c r="K2574" s="8" t="s">
        <v>1514</v>
      </c>
      <c r="L2574" s="9" t="s">
        <v>1522</v>
      </c>
    </row>
    <row r="2575" spans="8:12" x14ac:dyDescent="0.25">
      <c r="H2575" s="33" t="s">
        <v>1516</v>
      </c>
      <c r="I2575" s="4">
        <f>SQRT(POWER($I2580-$M$3,2)+POWER($J2580-$M$4,2))</f>
        <v>3.6055512754639891</v>
      </c>
      <c r="J2575" s="4">
        <f>SQRT(POWER($I2580-$N$3,2)+POWER($J2580-$N$4,2))</f>
        <v>6.6708320320631671</v>
      </c>
      <c r="K2575" s="4">
        <f>SQRT(POWER($I2580-$O$3,2)+POWER($J2580-$O$4,2))</f>
        <v>5.8309518948453007</v>
      </c>
      <c r="L2575" s="10">
        <f>SQRT(POWER($I2580-$P$3,2)+POWER($J2580-$P$4,2))</f>
        <v>1.5811388300841898</v>
      </c>
    </row>
    <row r="2576" spans="8:12" x14ac:dyDescent="0.25">
      <c r="H2576" s="33" t="s">
        <v>1527</v>
      </c>
      <c r="I2576" s="32">
        <f>ROUND(I2575/0.5,0)*0.5</f>
        <v>3.5</v>
      </c>
      <c r="J2576" s="32">
        <f t="shared" ref="J2576" si="446">ROUND(J2575/0.5,0)*0.5</f>
        <v>6.5</v>
      </c>
      <c r="K2576" s="32">
        <f t="shared" ref="K2576" si="447">ROUND(K2575/0.5,0)*0.5</f>
        <v>6</v>
      </c>
      <c r="L2576" s="34">
        <f t="shared" ref="L2576" si="448">ROUND(L2575/0.5,0)*0.5</f>
        <v>1.5</v>
      </c>
    </row>
    <row r="2577" spans="8:12" x14ac:dyDescent="0.25">
      <c r="H2577" s="33" t="s">
        <v>1517</v>
      </c>
      <c r="I2577" s="4">
        <f ca="1">IF(INDIRECT("$C$" &amp; $I2576*2+3)&gt;$I$6,$I$6,INDIRECT("$C$" &amp; $I2576*2+3))</f>
        <v>3.5273325269550631</v>
      </c>
      <c r="J2577" s="4">
        <f ca="1">IF(INDIRECT("$D$" &amp; $J2576*2+3)&gt;$I$6,$I$6,INDIRECT("$D$" &amp; $J2576*2+3))</f>
        <v>7.8262379212492643</v>
      </c>
      <c r="K2577" s="4">
        <f ca="1">IF(INDIRECT("$E$" &amp; $K2576*2+3)&gt;$I$6,$I$6,INDIRECT("$E$" &amp; $K2576*2+3))</f>
        <v>7.8262379212492643</v>
      </c>
      <c r="L2577" s="10">
        <f ca="1">IF(INDIRECT("$F$" &amp; $L2576*2+3)&gt;$I$6,$I$6,INDIRECT("$F$" &amp; $L2576*2+3))</f>
        <v>0.81996562104385073</v>
      </c>
    </row>
    <row r="2578" spans="8:12" x14ac:dyDescent="0.25">
      <c r="H2578" s="33"/>
      <c r="I2578" s="32" t="s">
        <v>1502</v>
      </c>
      <c r="J2578" s="4">
        <f>SUM(ABS(I2575-I2576),ABS(J2576-J2575),ABS(K2576-K2575),ABS(L2576-L2575))</f>
        <v>0.52657024276604525</v>
      </c>
      <c r="K2578" s="32"/>
      <c r="L2578" s="34"/>
    </row>
    <row r="2579" spans="8:12" x14ac:dyDescent="0.25">
      <c r="H2579" s="33"/>
      <c r="I2579" s="32" t="s">
        <v>1509</v>
      </c>
      <c r="J2579" s="32" t="s">
        <v>1510</v>
      </c>
      <c r="K2579" s="32"/>
      <c r="L2579" s="34"/>
    </row>
    <row r="2580" spans="8:12" x14ac:dyDescent="0.25">
      <c r="H2580" s="33" t="s">
        <v>1523</v>
      </c>
      <c r="I2580" s="32">
        <f>I2559+0.5</f>
        <v>6.5</v>
      </c>
      <c r="J2580" s="32">
        <v>2</v>
      </c>
      <c r="K2580" s="32"/>
      <c r="L2580" s="34"/>
    </row>
    <row r="2581" spans="8:12" x14ac:dyDescent="0.25">
      <c r="H2581" s="33" t="s">
        <v>1525</v>
      </c>
      <c r="I2581" s="4">
        <v>6.98914285714286</v>
      </c>
      <c r="J2581" s="4">
        <v>1.08571428571429E-2</v>
      </c>
      <c r="K2581" s="4">
        <f>IF($I2581&lt;$K$3,$K$3,IF($I2581&gt;$L$3,$L$3,$I2581))</f>
        <v>6.98914285714286</v>
      </c>
      <c r="L2581" s="10">
        <f>IF($J2581&lt;$K$4,$K$4,IF($J2581&gt;$L$4,$L$4,$J2581))</f>
        <v>1.08571428571429E-2</v>
      </c>
    </row>
    <row r="2582" spans="8:12" x14ac:dyDescent="0.25">
      <c r="H2582" s="33" t="s">
        <v>1526</v>
      </c>
      <c r="I2582" s="4">
        <v>7.8311785714285698</v>
      </c>
      <c r="J2582" s="4">
        <v>1.0857142857142701E-2</v>
      </c>
      <c r="K2582" s="4">
        <f>IF($I2582&lt;$K$3,$K$3,IF($I2582&gt;$L$3,$L$3,$I2582))</f>
        <v>7</v>
      </c>
      <c r="L2582" s="10">
        <f>IF($J2582&lt;$K$4,$K$4,IF($J2582&gt;$L$4,$L$4,$J2582))</f>
        <v>1.0857142857142701E-2</v>
      </c>
    </row>
    <row r="2583" spans="8:12" x14ac:dyDescent="0.25">
      <c r="H2583" s="33"/>
      <c r="I2583" s="32"/>
      <c r="J2583" s="32"/>
      <c r="K2583" s="32"/>
      <c r="L2583" s="34"/>
    </row>
    <row r="2584" spans="8:12" x14ac:dyDescent="0.25">
      <c r="H2584" s="33" t="s">
        <v>1519</v>
      </c>
      <c r="I2584" s="32" t="str">
        <f ca="1" xml:space="preserve"> "(x - " &amp; $M$3 &amp; ")^2 + (y - " &amp; $M$4 &amp; ")^2 = " &amp; I2577 &amp; "^2"</f>
        <v>(x - 3,5)^2 + (y - 0)^2 = 3,52733252695506^2</v>
      </c>
      <c r="J2584" s="32"/>
      <c r="K2584" s="32"/>
      <c r="L2584" s="34"/>
    </row>
    <row r="2585" spans="8:12" x14ac:dyDescent="0.25">
      <c r="H2585" s="33"/>
      <c r="I2585" s="32" t="str">
        <f ca="1" xml:space="preserve"> "(x - " &amp; $N$3 &amp; ")^2 + (y - " &amp; $N$4 &amp; ")^2 = " &amp; J2577 &amp; "^2"</f>
        <v>(x - 0)^2 + (y - 3,5)^2 = 7,82623792124926^2</v>
      </c>
      <c r="J2585" s="32"/>
      <c r="K2585" s="32"/>
      <c r="L2585" s="34"/>
    </row>
    <row r="2586" spans="8:12" x14ac:dyDescent="0.25">
      <c r="H2586" s="33"/>
      <c r="I2586" s="32" t="str">
        <f ca="1" xml:space="preserve"> "(x - " &amp; $O$3 &amp; ")^2 + (y - " &amp; $O$4 &amp; ")^2 = " &amp; K2577 &amp; "^2"</f>
        <v>(x - 3,5)^2 + (y - 7)^2 = 7,82623792124926^2</v>
      </c>
      <c r="J2586" s="32"/>
      <c r="K2586" s="32"/>
      <c r="L2586" s="34"/>
    </row>
    <row r="2587" spans="8:12" x14ac:dyDescent="0.25">
      <c r="H2587" s="33"/>
      <c r="I2587" s="32" t="str">
        <f ca="1" xml:space="preserve"> "(x - " &amp; $P$3 &amp; ")^2 + (y - " &amp; $P$4 &amp; ")^2 = " &amp; L2577 &amp; "^2"</f>
        <v>(x - 7)^2 + (y - 3,5)^2 = 0,819965621043851^2</v>
      </c>
      <c r="J2587" s="32"/>
      <c r="K2587" s="32"/>
      <c r="L2587" s="34"/>
    </row>
    <row r="2588" spans="8:12" x14ac:dyDescent="0.25">
      <c r="H2588" s="33"/>
      <c r="I2588" s="32"/>
      <c r="J2588" s="32"/>
      <c r="K2588" s="32"/>
      <c r="L2588" s="34"/>
    </row>
    <row r="2589" spans="8:12" x14ac:dyDescent="0.25">
      <c r="H2589" s="33"/>
      <c r="I2589" s="32" t="s">
        <v>1529</v>
      </c>
      <c r="J2589" s="32"/>
      <c r="K2589" s="32"/>
      <c r="L2589" s="34"/>
    </row>
    <row r="2590" spans="8:12" x14ac:dyDescent="0.25">
      <c r="H2590" s="33"/>
      <c r="I2590" s="32" t="s">
        <v>1525</v>
      </c>
      <c r="J2590" s="32">
        <f>SQRT(POWER($K2581-$I2580,2)+POWER($L2581-$J2580,2))</f>
        <v>2.0484018260137167</v>
      </c>
      <c r="K2590" s="32"/>
      <c r="L2590" s="34"/>
    </row>
    <row r="2591" spans="8:12" x14ac:dyDescent="0.25">
      <c r="H2591" s="35"/>
      <c r="I2591" s="36" t="s">
        <v>1526</v>
      </c>
      <c r="J2591" s="36">
        <f>SQRT(POWER($K2582-$I2580,2)+POWER($L2582-$J2580,2))</f>
        <v>2.0510215274644117</v>
      </c>
      <c r="K2591" s="36"/>
      <c r="L2591" s="37"/>
    </row>
    <row r="2595" spans="8:12" x14ac:dyDescent="0.25">
      <c r="H2595" s="7"/>
      <c r="I2595" s="8" t="s">
        <v>1512</v>
      </c>
      <c r="J2595" s="8" t="s">
        <v>1513</v>
      </c>
      <c r="K2595" s="8" t="s">
        <v>1514</v>
      </c>
      <c r="L2595" s="9" t="s">
        <v>1522</v>
      </c>
    </row>
    <row r="2596" spans="8:12" x14ac:dyDescent="0.25">
      <c r="H2596" s="33" t="s">
        <v>1516</v>
      </c>
      <c r="I2596" s="4">
        <f>SQRT(POWER($I2601-$M$3,2)+POWER($J2601-$M$4,2))</f>
        <v>3.3541019662496847</v>
      </c>
      <c r="J2596" s="4">
        <f>SQRT(POWER($I2601-$N$3,2)+POWER($J2601-$N$4,2))</f>
        <v>2.0615528128088303</v>
      </c>
      <c r="K2596" s="4">
        <f>SQRT(POWER($I2601-$O$3,2)+POWER($J2601-$O$4,2))</f>
        <v>6.2649820430708338</v>
      </c>
      <c r="L2596" s="10">
        <f>SQRT(POWER($I2601-$P$3,2)+POWER($J2601-$P$4,2))</f>
        <v>6.800735254367722</v>
      </c>
    </row>
    <row r="2597" spans="8:12" x14ac:dyDescent="0.25">
      <c r="H2597" s="33" t="s">
        <v>1527</v>
      </c>
      <c r="I2597" s="32">
        <f>ROUND(I2596/0.5,0)*0.5</f>
        <v>3.5</v>
      </c>
      <c r="J2597" s="32">
        <f t="shared" ref="J2597" si="449">ROUND(J2596/0.5,0)*0.5</f>
        <v>2</v>
      </c>
      <c r="K2597" s="32">
        <f t="shared" ref="K2597" si="450">ROUND(K2596/0.5,0)*0.5</f>
        <v>6.5</v>
      </c>
      <c r="L2597" s="34">
        <f t="shared" ref="L2597" si="451">ROUND(L2596/0.5,0)*0.5</f>
        <v>7</v>
      </c>
    </row>
    <row r="2598" spans="8:12" x14ac:dyDescent="0.25">
      <c r="H2598" s="33" t="s">
        <v>1517</v>
      </c>
      <c r="I2598" s="4">
        <f ca="1">IF(INDIRECT("$C$" &amp; $I2597*2+3)&gt;$I$6,$I$6,INDIRECT("$C$" &amp; $I2597*2+3))</f>
        <v>3.5273325269550631</v>
      </c>
      <c r="J2598" s="4">
        <f ca="1">IF(INDIRECT("$D$" &amp; $J2597*2+3)&gt;$I$6,$I$6,INDIRECT("$D$" &amp; $J2597*2+3))</f>
        <v>1.305353997541538</v>
      </c>
      <c r="K2598" s="4">
        <f ca="1">IF(INDIRECT("$E$" &amp; $K2597*2+3)&gt;$I$6,$I$6,INDIRECT("$E$" &amp; $K2597*2+3))</f>
        <v>7.8262379212492643</v>
      </c>
      <c r="L2598" s="10">
        <f ca="1">IF(INDIRECT("$F$" &amp; $L2597*2+3)&gt;$I$6,$I$6,INDIRECT("$F$" &amp; $L2597*2+3))</f>
        <v>2.2515258567794989</v>
      </c>
    </row>
    <row r="2599" spans="8:12" x14ac:dyDescent="0.25">
      <c r="H2599" s="33"/>
      <c r="I2599" s="32" t="s">
        <v>1502</v>
      </c>
      <c r="J2599" s="4">
        <f>SUM(ABS(I2596-I2597),ABS(J2597-J2596),ABS(K2597-K2596),ABS(L2597-L2596))</f>
        <v>0.64173354912058977</v>
      </c>
      <c r="K2599" s="32"/>
      <c r="L2599" s="34"/>
    </row>
    <row r="2600" spans="8:12" x14ac:dyDescent="0.25">
      <c r="H2600" s="33"/>
      <c r="I2600" s="32" t="s">
        <v>1509</v>
      </c>
      <c r="J2600" s="32" t="s">
        <v>1510</v>
      </c>
      <c r="K2600" s="32"/>
      <c r="L2600" s="34"/>
    </row>
    <row r="2601" spans="8:12" x14ac:dyDescent="0.25">
      <c r="H2601" s="33" t="s">
        <v>1523</v>
      </c>
      <c r="I2601" s="32">
        <v>0.5</v>
      </c>
      <c r="J2601" s="32">
        <v>1.5</v>
      </c>
      <c r="K2601" s="32"/>
      <c r="L2601" s="34"/>
    </row>
    <row r="2602" spans="8:12" x14ac:dyDescent="0.25">
      <c r="H2602" s="33" t="s">
        <v>1525</v>
      </c>
      <c r="I2602" s="4">
        <v>-1.52411428571429</v>
      </c>
      <c r="J2602" s="4">
        <v>1.08571428571429E-2</v>
      </c>
      <c r="K2602" s="4">
        <f>IF($I2602&lt;$K$3,$K$3,IF($I2602&gt;$L$3,$L$3,$I2602))</f>
        <v>0</v>
      </c>
      <c r="L2602" s="10">
        <f>IF($J2602&lt;$K$4,$K$4,IF($J2602&gt;$L$4,$L$4,$J2602))</f>
        <v>1.08571428571429E-2</v>
      </c>
    </row>
    <row r="2603" spans="8:12" x14ac:dyDescent="0.25">
      <c r="H2603" s="33" t="s">
        <v>1526</v>
      </c>
      <c r="I2603" s="4">
        <v>3.26097142857143</v>
      </c>
      <c r="J2603" s="4">
        <v>1.08571428571425E-2</v>
      </c>
      <c r="K2603" s="4">
        <f>IF($I2603&lt;$K$3,$K$3,IF($I2603&gt;$L$3,$L$3,$I2603))</f>
        <v>3.26097142857143</v>
      </c>
      <c r="L2603" s="10">
        <f>IF($J2603&lt;$K$4,$K$4,IF($J2603&gt;$L$4,$L$4,$J2603))</f>
        <v>1.08571428571425E-2</v>
      </c>
    </row>
    <row r="2604" spans="8:12" x14ac:dyDescent="0.25">
      <c r="H2604" s="33"/>
      <c r="I2604" s="32"/>
      <c r="J2604" s="32"/>
      <c r="K2604" s="32"/>
      <c r="L2604" s="34"/>
    </row>
    <row r="2605" spans="8:12" x14ac:dyDescent="0.25">
      <c r="H2605" s="33" t="s">
        <v>1519</v>
      </c>
      <c r="I2605" s="32" t="str">
        <f ca="1" xml:space="preserve"> "(x - " &amp; $M$3 &amp; ")^2 + (y - " &amp; $M$4 &amp; ")^2 = " &amp; I2598 &amp; "^2"</f>
        <v>(x - 3,5)^2 + (y - 0)^2 = 3,52733252695506^2</v>
      </c>
      <c r="J2605" s="32"/>
      <c r="K2605" s="32"/>
      <c r="L2605" s="34"/>
    </row>
    <row r="2606" spans="8:12" x14ac:dyDescent="0.25">
      <c r="H2606" s="33"/>
      <c r="I2606" s="32" t="str">
        <f ca="1" xml:space="preserve"> "(x - " &amp; $N$3 &amp; ")^2 + (y - " &amp; $N$4 &amp; ")^2 = " &amp; J2598 &amp; "^2"</f>
        <v>(x - 0)^2 + (y - 3,5)^2 = 1,30535399754154^2</v>
      </c>
      <c r="J2606" s="32"/>
      <c r="K2606" s="32"/>
      <c r="L2606" s="34"/>
    </row>
    <row r="2607" spans="8:12" x14ac:dyDescent="0.25">
      <c r="H2607" s="33"/>
      <c r="I2607" s="32" t="str">
        <f ca="1" xml:space="preserve"> "(x - " &amp; $O$3 &amp; ")^2 + (y - " &amp; $O$4 &amp; ")^2 = " &amp; K2598 &amp; "^2"</f>
        <v>(x - 3,5)^2 + (y - 7)^2 = 7,82623792124926^2</v>
      </c>
      <c r="J2607" s="32"/>
      <c r="K2607" s="32"/>
      <c r="L2607" s="34"/>
    </row>
    <row r="2608" spans="8:12" x14ac:dyDescent="0.25">
      <c r="H2608" s="33"/>
      <c r="I2608" s="32" t="str">
        <f ca="1" xml:space="preserve"> "(x - " &amp; $P$3 &amp; ")^2 + (y - " &amp; $P$4 &amp; ")^2 = " &amp; L2598 &amp; "^2"</f>
        <v>(x - 7)^2 + (y - 3,5)^2 = 2,2515258567795^2</v>
      </c>
      <c r="J2608" s="32"/>
      <c r="K2608" s="32"/>
      <c r="L2608" s="34"/>
    </row>
    <row r="2609" spans="8:12" x14ac:dyDescent="0.25">
      <c r="H2609" s="33"/>
      <c r="I2609" s="32"/>
      <c r="J2609" s="32"/>
      <c r="K2609" s="32"/>
      <c r="L2609" s="34"/>
    </row>
    <row r="2610" spans="8:12" x14ac:dyDescent="0.25">
      <c r="H2610" s="33"/>
      <c r="I2610" s="32" t="s">
        <v>1529</v>
      </c>
      <c r="J2610" s="32"/>
      <c r="K2610" s="32"/>
      <c r="L2610" s="34"/>
    </row>
    <row r="2611" spans="8:12" x14ac:dyDescent="0.25">
      <c r="H2611" s="33"/>
      <c r="I2611" s="32" t="s">
        <v>1525</v>
      </c>
      <c r="J2611" s="32">
        <f>SQRT(POWER($K2602-$I2601,2)+POWER($L2602-$J2601,2))</f>
        <v>1.5708425920440252</v>
      </c>
      <c r="K2611" s="32"/>
      <c r="L2611" s="34"/>
    </row>
    <row r="2612" spans="8:12" x14ac:dyDescent="0.25">
      <c r="H2612" s="35"/>
      <c r="I2612" s="36" t="s">
        <v>1526</v>
      </c>
      <c r="J2612" s="36">
        <f>SQRT(POWER($K2603-$I2601,2)+POWER($L2603-$J2601,2))</f>
        <v>3.1369586669842109</v>
      </c>
      <c r="K2612" s="36"/>
      <c r="L2612" s="37"/>
    </row>
    <row r="2616" spans="8:12" x14ac:dyDescent="0.25">
      <c r="H2616" s="7"/>
      <c r="I2616" s="8" t="s">
        <v>1512</v>
      </c>
      <c r="J2616" s="8" t="s">
        <v>1513</v>
      </c>
      <c r="K2616" s="8" t="s">
        <v>1514</v>
      </c>
      <c r="L2616" s="9" t="s">
        <v>1522</v>
      </c>
    </row>
    <row r="2617" spans="8:12" x14ac:dyDescent="0.25">
      <c r="H2617" s="33" t="s">
        <v>1516</v>
      </c>
      <c r="I2617" s="4">
        <f>SQRT(POWER($I2622-$M$3,2)+POWER($J2622-$M$4,2))</f>
        <v>2.9154759474226504</v>
      </c>
      <c r="J2617" s="4">
        <f>SQRT(POWER($I2622-$N$3,2)+POWER($J2622-$N$4,2))</f>
        <v>2.2360679774997898</v>
      </c>
      <c r="K2617" s="4">
        <f>SQRT(POWER($I2622-$O$3,2)+POWER($J2622-$O$4,2))</f>
        <v>6.0415229867972862</v>
      </c>
      <c r="L2617" s="10">
        <f>SQRT(POWER($I2622-$P$3,2)+POWER($J2622-$P$4,2))</f>
        <v>6.324555320336759</v>
      </c>
    </row>
    <row r="2618" spans="8:12" x14ac:dyDescent="0.25">
      <c r="H2618" s="33" t="s">
        <v>1527</v>
      </c>
      <c r="I2618" s="32">
        <f>ROUND(I2617/0.5,0)*0.5</f>
        <v>3</v>
      </c>
      <c r="J2618" s="32">
        <f t="shared" ref="J2618" si="452">ROUND(J2617/0.5,0)*0.5</f>
        <v>2</v>
      </c>
      <c r="K2618" s="32">
        <f t="shared" ref="K2618" si="453">ROUND(K2617/0.5,0)*0.5</f>
        <v>6</v>
      </c>
      <c r="L2618" s="34">
        <f t="shared" ref="L2618" si="454">ROUND(L2617/0.5,0)*0.5</f>
        <v>6.5</v>
      </c>
    </row>
    <row r="2619" spans="8:12" x14ac:dyDescent="0.25">
      <c r="H2619" s="33" t="s">
        <v>1517</v>
      </c>
      <c r="I2619" s="4">
        <f ca="1">IF(INDIRECT("$C$" &amp; $I2618*2+3)&gt;$I$6,$I$6,INDIRECT("$C$" &amp; $I2618*2+3))</f>
        <v>7.8262379212492643</v>
      </c>
      <c r="J2619" s="4">
        <f ca="1">IF(INDIRECT("$D$" &amp; $J2618*2+3)&gt;$I$6,$I$6,INDIRECT("$D$" &amp; $J2618*2+3))</f>
        <v>1.305353997541538</v>
      </c>
      <c r="K2619" s="4">
        <f ca="1">IF(INDIRECT("$E$" &amp; $K2618*2+3)&gt;$I$6,$I$6,INDIRECT("$E$" &amp; $K2618*2+3))</f>
        <v>7.8262379212492643</v>
      </c>
      <c r="L2619" s="10">
        <f ca="1">IF(INDIRECT("$F$" &amp; $L2618*2+3)&gt;$I$6,$I$6,INDIRECT("$F$" &amp; $L2618*2+3))</f>
        <v>7.8262379212492643</v>
      </c>
    </row>
    <row r="2620" spans="8:12" x14ac:dyDescent="0.25">
      <c r="H2620" s="33"/>
      <c r="I2620" s="32" t="s">
        <v>1502</v>
      </c>
      <c r="J2620" s="4">
        <f>SUM(ABS(I2617-I2618),ABS(J2618-J2617),ABS(K2618-K2617),ABS(L2618-L2617))</f>
        <v>0.53755969653766655</v>
      </c>
      <c r="K2620" s="32"/>
      <c r="L2620" s="34"/>
    </row>
    <row r="2621" spans="8:12" x14ac:dyDescent="0.25">
      <c r="H2621" s="33"/>
      <c r="I2621" s="32" t="s">
        <v>1509</v>
      </c>
      <c r="J2621" s="32" t="s">
        <v>1510</v>
      </c>
      <c r="K2621" s="32"/>
      <c r="L2621" s="34"/>
    </row>
    <row r="2622" spans="8:12" x14ac:dyDescent="0.25">
      <c r="H2622" s="33" t="s">
        <v>1523</v>
      </c>
      <c r="I2622" s="32">
        <f>I2601+0.5</f>
        <v>1</v>
      </c>
      <c r="J2622" s="32">
        <v>1.5</v>
      </c>
      <c r="K2622" s="32"/>
      <c r="L2622" s="34"/>
    </row>
    <row r="2623" spans="8:12" x14ac:dyDescent="0.25">
      <c r="H2623" s="33" t="s">
        <v>1525</v>
      </c>
      <c r="I2623" s="4">
        <v>-5.0132571428571397</v>
      </c>
      <c r="J2623" s="4">
        <v>3.5</v>
      </c>
      <c r="K2623" s="4">
        <f>IF($I2623&lt;$K$3,$K$3,IF($I2623&gt;$L$3,$L$3,$I2623))</f>
        <v>0</v>
      </c>
      <c r="L2623" s="10">
        <f>IF($J2623&lt;$K$4,$K$4,IF($J2623&gt;$L$4,$L$4,$J2623))</f>
        <v>3.5</v>
      </c>
    </row>
    <row r="2624" spans="8:12" x14ac:dyDescent="0.25">
      <c r="H2624" s="33" t="s">
        <v>1526</v>
      </c>
      <c r="I2624" s="4">
        <v>-0.75662857142857198</v>
      </c>
      <c r="J2624" s="4">
        <v>3.5</v>
      </c>
      <c r="K2624" s="4">
        <f>IF($I2624&lt;$K$3,$K$3,IF($I2624&gt;$L$3,$L$3,$I2624))</f>
        <v>0</v>
      </c>
      <c r="L2624" s="10">
        <f>IF($J2624&lt;$K$4,$K$4,IF($J2624&gt;$L$4,$L$4,$J2624))</f>
        <v>3.5</v>
      </c>
    </row>
    <row r="2625" spans="8:12" x14ac:dyDescent="0.25">
      <c r="H2625" s="33"/>
      <c r="I2625" s="32"/>
      <c r="J2625" s="32"/>
      <c r="K2625" s="32"/>
      <c r="L2625" s="34"/>
    </row>
    <row r="2626" spans="8:12" x14ac:dyDescent="0.25">
      <c r="H2626" s="33" t="s">
        <v>1519</v>
      </c>
      <c r="I2626" s="32" t="str">
        <f ca="1" xml:space="preserve"> "(x - " &amp; $M$3 &amp; ")^2 + (y - " &amp; $M$4 &amp; ")^2 = " &amp; I2619 &amp; "^2"</f>
        <v>(x - 3,5)^2 + (y - 0)^2 = 7,82623792124926^2</v>
      </c>
      <c r="J2626" s="32"/>
      <c r="K2626" s="32"/>
      <c r="L2626" s="34"/>
    </row>
    <row r="2627" spans="8:12" x14ac:dyDescent="0.25">
      <c r="H2627" s="33"/>
      <c r="I2627" s="32" t="str">
        <f ca="1" xml:space="preserve"> "(x - " &amp; $N$3 &amp; ")^2 + (y - " &amp; $N$4 &amp; ")^2 = " &amp; J2619 &amp; "^2"</f>
        <v>(x - 0)^2 + (y - 3,5)^2 = 1,30535399754154^2</v>
      </c>
      <c r="J2627" s="32"/>
      <c r="K2627" s="32"/>
      <c r="L2627" s="34"/>
    </row>
    <row r="2628" spans="8:12" x14ac:dyDescent="0.25">
      <c r="H2628" s="33"/>
      <c r="I2628" s="32" t="str">
        <f ca="1" xml:space="preserve"> "(x - " &amp; $O$3 &amp; ")^2 + (y - " &amp; $O$4 &amp; ")^2 = " &amp; K2619 &amp; "^2"</f>
        <v>(x - 3,5)^2 + (y - 7)^2 = 7,82623792124926^2</v>
      </c>
      <c r="J2628" s="32"/>
      <c r="K2628" s="32"/>
      <c r="L2628" s="34"/>
    </row>
    <row r="2629" spans="8:12" x14ac:dyDescent="0.25">
      <c r="H2629" s="33"/>
      <c r="I2629" s="32" t="str">
        <f ca="1" xml:space="preserve"> "(x - " &amp; $P$3 &amp; ")^2 + (y - " &amp; $P$4 &amp; ")^2 = " &amp; L2619 &amp; "^2"</f>
        <v>(x - 7)^2 + (y - 3,5)^2 = 7,82623792124926^2</v>
      </c>
      <c r="J2629" s="32"/>
      <c r="K2629" s="32"/>
      <c r="L2629" s="34"/>
    </row>
    <row r="2630" spans="8:12" x14ac:dyDescent="0.25">
      <c r="H2630" s="33"/>
      <c r="I2630" s="32"/>
      <c r="J2630" s="32"/>
      <c r="K2630" s="32"/>
      <c r="L2630" s="34"/>
    </row>
    <row r="2631" spans="8:12" x14ac:dyDescent="0.25">
      <c r="H2631" s="33"/>
      <c r="I2631" s="32" t="s">
        <v>1529</v>
      </c>
      <c r="J2631" s="32"/>
      <c r="K2631" s="32"/>
      <c r="L2631" s="34"/>
    </row>
    <row r="2632" spans="8:12" x14ac:dyDescent="0.25">
      <c r="H2632" s="33"/>
      <c r="I2632" s="32" t="s">
        <v>1525</v>
      </c>
      <c r="J2632" s="32">
        <f>SQRT(POWER($K2623-$I2622,2)+POWER($L2623-$J2622,2))</f>
        <v>2.2360679774997898</v>
      </c>
      <c r="K2632" s="32"/>
      <c r="L2632" s="34"/>
    </row>
    <row r="2633" spans="8:12" x14ac:dyDescent="0.25">
      <c r="H2633" s="35"/>
      <c r="I2633" s="36" t="s">
        <v>1526</v>
      </c>
      <c r="J2633" s="36">
        <f>SQRT(POWER($K2624-$I2622,2)+POWER($L2624-$J2622,2))</f>
        <v>2.2360679774997898</v>
      </c>
      <c r="K2633" s="36"/>
      <c r="L2633" s="37"/>
    </row>
    <row r="2637" spans="8:12" x14ac:dyDescent="0.25">
      <c r="H2637" s="7"/>
      <c r="I2637" s="8" t="s">
        <v>1512</v>
      </c>
      <c r="J2637" s="8" t="s">
        <v>1513</v>
      </c>
      <c r="K2637" s="8" t="s">
        <v>1514</v>
      </c>
      <c r="L2637" s="9" t="s">
        <v>1522</v>
      </c>
    </row>
    <row r="2638" spans="8:12" x14ac:dyDescent="0.25">
      <c r="H2638" s="33" t="s">
        <v>1516</v>
      </c>
      <c r="I2638" s="4">
        <f>SQRT(POWER($I2643-$M$3,2)+POWER($J2643-$M$4,2))</f>
        <v>2.5</v>
      </c>
      <c r="J2638" s="4">
        <f>SQRT(POWER($I2643-$N$3,2)+POWER($J2643-$N$4,2))</f>
        <v>2.5</v>
      </c>
      <c r="K2638" s="4">
        <f>SQRT(POWER($I2643-$O$3,2)+POWER($J2643-$O$4,2))</f>
        <v>5.8523499553598128</v>
      </c>
      <c r="L2638" s="10">
        <f>SQRT(POWER($I2643-$P$3,2)+POWER($J2643-$P$4,2))</f>
        <v>5.8523499553598128</v>
      </c>
    </row>
    <row r="2639" spans="8:12" x14ac:dyDescent="0.25">
      <c r="H2639" s="33" t="s">
        <v>1527</v>
      </c>
      <c r="I2639" s="32">
        <f>ROUND(I2638/0.5,0)*0.5</f>
        <v>2.5</v>
      </c>
      <c r="J2639" s="32">
        <f t="shared" ref="J2639" si="455">ROUND(J2638/0.5,0)*0.5</f>
        <v>2.5</v>
      </c>
      <c r="K2639" s="32">
        <f t="shared" ref="K2639" si="456">ROUND(K2638/0.5,0)*0.5</f>
        <v>6</v>
      </c>
      <c r="L2639" s="34">
        <f t="shared" ref="L2639" si="457">ROUND(L2638/0.5,0)*0.5</f>
        <v>6</v>
      </c>
    </row>
    <row r="2640" spans="8:12" x14ac:dyDescent="0.25">
      <c r="H2640" s="33" t="s">
        <v>1517</v>
      </c>
      <c r="I2640" s="4">
        <f ca="1">IF(INDIRECT("$C$" &amp; $I2639*2+3)&gt;$I$6,$I$6,INDIRECT("$C$" &amp; $I2639*2+3))</f>
        <v>3.3616834628301917</v>
      </c>
      <c r="J2640" s="4">
        <f ca="1">IF(INDIRECT("$D$" &amp; $J2639*2+3)&gt;$I$6,$I$6,INDIRECT("$D$" &amp; $J2639*2+3))</f>
        <v>3.5273325269550631</v>
      </c>
      <c r="K2640" s="4">
        <f ca="1">IF(INDIRECT("$E$" &amp; $K2639*2+3)&gt;$I$6,$I$6,INDIRECT("$E$" &amp; $K2639*2+3))</f>
        <v>7.8262379212492643</v>
      </c>
      <c r="L2640" s="10">
        <f ca="1">IF(INDIRECT("$F$" &amp; $L2639*2+3)&gt;$I$6,$I$6,INDIRECT("$F$" &amp; $L2639*2+3))</f>
        <v>7.8262379212492643</v>
      </c>
    </row>
    <row r="2641" spans="8:12" x14ac:dyDescent="0.25">
      <c r="H2641" s="33"/>
      <c r="I2641" s="32" t="s">
        <v>1502</v>
      </c>
      <c r="J2641" s="4">
        <f>SUM(ABS(I2638-I2639),ABS(J2639-J2638),ABS(K2639-K2638),ABS(L2639-L2638))</f>
        <v>0.29530008928037432</v>
      </c>
      <c r="K2641" s="32"/>
      <c r="L2641" s="34"/>
    </row>
    <row r="2642" spans="8:12" x14ac:dyDescent="0.25">
      <c r="H2642" s="33"/>
      <c r="I2642" s="32" t="s">
        <v>1509</v>
      </c>
      <c r="J2642" s="32" t="s">
        <v>1510</v>
      </c>
      <c r="K2642" s="32"/>
      <c r="L2642" s="34"/>
    </row>
    <row r="2643" spans="8:12" x14ac:dyDescent="0.25">
      <c r="H2643" s="33" t="s">
        <v>1523</v>
      </c>
      <c r="I2643" s="32">
        <f>I2622+0.5</f>
        <v>1.5</v>
      </c>
      <c r="J2643" s="32">
        <v>1.5</v>
      </c>
      <c r="K2643" s="32"/>
      <c r="L2643" s="34"/>
    </row>
    <row r="2644" spans="8:12" x14ac:dyDescent="0.25">
      <c r="H2644" s="33" t="s">
        <v>1525</v>
      </c>
      <c r="I2644" s="4">
        <v>9.4521428571428603E-2</v>
      </c>
      <c r="J2644" s="4">
        <v>-7.2807142857143001E-2</v>
      </c>
      <c r="K2644" s="4">
        <f>IF($I2644&lt;$K$3,$K$3,IF($I2644&gt;$L$3,$L$3,$I2644))</f>
        <v>9.4521428571428603E-2</v>
      </c>
      <c r="L2644" s="10">
        <f>IF($J2644&lt;$K$4,$K$4,IF($J2644&gt;$L$4,$L$4,$J2644))</f>
        <v>0</v>
      </c>
    </row>
    <row r="2645" spans="8:12" x14ac:dyDescent="0.25">
      <c r="H2645" s="33" t="s">
        <v>1526</v>
      </c>
      <c r="I2645" s="4">
        <v>1.0857142857142701E-2</v>
      </c>
      <c r="J2645" s="4">
        <v>-7.2807142857143001E-2</v>
      </c>
      <c r="K2645" s="4">
        <f>IF($I2645&lt;$K$3,$K$3,IF($I2645&gt;$L$3,$L$3,$I2645))</f>
        <v>1.0857142857142701E-2</v>
      </c>
      <c r="L2645" s="10">
        <f>IF($J2645&lt;$K$4,$K$4,IF($J2645&gt;$L$4,$L$4,$J2645))</f>
        <v>0</v>
      </c>
    </row>
    <row r="2646" spans="8:12" x14ac:dyDescent="0.25">
      <c r="H2646" s="33"/>
      <c r="I2646" s="32"/>
      <c r="J2646" s="32"/>
      <c r="K2646" s="32"/>
      <c r="L2646" s="34"/>
    </row>
    <row r="2647" spans="8:12" x14ac:dyDescent="0.25">
      <c r="H2647" s="33" t="s">
        <v>1519</v>
      </c>
      <c r="I2647" s="32" t="str">
        <f ca="1" xml:space="preserve"> "(x - " &amp; $M$3 &amp; ")^2 + (y - " &amp; $M$4 &amp; ")^2 = " &amp; I2640 &amp; "^2"</f>
        <v>(x - 3,5)^2 + (y - 0)^2 = 3,36168346283019^2</v>
      </c>
      <c r="J2647" s="32"/>
      <c r="K2647" s="32"/>
      <c r="L2647" s="34"/>
    </row>
    <row r="2648" spans="8:12" x14ac:dyDescent="0.25">
      <c r="H2648" s="33"/>
      <c r="I2648" s="32" t="str">
        <f ca="1" xml:space="preserve"> "(x - " &amp; $N$3 &amp; ")^2 + (y - " &amp; $N$4 &amp; ")^2 = " &amp; J2640 &amp; "^2"</f>
        <v>(x - 0)^2 + (y - 3,5)^2 = 3,52733252695506^2</v>
      </c>
      <c r="J2648" s="32"/>
      <c r="K2648" s="32"/>
      <c r="L2648" s="34"/>
    </row>
    <row r="2649" spans="8:12" x14ac:dyDescent="0.25">
      <c r="H2649" s="33"/>
      <c r="I2649" s="32" t="str">
        <f ca="1" xml:space="preserve"> "(x - " &amp; $O$3 &amp; ")^2 + (y - " &amp; $O$4 &amp; ")^2 = " &amp; K2640 &amp; "^2"</f>
        <v>(x - 3,5)^2 + (y - 7)^2 = 7,82623792124926^2</v>
      </c>
      <c r="J2649" s="32"/>
      <c r="K2649" s="32"/>
      <c r="L2649" s="34"/>
    </row>
    <row r="2650" spans="8:12" x14ac:dyDescent="0.25">
      <c r="H2650" s="33"/>
      <c r="I2650" s="32" t="str">
        <f ca="1" xml:space="preserve"> "(x - " &amp; $P$3 &amp; ")^2 + (y - " &amp; $P$4 &amp; ")^2 = " &amp; L2640 &amp; "^2"</f>
        <v>(x - 7)^2 + (y - 3,5)^2 = 7,82623792124926^2</v>
      </c>
      <c r="J2650" s="32"/>
      <c r="K2650" s="32"/>
      <c r="L2650" s="34"/>
    </row>
    <row r="2651" spans="8:12" x14ac:dyDescent="0.25">
      <c r="H2651" s="33"/>
      <c r="I2651" s="32"/>
      <c r="J2651" s="32"/>
      <c r="K2651" s="32"/>
      <c r="L2651" s="34"/>
    </row>
    <row r="2652" spans="8:12" x14ac:dyDescent="0.25">
      <c r="H2652" s="33"/>
      <c r="I2652" s="32" t="s">
        <v>1529</v>
      </c>
      <c r="J2652" s="32"/>
      <c r="K2652" s="32"/>
      <c r="L2652" s="34"/>
    </row>
    <row r="2653" spans="8:12" x14ac:dyDescent="0.25">
      <c r="H2653" s="33"/>
      <c r="I2653" s="32" t="s">
        <v>1525</v>
      </c>
      <c r="J2653" s="32">
        <f>SQRT(POWER($K2644-$I2643,2)+POWER($L2644-$J2643,2))</f>
        <v>2.0555704840128683</v>
      </c>
      <c r="K2653" s="32"/>
      <c r="L2653" s="34"/>
    </row>
    <row r="2654" spans="8:12" x14ac:dyDescent="0.25">
      <c r="H2654" s="35"/>
      <c r="I2654" s="36" t="s">
        <v>1526</v>
      </c>
      <c r="J2654" s="36">
        <f>SQRT(POWER($K2645-$I2643,2)+POWER($L2645-$J2643,2))</f>
        <v>2.1136571266361042</v>
      </c>
      <c r="K2654" s="36"/>
      <c r="L2654" s="37"/>
    </row>
    <row r="2658" spans="8:12" x14ac:dyDescent="0.25">
      <c r="H2658" s="7"/>
      <c r="I2658" s="8" t="s">
        <v>1512</v>
      </c>
      <c r="J2658" s="8" t="s">
        <v>1513</v>
      </c>
      <c r="K2658" s="8" t="s">
        <v>1514</v>
      </c>
      <c r="L2658" s="9" t="s">
        <v>1522</v>
      </c>
    </row>
    <row r="2659" spans="8:12" x14ac:dyDescent="0.25">
      <c r="H2659" s="33" t="s">
        <v>1516</v>
      </c>
      <c r="I2659" s="4">
        <f>SQRT(POWER($I2664-$M$3,2)+POWER($J2664-$M$4,2))</f>
        <v>2.1213203435596424</v>
      </c>
      <c r="J2659" s="4">
        <f>SQRT(POWER($I2664-$N$3,2)+POWER($J2664-$N$4,2))</f>
        <v>2.8284271247461903</v>
      </c>
      <c r="K2659" s="4">
        <f>SQRT(POWER($I2664-$O$3,2)+POWER($J2664-$O$4,2))</f>
        <v>5.7008771254956896</v>
      </c>
      <c r="L2659" s="10">
        <f>SQRT(POWER($I2664-$P$3,2)+POWER($J2664-$P$4,2))</f>
        <v>5.3851648071345037</v>
      </c>
    </row>
    <row r="2660" spans="8:12" x14ac:dyDescent="0.25">
      <c r="H2660" s="33" t="s">
        <v>1527</v>
      </c>
      <c r="I2660" s="32">
        <f>ROUND(I2659/0.5,0)*0.5</f>
        <v>2</v>
      </c>
      <c r="J2660" s="32">
        <f t="shared" ref="J2660" si="458">ROUND(J2659/0.5,0)*0.5</f>
        <v>3</v>
      </c>
      <c r="K2660" s="32">
        <f t="shared" ref="K2660" si="459">ROUND(K2659/0.5,0)*0.5</f>
        <v>5.5</v>
      </c>
      <c r="L2660" s="34">
        <f t="shared" ref="L2660" si="460">ROUND(L2659/0.5,0)*0.5</f>
        <v>5.5</v>
      </c>
    </row>
    <row r="2661" spans="8:12" x14ac:dyDescent="0.25">
      <c r="H2661" s="33" t="s">
        <v>1517</v>
      </c>
      <c r="I2661" s="4">
        <f ca="1">IF(INDIRECT("$C$" &amp; $I2660*2+3)&gt;$I$6,$I$6,INDIRECT("$C$" &amp; $I2660*2+3))</f>
        <v>1.305353997541538</v>
      </c>
      <c r="J2661" s="4">
        <f ca="1">IF(INDIRECT("$D$" &amp; $J2660*2+3)&gt;$I$6,$I$6,INDIRECT("$D$" &amp; $J2660*2+3))</f>
        <v>7.8262379212492643</v>
      </c>
      <c r="K2661" s="4">
        <f ca="1">IF(INDIRECT("$E$" &amp; $K2660*2+3)&gt;$I$6,$I$6,INDIRECT("$E$" &amp; $K2660*2+3))</f>
        <v>3.8217509215751315</v>
      </c>
      <c r="L2661" s="10">
        <f ca="1">IF(INDIRECT("$F$" &amp; $L2660*2+3)&gt;$I$6,$I$6,INDIRECT("$F$" &amp; $L2660*2+3))</f>
        <v>3.7609640645075757</v>
      </c>
    </row>
    <row r="2662" spans="8:12" x14ac:dyDescent="0.25">
      <c r="H2662" s="33"/>
      <c r="I2662" s="32" t="s">
        <v>1502</v>
      </c>
      <c r="J2662" s="4">
        <f>SUM(ABS(I2659-I2660),ABS(J2660-J2659),ABS(K2660-K2659),ABS(L2660-L2659))</f>
        <v>0.60860553717463794</v>
      </c>
      <c r="K2662" s="32"/>
      <c r="L2662" s="34"/>
    </row>
    <row r="2663" spans="8:12" x14ac:dyDescent="0.25">
      <c r="H2663" s="33"/>
      <c r="I2663" s="32" t="s">
        <v>1509</v>
      </c>
      <c r="J2663" s="32" t="s">
        <v>1510</v>
      </c>
      <c r="K2663" s="32"/>
      <c r="L2663" s="34"/>
    </row>
    <row r="2664" spans="8:12" x14ac:dyDescent="0.25">
      <c r="H2664" s="33" t="s">
        <v>1523</v>
      </c>
      <c r="I2664" s="32">
        <f>I2643+0.5</f>
        <v>2</v>
      </c>
      <c r="J2664" s="32">
        <v>1.5</v>
      </c>
      <c r="K2664" s="32"/>
      <c r="L2664" s="34"/>
    </row>
    <row r="2665" spans="8:12" x14ac:dyDescent="0.25">
      <c r="H2665" s="33" t="s">
        <v>1525</v>
      </c>
      <c r="I2665" s="4">
        <v>11.0935214285714</v>
      </c>
      <c r="J2665" s="4">
        <v>2.5802642857142901</v>
      </c>
      <c r="K2665" s="4">
        <f>IF($I2665&lt;$K$3,$K$3,IF($I2665&gt;$L$3,$L$3,$I2665))</f>
        <v>7</v>
      </c>
      <c r="L2665" s="10">
        <f>IF($J2665&lt;$K$4,$K$4,IF($J2665&gt;$L$4,$L$4,$J2665))</f>
        <v>2.5802642857142901</v>
      </c>
    </row>
    <row r="2666" spans="8:12" x14ac:dyDescent="0.25">
      <c r="H2666" s="33" t="s">
        <v>1526</v>
      </c>
      <c r="I2666" s="4">
        <v>6.8693785714285696</v>
      </c>
      <c r="J2666" s="4">
        <v>2.5802642857142901</v>
      </c>
      <c r="K2666" s="4">
        <f>IF($I2666&lt;$K$3,$K$3,IF($I2666&gt;$L$3,$L$3,$I2666))</f>
        <v>6.8693785714285696</v>
      </c>
      <c r="L2666" s="10">
        <f>IF($J2666&lt;$K$4,$K$4,IF($J2666&gt;$L$4,$L$4,$J2666))</f>
        <v>2.5802642857142901</v>
      </c>
    </row>
    <row r="2667" spans="8:12" x14ac:dyDescent="0.25">
      <c r="H2667" s="33"/>
      <c r="I2667" s="32"/>
      <c r="J2667" s="32"/>
      <c r="K2667" s="32"/>
      <c r="L2667" s="34"/>
    </row>
    <row r="2668" spans="8:12" x14ac:dyDescent="0.25">
      <c r="H2668" s="33" t="s">
        <v>1519</v>
      </c>
      <c r="I2668" s="32" t="str">
        <f ca="1" xml:space="preserve"> "(x - " &amp; $M$3 &amp; ")^2 + (y - " &amp; $M$4 &amp; ")^2 = " &amp; I2661 &amp; "^2"</f>
        <v>(x - 3,5)^2 + (y - 0)^2 = 1,30535399754154^2</v>
      </c>
      <c r="J2668" s="32"/>
      <c r="K2668" s="32"/>
      <c r="L2668" s="34"/>
    </row>
    <row r="2669" spans="8:12" x14ac:dyDescent="0.25">
      <c r="H2669" s="33"/>
      <c r="I2669" s="32" t="str">
        <f ca="1" xml:space="preserve"> "(x - " &amp; $N$3 &amp; ")^2 + (y - " &amp; $N$4 &amp; ")^2 = " &amp; J2661 &amp; "^2"</f>
        <v>(x - 0)^2 + (y - 3,5)^2 = 7,82623792124926^2</v>
      </c>
      <c r="J2669" s="32"/>
      <c r="K2669" s="32"/>
      <c r="L2669" s="34"/>
    </row>
    <row r="2670" spans="8:12" x14ac:dyDescent="0.25">
      <c r="H2670" s="33"/>
      <c r="I2670" s="32" t="str">
        <f ca="1" xml:space="preserve"> "(x - " &amp; $O$3 &amp; ")^2 + (y - " &amp; $O$4 &amp; ")^2 = " &amp; K2661 &amp; "^2"</f>
        <v>(x - 3,5)^2 + (y - 7)^2 = 3,82175092157513^2</v>
      </c>
      <c r="J2670" s="32"/>
      <c r="K2670" s="32"/>
      <c r="L2670" s="34"/>
    </row>
    <row r="2671" spans="8:12" x14ac:dyDescent="0.25">
      <c r="H2671" s="33"/>
      <c r="I2671" s="32" t="str">
        <f ca="1" xml:space="preserve"> "(x - " &amp; $P$3 &amp; ")^2 + (y - " &amp; $P$4 &amp; ")^2 = " &amp; L2661 &amp; "^2"</f>
        <v>(x - 7)^2 + (y - 3,5)^2 = 3,76096406450758^2</v>
      </c>
      <c r="J2671" s="32"/>
      <c r="K2671" s="32"/>
      <c r="L2671" s="34"/>
    </row>
    <row r="2672" spans="8:12" x14ac:dyDescent="0.25">
      <c r="H2672" s="33"/>
      <c r="I2672" s="32"/>
      <c r="J2672" s="32"/>
      <c r="K2672" s="32"/>
      <c r="L2672" s="34"/>
    </row>
    <row r="2673" spans="8:12" x14ac:dyDescent="0.25">
      <c r="H2673" s="33"/>
      <c r="I2673" s="32" t="s">
        <v>1529</v>
      </c>
      <c r="J2673" s="32"/>
      <c r="K2673" s="32"/>
      <c r="L2673" s="34"/>
    </row>
    <row r="2674" spans="8:12" x14ac:dyDescent="0.25">
      <c r="H2674" s="33"/>
      <c r="I2674" s="32" t="s">
        <v>1525</v>
      </c>
      <c r="J2674" s="32">
        <f>SQRT(POWER($K2665-$I2664,2)+POWER($L2665-$J2664,2))</f>
        <v>5.1153661576655294</v>
      </c>
      <c r="K2674" s="32"/>
      <c r="L2674" s="34"/>
    </row>
    <row r="2675" spans="8:12" x14ac:dyDescent="0.25">
      <c r="H2675" s="35"/>
      <c r="I2675" s="36" t="s">
        <v>1526</v>
      </c>
      <c r="J2675" s="36">
        <f>SQRT(POWER($K2666-$I2664,2)+POWER($L2666-$J2664,2))</f>
        <v>4.9877668950019647</v>
      </c>
      <c r="K2675" s="36"/>
      <c r="L2675" s="37"/>
    </row>
    <row r="2679" spans="8:12" x14ac:dyDescent="0.25">
      <c r="H2679" s="7"/>
      <c r="I2679" s="8" t="s">
        <v>1512</v>
      </c>
      <c r="J2679" s="8" t="s">
        <v>1513</v>
      </c>
      <c r="K2679" s="8" t="s">
        <v>1514</v>
      </c>
      <c r="L2679" s="9" t="s">
        <v>1522</v>
      </c>
    </row>
    <row r="2680" spans="8:12" x14ac:dyDescent="0.25">
      <c r="H2680" s="33" t="s">
        <v>1516</v>
      </c>
      <c r="I2680" s="4">
        <f>SQRT(POWER($I2685-$M$3,2)+POWER($J2685-$M$4,2))</f>
        <v>1.8027756377319946</v>
      </c>
      <c r="J2680" s="4">
        <f>SQRT(POWER($I2685-$N$3,2)+POWER($J2685-$N$4,2))</f>
        <v>3.2015621187164243</v>
      </c>
      <c r="K2680" s="4">
        <f>SQRT(POWER($I2685-$O$3,2)+POWER($J2685-$O$4,2))</f>
        <v>5.5901699437494745</v>
      </c>
      <c r="L2680" s="10">
        <f>SQRT(POWER($I2685-$P$3,2)+POWER($J2685-$P$4,2))</f>
        <v>4.924428900898052</v>
      </c>
    </row>
    <row r="2681" spans="8:12" x14ac:dyDescent="0.25">
      <c r="H2681" s="33" t="s">
        <v>1527</v>
      </c>
      <c r="I2681" s="32">
        <f>ROUND(I2680/0.5,0)*0.5</f>
        <v>2</v>
      </c>
      <c r="J2681" s="32">
        <f t="shared" ref="J2681" si="461">ROUND(J2680/0.5,0)*0.5</f>
        <v>3</v>
      </c>
      <c r="K2681" s="32">
        <f t="shared" ref="K2681" si="462">ROUND(K2680/0.5,0)*0.5</f>
        <v>5.5</v>
      </c>
      <c r="L2681" s="34">
        <f t="shared" ref="L2681" si="463">ROUND(L2680/0.5,0)*0.5</f>
        <v>5</v>
      </c>
    </row>
    <row r="2682" spans="8:12" x14ac:dyDescent="0.25">
      <c r="H2682" s="33" t="s">
        <v>1517</v>
      </c>
      <c r="I2682" s="4">
        <f ca="1">IF(INDIRECT("$C$" &amp; $I2681*2+3)&gt;$I$6,$I$6,INDIRECT("$C$" &amp; $I2681*2+3))</f>
        <v>1.305353997541538</v>
      </c>
      <c r="J2682" s="4">
        <f ca="1">IF(INDIRECT("$D$" &amp; $J2681*2+3)&gt;$I$6,$I$6,INDIRECT("$D$" &amp; $J2681*2+3))</f>
        <v>7.8262379212492643</v>
      </c>
      <c r="K2682" s="4">
        <f ca="1">IF(INDIRECT("$E$" &amp; $K2681*2+3)&gt;$I$6,$I$6,INDIRECT("$E$" &amp; $K2681*2+3))</f>
        <v>3.8217509215751315</v>
      </c>
      <c r="L2682" s="10">
        <f ca="1">IF(INDIRECT("$F$" &amp; $L2681*2+3)&gt;$I$6,$I$6,INDIRECT("$F$" &amp; $L2681*2+3))</f>
        <v>2.478883460205028</v>
      </c>
    </row>
    <row r="2683" spans="8:12" x14ac:dyDescent="0.25">
      <c r="H2683" s="33"/>
      <c r="I2683" s="32" t="s">
        <v>1502</v>
      </c>
      <c r="J2683" s="4">
        <f>SUM(ABS(I2680-I2681),ABS(J2681-J2680),ABS(K2681-K2680),ABS(L2681-L2680))</f>
        <v>0.56452752383585225</v>
      </c>
      <c r="K2683" s="32"/>
      <c r="L2683" s="34"/>
    </row>
    <row r="2684" spans="8:12" x14ac:dyDescent="0.25">
      <c r="H2684" s="33"/>
      <c r="I2684" s="32" t="s">
        <v>1509</v>
      </c>
      <c r="J2684" s="32" t="s">
        <v>1510</v>
      </c>
      <c r="K2684" s="32"/>
      <c r="L2684" s="34"/>
    </row>
    <row r="2685" spans="8:12" x14ac:dyDescent="0.25">
      <c r="H2685" s="33" t="s">
        <v>1523</v>
      </c>
      <c r="I2685" s="32">
        <f>I2664+0.5</f>
        <v>2.5</v>
      </c>
      <c r="J2685" s="32">
        <v>1.5</v>
      </c>
      <c r="K2685" s="32"/>
      <c r="L2685" s="34"/>
    </row>
    <row r="2686" spans="8:12" x14ac:dyDescent="0.25">
      <c r="H2686" s="33" t="s">
        <v>1525</v>
      </c>
      <c r="I2686" s="4">
        <v>11.0935214285714</v>
      </c>
      <c r="J2686" s="4">
        <v>2.5802642857142901</v>
      </c>
      <c r="K2686" s="4">
        <f>IF($I2686&lt;$K$3,$K$3,IF($I2686&gt;$L$3,$L$3,$I2686))</f>
        <v>7</v>
      </c>
      <c r="L2686" s="10">
        <f>IF($J2686&lt;$K$4,$K$4,IF($J2686&gt;$L$4,$L$4,$J2686))</f>
        <v>2.5802642857142901</v>
      </c>
    </row>
    <row r="2687" spans="8:12" x14ac:dyDescent="0.25">
      <c r="H2687" s="33" t="s">
        <v>1526</v>
      </c>
      <c r="I2687" s="4">
        <v>7.4398928571428602</v>
      </c>
      <c r="J2687" s="4">
        <v>2.5802642857142901</v>
      </c>
      <c r="K2687" s="4">
        <f>IF($I2687&lt;$K$3,$K$3,IF($I2687&gt;$L$3,$L$3,$I2687))</f>
        <v>7</v>
      </c>
      <c r="L2687" s="10">
        <f>IF($J2687&lt;$K$4,$K$4,IF($J2687&gt;$L$4,$L$4,$J2687))</f>
        <v>2.5802642857142901</v>
      </c>
    </row>
    <row r="2688" spans="8:12" x14ac:dyDescent="0.25">
      <c r="H2688" s="33"/>
      <c r="I2688" s="32"/>
      <c r="J2688" s="32"/>
      <c r="K2688" s="32"/>
      <c r="L2688" s="34"/>
    </row>
    <row r="2689" spans="8:12" x14ac:dyDescent="0.25">
      <c r="H2689" s="33" t="s">
        <v>1519</v>
      </c>
      <c r="I2689" s="32" t="str">
        <f ca="1" xml:space="preserve"> "(x - " &amp; $M$3 &amp; ")^2 + (y - " &amp; $M$4 &amp; ")^2 = " &amp; I2682 &amp; "^2"</f>
        <v>(x - 3,5)^2 + (y - 0)^2 = 1,30535399754154^2</v>
      </c>
      <c r="J2689" s="32"/>
      <c r="K2689" s="32"/>
      <c r="L2689" s="34"/>
    </row>
    <row r="2690" spans="8:12" x14ac:dyDescent="0.25">
      <c r="H2690" s="33"/>
      <c r="I2690" s="32" t="str">
        <f ca="1" xml:space="preserve"> "(x - " &amp; $N$3 &amp; ")^2 + (y - " &amp; $N$4 &amp; ")^2 = " &amp; J2682 &amp; "^2"</f>
        <v>(x - 0)^2 + (y - 3,5)^2 = 7,82623792124926^2</v>
      </c>
      <c r="J2690" s="32"/>
      <c r="K2690" s="32"/>
      <c r="L2690" s="34"/>
    </row>
    <row r="2691" spans="8:12" x14ac:dyDescent="0.25">
      <c r="H2691" s="33"/>
      <c r="I2691" s="32" t="str">
        <f ca="1" xml:space="preserve"> "(x - " &amp; $O$3 &amp; ")^2 + (y - " &amp; $O$4 &amp; ")^2 = " &amp; K2682 &amp; "^2"</f>
        <v>(x - 3,5)^2 + (y - 7)^2 = 3,82175092157513^2</v>
      </c>
      <c r="J2691" s="32"/>
      <c r="K2691" s="32"/>
      <c r="L2691" s="34"/>
    </row>
    <row r="2692" spans="8:12" x14ac:dyDescent="0.25">
      <c r="H2692" s="33"/>
      <c r="I2692" s="32" t="str">
        <f ca="1" xml:space="preserve"> "(x - " &amp; $P$3 &amp; ")^2 + (y - " &amp; $P$4 &amp; ")^2 = " &amp; L2682 &amp; "^2"</f>
        <v>(x - 7)^2 + (y - 3,5)^2 = 2,47888346020503^2</v>
      </c>
      <c r="J2692" s="32"/>
      <c r="K2692" s="32"/>
      <c r="L2692" s="34"/>
    </row>
    <row r="2693" spans="8:12" x14ac:dyDescent="0.25">
      <c r="H2693" s="33"/>
      <c r="I2693" s="32"/>
      <c r="J2693" s="32"/>
      <c r="K2693" s="32"/>
      <c r="L2693" s="34"/>
    </row>
    <row r="2694" spans="8:12" x14ac:dyDescent="0.25">
      <c r="H2694" s="33"/>
      <c r="I2694" s="32" t="s">
        <v>1529</v>
      </c>
      <c r="J2694" s="32"/>
      <c r="K2694" s="32"/>
      <c r="L2694" s="34"/>
    </row>
    <row r="2695" spans="8:12" x14ac:dyDescent="0.25">
      <c r="H2695" s="33"/>
      <c r="I2695" s="32" t="s">
        <v>1525</v>
      </c>
      <c r="J2695" s="32">
        <f>SQRT(POWER($K2686-$I2685,2)+POWER($L2686-$J2685,2))</f>
        <v>4.6278473318584963</v>
      </c>
      <c r="K2695" s="32"/>
      <c r="L2695" s="34"/>
    </row>
    <row r="2696" spans="8:12" x14ac:dyDescent="0.25">
      <c r="H2696" s="35"/>
      <c r="I2696" s="36" t="s">
        <v>1526</v>
      </c>
      <c r="J2696" s="36">
        <f>SQRT(POWER($K2687-$I2685,2)+POWER($L2687-$J2685,2))</f>
        <v>4.6278473318584963</v>
      </c>
      <c r="K2696" s="36"/>
      <c r="L2696" s="37"/>
    </row>
    <row r="2700" spans="8:12" x14ac:dyDescent="0.25">
      <c r="H2700" s="7"/>
      <c r="I2700" s="8" t="s">
        <v>1512</v>
      </c>
      <c r="J2700" s="8" t="s">
        <v>1513</v>
      </c>
      <c r="K2700" s="8" t="s">
        <v>1514</v>
      </c>
      <c r="L2700" s="9" t="s">
        <v>1522</v>
      </c>
    </row>
    <row r="2701" spans="8:12" x14ac:dyDescent="0.25">
      <c r="H2701" s="33" t="s">
        <v>1516</v>
      </c>
      <c r="I2701" s="4">
        <f>SQRT(POWER($I2706-$M$3,2)+POWER($J2706-$M$4,2))</f>
        <v>1.5811388300841898</v>
      </c>
      <c r="J2701" s="4">
        <f>SQRT(POWER($I2706-$N$3,2)+POWER($J2706-$N$4,2))</f>
        <v>3.6055512754639891</v>
      </c>
      <c r="K2701" s="4">
        <f>SQRT(POWER($I2706-$O$3,2)+POWER($J2706-$O$4,2))</f>
        <v>5.5226805085936306</v>
      </c>
      <c r="L2701" s="10">
        <f>SQRT(POWER($I2706-$P$3,2)+POWER($J2706-$P$4,2))</f>
        <v>4.4721359549995796</v>
      </c>
    </row>
    <row r="2702" spans="8:12" x14ac:dyDescent="0.25">
      <c r="H2702" s="33" t="s">
        <v>1527</v>
      </c>
      <c r="I2702" s="32">
        <f>ROUND(I2701/0.5,0)*0.5</f>
        <v>1.5</v>
      </c>
      <c r="J2702" s="32">
        <f t="shared" ref="J2702" si="464">ROUND(J2701/0.5,0)*0.5</f>
        <v>3.5</v>
      </c>
      <c r="K2702" s="32">
        <f t="shared" ref="K2702" si="465">ROUND(K2701/0.5,0)*0.5</f>
        <v>5.5</v>
      </c>
      <c r="L2702" s="34">
        <f t="shared" ref="L2702" si="466">ROUND(L2701/0.5,0)*0.5</f>
        <v>4.5</v>
      </c>
    </row>
    <row r="2703" spans="8:12" x14ac:dyDescent="0.25">
      <c r="H2703" s="33" t="s">
        <v>1517</v>
      </c>
      <c r="I2703" s="4">
        <f ca="1">IF(INDIRECT("$C$" &amp; $I2702*2+3)&gt;$I$6,$I$6,INDIRECT("$C$" &amp; $I2702*2+3))</f>
        <v>0.84668532843176303</v>
      </c>
      <c r="J2703" s="4">
        <f ca="1">IF(INDIRECT("$D$" &amp; $J2702*2+3)&gt;$I$6,$I$6,INDIRECT("$D$" &amp; $J2702*2+3))</f>
        <v>4.0748831502853919</v>
      </c>
      <c r="K2703" s="4">
        <f ca="1">IF(INDIRECT("$E$" &amp; $K2702*2+3)&gt;$I$6,$I$6,INDIRECT("$E$" &amp; $K2702*2+3))</f>
        <v>3.8217509215751315</v>
      </c>
      <c r="L2703" s="10">
        <f ca="1">IF(INDIRECT("$F$" &amp; $L2702*2+3)&gt;$I$6,$I$6,INDIRECT("$F$" &amp; $L2702*2+3))</f>
        <v>2.1457906735558052</v>
      </c>
    </row>
    <row r="2704" spans="8:12" x14ac:dyDescent="0.25">
      <c r="H2704" s="33"/>
      <c r="I2704" s="32" t="s">
        <v>1502</v>
      </c>
      <c r="J2704" s="4">
        <f>SUM(ABS(I2701-I2702),ABS(J2702-J2701),ABS(K2702-K2701),ABS(L2702-L2701))</f>
        <v>0.23723465914222985</v>
      </c>
      <c r="K2704" s="32"/>
      <c r="L2704" s="34"/>
    </row>
    <row r="2705" spans="8:12" x14ac:dyDescent="0.25">
      <c r="H2705" s="33"/>
      <c r="I2705" s="32" t="s">
        <v>1509</v>
      </c>
      <c r="J2705" s="32" t="s">
        <v>1510</v>
      </c>
      <c r="K2705" s="32"/>
      <c r="L2705" s="34"/>
    </row>
    <row r="2706" spans="8:12" x14ac:dyDescent="0.25">
      <c r="H2706" s="33" t="s">
        <v>1523</v>
      </c>
      <c r="I2706" s="32">
        <f>I2685+0.5</f>
        <v>3</v>
      </c>
      <c r="J2706" s="32">
        <v>1.5</v>
      </c>
      <c r="K2706" s="32"/>
      <c r="L2706" s="34"/>
    </row>
    <row r="2707" spans="8:12" x14ac:dyDescent="0.25">
      <c r="H2707" s="33" t="s">
        <v>1525</v>
      </c>
      <c r="I2707" s="4">
        <v>4.7724928571428604</v>
      </c>
      <c r="J2707" s="4">
        <v>2.5092928571428601</v>
      </c>
      <c r="K2707" s="4">
        <f>IF($I2707&lt;$K$3,$K$3,IF($I2707&gt;$L$3,$L$3,$I2707))</f>
        <v>4.7724928571428604</v>
      </c>
      <c r="L2707" s="10">
        <f>IF($J2707&lt;$K$4,$K$4,IF($J2707&gt;$L$4,$L$4,$J2707))</f>
        <v>2.5092928571428601</v>
      </c>
    </row>
    <row r="2708" spans="8:12" x14ac:dyDescent="0.25">
      <c r="H2708" s="33" t="s">
        <v>1526</v>
      </c>
      <c r="I2708" s="4">
        <v>4.3530285714285704</v>
      </c>
      <c r="J2708" s="4">
        <v>2.5092928571428601</v>
      </c>
      <c r="K2708" s="4">
        <f>IF($I2708&lt;$K$3,$K$3,IF($I2708&gt;$L$3,$L$3,$I2708))</f>
        <v>4.3530285714285704</v>
      </c>
      <c r="L2708" s="10">
        <f>IF($J2708&lt;$K$4,$K$4,IF($J2708&gt;$L$4,$L$4,$J2708))</f>
        <v>2.5092928571428601</v>
      </c>
    </row>
    <row r="2709" spans="8:12" x14ac:dyDescent="0.25">
      <c r="H2709" s="33"/>
      <c r="I2709" s="32"/>
      <c r="J2709" s="32"/>
      <c r="K2709" s="32"/>
      <c r="L2709" s="34"/>
    </row>
    <row r="2710" spans="8:12" x14ac:dyDescent="0.25">
      <c r="H2710" s="33" t="s">
        <v>1519</v>
      </c>
      <c r="I2710" s="32" t="str">
        <f ca="1" xml:space="preserve"> "(x - " &amp; $M$3 &amp; ")^2 + (y - " &amp; $M$4 &amp; ")^2 = " &amp; I2703 &amp; "^2"</f>
        <v>(x - 3,5)^2 + (y - 0)^2 = 0,846685328431763^2</v>
      </c>
      <c r="J2710" s="32"/>
      <c r="K2710" s="32"/>
      <c r="L2710" s="34"/>
    </row>
    <row r="2711" spans="8:12" x14ac:dyDescent="0.25">
      <c r="H2711" s="33"/>
      <c r="I2711" s="32" t="str">
        <f ca="1" xml:space="preserve"> "(x - " &amp; $N$3 &amp; ")^2 + (y - " &amp; $N$4 &amp; ")^2 = " &amp; J2703 &amp; "^2"</f>
        <v>(x - 0)^2 + (y - 3,5)^2 = 4,07488315028539^2</v>
      </c>
      <c r="J2711" s="32"/>
      <c r="K2711" s="32"/>
      <c r="L2711" s="34"/>
    </row>
    <row r="2712" spans="8:12" x14ac:dyDescent="0.25">
      <c r="H2712" s="33"/>
      <c r="I2712" s="32" t="str">
        <f ca="1" xml:space="preserve"> "(x - " &amp; $O$3 &amp; ")^2 + (y - " &amp; $O$4 &amp; ")^2 = " &amp; K2703 &amp; "^2"</f>
        <v>(x - 3,5)^2 + (y - 7)^2 = 3,82175092157513^2</v>
      </c>
      <c r="J2712" s="32"/>
      <c r="K2712" s="32"/>
      <c r="L2712" s="34"/>
    </row>
    <row r="2713" spans="8:12" x14ac:dyDescent="0.25">
      <c r="H2713" s="33"/>
      <c r="I2713" s="32" t="str">
        <f ca="1" xml:space="preserve"> "(x - " &amp; $P$3 &amp; ")^2 + (y - " &amp; $P$4 &amp; ")^2 = " &amp; L2703 &amp; "^2"</f>
        <v>(x - 7)^2 + (y - 3,5)^2 = 2,14579067355581^2</v>
      </c>
      <c r="J2713" s="32"/>
      <c r="K2713" s="32"/>
      <c r="L2713" s="34"/>
    </row>
    <row r="2714" spans="8:12" x14ac:dyDescent="0.25">
      <c r="H2714" s="33"/>
      <c r="I2714" s="32"/>
      <c r="J2714" s="32"/>
      <c r="K2714" s="32"/>
      <c r="L2714" s="34"/>
    </row>
    <row r="2715" spans="8:12" x14ac:dyDescent="0.25">
      <c r="H2715" s="33"/>
      <c r="I2715" s="32" t="s">
        <v>1529</v>
      </c>
      <c r="J2715" s="32"/>
      <c r="K2715" s="32"/>
      <c r="L2715" s="34"/>
    </row>
    <row r="2716" spans="8:12" x14ac:dyDescent="0.25">
      <c r="H2716" s="33"/>
      <c r="I2716" s="32" t="s">
        <v>1525</v>
      </c>
      <c r="J2716" s="32">
        <f>SQRT(POWER($K2707-$I2706,2)+POWER($L2707-$J2706,2))</f>
        <v>2.0397065965726684</v>
      </c>
      <c r="K2716" s="32"/>
      <c r="L2716" s="34"/>
    </row>
    <row r="2717" spans="8:12" x14ac:dyDescent="0.25">
      <c r="H2717" s="35"/>
      <c r="I2717" s="36" t="s">
        <v>1526</v>
      </c>
      <c r="J2717" s="36">
        <f>SQRT(POWER($K2708-$I2706,2)+POWER($L2708-$J2706,2))</f>
        <v>1.6880042614228306</v>
      </c>
      <c r="K2717" s="36"/>
      <c r="L2717" s="37"/>
    </row>
    <row r="2721" spans="8:12" x14ac:dyDescent="0.25">
      <c r="H2721" s="7"/>
      <c r="I2721" s="8" t="s">
        <v>1512</v>
      </c>
      <c r="J2721" s="8" t="s">
        <v>1513</v>
      </c>
      <c r="K2721" s="8" t="s">
        <v>1514</v>
      </c>
      <c r="L2721" s="9" t="s">
        <v>1522</v>
      </c>
    </row>
    <row r="2722" spans="8:12" x14ac:dyDescent="0.25">
      <c r="H2722" s="33" t="s">
        <v>1516</v>
      </c>
      <c r="I2722" s="4">
        <f>SQRT(POWER($I2727-$M$3,2)+POWER($J2727-$M$4,2))</f>
        <v>1.5</v>
      </c>
      <c r="J2722" s="4">
        <f>SQRT(POWER($I2727-$N$3,2)+POWER($J2727-$N$4,2))</f>
        <v>4.0311288741492746</v>
      </c>
      <c r="K2722" s="4">
        <f>SQRT(POWER($I2727-$O$3,2)+POWER($J2727-$O$4,2))</f>
        <v>5.5</v>
      </c>
      <c r="L2722" s="10">
        <f>SQRT(POWER($I2727-$P$3,2)+POWER($J2727-$P$4,2))</f>
        <v>4.0311288741492746</v>
      </c>
    </row>
    <row r="2723" spans="8:12" x14ac:dyDescent="0.25">
      <c r="H2723" s="33" t="s">
        <v>1527</v>
      </c>
      <c r="I2723" s="32">
        <f>ROUND(I2722/0.5,0)*0.5</f>
        <v>1.5</v>
      </c>
      <c r="J2723" s="32">
        <f t="shared" ref="J2723" si="467">ROUND(J2722/0.5,0)*0.5</f>
        <v>4</v>
      </c>
      <c r="K2723" s="32">
        <f t="shared" ref="K2723" si="468">ROUND(K2722/0.5,0)*0.5</f>
        <v>5.5</v>
      </c>
      <c r="L2723" s="34">
        <f t="shared" ref="L2723" si="469">ROUND(L2722/0.5,0)*0.5</f>
        <v>4</v>
      </c>
    </row>
    <row r="2724" spans="8:12" x14ac:dyDescent="0.25">
      <c r="H2724" s="33" t="s">
        <v>1517</v>
      </c>
      <c r="I2724" s="4">
        <f ca="1">IF(INDIRECT("$C$" &amp; $I2723*2+3)&gt;$I$6,$I$6,INDIRECT("$C$" &amp; $I2723*2+3))</f>
        <v>0.84668532843176303</v>
      </c>
      <c r="J2724" s="4">
        <f ca="1">IF(INDIRECT("$D$" &amp; $J2723*2+3)&gt;$I$6,$I$6,INDIRECT("$D$" &amp; $J2723*2+3))</f>
        <v>7.8262379212492643</v>
      </c>
      <c r="K2724" s="4">
        <f ca="1">IF(INDIRECT("$E$" &amp; $K2723*2+3)&gt;$I$6,$I$6,INDIRECT("$E$" &amp; $K2723*2+3))</f>
        <v>3.8217509215751315</v>
      </c>
      <c r="L2724" s="10">
        <f ca="1">IF(INDIRECT("$F$" &amp; $L2723*2+3)&gt;$I$6,$I$6,INDIRECT("$F$" &amp; $L2723*2+3))</f>
        <v>7.8262379212492643</v>
      </c>
    </row>
    <row r="2725" spans="8:12" x14ac:dyDescent="0.25">
      <c r="H2725" s="33"/>
      <c r="I2725" s="32" t="s">
        <v>1502</v>
      </c>
      <c r="J2725" s="4">
        <f>SUM(ABS(I2722-I2723),ABS(J2723-J2722),ABS(K2723-K2722),ABS(L2723-L2722))</f>
        <v>6.2257748298549132E-2</v>
      </c>
      <c r="K2725" s="32"/>
      <c r="L2725" s="34"/>
    </row>
    <row r="2726" spans="8:12" x14ac:dyDescent="0.25">
      <c r="H2726" s="33"/>
      <c r="I2726" s="32" t="s">
        <v>1509</v>
      </c>
      <c r="J2726" s="32" t="s">
        <v>1510</v>
      </c>
      <c r="K2726" s="32"/>
      <c r="L2726" s="34"/>
    </row>
    <row r="2727" spans="8:12" x14ac:dyDescent="0.25">
      <c r="H2727" s="33" t="s">
        <v>1523</v>
      </c>
      <c r="I2727" s="32">
        <f>I2706+0.5</f>
        <v>3.5</v>
      </c>
      <c r="J2727" s="32">
        <v>1.5</v>
      </c>
      <c r="K2727" s="32"/>
      <c r="L2727" s="34"/>
    </row>
    <row r="2728" spans="8:12" x14ac:dyDescent="0.25">
      <c r="H2728" s="33" t="s">
        <v>1525</v>
      </c>
      <c r="I2728" s="4">
        <v>11.1644928571429</v>
      </c>
      <c r="J2728" s="4">
        <v>2.5092928571428601</v>
      </c>
      <c r="K2728" s="4">
        <f>IF($I2728&lt;$K$3,$K$3,IF($I2728&gt;$L$3,$L$3,$I2728))</f>
        <v>7</v>
      </c>
      <c r="L2728" s="10">
        <f>IF($J2728&lt;$K$4,$K$4,IF($J2728&gt;$L$4,$L$4,$J2728))</f>
        <v>2.5092928571428601</v>
      </c>
    </row>
    <row r="2729" spans="8:12" x14ac:dyDescent="0.25">
      <c r="H2729" s="33" t="s">
        <v>1526</v>
      </c>
      <c r="I2729" s="4">
        <v>3.5</v>
      </c>
      <c r="J2729" s="4">
        <v>2.5092928571428601</v>
      </c>
      <c r="K2729" s="4">
        <f>IF($I2729&lt;$K$3,$K$3,IF($I2729&gt;$L$3,$L$3,$I2729))</f>
        <v>3.5</v>
      </c>
      <c r="L2729" s="10">
        <f>IF($J2729&lt;$K$4,$K$4,IF($J2729&gt;$L$4,$L$4,$J2729))</f>
        <v>2.5092928571428601</v>
      </c>
    </row>
    <row r="2730" spans="8:12" x14ac:dyDescent="0.25">
      <c r="H2730" s="33"/>
      <c r="I2730" s="32"/>
      <c r="J2730" s="32"/>
      <c r="K2730" s="32"/>
      <c r="L2730" s="34"/>
    </row>
    <row r="2731" spans="8:12" x14ac:dyDescent="0.25">
      <c r="H2731" s="33" t="s">
        <v>1519</v>
      </c>
      <c r="I2731" s="32" t="str">
        <f ca="1" xml:space="preserve"> "(x - " &amp; $M$3 &amp; ")^2 + (y - " &amp; $M$4 &amp; ")^2 = " &amp; I2724 &amp; "^2"</f>
        <v>(x - 3,5)^2 + (y - 0)^2 = 0,846685328431763^2</v>
      </c>
      <c r="J2731" s="32"/>
      <c r="K2731" s="32"/>
      <c r="L2731" s="34"/>
    </row>
    <row r="2732" spans="8:12" x14ac:dyDescent="0.25">
      <c r="H2732" s="33"/>
      <c r="I2732" s="32" t="str">
        <f ca="1" xml:space="preserve"> "(x - " &amp; $N$3 &amp; ")^2 + (y - " &amp; $N$4 &amp; ")^2 = " &amp; J2724 &amp; "^2"</f>
        <v>(x - 0)^2 + (y - 3,5)^2 = 7,82623792124926^2</v>
      </c>
      <c r="J2732" s="32"/>
      <c r="K2732" s="32"/>
      <c r="L2732" s="34"/>
    </row>
    <row r="2733" spans="8:12" x14ac:dyDescent="0.25">
      <c r="H2733" s="33"/>
      <c r="I2733" s="32" t="str">
        <f ca="1" xml:space="preserve"> "(x - " &amp; $O$3 &amp; ")^2 + (y - " &amp; $O$4 &amp; ")^2 = " &amp; K2724 &amp; "^2"</f>
        <v>(x - 3,5)^2 + (y - 7)^2 = 3,82175092157513^2</v>
      </c>
      <c r="J2733" s="32"/>
      <c r="K2733" s="32"/>
      <c r="L2733" s="34"/>
    </row>
    <row r="2734" spans="8:12" x14ac:dyDescent="0.25">
      <c r="H2734" s="33"/>
      <c r="I2734" s="32" t="str">
        <f ca="1" xml:space="preserve"> "(x - " &amp; $P$3 &amp; ")^2 + (y - " &amp; $P$4 &amp; ")^2 = " &amp; L2724 &amp; "^2"</f>
        <v>(x - 7)^2 + (y - 3,5)^2 = 7,82623792124926^2</v>
      </c>
      <c r="J2734" s="32"/>
      <c r="K2734" s="32"/>
      <c r="L2734" s="34"/>
    </row>
    <row r="2735" spans="8:12" x14ac:dyDescent="0.25">
      <c r="H2735" s="33"/>
      <c r="I2735" s="32"/>
      <c r="J2735" s="32"/>
      <c r="K2735" s="32"/>
      <c r="L2735" s="34"/>
    </row>
    <row r="2736" spans="8:12" x14ac:dyDescent="0.25">
      <c r="H2736" s="33"/>
      <c r="I2736" s="32" t="s">
        <v>1529</v>
      </c>
      <c r="J2736" s="32"/>
      <c r="K2736" s="32"/>
      <c r="L2736" s="34"/>
    </row>
    <row r="2737" spans="8:12" x14ac:dyDescent="0.25">
      <c r="H2737" s="33"/>
      <c r="I2737" s="32" t="s">
        <v>1525</v>
      </c>
      <c r="J2737" s="32">
        <f>SQRT(POWER($K2728-$I2727,2)+POWER($L2728-$J2727,2))</f>
        <v>3.642618847955355</v>
      </c>
      <c r="K2737" s="32"/>
      <c r="L2737" s="34"/>
    </row>
    <row r="2738" spans="8:12" x14ac:dyDescent="0.25">
      <c r="H2738" s="35"/>
      <c r="I2738" s="36" t="s">
        <v>1526</v>
      </c>
      <c r="J2738" s="36">
        <f>SQRT(POWER($K2729-$I2727,2)+POWER($L2729-$J2727,2))</f>
        <v>1.0092928571428601</v>
      </c>
      <c r="K2738" s="36"/>
      <c r="L2738" s="37"/>
    </row>
    <row r="2742" spans="8:12" x14ac:dyDescent="0.25">
      <c r="H2742" s="7"/>
      <c r="I2742" s="8" t="s">
        <v>1512</v>
      </c>
      <c r="J2742" s="8" t="s">
        <v>1513</v>
      </c>
      <c r="K2742" s="8" t="s">
        <v>1514</v>
      </c>
      <c r="L2742" s="9" t="s">
        <v>1522</v>
      </c>
    </row>
    <row r="2743" spans="8:12" x14ac:dyDescent="0.25">
      <c r="H2743" s="33" t="s">
        <v>1516</v>
      </c>
      <c r="I2743" s="4">
        <f>SQRT(POWER($I2748-$M$3,2)+POWER($J2748-$M$4,2))</f>
        <v>1.5811388300841898</v>
      </c>
      <c r="J2743" s="4">
        <f>SQRT(POWER($I2748-$N$3,2)+POWER($J2748-$N$4,2))</f>
        <v>4.4721359549995796</v>
      </c>
      <c r="K2743" s="4">
        <f>SQRT(POWER($I2748-$O$3,2)+POWER($J2748-$O$4,2))</f>
        <v>5.5226805085936306</v>
      </c>
      <c r="L2743" s="10">
        <f>SQRT(POWER($I2748-$P$3,2)+POWER($J2748-$P$4,2))</f>
        <v>3.6055512754639891</v>
      </c>
    </row>
    <row r="2744" spans="8:12" x14ac:dyDescent="0.25">
      <c r="H2744" s="33" t="s">
        <v>1527</v>
      </c>
      <c r="I2744" s="32">
        <f>ROUND(I2743/0.5,0)*0.5</f>
        <v>1.5</v>
      </c>
      <c r="J2744" s="32">
        <f t="shared" ref="J2744" si="470">ROUND(J2743/0.5,0)*0.5</f>
        <v>4.5</v>
      </c>
      <c r="K2744" s="32">
        <f t="shared" ref="K2744" si="471">ROUND(K2743/0.5,0)*0.5</f>
        <v>5.5</v>
      </c>
      <c r="L2744" s="34">
        <f t="shared" ref="L2744" si="472">ROUND(L2743/0.5,0)*0.5</f>
        <v>3.5</v>
      </c>
    </row>
    <row r="2745" spans="8:12" x14ac:dyDescent="0.25">
      <c r="H2745" s="33" t="s">
        <v>1517</v>
      </c>
      <c r="I2745" s="4">
        <f ca="1">IF(INDIRECT("$C$" &amp; $I2744*2+3)&gt;$I$6,$I$6,INDIRECT("$C$" &amp; $I2744*2+3))</f>
        <v>0.84668532843176303</v>
      </c>
      <c r="J2745" s="4">
        <f ca="1">IF(INDIRECT("$D$" &amp; $J2744*2+3)&gt;$I$6,$I$6,INDIRECT("$D$" &amp; $J2744*2+3))</f>
        <v>2.3248949231470326</v>
      </c>
      <c r="K2745" s="4">
        <f ca="1">IF(INDIRECT("$E$" &amp; $K2744*2+3)&gt;$I$6,$I$6,INDIRECT("$E$" &amp; $K2744*2+3))</f>
        <v>3.8217509215751315</v>
      </c>
      <c r="L2745" s="10">
        <f ca="1">IF(INDIRECT("$F$" &amp; $L2744*2+3)&gt;$I$6,$I$6,INDIRECT("$F$" &amp; $L2744*2+3))</f>
        <v>3.7609640645075757</v>
      </c>
    </row>
    <row r="2746" spans="8:12" x14ac:dyDescent="0.25">
      <c r="H2746" s="33"/>
      <c r="I2746" s="32" t="s">
        <v>1502</v>
      </c>
      <c r="J2746" s="4">
        <f>SUM(ABS(I2743-I2744),ABS(J2744-J2743),ABS(K2744-K2743),ABS(L2744-L2743))</f>
        <v>0.23723465914222985</v>
      </c>
      <c r="K2746" s="32"/>
      <c r="L2746" s="34"/>
    </row>
    <row r="2747" spans="8:12" x14ac:dyDescent="0.25">
      <c r="H2747" s="33"/>
      <c r="I2747" s="32" t="s">
        <v>1509</v>
      </c>
      <c r="J2747" s="32" t="s">
        <v>1510</v>
      </c>
      <c r="K2747" s="32"/>
      <c r="L2747" s="34"/>
    </row>
    <row r="2748" spans="8:12" x14ac:dyDescent="0.25">
      <c r="H2748" s="33" t="s">
        <v>1523</v>
      </c>
      <c r="I2748" s="32">
        <f>I2727+0.5</f>
        <v>4</v>
      </c>
      <c r="J2748" s="32">
        <v>1.5</v>
      </c>
      <c r="K2748" s="32"/>
      <c r="L2748" s="34"/>
    </row>
    <row r="2749" spans="8:12" x14ac:dyDescent="0.25">
      <c r="H2749" s="33" t="s">
        <v>1525</v>
      </c>
      <c r="I2749" s="4">
        <v>3.1749928571428598</v>
      </c>
      <c r="J2749" s="4">
        <v>2.5092928571428601</v>
      </c>
      <c r="K2749" s="4">
        <f>IF($I2749&lt;$K$3,$K$3,IF($I2749&gt;$L$3,$L$3,$I2749))</f>
        <v>3.1749928571428598</v>
      </c>
      <c r="L2749" s="10">
        <f>IF($J2749&lt;$K$4,$K$4,IF($J2749&gt;$L$4,$L$4,$J2749))</f>
        <v>2.5092928571428601</v>
      </c>
    </row>
    <row r="2750" spans="8:12" x14ac:dyDescent="0.25">
      <c r="H2750" s="33" t="s">
        <v>1526</v>
      </c>
      <c r="I2750" s="4">
        <v>2.8746285714285702</v>
      </c>
      <c r="J2750" s="4">
        <v>2.5092928571428601</v>
      </c>
      <c r="K2750" s="4">
        <f>IF($I2750&lt;$K$3,$K$3,IF($I2750&gt;$L$3,$L$3,$I2750))</f>
        <v>2.8746285714285702</v>
      </c>
      <c r="L2750" s="10">
        <f>IF($J2750&lt;$K$4,$K$4,IF($J2750&gt;$L$4,$L$4,$J2750))</f>
        <v>2.5092928571428601</v>
      </c>
    </row>
    <row r="2751" spans="8:12" x14ac:dyDescent="0.25">
      <c r="H2751" s="33"/>
      <c r="I2751" s="32"/>
      <c r="J2751" s="32"/>
      <c r="K2751" s="32"/>
      <c r="L2751" s="34"/>
    </row>
    <row r="2752" spans="8:12" x14ac:dyDescent="0.25">
      <c r="H2752" s="33" t="s">
        <v>1519</v>
      </c>
      <c r="I2752" s="32" t="str">
        <f ca="1" xml:space="preserve"> "(x - " &amp; $M$3 &amp; ")^2 + (y - " &amp; $M$4 &amp; ")^2 = " &amp; I2745 &amp; "^2"</f>
        <v>(x - 3,5)^2 + (y - 0)^2 = 0,846685328431763^2</v>
      </c>
      <c r="J2752" s="32"/>
      <c r="K2752" s="32"/>
      <c r="L2752" s="34"/>
    </row>
    <row r="2753" spans="8:12" x14ac:dyDescent="0.25">
      <c r="H2753" s="33"/>
      <c r="I2753" s="32" t="str">
        <f ca="1" xml:space="preserve"> "(x - " &amp; $N$3 &amp; ")^2 + (y - " &amp; $N$4 &amp; ")^2 = " &amp; J2745 &amp; "^2"</f>
        <v>(x - 0)^2 + (y - 3,5)^2 = 2,32489492314703^2</v>
      </c>
      <c r="J2753" s="32"/>
      <c r="K2753" s="32"/>
      <c r="L2753" s="34"/>
    </row>
    <row r="2754" spans="8:12" x14ac:dyDescent="0.25">
      <c r="H2754" s="33"/>
      <c r="I2754" s="32" t="str">
        <f ca="1" xml:space="preserve"> "(x - " &amp; $O$3 &amp; ")^2 + (y - " &amp; $O$4 &amp; ")^2 = " &amp; K2745 &amp; "^2"</f>
        <v>(x - 3,5)^2 + (y - 7)^2 = 3,82175092157513^2</v>
      </c>
      <c r="J2754" s="32"/>
      <c r="K2754" s="32"/>
      <c r="L2754" s="34"/>
    </row>
    <row r="2755" spans="8:12" x14ac:dyDescent="0.25">
      <c r="H2755" s="33"/>
      <c r="I2755" s="32" t="str">
        <f ca="1" xml:space="preserve"> "(x - " &amp; $P$3 &amp; ")^2 + (y - " &amp; $P$4 &amp; ")^2 = " &amp; L2745 &amp; "^2"</f>
        <v>(x - 7)^2 + (y - 3,5)^2 = 3,76096406450758^2</v>
      </c>
      <c r="J2755" s="32"/>
      <c r="K2755" s="32"/>
      <c r="L2755" s="34"/>
    </row>
    <row r="2756" spans="8:12" x14ac:dyDescent="0.25">
      <c r="H2756" s="33"/>
      <c r="I2756" s="32"/>
      <c r="J2756" s="32"/>
      <c r="K2756" s="32"/>
      <c r="L2756" s="34"/>
    </row>
    <row r="2757" spans="8:12" x14ac:dyDescent="0.25">
      <c r="H2757" s="33"/>
      <c r="I2757" s="32" t="s">
        <v>1529</v>
      </c>
      <c r="J2757" s="32"/>
      <c r="K2757" s="32"/>
      <c r="L2757" s="34"/>
    </row>
    <row r="2758" spans="8:12" x14ac:dyDescent="0.25">
      <c r="H2758" s="33"/>
      <c r="I2758" s="32" t="s">
        <v>1525</v>
      </c>
      <c r="J2758" s="32">
        <f>SQRT(POWER($K2749-$I2748,2)+POWER($L2749-$J2748,2))</f>
        <v>1.3035754129489017</v>
      </c>
      <c r="K2758" s="32"/>
      <c r="L2758" s="34"/>
    </row>
    <row r="2759" spans="8:12" x14ac:dyDescent="0.25">
      <c r="H2759" s="35"/>
      <c r="I2759" s="36" t="s">
        <v>1526</v>
      </c>
      <c r="J2759" s="36">
        <f>SQRT(POWER($K2750-$I2748,2)+POWER($L2750-$J2748,2))</f>
        <v>1.5116656124039134</v>
      </c>
      <c r="K2759" s="36"/>
      <c r="L2759" s="37"/>
    </row>
    <row r="2763" spans="8:12" x14ac:dyDescent="0.25">
      <c r="H2763" s="7"/>
      <c r="I2763" s="8" t="s">
        <v>1512</v>
      </c>
      <c r="J2763" s="8" t="s">
        <v>1513</v>
      </c>
      <c r="K2763" s="8" t="s">
        <v>1514</v>
      </c>
      <c r="L2763" s="9" t="s">
        <v>1522</v>
      </c>
    </row>
    <row r="2764" spans="8:12" x14ac:dyDescent="0.25">
      <c r="H2764" s="33" t="s">
        <v>1516</v>
      </c>
      <c r="I2764" s="4">
        <f>SQRT(POWER($I2769-$M$3,2)+POWER($J2769-$M$4,2))</f>
        <v>1.8027756377319946</v>
      </c>
      <c r="J2764" s="4">
        <f>SQRT(POWER($I2769-$N$3,2)+POWER($J2769-$N$4,2))</f>
        <v>4.924428900898052</v>
      </c>
      <c r="K2764" s="4">
        <f>SQRT(POWER($I2769-$O$3,2)+POWER($J2769-$O$4,2))</f>
        <v>5.5901699437494745</v>
      </c>
      <c r="L2764" s="10">
        <f>SQRT(POWER($I2769-$P$3,2)+POWER($J2769-$P$4,2))</f>
        <v>3.2015621187164243</v>
      </c>
    </row>
    <row r="2765" spans="8:12" x14ac:dyDescent="0.25">
      <c r="H2765" s="33" t="s">
        <v>1527</v>
      </c>
      <c r="I2765" s="32">
        <f>ROUND(I2764/0.5,0)*0.5</f>
        <v>2</v>
      </c>
      <c r="J2765" s="32">
        <f t="shared" ref="J2765" si="473">ROUND(J2764/0.5,0)*0.5</f>
        <v>5</v>
      </c>
      <c r="K2765" s="32">
        <f t="shared" ref="K2765" si="474">ROUND(K2764/0.5,0)*0.5</f>
        <v>5.5</v>
      </c>
      <c r="L2765" s="34">
        <f t="shared" ref="L2765" si="475">ROUND(L2764/0.5,0)*0.5</f>
        <v>3</v>
      </c>
    </row>
    <row r="2766" spans="8:12" x14ac:dyDescent="0.25">
      <c r="H2766" s="33" t="s">
        <v>1517</v>
      </c>
      <c r="I2766" s="4">
        <f ca="1">IF(INDIRECT("$C$" &amp; $I2765*2+3)&gt;$I$6,$I$6,INDIRECT("$C$" &amp; $I2765*2+3))</f>
        <v>1.305353997541538</v>
      </c>
      <c r="J2766" s="4">
        <f ca="1">IF(INDIRECT("$D$" &amp; $J2765*2+3)&gt;$I$6,$I$6,INDIRECT("$D$" &amp; $J2765*2+3))</f>
        <v>2.478883460205028</v>
      </c>
      <c r="K2766" s="4">
        <f ca="1">IF(INDIRECT("$E$" &amp; $K2765*2+3)&gt;$I$6,$I$6,INDIRECT("$E$" &amp; $K2765*2+3))</f>
        <v>3.8217509215751315</v>
      </c>
      <c r="L2766" s="10">
        <f ca="1">IF(INDIRECT("$F$" &amp; $L2765*2+3)&gt;$I$6,$I$6,INDIRECT("$F$" &amp; $L2765*2+3))</f>
        <v>7.8262379212492643</v>
      </c>
    </row>
    <row r="2767" spans="8:12" x14ac:dyDescent="0.25">
      <c r="H2767" s="33"/>
      <c r="I2767" s="32" t="s">
        <v>1502</v>
      </c>
      <c r="J2767" s="4">
        <f>SUM(ABS(I2764-I2765),ABS(J2765-J2764),ABS(K2765-K2764),ABS(L2765-L2764))</f>
        <v>0.56452752383585225</v>
      </c>
      <c r="K2767" s="32"/>
      <c r="L2767" s="34"/>
    </row>
    <row r="2768" spans="8:12" x14ac:dyDescent="0.25">
      <c r="H2768" s="33"/>
      <c r="I2768" s="32" t="s">
        <v>1509</v>
      </c>
      <c r="J2768" s="32" t="s">
        <v>1510</v>
      </c>
      <c r="K2768" s="32"/>
      <c r="L2768" s="34"/>
    </row>
    <row r="2769" spans="8:12" x14ac:dyDescent="0.25">
      <c r="H2769" s="33" t="s">
        <v>1523</v>
      </c>
      <c r="I2769" s="32">
        <f>I2748+0.5</f>
        <v>4.5</v>
      </c>
      <c r="J2769" s="32">
        <v>1.5</v>
      </c>
      <c r="K2769" s="32"/>
      <c r="L2769" s="34"/>
    </row>
    <row r="2770" spans="8:12" x14ac:dyDescent="0.25">
      <c r="H2770" s="33" t="s">
        <v>1525</v>
      </c>
      <c r="I2770" s="4">
        <v>3.2137357142857099</v>
      </c>
      <c r="J2770" s="4">
        <v>2.5802642857142901</v>
      </c>
      <c r="K2770" s="4">
        <f>IF($I2770&lt;$K$3,$K$3,IF($I2770&gt;$L$3,$L$3,$I2770))</f>
        <v>3.2137357142857099</v>
      </c>
      <c r="L2770" s="10">
        <f>IF($J2770&lt;$K$4,$K$4,IF($J2770&gt;$L$4,$L$4,$J2770))</f>
        <v>2.5802642857142901</v>
      </c>
    </row>
    <row r="2771" spans="8:12" x14ac:dyDescent="0.25">
      <c r="H2771" s="33" t="s">
        <v>1526</v>
      </c>
      <c r="I2771" s="4">
        <v>-0.43989285714285697</v>
      </c>
      <c r="J2771" s="4">
        <v>2.5802642857142901</v>
      </c>
      <c r="K2771" s="4">
        <f>IF($I2771&lt;$K$3,$K$3,IF($I2771&gt;$L$3,$L$3,$I2771))</f>
        <v>0</v>
      </c>
      <c r="L2771" s="10">
        <f>IF($J2771&lt;$K$4,$K$4,IF($J2771&gt;$L$4,$L$4,$J2771))</f>
        <v>2.5802642857142901</v>
      </c>
    </row>
    <row r="2772" spans="8:12" x14ac:dyDescent="0.25">
      <c r="H2772" s="33"/>
      <c r="I2772" s="32"/>
      <c r="J2772" s="32"/>
      <c r="K2772" s="32"/>
      <c r="L2772" s="34"/>
    </row>
    <row r="2773" spans="8:12" x14ac:dyDescent="0.25">
      <c r="H2773" s="33" t="s">
        <v>1519</v>
      </c>
      <c r="I2773" s="32" t="str">
        <f ca="1" xml:space="preserve"> "(x - " &amp; $M$3 &amp; ")^2 + (y - " &amp; $M$4 &amp; ")^2 = " &amp; I2766 &amp; "^2"</f>
        <v>(x - 3,5)^2 + (y - 0)^2 = 1,30535399754154^2</v>
      </c>
      <c r="J2773" s="32"/>
      <c r="K2773" s="32"/>
      <c r="L2773" s="34"/>
    </row>
    <row r="2774" spans="8:12" x14ac:dyDescent="0.25">
      <c r="H2774" s="33"/>
      <c r="I2774" s="32" t="str">
        <f ca="1" xml:space="preserve"> "(x - " &amp; $N$3 &amp; ")^2 + (y - " &amp; $N$4 &amp; ")^2 = " &amp; J2766 &amp; "^2"</f>
        <v>(x - 0)^2 + (y - 3,5)^2 = 2,47888346020503^2</v>
      </c>
      <c r="J2774" s="32"/>
      <c r="K2774" s="32"/>
      <c r="L2774" s="34"/>
    </row>
    <row r="2775" spans="8:12" x14ac:dyDescent="0.25">
      <c r="H2775" s="33"/>
      <c r="I2775" s="32" t="str">
        <f ca="1" xml:space="preserve"> "(x - " &amp; $O$3 &amp; ")^2 + (y - " &amp; $O$4 &amp; ")^2 = " &amp; K2766 &amp; "^2"</f>
        <v>(x - 3,5)^2 + (y - 7)^2 = 3,82175092157513^2</v>
      </c>
      <c r="J2775" s="32"/>
      <c r="K2775" s="32"/>
      <c r="L2775" s="34"/>
    </row>
    <row r="2776" spans="8:12" x14ac:dyDescent="0.25">
      <c r="H2776" s="33"/>
      <c r="I2776" s="32" t="str">
        <f ca="1" xml:space="preserve"> "(x - " &amp; $P$3 &amp; ")^2 + (y - " &amp; $P$4 &amp; ")^2 = " &amp; L2766 &amp; "^2"</f>
        <v>(x - 7)^2 + (y - 3,5)^2 = 7,82623792124926^2</v>
      </c>
      <c r="J2776" s="32"/>
      <c r="K2776" s="32"/>
      <c r="L2776" s="34"/>
    </row>
    <row r="2777" spans="8:12" x14ac:dyDescent="0.25">
      <c r="H2777" s="33"/>
      <c r="I2777" s="32"/>
      <c r="J2777" s="32"/>
      <c r="K2777" s="32"/>
      <c r="L2777" s="34"/>
    </row>
    <row r="2778" spans="8:12" x14ac:dyDescent="0.25">
      <c r="H2778" s="33"/>
      <c r="I2778" s="32" t="s">
        <v>1529</v>
      </c>
      <c r="J2778" s="32"/>
      <c r="K2778" s="32"/>
      <c r="L2778" s="34"/>
    </row>
    <row r="2779" spans="8:12" x14ac:dyDescent="0.25">
      <c r="H2779" s="33"/>
      <c r="I2779" s="32" t="s">
        <v>1525</v>
      </c>
      <c r="J2779" s="32">
        <f>SQRT(POWER($K2770-$I2769,2)+POWER($L2770-$J2769,2))</f>
        <v>1.6797162676160216</v>
      </c>
      <c r="K2779" s="32"/>
      <c r="L2779" s="34"/>
    </row>
    <row r="2780" spans="8:12" x14ac:dyDescent="0.25">
      <c r="H2780" s="35"/>
      <c r="I2780" s="36" t="s">
        <v>1526</v>
      </c>
      <c r="J2780" s="36">
        <f>SQRT(POWER($K2771-$I2769,2)+POWER($L2771-$J2769,2))</f>
        <v>4.6278473318584963</v>
      </c>
      <c r="K2780" s="36"/>
      <c r="L2780" s="37"/>
    </row>
    <row r="2784" spans="8:12" x14ac:dyDescent="0.25">
      <c r="H2784" s="7"/>
      <c r="I2784" s="8" t="s">
        <v>1512</v>
      </c>
      <c r="J2784" s="8" t="s">
        <v>1513</v>
      </c>
      <c r="K2784" s="8" t="s">
        <v>1514</v>
      </c>
      <c r="L2784" s="9" t="s">
        <v>1522</v>
      </c>
    </row>
    <row r="2785" spans="8:12" x14ac:dyDescent="0.25">
      <c r="H2785" s="33" t="s">
        <v>1516</v>
      </c>
      <c r="I2785" s="4">
        <f>SQRT(POWER($I2790-$M$3,2)+POWER($J2790-$M$4,2))</f>
        <v>2.1213203435596424</v>
      </c>
      <c r="J2785" s="4">
        <f>SQRT(POWER($I2790-$N$3,2)+POWER($J2790-$N$4,2))</f>
        <v>5.3851648071345037</v>
      </c>
      <c r="K2785" s="4">
        <f>SQRT(POWER($I2790-$O$3,2)+POWER($J2790-$O$4,2))</f>
        <v>5.7008771254956896</v>
      </c>
      <c r="L2785" s="10">
        <f>SQRT(POWER($I2790-$P$3,2)+POWER($J2790-$P$4,2))</f>
        <v>2.8284271247461903</v>
      </c>
    </row>
    <row r="2786" spans="8:12" x14ac:dyDescent="0.25">
      <c r="H2786" s="33" t="s">
        <v>1527</v>
      </c>
      <c r="I2786" s="32">
        <f>ROUND(I2785/0.5,0)*0.5</f>
        <v>2</v>
      </c>
      <c r="J2786" s="32">
        <f t="shared" ref="J2786" si="476">ROUND(J2785/0.5,0)*0.5</f>
        <v>5.5</v>
      </c>
      <c r="K2786" s="32">
        <f t="shared" ref="K2786" si="477">ROUND(K2785/0.5,0)*0.5</f>
        <v>5.5</v>
      </c>
      <c r="L2786" s="34">
        <f t="shared" ref="L2786" si="478">ROUND(L2785/0.5,0)*0.5</f>
        <v>3</v>
      </c>
    </row>
    <row r="2787" spans="8:12" x14ac:dyDescent="0.25">
      <c r="H2787" s="33" t="s">
        <v>1517</v>
      </c>
      <c r="I2787" s="4">
        <f ca="1">IF(INDIRECT("$C$" &amp; $I2786*2+3)&gt;$I$6,$I$6,INDIRECT("$C$" &amp; $I2786*2+3))</f>
        <v>1.305353997541538</v>
      </c>
      <c r="J2787" s="4">
        <f ca="1">IF(INDIRECT("$D$" &amp; $J2786*2+3)&gt;$I$6,$I$6,INDIRECT("$D$" &amp; $J2786*2+3))</f>
        <v>4.0748831502853919</v>
      </c>
      <c r="K2787" s="4">
        <f ca="1">IF(INDIRECT("$E$" &amp; $K2786*2+3)&gt;$I$6,$I$6,INDIRECT("$E$" &amp; $K2786*2+3))</f>
        <v>3.8217509215751315</v>
      </c>
      <c r="L2787" s="10">
        <f ca="1">IF(INDIRECT("$F$" &amp; $L2786*2+3)&gt;$I$6,$I$6,INDIRECT("$F$" &amp; $L2786*2+3))</f>
        <v>7.8262379212492643</v>
      </c>
    </row>
    <row r="2788" spans="8:12" x14ac:dyDescent="0.25">
      <c r="H2788" s="33"/>
      <c r="I2788" s="32" t="s">
        <v>1502</v>
      </c>
      <c r="J2788" s="4">
        <f>SUM(ABS(I2785-I2786),ABS(J2786-J2785),ABS(K2786-K2785),ABS(L2786-L2785))</f>
        <v>0.60860553717463794</v>
      </c>
      <c r="K2788" s="32"/>
      <c r="L2788" s="34"/>
    </row>
    <row r="2789" spans="8:12" x14ac:dyDescent="0.25">
      <c r="H2789" s="33"/>
      <c r="I2789" s="32" t="s">
        <v>1509</v>
      </c>
      <c r="J2789" s="32" t="s">
        <v>1510</v>
      </c>
      <c r="K2789" s="32"/>
      <c r="L2789" s="34"/>
    </row>
    <row r="2790" spans="8:12" x14ac:dyDescent="0.25">
      <c r="H2790" s="33" t="s">
        <v>1523</v>
      </c>
      <c r="I2790" s="32">
        <f>I2769+0.5</f>
        <v>5</v>
      </c>
      <c r="J2790" s="32">
        <v>1.5</v>
      </c>
      <c r="K2790" s="32"/>
      <c r="L2790" s="34"/>
    </row>
    <row r="2791" spans="8:12" x14ac:dyDescent="0.25">
      <c r="H2791" s="33" t="s">
        <v>1525</v>
      </c>
      <c r="I2791" s="4">
        <v>4.7015214285714304</v>
      </c>
      <c r="J2791" s="4">
        <v>2.5802642857142901</v>
      </c>
      <c r="K2791" s="4">
        <f>IF($I2791&lt;$K$3,$K$3,IF($I2791&gt;$L$3,$L$3,$I2791))</f>
        <v>4.7015214285714304</v>
      </c>
      <c r="L2791" s="10">
        <f>IF($J2791&lt;$K$4,$K$4,IF($J2791&gt;$L$4,$L$4,$J2791))</f>
        <v>2.5802642857142901</v>
      </c>
    </row>
    <row r="2792" spans="8:12" x14ac:dyDescent="0.25">
      <c r="H2792" s="33" t="s">
        <v>1526</v>
      </c>
      <c r="I2792" s="4">
        <v>0.30399999999999999</v>
      </c>
      <c r="J2792" s="4">
        <v>2.5802642857142901</v>
      </c>
      <c r="K2792" s="4">
        <f>IF($I2792&lt;$K$3,$K$3,IF($I2792&gt;$L$3,$L$3,$I2792))</f>
        <v>0.30399999999999999</v>
      </c>
      <c r="L2792" s="10">
        <f>IF($J2792&lt;$K$4,$K$4,IF($J2792&gt;$L$4,$L$4,$J2792))</f>
        <v>2.5802642857142901</v>
      </c>
    </row>
    <row r="2793" spans="8:12" x14ac:dyDescent="0.25">
      <c r="H2793" s="33"/>
      <c r="I2793" s="32"/>
      <c r="J2793" s="32"/>
      <c r="K2793" s="32"/>
      <c r="L2793" s="34"/>
    </row>
    <row r="2794" spans="8:12" x14ac:dyDescent="0.25">
      <c r="H2794" s="33" t="s">
        <v>1519</v>
      </c>
      <c r="I2794" s="32" t="str">
        <f ca="1" xml:space="preserve"> "(x - " &amp; $M$3 &amp; ")^2 + (y - " &amp; $M$4 &amp; ")^2 = " &amp; I2787 &amp; "^2"</f>
        <v>(x - 3,5)^2 + (y - 0)^2 = 1,30535399754154^2</v>
      </c>
      <c r="J2794" s="32"/>
      <c r="K2794" s="32"/>
      <c r="L2794" s="34"/>
    </row>
    <row r="2795" spans="8:12" x14ac:dyDescent="0.25">
      <c r="H2795" s="33"/>
      <c r="I2795" s="32" t="str">
        <f ca="1" xml:space="preserve"> "(x - " &amp; $N$3 &amp; ")^2 + (y - " &amp; $N$4 &amp; ")^2 = " &amp; J2787 &amp; "^2"</f>
        <v>(x - 0)^2 + (y - 3,5)^2 = 4,07488315028539^2</v>
      </c>
      <c r="J2795" s="32"/>
      <c r="K2795" s="32"/>
      <c r="L2795" s="34"/>
    </row>
    <row r="2796" spans="8:12" x14ac:dyDescent="0.25">
      <c r="H2796" s="33"/>
      <c r="I2796" s="32" t="str">
        <f ca="1" xml:space="preserve"> "(x - " &amp; $O$3 &amp; ")^2 + (y - " &amp; $O$4 &amp; ")^2 = " &amp; K2787 &amp; "^2"</f>
        <v>(x - 3,5)^2 + (y - 7)^2 = 3,82175092157513^2</v>
      </c>
      <c r="J2796" s="32"/>
      <c r="K2796" s="32"/>
      <c r="L2796" s="34"/>
    </row>
    <row r="2797" spans="8:12" x14ac:dyDescent="0.25">
      <c r="H2797" s="33"/>
      <c r="I2797" s="32" t="str">
        <f ca="1" xml:space="preserve"> "(x - " &amp; $P$3 &amp; ")^2 + (y - " &amp; $P$4 &amp; ")^2 = " &amp; L2787 &amp; "^2"</f>
        <v>(x - 7)^2 + (y - 3,5)^2 = 7,82623792124926^2</v>
      </c>
      <c r="J2797" s="32"/>
      <c r="K2797" s="32"/>
      <c r="L2797" s="34"/>
    </row>
    <row r="2798" spans="8:12" x14ac:dyDescent="0.25">
      <c r="H2798" s="33"/>
      <c r="I2798" s="32"/>
      <c r="J2798" s="32"/>
      <c r="K2798" s="32"/>
      <c r="L2798" s="34"/>
    </row>
    <row r="2799" spans="8:12" x14ac:dyDescent="0.25">
      <c r="H2799" s="33"/>
      <c r="I2799" s="32" t="s">
        <v>1529</v>
      </c>
      <c r="J2799" s="32"/>
      <c r="K2799" s="32"/>
      <c r="L2799" s="34"/>
    </row>
    <row r="2800" spans="8:12" x14ac:dyDescent="0.25">
      <c r="H2800" s="33"/>
      <c r="I2800" s="32" t="s">
        <v>1525</v>
      </c>
      <c r="J2800" s="32">
        <f>SQRT(POWER($K2791-$I2790,2)+POWER($L2791-$J2790,2))</f>
        <v>1.120740997997238</v>
      </c>
      <c r="K2800" s="32"/>
      <c r="L2800" s="34"/>
    </row>
    <row r="2801" spans="8:12" x14ac:dyDescent="0.25">
      <c r="H2801" s="35"/>
      <c r="I2801" s="36" t="s">
        <v>1526</v>
      </c>
      <c r="J2801" s="36">
        <f>SQRT(POWER($K2792-$I2790,2)+POWER($L2792-$J2790,2))</f>
        <v>4.8186499070787248</v>
      </c>
      <c r="K2801" s="36"/>
      <c r="L2801" s="37"/>
    </row>
    <row r="2805" spans="8:12" x14ac:dyDescent="0.25">
      <c r="H2805" s="7"/>
      <c r="I2805" s="8" t="s">
        <v>1512</v>
      </c>
      <c r="J2805" s="8" t="s">
        <v>1513</v>
      </c>
      <c r="K2805" s="8" t="s">
        <v>1514</v>
      </c>
      <c r="L2805" s="9" t="s">
        <v>1522</v>
      </c>
    </row>
    <row r="2806" spans="8:12" x14ac:dyDescent="0.25">
      <c r="H2806" s="33" t="s">
        <v>1516</v>
      </c>
      <c r="I2806" s="4">
        <f>SQRT(POWER($I2811-$M$3,2)+POWER($J2811-$M$4,2))</f>
        <v>2.5</v>
      </c>
      <c r="J2806" s="4">
        <f>SQRT(POWER($I2811-$N$3,2)+POWER($J2811-$N$4,2))</f>
        <v>5.8523499553598128</v>
      </c>
      <c r="K2806" s="4">
        <f>SQRT(POWER($I2811-$O$3,2)+POWER($J2811-$O$4,2))</f>
        <v>5.8523499553598128</v>
      </c>
      <c r="L2806" s="10">
        <f>SQRT(POWER($I2811-$P$3,2)+POWER($J2811-$P$4,2))</f>
        <v>2.5</v>
      </c>
    </row>
    <row r="2807" spans="8:12" x14ac:dyDescent="0.25">
      <c r="H2807" s="33" t="s">
        <v>1527</v>
      </c>
      <c r="I2807" s="32">
        <f>ROUND(I2806/0.5,0)*0.5</f>
        <v>2.5</v>
      </c>
      <c r="J2807" s="32">
        <f t="shared" ref="J2807" si="479">ROUND(J2806/0.5,0)*0.5</f>
        <v>6</v>
      </c>
      <c r="K2807" s="32">
        <f t="shared" ref="K2807" si="480">ROUND(K2806/0.5,0)*0.5</f>
        <v>6</v>
      </c>
      <c r="L2807" s="34">
        <f t="shared" ref="L2807" si="481">ROUND(L2806/0.5,0)*0.5</f>
        <v>2.5</v>
      </c>
    </row>
    <row r="2808" spans="8:12" x14ac:dyDescent="0.25">
      <c r="H2808" s="33" t="s">
        <v>1517</v>
      </c>
      <c r="I2808" s="4">
        <f ca="1">IF(INDIRECT("$C$" &amp; $I2807*2+3)&gt;$I$6,$I$6,INDIRECT("$C$" &amp; $I2807*2+3))</f>
        <v>3.3616834628301917</v>
      </c>
      <c r="J2808" s="4">
        <f ca="1">IF(INDIRECT("$D$" &amp; $J2807*2+3)&gt;$I$6,$I$6,INDIRECT("$D$" &amp; $J2807*2+3))</f>
        <v>7.8262379212492643</v>
      </c>
      <c r="K2808" s="4">
        <f ca="1">IF(INDIRECT("$E$" &amp; $K2807*2+3)&gt;$I$6,$I$6,INDIRECT("$E$" &amp; $K2807*2+3))</f>
        <v>7.8262379212492643</v>
      </c>
      <c r="L2808" s="10">
        <f ca="1">IF(INDIRECT("$F$" &amp; $L2807*2+3)&gt;$I$6,$I$6,INDIRECT("$F$" &amp; $L2807*2+3))</f>
        <v>3.308214208460992</v>
      </c>
    </row>
    <row r="2809" spans="8:12" x14ac:dyDescent="0.25">
      <c r="H2809" s="33"/>
      <c r="I2809" s="32" t="s">
        <v>1502</v>
      </c>
      <c r="J2809" s="4">
        <f>SUM(ABS(I2806-I2807),ABS(J2807-J2806),ABS(K2807-K2806),ABS(L2807-L2806))</f>
        <v>0.29530008928037432</v>
      </c>
      <c r="K2809" s="32"/>
      <c r="L2809" s="34"/>
    </row>
    <row r="2810" spans="8:12" x14ac:dyDescent="0.25">
      <c r="H2810" s="33"/>
      <c r="I2810" s="32" t="s">
        <v>1509</v>
      </c>
      <c r="J2810" s="32" t="s">
        <v>1510</v>
      </c>
      <c r="K2810" s="32"/>
      <c r="L2810" s="34"/>
    </row>
    <row r="2811" spans="8:12" x14ac:dyDescent="0.25">
      <c r="H2811" s="33" t="s">
        <v>1523</v>
      </c>
      <c r="I2811" s="32">
        <f>I2790+0.5</f>
        <v>5.5</v>
      </c>
      <c r="J2811" s="32">
        <v>1.5</v>
      </c>
      <c r="K2811" s="32"/>
      <c r="L2811" s="34"/>
    </row>
    <row r="2812" spans="8:12" x14ac:dyDescent="0.25">
      <c r="H2812" s="33" t="s">
        <v>1525</v>
      </c>
      <c r="I2812" s="4">
        <v>7.0728071428571404</v>
      </c>
      <c r="J2812" s="4">
        <v>-7.2807142857143001E-2</v>
      </c>
      <c r="K2812" s="4">
        <f>IF($I2812&lt;$K$3,$K$3,IF($I2812&gt;$L$3,$L$3,$I2812))</f>
        <v>7</v>
      </c>
      <c r="L2812" s="10">
        <f>IF($J2812&lt;$K$4,$K$4,IF($J2812&gt;$L$4,$L$4,$J2812))</f>
        <v>0</v>
      </c>
    </row>
    <row r="2813" spans="8:12" x14ac:dyDescent="0.25">
      <c r="H2813" s="33" t="s">
        <v>1526</v>
      </c>
      <c r="I2813" s="4">
        <v>7.0966285714285702</v>
      </c>
      <c r="J2813" s="4">
        <v>-7.2807142857142904E-2</v>
      </c>
      <c r="K2813" s="4">
        <f>IF($I2813&lt;$K$3,$K$3,IF($I2813&gt;$L$3,$L$3,$I2813))</f>
        <v>7</v>
      </c>
      <c r="L2813" s="10">
        <f>IF($J2813&lt;$K$4,$K$4,IF($J2813&gt;$L$4,$L$4,$J2813))</f>
        <v>0</v>
      </c>
    </row>
    <row r="2814" spans="8:12" x14ac:dyDescent="0.25">
      <c r="H2814" s="33"/>
      <c r="I2814" s="32"/>
      <c r="J2814" s="32"/>
      <c r="K2814" s="32"/>
      <c r="L2814" s="34"/>
    </row>
    <row r="2815" spans="8:12" x14ac:dyDescent="0.25">
      <c r="H2815" s="33" t="s">
        <v>1519</v>
      </c>
      <c r="I2815" s="32" t="str">
        <f ca="1" xml:space="preserve"> "(x - " &amp; $M$3 &amp; ")^2 + (y - " &amp; $M$4 &amp; ")^2 = " &amp; I2808 &amp; "^2"</f>
        <v>(x - 3,5)^2 + (y - 0)^2 = 3,36168346283019^2</v>
      </c>
      <c r="J2815" s="32"/>
      <c r="K2815" s="32"/>
      <c r="L2815" s="34"/>
    </row>
    <row r="2816" spans="8:12" x14ac:dyDescent="0.25">
      <c r="H2816" s="33"/>
      <c r="I2816" s="32" t="str">
        <f ca="1" xml:space="preserve"> "(x - " &amp; $N$3 &amp; ")^2 + (y - " &amp; $N$4 &amp; ")^2 = " &amp; J2808 &amp; "^2"</f>
        <v>(x - 0)^2 + (y - 3,5)^2 = 7,82623792124926^2</v>
      </c>
      <c r="J2816" s="32"/>
      <c r="K2816" s="32"/>
      <c r="L2816" s="34"/>
    </row>
    <row r="2817" spans="8:12" x14ac:dyDescent="0.25">
      <c r="H2817" s="33"/>
      <c r="I2817" s="32" t="str">
        <f ca="1" xml:space="preserve"> "(x - " &amp; $O$3 &amp; ")^2 + (y - " &amp; $O$4 &amp; ")^2 = " &amp; K2808 &amp; "^2"</f>
        <v>(x - 3,5)^2 + (y - 7)^2 = 7,82623792124926^2</v>
      </c>
      <c r="J2817" s="32"/>
      <c r="K2817" s="32"/>
      <c r="L2817" s="34"/>
    </row>
    <row r="2818" spans="8:12" x14ac:dyDescent="0.25">
      <c r="H2818" s="33"/>
      <c r="I2818" s="32" t="str">
        <f ca="1" xml:space="preserve"> "(x - " &amp; $P$3 &amp; ")^2 + (y - " &amp; $P$4 &amp; ")^2 = " &amp; L2808 &amp; "^2"</f>
        <v>(x - 7)^2 + (y - 3,5)^2 = 3,30821420846099^2</v>
      </c>
      <c r="J2818" s="32"/>
      <c r="K2818" s="32"/>
      <c r="L2818" s="34"/>
    </row>
    <row r="2819" spans="8:12" x14ac:dyDescent="0.25">
      <c r="H2819" s="33"/>
      <c r="I2819" s="32"/>
      <c r="J2819" s="32"/>
      <c r="K2819" s="32"/>
      <c r="L2819" s="34"/>
    </row>
    <row r="2820" spans="8:12" x14ac:dyDescent="0.25">
      <c r="H2820" s="33"/>
      <c r="I2820" s="32" t="s">
        <v>1529</v>
      </c>
      <c r="J2820" s="32"/>
      <c r="K2820" s="32"/>
      <c r="L2820" s="34"/>
    </row>
    <row r="2821" spans="8:12" x14ac:dyDescent="0.25">
      <c r="H2821" s="33"/>
      <c r="I2821" s="32" t="s">
        <v>1525</v>
      </c>
      <c r="J2821" s="32">
        <f>SQRT(POWER($K2812-$I2811,2)+POWER($L2812-$J2811,2))</f>
        <v>2.1213203435596424</v>
      </c>
      <c r="K2821" s="32"/>
      <c r="L2821" s="34"/>
    </row>
    <row r="2822" spans="8:12" x14ac:dyDescent="0.25">
      <c r="H2822" s="35"/>
      <c r="I2822" s="36" t="s">
        <v>1526</v>
      </c>
      <c r="J2822" s="36">
        <f>SQRT(POWER($K2813-$I2811,2)+POWER($L2813-$J2811,2))</f>
        <v>2.1213203435596424</v>
      </c>
      <c r="K2822" s="36"/>
      <c r="L2822" s="37"/>
    </row>
    <row r="2826" spans="8:12" x14ac:dyDescent="0.25">
      <c r="H2826" s="7"/>
      <c r="I2826" s="8" t="s">
        <v>1512</v>
      </c>
      <c r="J2826" s="8" t="s">
        <v>1513</v>
      </c>
      <c r="K2826" s="8" t="s">
        <v>1514</v>
      </c>
      <c r="L2826" s="9" t="s">
        <v>1522</v>
      </c>
    </row>
    <row r="2827" spans="8:12" x14ac:dyDescent="0.25">
      <c r="H2827" s="33" t="s">
        <v>1516</v>
      </c>
      <c r="I2827" s="4">
        <f>SQRT(POWER($I2832-$M$3,2)+POWER($J2832-$M$4,2))</f>
        <v>2.9154759474226504</v>
      </c>
      <c r="J2827" s="4">
        <f>SQRT(POWER($I2832-$N$3,2)+POWER($J2832-$N$4,2))</f>
        <v>6.324555320336759</v>
      </c>
      <c r="K2827" s="4">
        <f>SQRT(POWER($I2832-$O$3,2)+POWER($J2832-$O$4,2))</f>
        <v>6.0415229867972862</v>
      </c>
      <c r="L2827" s="10">
        <f>SQRT(POWER($I2832-$P$3,2)+POWER($J2832-$P$4,2))</f>
        <v>2.2360679774997898</v>
      </c>
    </row>
    <row r="2828" spans="8:12" x14ac:dyDescent="0.25">
      <c r="H2828" s="33" t="s">
        <v>1527</v>
      </c>
      <c r="I2828" s="32">
        <f>ROUND(I2827/0.5,0)*0.5</f>
        <v>3</v>
      </c>
      <c r="J2828" s="32">
        <f t="shared" ref="J2828" si="482">ROUND(J2827/0.5,0)*0.5</f>
        <v>6.5</v>
      </c>
      <c r="K2828" s="32">
        <f t="shared" ref="K2828" si="483">ROUND(K2827/0.5,0)*0.5</f>
        <v>6</v>
      </c>
      <c r="L2828" s="34">
        <f t="shared" ref="L2828" si="484">ROUND(L2827/0.5,0)*0.5</f>
        <v>2</v>
      </c>
    </row>
    <row r="2829" spans="8:12" x14ac:dyDescent="0.25">
      <c r="H2829" s="33" t="s">
        <v>1517</v>
      </c>
      <c r="I2829" s="4">
        <f ca="1">IF(INDIRECT("$C$" &amp; $I2828*2+3)&gt;$I$6,$I$6,INDIRECT("$C$" &amp; $I2828*2+3))</f>
        <v>7.8262379212492643</v>
      </c>
      <c r="J2829" s="4">
        <f ca="1">IF(INDIRECT("$D$" &amp; $J2828*2+3)&gt;$I$6,$I$6,INDIRECT("$D$" &amp; $J2828*2+3))</f>
        <v>7.8262379212492643</v>
      </c>
      <c r="K2829" s="4">
        <f ca="1">IF(INDIRECT("$E$" &amp; $K2828*2+3)&gt;$I$6,$I$6,INDIRECT("$E$" &amp; $K2828*2+3))</f>
        <v>7.8262379212492643</v>
      </c>
      <c r="L2829" s="10">
        <f ca="1">IF(INDIRECT("$F$" &amp; $L2828*2+3)&gt;$I$6,$I$6,INDIRECT("$F$" &amp; $L2828*2+3))</f>
        <v>1.305353997541538</v>
      </c>
    </row>
    <row r="2830" spans="8:12" x14ac:dyDescent="0.25">
      <c r="H2830" s="33"/>
      <c r="I2830" s="32" t="s">
        <v>1502</v>
      </c>
      <c r="J2830" s="4">
        <f>SUM(ABS(I2827-I2828),ABS(J2828-J2827),ABS(K2828-K2827),ABS(L2828-L2827))</f>
        <v>0.53755969653766655</v>
      </c>
      <c r="K2830" s="32"/>
      <c r="L2830" s="34"/>
    </row>
    <row r="2831" spans="8:12" x14ac:dyDescent="0.25">
      <c r="H2831" s="33"/>
      <c r="I2831" s="32" t="s">
        <v>1509</v>
      </c>
      <c r="J2831" s="32" t="s">
        <v>1510</v>
      </c>
      <c r="K2831" s="32"/>
      <c r="L2831" s="34"/>
    </row>
    <row r="2832" spans="8:12" x14ac:dyDescent="0.25">
      <c r="H2832" s="33" t="s">
        <v>1523</v>
      </c>
      <c r="I2832" s="32">
        <f>I2811+0.5</f>
        <v>6</v>
      </c>
      <c r="J2832" s="32">
        <v>1.5</v>
      </c>
      <c r="K2832" s="32"/>
      <c r="L2832" s="34"/>
    </row>
    <row r="2833" spans="8:12" x14ac:dyDescent="0.25">
      <c r="H2833" s="33" t="s">
        <v>1525</v>
      </c>
      <c r="I2833" s="4">
        <v>3.5</v>
      </c>
      <c r="J2833" s="4">
        <v>3.5</v>
      </c>
      <c r="K2833" s="4">
        <f>IF($I2833&lt;$K$3,$K$3,IF($I2833&gt;$L$3,$L$3,$I2833))</f>
        <v>3.5</v>
      </c>
      <c r="L2833" s="10">
        <f>IF($J2833&lt;$K$4,$K$4,IF($J2833&gt;$L$4,$L$4,$J2833))</f>
        <v>3.5</v>
      </c>
    </row>
    <row r="2834" spans="8:12" x14ac:dyDescent="0.25">
      <c r="H2834" s="33" t="s">
        <v>1526</v>
      </c>
      <c r="I2834" s="4">
        <v>7.7566285714285703</v>
      </c>
      <c r="J2834" s="4">
        <v>3.5</v>
      </c>
      <c r="K2834" s="4">
        <f>IF($I2834&lt;$K$3,$K$3,IF($I2834&gt;$L$3,$L$3,$I2834))</f>
        <v>7</v>
      </c>
      <c r="L2834" s="10">
        <f>IF($J2834&lt;$K$4,$K$4,IF($J2834&gt;$L$4,$L$4,$J2834))</f>
        <v>3.5</v>
      </c>
    </row>
    <row r="2835" spans="8:12" x14ac:dyDescent="0.25">
      <c r="H2835" s="33"/>
      <c r="I2835" s="32"/>
      <c r="J2835" s="32"/>
      <c r="K2835" s="32"/>
      <c r="L2835" s="34"/>
    </row>
    <row r="2836" spans="8:12" x14ac:dyDescent="0.25">
      <c r="H2836" s="33" t="s">
        <v>1519</v>
      </c>
      <c r="I2836" s="32" t="str">
        <f ca="1" xml:space="preserve"> "(x - " &amp; $M$3 &amp; ")^2 + (y - " &amp; $M$4 &amp; ")^2 = " &amp; I2829 &amp; "^2"</f>
        <v>(x - 3,5)^2 + (y - 0)^2 = 7,82623792124926^2</v>
      </c>
      <c r="J2836" s="32"/>
      <c r="K2836" s="32"/>
      <c r="L2836" s="34"/>
    </row>
    <row r="2837" spans="8:12" x14ac:dyDescent="0.25">
      <c r="H2837" s="33"/>
      <c r="I2837" s="32" t="str">
        <f ca="1" xml:space="preserve"> "(x - " &amp; $N$3 &amp; ")^2 + (y - " &amp; $N$4 &amp; ")^2 = " &amp; J2829 &amp; "^2"</f>
        <v>(x - 0)^2 + (y - 3,5)^2 = 7,82623792124926^2</v>
      </c>
      <c r="J2837" s="32"/>
      <c r="K2837" s="32"/>
      <c r="L2837" s="34"/>
    </row>
    <row r="2838" spans="8:12" x14ac:dyDescent="0.25">
      <c r="H2838" s="33"/>
      <c r="I2838" s="32" t="str">
        <f ca="1" xml:space="preserve"> "(x - " &amp; $O$3 &amp; ")^2 + (y - " &amp; $O$4 &amp; ")^2 = " &amp; K2829 &amp; "^2"</f>
        <v>(x - 3,5)^2 + (y - 7)^2 = 7,82623792124926^2</v>
      </c>
      <c r="J2838" s="32"/>
      <c r="K2838" s="32"/>
      <c r="L2838" s="34"/>
    </row>
    <row r="2839" spans="8:12" x14ac:dyDescent="0.25">
      <c r="H2839" s="33"/>
      <c r="I2839" s="32" t="str">
        <f ca="1" xml:space="preserve"> "(x - " &amp; $P$3 &amp; ")^2 + (y - " &amp; $P$4 &amp; ")^2 = " &amp; L2829 &amp; "^2"</f>
        <v>(x - 7)^2 + (y - 3,5)^2 = 1,30535399754154^2</v>
      </c>
      <c r="J2839" s="32"/>
      <c r="K2839" s="32"/>
      <c r="L2839" s="34"/>
    </row>
    <row r="2840" spans="8:12" x14ac:dyDescent="0.25">
      <c r="H2840" s="33"/>
      <c r="I2840" s="32"/>
      <c r="J2840" s="32"/>
      <c r="K2840" s="32"/>
      <c r="L2840" s="34"/>
    </row>
    <row r="2841" spans="8:12" x14ac:dyDescent="0.25">
      <c r="H2841" s="33"/>
      <c r="I2841" s="32" t="s">
        <v>1529</v>
      </c>
      <c r="J2841" s="32"/>
      <c r="K2841" s="32"/>
      <c r="L2841" s="34"/>
    </row>
    <row r="2842" spans="8:12" x14ac:dyDescent="0.25">
      <c r="H2842" s="33"/>
      <c r="I2842" s="32" t="s">
        <v>1525</v>
      </c>
      <c r="J2842" s="32">
        <f>SQRT(POWER($K2833-$I2832,2)+POWER($L2833-$J2832,2))</f>
        <v>3.2015621187164243</v>
      </c>
      <c r="K2842" s="32"/>
      <c r="L2842" s="34"/>
    </row>
    <row r="2843" spans="8:12" x14ac:dyDescent="0.25">
      <c r="H2843" s="35"/>
      <c r="I2843" s="36" t="s">
        <v>1526</v>
      </c>
      <c r="J2843" s="36">
        <f>SQRT(POWER($K2834-$I2832,2)+POWER($L2834-$J2832,2))</f>
        <v>2.2360679774997898</v>
      </c>
      <c r="K2843" s="36"/>
      <c r="L2843" s="37"/>
    </row>
    <row r="2847" spans="8:12" x14ac:dyDescent="0.25">
      <c r="H2847" s="7"/>
      <c r="I2847" s="8" t="s">
        <v>1512</v>
      </c>
      <c r="J2847" s="8" t="s">
        <v>1513</v>
      </c>
      <c r="K2847" s="8" t="s">
        <v>1514</v>
      </c>
      <c r="L2847" s="9" t="s">
        <v>1522</v>
      </c>
    </row>
    <row r="2848" spans="8:12" x14ac:dyDescent="0.25">
      <c r="H2848" s="33" t="s">
        <v>1516</v>
      </c>
      <c r="I2848" s="4">
        <f>SQRT(POWER($I2853-$M$3,2)+POWER($J2853-$M$4,2))</f>
        <v>3.3541019662496847</v>
      </c>
      <c r="J2848" s="4">
        <f>SQRT(POWER($I2853-$N$3,2)+POWER($J2853-$N$4,2))</f>
        <v>6.800735254367722</v>
      </c>
      <c r="K2848" s="4">
        <f>SQRT(POWER($I2853-$O$3,2)+POWER($J2853-$O$4,2))</f>
        <v>6.2649820430708338</v>
      </c>
      <c r="L2848" s="10">
        <f>SQRT(POWER($I2853-$P$3,2)+POWER($J2853-$P$4,2))</f>
        <v>2.0615528128088303</v>
      </c>
    </row>
    <row r="2849" spans="8:12" x14ac:dyDescent="0.25">
      <c r="H2849" s="33" t="s">
        <v>1527</v>
      </c>
      <c r="I2849" s="32">
        <f>ROUND(I2848/0.5,0)*0.5</f>
        <v>3.5</v>
      </c>
      <c r="J2849" s="32">
        <f t="shared" ref="J2849" si="485">ROUND(J2848/0.5,0)*0.5</f>
        <v>7</v>
      </c>
      <c r="K2849" s="32">
        <f t="shared" ref="K2849" si="486">ROUND(K2848/0.5,0)*0.5</f>
        <v>6.5</v>
      </c>
      <c r="L2849" s="34">
        <f t="shared" ref="L2849" si="487">ROUND(L2848/0.5,0)*0.5</f>
        <v>2</v>
      </c>
    </row>
    <row r="2850" spans="8:12" x14ac:dyDescent="0.25">
      <c r="H2850" s="33" t="s">
        <v>1517</v>
      </c>
      <c r="I2850" s="4">
        <f ca="1">IF(INDIRECT("$C$" &amp; $I2849*2+3)&gt;$I$6,$I$6,INDIRECT("$C$" &amp; $I2849*2+3))</f>
        <v>3.5273325269550631</v>
      </c>
      <c r="J2850" s="4">
        <f ca="1">IF(INDIRECT("$D$" &amp; $J2849*2+3)&gt;$I$6,$I$6,INDIRECT("$D$" &amp; $J2849*2+3))</f>
        <v>2.478883460205028</v>
      </c>
      <c r="K2850" s="4">
        <f ca="1">IF(INDIRECT("$E$" &amp; $K2849*2+3)&gt;$I$6,$I$6,INDIRECT("$E$" &amp; $K2849*2+3))</f>
        <v>7.8262379212492643</v>
      </c>
      <c r="L2850" s="10">
        <f ca="1">IF(INDIRECT("$F$" &amp; $L2849*2+3)&gt;$I$6,$I$6,INDIRECT("$F$" &amp; $L2849*2+3))</f>
        <v>1.305353997541538</v>
      </c>
    </row>
    <row r="2851" spans="8:12" x14ac:dyDescent="0.25">
      <c r="H2851" s="33"/>
      <c r="I2851" s="32" t="s">
        <v>1502</v>
      </c>
      <c r="J2851" s="4">
        <f>SUM(ABS(I2848-I2849),ABS(J2849-J2848),ABS(K2849-K2848),ABS(L2849-L2848))</f>
        <v>0.64173354912058977</v>
      </c>
      <c r="K2851" s="32"/>
      <c r="L2851" s="34"/>
    </row>
    <row r="2852" spans="8:12" x14ac:dyDescent="0.25">
      <c r="H2852" s="33"/>
      <c r="I2852" s="32" t="s">
        <v>1509</v>
      </c>
      <c r="J2852" s="32" t="s">
        <v>1510</v>
      </c>
      <c r="K2852" s="32"/>
      <c r="L2852" s="34"/>
    </row>
    <row r="2853" spans="8:12" x14ac:dyDescent="0.25">
      <c r="H2853" s="33" t="s">
        <v>1523</v>
      </c>
      <c r="I2853" s="32">
        <f>I2832+0.5</f>
        <v>6.5</v>
      </c>
      <c r="J2853" s="32">
        <v>1.5</v>
      </c>
      <c r="K2853" s="32"/>
      <c r="L2853" s="34"/>
    </row>
    <row r="2854" spans="8:12" x14ac:dyDescent="0.25">
      <c r="H2854" s="33" t="s">
        <v>1525</v>
      </c>
      <c r="I2854" s="4">
        <v>-0.89064285714285696</v>
      </c>
      <c r="J2854" s="4">
        <v>1.08571428571429E-2</v>
      </c>
      <c r="K2854" s="4">
        <f>IF($I2854&lt;$K$3,$K$3,IF($I2854&gt;$L$3,$L$3,$I2854))</f>
        <v>0</v>
      </c>
      <c r="L2854" s="10">
        <f>IF($J2854&lt;$K$4,$K$4,IF($J2854&gt;$L$4,$L$4,$J2854))</f>
        <v>1.08571428571429E-2</v>
      </c>
    </row>
    <row r="2855" spans="8:12" x14ac:dyDescent="0.25">
      <c r="H2855" s="33" t="s">
        <v>1526</v>
      </c>
      <c r="I2855" s="4">
        <v>3.8167357142857101</v>
      </c>
      <c r="J2855" s="4">
        <v>1.0857142857142199E-2</v>
      </c>
      <c r="K2855" s="4">
        <f>IF($I2855&lt;$K$3,$K$3,IF($I2855&gt;$L$3,$L$3,$I2855))</f>
        <v>3.8167357142857101</v>
      </c>
      <c r="L2855" s="10">
        <f>IF($J2855&lt;$K$4,$K$4,IF($J2855&gt;$L$4,$L$4,$J2855))</f>
        <v>1.0857142857142199E-2</v>
      </c>
    </row>
    <row r="2856" spans="8:12" x14ac:dyDescent="0.25">
      <c r="H2856" s="33"/>
      <c r="I2856" s="32"/>
      <c r="J2856" s="32"/>
      <c r="K2856" s="32"/>
      <c r="L2856" s="34"/>
    </row>
    <row r="2857" spans="8:12" x14ac:dyDescent="0.25">
      <c r="H2857" s="33" t="s">
        <v>1519</v>
      </c>
      <c r="I2857" s="32" t="str">
        <f ca="1" xml:space="preserve"> "(x - " &amp; $M$3 &amp; ")^2 + (y - " &amp; $M$4 &amp; ")^2 = " &amp; I2850 &amp; "^2"</f>
        <v>(x - 3,5)^2 + (y - 0)^2 = 3,52733252695506^2</v>
      </c>
      <c r="J2857" s="32"/>
      <c r="K2857" s="32"/>
      <c r="L2857" s="34"/>
    </row>
    <row r="2858" spans="8:12" x14ac:dyDescent="0.25">
      <c r="H2858" s="33"/>
      <c r="I2858" s="32" t="str">
        <f ca="1" xml:space="preserve"> "(x - " &amp; $N$3 &amp; ")^2 + (y - " &amp; $N$4 &amp; ")^2 = " &amp; J2850 &amp; "^2"</f>
        <v>(x - 0)^2 + (y - 3,5)^2 = 2,47888346020503^2</v>
      </c>
      <c r="J2858" s="32"/>
      <c r="K2858" s="32"/>
      <c r="L2858" s="34"/>
    </row>
    <row r="2859" spans="8:12" x14ac:dyDescent="0.25">
      <c r="H2859" s="33"/>
      <c r="I2859" s="32" t="str">
        <f ca="1" xml:space="preserve"> "(x - " &amp; $O$3 &amp; ")^2 + (y - " &amp; $O$4 &amp; ")^2 = " &amp; K2850 &amp; "^2"</f>
        <v>(x - 3,5)^2 + (y - 7)^2 = 7,82623792124926^2</v>
      </c>
      <c r="J2859" s="32"/>
      <c r="K2859" s="32"/>
      <c r="L2859" s="34"/>
    </row>
    <row r="2860" spans="8:12" x14ac:dyDescent="0.25">
      <c r="H2860" s="33"/>
      <c r="I2860" s="32" t="str">
        <f ca="1" xml:space="preserve"> "(x - " &amp; $P$3 &amp; ")^2 + (y - " &amp; $P$4 &amp; ")^2 = " &amp; L2850 &amp; "^2"</f>
        <v>(x - 7)^2 + (y - 3,5)^2 = 1,30535399754154^2</v>
      </c>
      <c r="J2860" s="32"/>
      <c r="K2860" s="32"/>
      <c r="L2860" s="34"/>
    </row>
    <row r="2861" spans="8:12" x14ac:dyDescent="0.25">
      <c r="H2861" s="33"/>
      <c r="I2861" s="32"/>
      <c r="J2861" s="32"/>
      <c r="K2861" s="32"/>
      <c r="L2861" s="34"/>
    </row>
    <row r="2862" spans="8:12" x14ac:dyDescent="0.25">
      <c r="H2862" s="33"/>
      <c r="I2862" s="32" t="s">
        <v>1529</v>
      </c>
      <c r="J2862" s="32"/>
      <c r="K2862" s="32"/>
      <c r="L2862" s="34"/>
    </row>
    <row r="2863" spans="8:12" x14ac:dyDescent="0.25">
      <c r="H2863" s="33"/>
      <c r="I2863" s="32" t="s">
        <v>1525</v>
      </c>
      <c r="J2863" s="32">
        <f>SQRT(POWER($K2854-$I2853,2)+POWER($L2854-$J2853,2))</f>
        <v>6.6683990919095111</v>
      </c>
      <c r="K2863" s="32"/>
      <c r="L2863" s="34"/>
    </row>
    <row r="2864" spans="8:12" x14ac:dyDescent="0.25">
      <c r="H2864" s="35"/>
      <c r="I2864" s="36" t="s">
        <v>1526</v>
      </c>
      <c r="J2864" s="36">
        <f>SQRT(POWER($K2855-$I2853,2)+POWER($L2855-$J2853,2))</f>
        <v>3.0687870040081653</v>
      </c>
      <c r="K2864" s="36"/>
      <c r="L2864" s="37"/>
    </row>
    <row r="2868" spans="8:12" x14ac:dyDescent="0.25">
      <c r="H2868" s="7"/>
      <c r="I2868" s="8" t="s">
        <v>1512</v>
      </c>
      <c r="J2868" s="8" t="s">
        <v>1513</v>
      </c>
      <c r="K2868" s="8" t="s">
        <v>1514</v>
      </c>
      <c r="L2868" s="9" t="s">
        <v>1522</v>
      </c>
    </row>
    <row r="2869" spans="8:12" x14ac:dyDescent="0.25">
      <c r="H2869" s="33" t="s">
        <v>1516</v>
      </c>
      <c r="I2869" s="4">
        <f>SQRT(POWER($I2874-$M$3,2)+POWER($J2874-$M$4,2))</f>
        <v>3.1622776601683795</v>
      </c>
      <c r="J2869" s="4">
        <f>SQRT(POWER($I2874-$N$3,2)+POWER($J2874-$N$4,2))</f>
        <v>2.5495097567963922</v>
      </c>
      <c r="K2869" s="4">
        <f>SQRT(POWER($I2874-$O$3,2)+POWER($J2874-$O$4,2))</f>
        <v>6.7082039324993694</v>
      </c>
      <c r="L2869" s="10">
        <f>SQRT(POWER($I2874-$P$3,2)+POWER($J2874-$P$4,2))</f>
        <v>6.9641941385920596</v>
      </c>
    </row>
    <row r="2870" spans="8:12" x14ac:dyDescent="0.25">
      <c r="H2870" s="33" t="s">
        <v>1527</v>
      </c>
      <c r="I2870" s="32">
        <f>ROUND(I2869/0.5,0)*0.5</f>
        <v>3</v>
      </c>
      <c r="J2870" s="32">
        <f t="shared" ref="J2870" si="488">ROUND(J2869/0.5,0)*0.5</f>
        <v>2.5</v>
      </c>
      <c r="K2870" s="32">
        <f t="shared" ref="K2870" si="489">ROUND(K2869/0.5,0)*0.5</f>
        <v>6.5</v>
      </c>
      <c r="L2870" s="34">
        <f t="shared" ref="L2870" si="490">ROUND(L2869/0.5,0)*0.5</f>
        <v>7</v>
      </c>
    </row>
    <row r="2871" spans="8:12" x14ac:dyDescent="0.25">
      <c r="H2871" s="33" t="s">
        <v>1517</v>
      </c>
      <c r="I2871" s="4">
        <f ca="1">IF(INDIRECT("$C$" &amp; $I2870*2+3)&gt;$I$6,$I$6,INDIRECT("$C$" &amp; $I2870*2+3))</f>
        <v>7.8262379212492643</v>
      </c>
      <c r="J2871" s="4">
        <f ca="1">IF(INDIRECT("$D$" &amp; $J2870*2+3)&gt;$I$6,$I$6,INDIRECT("$D$" &amp; $J2870*2+3))</f>
        <v>3.5273325269550631</v>
      </c>
      <c r="K2871" s="4">
        <f ca="1">IF(INDIRECT("$E$" &amp; $K2870*2+3)&gt;$I$6,$I$6,INDIRECT("$E$" &amp; $K2870*2+3))</f>
        <v>7.8262379212492643</v>
      </c>
      <c r="L2871" s="10">
        <f ca="1">IF(INDIRECT("$F$" &amp; $L2870*2+3)&gt;$I$6,$I$6,INDIRECT("$F$" &amp; $L2870*2+3))</f>
        <v>2.2515258567794989</v>
      </c>
    </row>
    <row r="2872" spans="8:12" x14ac:dyDescent="0.25">
      <c r="H2872" s="33"/>
      <c r="I2872" s="32" t="s">
        <v>1502</v>
      </c>
      <c r="J2872" s="4">
        <f>SUM(ABS(I2869-I2870),ABS(J2870-J2869),ABS(K2870-K2869),ABS(L2870-L2869))</f>
        <v>0.45579721087208158</v>
      </c>
      <c r="K2872" s="32"/>
      <c r="L2872" s="34"/>
    </row>
    <row r="2873" spans="8:12" x14ac:dyDescent="0.25">
      <c r="H2873" s="33"/>
      <c r="I2873" s="32" t="s">
        <v>1509</v>
      </c>
      <c r="J2873" s="32" t="s">
        <v>1510</v>
      </c>
      <c r="K2873" s="32"/>
      <c r="L2873" s="34"/>
    </row>
    <row r="2874" spans="8:12" x14ac:dyDescent="0.25">
      <c r="H2874" s="33" t="s">
        <v>1523</v>
      </c>
      <c r="I2874" s="32">
        <v>0.5</v>
      </c>
      <c r="J2874" s="32">
        <v>1</v>
      </c>
      <c r="K2874" s="32"/>
      <c r="L2874" s="34"/>
    </row>
    <row r="2875" spans="8:12" x14ac:dyDescent="0.25">
      <c r="H2875" s="33" t="s">
        <v>1525</v>
      </c>
      <c r="I2875" s="4">
        <v>-3.4782857142857102</v>
      </c>
      <c r="J2875" s="4">
        <v>3.5</v>
      </c>
      <c r="K2875" s="4">
        <f>IF($I2875&lt;$K$3,$K$3,IF($I2875&gt;$L$3,$L$3,$I2875))</f>
        <v>0</v>
      </c>
      <c r="L2875" s="10">
        <f>IF($J2875&lt;$K$4,$K$4,IF($J2875&gt;$L$4,$L$4,$J2875))</f>
        <v>3.5</v>
      </c>
    </row>
    <row r="2876" spans="8:12" x14ac:dyDescent="0.25">
      <c r="H2876" s="33" t="s">
        <v>1526</v>
      </c>
      <c r="I2876" s="4">
        <v>4.0284571428571398</v>
      </c>
      <c r="J2876" s="4">
        <v>3.5</v>
      </c>
      <c r="K2876" s="4">
        <f>IF($I2876&lt;$K$3,$K$3,IF($I2876&gt;$L$3,$L$3,$I2876))</f>
        <v>4.0284571428571398</v>
      </c>
      <c r="L2876" s="10">
        <f>IF($J2876&lt;$K$4,$K$4,IF($J2876&gt;$L$4,$L$4,$J2876))</f>
        <v>3.5</v>
      </c>
    </row>
    <row r="2877" spans="8:12" x14ac:dyDescent="0.25">
      <c r="H2877" s="33"/>
      <c r="I2877" s="32"/>
      <c r="J2877" s="32"/>
      <c r="K2877" s="32"/>
      <c r="L2877" s="34"/>
    </row>
    <row r="2878" spans="8:12" x14ac:dyDescent="0.25">
      <c r="H2878" s="33" t="s">
        <v>1519</v>
      </c>
      <c r="I2878" s="32" t="str">
        <f ca="1" xml:space="preserve"> "(x - " &amp; $M$3 &amp; ")^2 + (y - " &amp; $M$4 &amp; ")^2 = " &amp; I2871 &amp; "^2"</f>
        <v>(x - 3,5)^2 + (y - 0)^2 = 7,82623792124926^2</v>
      </c>
      <c r="J2878" s="32"/>
      <c r="K2878" s="32"/>
      <c r="L2878" s="34"/>
    </row>
    <row r="2879" spans="8:12" x14ac:dyDescent="0.25">
      <c r="H2879" s="33"/>
      <c r="I2879" s="32" t="str">
        <f ca="1" xml:space="preserve"> "(x - " &amp; $N$3 &amp; ")^2 + (y - " &amp; $N$4 &amp; ")^2 = " &amp; J2871 &amp; "^2"</f>
        <v>(x - 0)^2 + (y - 3,5)^2 = 3,52733252695506^2</v>
      </c>
      <c r="J2879" s="32"/>
      <c r="K2879" s="32"/>
      <c r="L2879" s="34"/>
    </row>
    <row r="2880" spans="8:12" x14ac:dyDescent="0.25">
      <c r="H2880" s="33"/>
      <c r="I2880" s="32" t="str">
        <f ca="1" xml:space="preserve"> "(x - " &amp; $O$3 &amp; ")^2 + (y - " &amp; $O$4 &amp; ")^2 = " &amp; K2871 &amp; "^2"</f>
        <v>(x - 3,5)^2 + (y - 7)^2 = 7,82623792124926^2</v>
      </c>
      <c r="J2880" s="32"/>
      <c r="K2880" s="32"/>
      <c r="L2880" s="34"/>
    </row>
    <row r="2881" spans="8:12" x14ac:dyDescent="0.25">
      <c r="H2881" s="33"/>
      <c r="I2881" s="32" t="str">
        <f ca="1" xml:space="preserve"> "(x - " &amp; $P$3 &amp; ")^2 + (y - " &amp; $P$4 &amp; ")^2 = " &amp; L2871 &amp; "^2"</f>
        <v>(x - 7)^2 + (y - 3,5)^2 = 2,2515258567795^2</v>
      </c>
      <c r="J2881" s="32"/>
      <c r="K2881" s="32"/>
      <c r="L2881" s="34"/>
    </row>
    <row r="2882" spans="8:12" x14ac:dyDescent="0.25">
      <c r="H2882" s="33"/>
      <c r="I2882" s="32"/>
      <c r="J2882" s="32"/>
      <c r="K2882" s="32"/>
      <c r="L2882" s="34"/>
    </row>
    <row r="2883" spans="8:12" x14ac:dyDescent="0.25">
      <c r="H2883" s="33"/>
      <c r="I2883" s="32" t="s">
        <v>1529</v>
      </c>
      <c r="J2883" s="32"/>
      <c r="K2883" s="32"/>
      <c r="L2883" s="34"/>
    </row>
    <row r="2884" spans="8:12" x14ac:dyDescent="0.25">
      <c r="H2884" s="33"/>
      <c r="I2884" s="32" t="s">
        <v>1525</v>
      </c>
      <c r="J2884" s="32">
        <f>SQRT(POWER($K2875-$I2874,2)+POWER($L2875-$J2874,2))</f>
        <v>2.5495097567963922</v>
      </c>
      <c r="K2884" s="32"/>
      <c r="L2884" s="34"/>
    </row>
    <row r="2885" spans="8:12" x14ac:dyDescent="0.25">
      <c r="H2885" s="35"/>
      <c r="I2885" s="36" t="s">
        <v>1526</v>
      </c>
      <c r="J2885" s="36">
        <f>SQRT(POWER($K2876-$I2874,2)+POWER($L2876-$J2874,2))</f>
        <v>4.3243507962443992</v>
      </c>
      <c r="K2885" s="36"/>
      <c r="L2885" s="37"/>
    </row>
    <row r="2889" spans="8:12" x14ac:dyDescent="0.25">
      <c r="H2889" s="7"/>
      <c r="I2889" s="8" t="s">
        <v>1512</v>
      </c>
      <c r="J2889" s="8" t="s">
        <v>1513</v>
      </c>
      <c r="K2889" s="8" t="s">
        <v>1514</v>
      </c>
      <c r="L2889" s="9" t="s">
        <v>1522</v>
      </c>
    </row>
    <row r="2890" spans="8:12" x14ac:dyDescent="0.25">
      <c r="H2890" s="33" t="s">
        <v>1516</v>
      </c>
      <c r="I2890" s="4">
        <f>SQRT(POWER($I2895-$M$3,2)+POWER($J2895-$M$4,2))</f>
        <v>2.6925824035672519</v>
      </c>
      <c r="J2890" s="4">
        <f>SQRT(POWER($I2895-$N$3,2)+POWER($J2895-$N$4,2))</f>
        <v>2.6925824035672519</v>
      </c>
      <c r="K2890" s="4">
        <f>SQRT(POWER($I2895-$O$3,2)+POWER($J2895-$O$4,2))</f>
        <v>6.5</v>
      </c>
      <c r="L2890" s="10">
        <f>SQRT(POWER($I2895-$P$3,2)+POWER($J2895-$P$4,2))</f>
        <v>6.5</v>
      </c>
    </row>
    <row r="2891" spans="8:12" x14ac:dyDescent="0.25">
      <c r="H2891" s="33" t="s">
        <v>1527</v>
      </c>
      <c r="I2891" s="32">
        <f>ROUND(I2890/0.5,0)*0.5</f>
        <v>2.5</v>
      </c>
      <c r="J2891" s="32">
        <f t="shared" ref="J2891" si="491">ROUND(J2890/0.5,0)*0.5</f>
        <v>2.5</v>
      </c>
      <c r="K2891" s="32">
        <f t="shared" ref="K2891" si="492">ROUND(K2890/0.5,0)*0.5</f>
        <v>6.5</v>
      </c>
      <c r="L2891" s="34">
        <f t="shared" ref="L2891" si="493">ROUND(L2890/0.5,0)*0.5</f>
        <v>6.5</v>
      </c>
    </row>
    <row r="2892" spans="8:12" x14ac:dyDescent="0.25">
      <c r="H2892" s="33" t="s">
        <v>1517</v>
      </c>
      <c r="I2892" s="4">
        <f ca="1">IF(INDIRECT("$C$" &amp; $I2891*2+3)&gt;$I$6,$I$6,INDIRECT("$C$" &amp; $I2891*2+3))</f>
        <v>3.3616834628301917</v>
      </c>
      <c r="J2892" s="4">
        <f ca="1">IF(INDIRECT("$D$" &amp; $J2891*2+3)&gt;$I$6,$I$6,INDIRECT("$D$" &amp; $J2891*2+3))</f>
        <v>3.5273325269550631</v>
      </c>
      <c r="K2892" s="4">
        <f ca="1">IF(INDIRECT("$E$" &amp; $K2891*2+3)&gt;$I$6,$I$6,INDIRECT("$E$" &amp; $K2891*2+3))</f>
        <v>7.8262379212492643</v>
      </c>
      <c r="L2892" s="10">
        <f ca="1">IF(INDIRECT("$F$" &amp; $L2891*2+3)&gt;$I$6,$I$6,INDIRECT("$F$" &amp; $L2891*2+3))</f>
        <v>7.8262379212492643</v>
      </c>
    </row>
    <row r="2893" spans="8:12" x14ac:dyDescent="0.25">
      <c r="H2893" s="33"/>
      <c r="I2893" s="32" t="s">
        <v>1502</v>
      </c>
      <c r="J2893" s="4">
        <f>SUM(ABS(I2890-I2891),ABS(J2891-J2890),ABS(K2891-K2890),ABS(L2891-L2890))</f>
        <v>0.38516480713450374</v>
      </c>
      <c r="K2893" s="32"/>
      <c r="L2893" s="34"/>
    </row>
    <row r="2894" spans="8:12" x14ac:dyDescent="0.25">
      <c r="H2894" s="33"/>
      <c r="I2894" s="32" t="s">
        <v>1509</v>
      </c>
      <c r="J2894" s="32" t="s">
        <v>1510</v>
      </c>
      <c r="K2894" s="32"/>
      <c r="L2894" s="34"/>
    </row>
    <row r="2895" spans="8:12" x14ac:dyDescent="0.25">
      <c r="H2895" s="33" t="s">
        <v>1523</v>
      </c>
      <c r="I2895" s="32">
        <f>I2874+0.5</f>
        <v>1</v>
      </c>
      <c r="J2895" s="32">
        <v>1</v>
      </c>
      <c r="K2895" s="32"/>
      <c r="L2895" s="34"/>
    </row>
    <row r="2896" spans="8:12" x14ac:dyDescent="0.25">
      <c r="H2896" s="33" t="s">
        <v>1525</v>
      </c>
      <c r="I2896" s="4">
        <v>9.4521428571428603E-2</v>
      </c>
      <c r="J2896" s="4">
        <v>-7.2807142857143001E-2</v>
      </c>
      <c r="K2896" s="4">
        <f>IF($I2896&lt;$K$3,$K$3,IF($I2896&gt;$L$3,$L$3,$I2896))</f>
        <v>9.4521428571428603E-2</v>
      </c>
      <c r="L2896" s="10">
        <f>IF($J2896&lt;$K$4,$K$4,IF($J2896&gt;$L$4,$L$4,$J2896))</f>
        <v>0</v>
      </c>
    </row>
    <row r="2897" spans="8:12" x14ac:dyDescent="0.25">
      <c r="H2897" s="33" t="s">
        <v>1526</v>
      </c>
      <c r="I2897" s="4">
        <v>1.0857142857142701E-2</v>
      </c>
      <c r="J2897" s="4">
        <v>-7.2807142857143001E-2</v>
      </c>
      <c r="K2897" s="4">
        <f>IF($I2897&lt;$K$3,$K$3,IF($I2897&gt;$L$3,$L$3,$I2897))</f>
        <v>1.0857142857142701E-2</v>
      </c>
      <c r="L2897" s="10">
        <f>IF($J2897&lt;$K$4,$K$4,IF($J2897&gt;$L$4,$L$4,$J2897))</f>
        <v>0</v>
      </c>
    </row>
    <row r="2898" spans="8:12" x14ac:dyDescent="0.25">
      <c r="H2898" s="33"/>
      <c r="I2898" s="32"/>
      <c r="J2898" s="32"/>
      <c r="K2898" s="32"/>
      <c r="L2898" s="34"/>
    </row>
    <row r="2899" spans="8:12" x14ac:dyDescent="0.25">
      <c r="H2899" s="33" t="s">
        <v>1519</v>
      </c>
      <c r="I2899" s="32" t="str">
        <f ca="1" xml:space="preserve"> "(x - " &amp; $M$3 &amp; ")^2 + (y - " &amp; $M$4 &amp; ")^2 = " &amp; I2892 &amp; "^2"</f>
        <v>(x - 3,5)^2 + (y - 0)^2 = 3,36168346283019^2</v>
      </c>
      <c r="J2899" s="32"/>
      <c r="K2899" s="32"/>
      <c r="L2899" s="34"/>
    </row>
    <row r="2900" spans="8:12" x14ac:dyDescent="0.25">
      <c r="H2900" s="33"/>
      <c r="I2900" s="32" t="str">
        <f ca="1" xml:space="preserve"> "(x - " &amp; $N$3 &amp; ")^2 + (y - " &amp; $N$4 &amp; ")^2 = " &amp; J2892 &amp; "^2"</f>
        <v>(x - 0)^2 + (y - 3,5)^2 = 3,52733252695506^2</v>
      </c>
      <c r="J2900" s="32"/>
      <c r="K2900" s="32"/>
      <c r="L2900" s="34"/>
    </row>
    <row r="2901" spans="8:12" x14ac:dyDescent="0.25">
      <c r="H2901" s="33"/>
      <c r="I2901" s="32" t="str">
        <f ca="1" xml:space="preserve"> "(x - " &amp; $O$3 &amp; ")^2 + (y - " &amp; $O$4 &amp; ")^2 = " &amp; K2892 &amp; "^2"</f>
        <v>(x - 3,5)^2 + (y - 7)^2 = 7,82623792124926^2</v>
      </c>
      <c r="J2901" s="32"/>
      <c r="K2901" s="32"/>
      <c r="L2901" s="34"/>
    </row>
    <row r="2902" spans="8:12" x14ac:dyDescent="0.25">
      <c r="H2902" s="33"/>
      <c r="I2902" s="32" t="str">
        <f ca="1" xml:space="preserve"> "(x - " &amp; $P$3 &amp; ")^2 + (y - " &amp; $P$4 &amp; ")^2 = " &amp; L2892 &amp; "^2"</f>
        <v>(x - 7)^2 + (y - 3,5)^2 = 7,82623792124926^2</v>
      </c>
      <c r="J2902" s="32"/>
      <c r="K2902" s="32"/>
      <c r="L2902" s="34"/>
    </row>
    <row r="2903" spans="8:12" x14ac:dyDescent="0.25">
      <c r="H2903" s="33"/>
      <c r="I2903" s="32"/>
      <c r="J2903" s="32"/>
      <c r="K2903" s="32"/>
      <c r="L2903" s="34"/>
    </row>
    <row r="2904" spans="8:12" x14ac:dyDescent="0.25">
      <c r="H2904" s="33"/>
      <c r="I2904" s="32" t="s">
        <v>1529</v>
      </c>
      <c r="J2904" s="32"/>
      <c r="K2904" s="32"/>
      <c r="L2904" s="34"/>
    </row>
    <row r="2905" spans="8:12" x14ac:dyDescent="0.25">
      <c r="H2905" s="33"/>
      <c r="I2905" s="32" t="s">
        <v>1525</v>
      </c>
      <c r="J2905" s="32">
        <f>SQRT(POWER($K2896-$I2895,2)+POWER($L2896-$J2895,2))</f>
        <v>1.3490335219394389</v>
      </c>
      <c r="K2905" s="32"/>
      <c r="L2905" s="34"/>
    </row>
    <row r="2906" spans="8:12" x14ac:dyDescent="0.25">
      <c r="H2906" s="35"/>
      <c r="I2906" s="36" t="s">
        <v>1526</v>
      </c>
      <c r="J2906" s="36">
        <f>SQRT(POWER($K2897-$I2895,2)+POWER($L2897-$J2895,2))</f>
        <v>1.4065573546203991</v>
      </c>
      <c r="K2906" s="36"/>
      <c r="L2906" s="37"/>
    </row>
    <row r="2910" spans="8:12" x14ac:dyDescent="0.25">
      <c r="H2910" s="7"/>
      <c r="I2910" s="8" t="s">
        <v>1512</v>
      </c>
      <c r="J2910" s="8" t="s">
        <v>1513</v>
      </c>
      <c r="K2910" s="8" t="s">
        <v>1514</v>
      </c>
      <c r="L2910" s="9" t="s">
        <v>1522</v>
      </c>
    </row>
    <row r="2911" spans="8:12" x14ac:dyDescent="0.25">
      <c r="H2911" s="33" t="s">
        <v>1516</v>
      </c>
      <c r="I2911" s="4">
        <f>SQRT(POWER($I2916-$M$3,2)+POWER($J2916-$M$4,2))</f>
        <v>2.2360679774997898</v>
      </c>
      <c r="J2911" s="4">
        <f>SQRT(POWER($I2916-$N$3,2)+POWER($J2916-$N$4,2))</f>
        <v>2.9154759474226504</v>
      </c>
      <c r="K2911" s="4">
        <f>SQRT(POWER($I2916-$O$3,2)+POWER($J2916-$O$4,2))</f>
        <v>6.324555320336759</v>
      </c>
      <c r="L2911" s="10">
        <f>SQRT(POWER($I2916-$P$3,2)+POWER($J2916-$P$4,2))</f>
        <v>6.0415229867972862</v>
      </c>
    </row>
    <row r="2912" spans="8:12" x14ac:dyDescent="0.25">
      <c r="H2912" s="33" t="s">
        <v>1527</v>
      </c>
      <c r="I2912" s="32">
        <f>ROUND(I2911/0.5,0)*0.5</f>
        <v>2</v>
      </c>
      <c r="J2912" s="32">
        <f t="shared" ref="J2912" si="494">ROUND(J2911/0.5,0)*0.5</f>
        <v>3</v>
      </c>
      <c r="K2912" s="32">
        <f t="shared" ref="K2912" si="495">ROUND(K2911/0.5,0)*0.5</f>
        <v>6.5</v>
      </c>
      <c r="L2912" s="34">
        <f t="shared" ref="L2912" si="496">ROUND(L2911/0.5,0)*0.5</f>
        <v>6</v>
      </c>
    </row>
    <row r="2913" spans="8:12" x14ac:dyDescent="0.25">
      <c r="H2913" s="33" t="s">
        <v>1517</v>
      </c>
      <c r="I2913" s="4">
        <f ca="1">IF(INDIRECT("$C$" &amp; $I2912*2+3)&gt;$I$6,$I$6,INDIRECT("$C$" &amp; $I2912*2+3))</f>
        <v>1.305353997541538</v>
      </c>
      <c r="J2913" s="4">
        <f ca="1">IF(INDIRECT("$D$" &amp; $J2912*2+3)&gt;$I$6,$I$6,INDIRECT("$D$" &amp; $J2912*2+3))</f>
        <v>7.8262379212492643</v>
      </c>
      <c r="K2913" s="4">
        <f ca="1">IF(INDIRECT("$E$" &amp; $K2912*2+3)&gt;$I$6,$I$6,INDIRECT("$E$" &amp; $K2912*2+3))</f>
        <v>7.8262379212492643</v>
      </c>
      <c r="L2913" s="10">
        <f ca="1">IF(INDIRECT("$F$" &amp; $L2912*2+3)&gt;$I$6,$I$6,INDIRECT("$F$" &amp; $L2912*2+3))</f>
        <v>7.8262379212492643</v>
      </c>
    </row>
    <row r="2914" spans="8:12" x14ac:dyDescent="0.25">
      <c r="H2914" s="33"/>
      <c r="I2914" s="32" t="s">
        <v>1502</v>
      </c>
      <c r="J2914" s="4">
        <f>SUM(ABS(I2911-I2912),ABS(J2912-J2911),ABS(K2912-K2911),ABS(L2912-L2911))</f>
        <v>0.53755969653766655</v>
      </c>
      <c r="K2914" s="32"/>
      <c r="L2914" s="34"/>
    </row>
    <row r="2915" spans="8:12" x14ac:dyDescent="0.25">
      <c r="H2915" s="33"/>
      <c r="I2915" s="32" t="s">
        <v>1509</v>
      </c>
      <c r="J2915" s="32" t="s">
        <v>1510</v>
      </c>
      <c r="K2915" s="32"/>
      <c r="L2915" s="34"/>
    </row>
    <row r="2916" spans="8:12" x14ac:dyDescent="0.25">
      <c r="H2916" s="33" t="s">
        <v>1523</v>
      </c>
      <c r="I2916" s="32">
        <f>I2895+0.5</f>
        <v>1.5</v>
      </c>
      <c r="J2916" s="32">
        <v>1</v>
      </c>
      <c r="K2916" s="32"/>
      <c r="L2916" s="34"/>
    </row>
    <row r="2917" spans="8:12" x14ac:dyDescent="0.25">
      <c r="H2917" s="33" t="s">
        <v>1525</v>
      </c>
      <c r="I2917" s="4">
        <v>7.7566285714285703</v>
      </c>
      <c r="J2917" s="4">
        <v>-0.75662857142857198</v>
      </c>
      <c r="K2917" s="4">
        <f>IF($I2917&lt;$K$3,$K$3,IF($I2917&gt;$L$3,$L$3,$I2917))</f>
        <v>7</v>
      </c>
      <c r="L2917" s="10">
        <f>IF($J2917&lt;$K$4,$K$4,IF($J2917&gt;$L$4,$L$4,$J2917))</f>
        <v>0</v>
      </c>
    </row>
    <row r="2918" spans="8:12" x14ac:dyDescent="0.25">
      <c r="H2918" s="33" t="s">
        <v>1526</v>
      </c>
      <c r="I2918" s="4">
        <v>3.5</v>
      </c>
      <c r="J2918" s="4">
        <v>-0.75662857142857198</v>
      </c>
      <c r="K2918" s="4">
        <f>IF($I2918&lt;$K$3,$K$3,IF($I2918&gt;$L$3,$L$3,$I2918))</f>
        <v>3.5</v>
      </c>
      <c r="L2918" s="10">
        <f>IF($J2918&lt;$K$4,$K$4,IF($J2918&gt;$L$4,$L$4,$J2918))</f>
        <v>0</v>
      </c>
    </row>
    <row r="2919" spans="8:12" x14ac:dyDescent="0.25">
      <c r="H2919" s="33"/>
      <c r="I2919" s="32"/>
      <c r="J2919" s="32"/>
      <c r="K2919" s="32"/>
      <c r="L2919" s="34"/>
    </row>
    <row r="2920" spans="8:12" x14ac:dyDescent="0.25">
      <c r="H2920" s="33" t="s">
        <v>1519</v>
      </c>
      <c r="I2920" s="32" t="str">
        <f ca="1" xml:space="preserve"> "(x - " &amp; $M$3 &amp; ")^2 + (y - " &amp; $M$4 &amp; ")^2 = " &amp; I2913 &amp; "^2"</f>
        <v>(x - 3,5)^2 + (y - 0)^2 = 1,30535399754154^2</v>
      </c>
      <c r="J2920" s="32"/>
      <c r="K2920" s="32"/>
      <c r="L2920" s="34"/>
    </row>
    <row r="2921" spans="8:12" x14ac:dyDescent="0.25">
      <c r="H2921" s="33"/>
      <c r="I2921" s="32" t="str">
        <f ca="1" xml:space="preserve"> "(x - " &amp; $N$3 &amp; ")^2 + (y - " &amp; $N$4 &amp; ")^2 = " &amp; J2913 &amp; "^2"</f>
        <v>(x - 0)^2 + (y - 3,5)^2 = 7,82623792124926^2</v>
      </c>
      <c r="J2921" s="32"/>
      <c r="K2921" s="32"/>
      <c r="L2921" s="34"/>
    </row>
    <row r="2922" spans="8:12" x14ac:dyDescent="0.25">
      <c r="H2922" s="33"/>
      <c r="I2922" s="32" t="str">
        <f ca="1" xml:space="preserve"> "(x - " &amp; $O$3 &amp; ")^2 + (y - " &amp; $O$4 &amp; ")^2 = " &amp; K2913 &amp; "^2"</f>
        <v>(x - 3,5)^2 + (y - 7)^2 = 7,82623792124926^2</v>
      </c>
      <c r="J2922" s="32"/>
      <c r="K2922" s="32"/>
      <c r="L2922" s="34"/>
    </row>
    <row r="2923" spans="8:12" x14ac:dyDescent="0.25">
      <c r="H2923" s="33"/>
      <c r="I2923" s="32" t="str">
        <f ca="1" xml:space="preserve"> "(x - " &amp; $P$3 &amp; ")^2 + (y - " &amp; $P$4 &amp; ")^2 = " &amp; L2913 &amp; "^2"</f>
        <v>(x - 7)^2 + (y - 3,5)^2 = 7,82623792124926^2</v>
      </c>
      <c r="J2923" s="32"/>
      <c r="K2923" s="32"/>
      <c r="L2923" s="34"/>
    </row>
    <row r="2924" spans="8:12" x14ac:dyDescent="0.25">
      <c r="H2924" s="33"/>
      <c r="I2924" s="32"/>
      <c r="J2924" s="32"/>
      <c r="K2924" s="32"/>
      <c r="L2924" s="34"/>
    </row>
    <row r="2925" spans="8:12" x14ac:dyDescent="0.25">
      <c r="H2925" s="33"/>
      <c r="I2925" s="32" t="s">
        <v>1529</v>
      </c>
      <c r="J2925" s="32"/>
      <c r="K2925" s="32"/>
      <c r="L2925" s="34"/>
    </row>
    <row r="2926" spans="8:12" x14ac:dyDescent="0.25">
      <c r="H2926" s="33"/>
      <c r="I2926" s="32" t="s">
        <v>1525</v>
      </c>
      <c r="J2926" s="32">
        <f>SQRT(POWER($K2917-$I2916,2)+POWER($L2917-$J2916,2))</f>
        <v>5.5901699437494745</v>
      </c>
      <c r="K2926" s="32"/>
      <c r="L2926" s="34"/>
    </row>
    <row r="2927" spans="8:12" x14ac:dyDescent="0.25">
      <c r="H2927" s="35"/>
      <c r="I2927" s="36" t="s">
        <v>1526</v>
      </c>
      <c r="J2927" s="36">
        <f>SQRT(POWER($K2918-$I2916,2)+POWER($L2918-$J2916,2))</f>
        <v>2.2360679774997898</v>
      </c>
      <c r="K2927" s="36"/>
      <c r="L2927" s="37"/>
    </row>
    <row r="2931" spans="8:12" x14ac:dyDescent="0.25">
      <c r="H2931" s="7"/>
      <c r="I2931" s="8" t="s">
        <v>1512</v>
      </c>
      <c r="J2931" s="8" t="s">
        <v>1513</v>
      </c>
      <c r="K2931" s="8" t="s">
        <v>1514</v>
      </c>
      <c r="L2931" s="9" t="s">
        <v>1522</v>
      </c>
    </row>
    <row r="2932" spans="8:12" x14ac:dyDescent="0.25">
      <c r="H2932" s="33" t="s">
        <v>1516</v>
      </c>
      <c r="I2932" s="4">
        <f>SQRT(POWER($I2937-$M$3,2)+POWER($J2937-$M$4,2))</f>
        <v>1.8027756377319946</v>
      </c>
      <c r="J2932" s="4">
        <f>SQRT(POWER($I2937-$N$3,2)+POWER($J2937-$N$4,2))</f>
        <v>3.2015621187164243</v>
      </c>
      <c r="K2932" s="4">
        <f>SQRT(POWER($I2937-$O$3,2)+POWER($J2937-$O$4,2))</f>
        <v>6.1846584384264904</v>
      </c>
      <c r="L2932" s="10">
        <f>SQRT(POWER($I2937-$P$3,2)+POWER($J2937-$P$4,2))</f>
        <v>5.5901699437494745</v>
      </c>
    </row>
    <row r="2933" spans="8:12" x14ac:dyDescent="0.25">
      <c r="H2933" s="33" t="s">
        <v>1527</v>
      </c>
      <c r="I2933" s="32">
        <f>ROUND(I2932/0.5,0)*0.5</f>
        <v>2</v>
      </c>
      <c r="J2933" s="32">
        <f t="shared" ref="J2933" si="497">ROUND(J2932/0.5,0)*0.5</f>
        <v>3</v>
      </c>
      <c r="K2933" s="32">
        <f t="shared" ref="K2933" si="498">ROUND(K2932/0.5,0)*0.5</f>
        <v>6</v>
      </c>
      <c r="L2933" s="34">
        <f t="shared" ref="L2933" si="499">ROUND(L2932/0.5,0)*0.5</f>
        <v>5.5</v>
      </c>
    </row>
    <row r="2934" spans="8:12" x14ac:dyDescent="0.25">
      <c r="H2934" s="33" t="s">
        <v>1517</v>
      </c>
      <c r="I2934" s="4">
        <f ca="1">IF(INDIRECT("$C$" &amp; $I2933*2+3)&gt;$I$6,$I$6,INDIRECT("$C$" &amp; $I2933*2+3))</f>
        <v>1.305353997541538</v>
      </c>
      <c r="J2934" s="4">
        <f ca="1">IF(INDIRECT("$D$" &amp; $J2933*2+3)&gt;$I$6,$I$6,INDIRECT("$D$" &amp; $J2933*2+3))</f>
        <v>7.8262379212492643</v>
      </c>
      <c r="K2934" s="4">
        <f ca="1">IF(INDIRECT("$E$" &amp; $K2933*2+3)&gt;$I$6,$I$6,INDIRECT("$E$" &amp; $K2933*2+3))</f>
        <v>7.8262379212492643</v>
      </c>
      <c r="L2934" s="10">
        <f ca="1">IF(INDIRECT("$F$" &amp; $L2933*2+3)&gt;$I$6,$I$6,INDIRECT("$F$" &amp; $L2933*2+3))</f>
        <v>3.7609640645075757</v>
      </c>
    </row>
    <row r="2935" spans="8:12" x14ac:dyDescent="0.25">
      <c r="H2935" s="33"/>
      <c r="I2935" s="32" t="s">
        <v>1502</v>
      </c>
      <c r="J2935" s="4">
        <f>SUM(ABS(I2932-I2933),ABS(J2933-J2932),ABS(K2933-K2932),ABS(L2933-L2932))</f>
        <v>0.67361486316039465</v>
      </c>
      <c r="K2935" s="32"/>
      <c r="L2935" s="34"/>
    </row>
    <row r="2936" spans="8:12" x14ac:dyDescent="0.25">
      <c r="H2936" s="33"/>
      <c r="I2936" s="32" t="s">
        <v>1509</v>
      </c>
      <c r="J2936" s="32" t="s">
        <v>1510</v>
      </c>
      <c r="K2936" s="32"/>
      <c r="L2936" s="34"/>
    </row>
    <row r="2937" spans="8:12" x14ac:dyDescent="0.25">
      <c r="H2937" s="33" t="s">
        <v>1523</v>
      </c>
      <c r="I2937" s="32">
        <f>I2916+0.5</f>
        <v>2</v>
      </c>
      <c r="J2937" s="32">
        <v>1</v>
      </c>
      <c r="K2937" s="32"/>
      <c r="L2937" s="34"/>
    </row>
    <row r="2938" spans="8:12" x14ac:dyDescent="0.25">
      <c r="H2938" s="33" t="s">
        <v>1525</v>
      </c>
      <c r="I2938" s="4">
        <v>7.7566285714285703</v>
      </c>
      <c r="J2938" s="4">
        <v>-0.75662857142857198</v>
      </c>
      <c r="K2938" s="4">
        <f>IF($I2938&lt;$K$3,$K$3,IF($I2938&gt;$L$3,$L$3,$I2938))</f>
        <v>7</v>
      </c>
      <c r="L2938" s="10">
        <f>IF($J2938&lt;$K$4,$K$4,IF($J2938&gt;$L$4,$L$4,$J2938))</f>
        <v>0</v>
      </c>
    </row>
    <row r="2939" spans="8:12" x14ac:dyDescent="0.25">
      <c r="H2939" s="33" t="s">
        <v>1526</v>
      </c>
      <c r="I2939" s="4">
        <v>6.8693785714285696</v>
      </c>
      <c r="J2939" s="4">
        <v>-0.75662857142857198</v>
      </c>
      <c r="K2939" s="4">
        <f>IF($I2939&lt;$K$3,$K$3,IF($I2939&gt;$L$3,$L$3,$I2939))</f>
        <v>6.8693785714285696</v>
      </c>
      <c r="L2939" s="10">
        <f>IF($J2939&lt;$K$4,$K$4,IF($J2939&gt;$L$4,$L$4,$J2939))</f>
        <v>0</v>
      </c>
    </row>
    <row r="2940" spans="8:12" x14ac:dyDescent="0.25">
      <c r="H2940" s="33"/>
      <c r="I2940" s="32"/>
      <c r="J2940" s="32"/>
      <c r="K2940" s="32"/>
      <c r="L2940" s="34"/>
    </row>
    <row r="2941" spans="8:12" x14ac:dyDescent="0.25">
      <c r="H2941" s="33" t="s">
        <v>1519</v>
      </c>
      <c r="I2941" s="32" t="str">
        <f ca="1" xml:space="preserve"> "(x - " &amp; $M$3 &amp; ")^2 + (y - " &amp; $M$4 &amp; ")^2 = " &amp; I2934 &amp; "^2"</f>
        <v>(x - 3,5)^2 + (y - 0)^2 = 1,30535399754154^2</v>
      </c>
      <c r="J2941" s="32"/>
      <c r="K2941" s="32"/>
      <c r="L2941" s="34"/>
    </row>
    <row r="2942" spans="8:12" x14ac:dyDescent="0.25">
      <c r="H2942" s="33"/>
      <c r="I2942" s="32" t="str">
        <f ca="1" xml:space="preserve"> "(x - " &amp; $N$3 &amp; ")^2 + (y - " &amp; $N$4 &amp; ")^2 = " &amp; J2934 &amp; "^2"</f>
        <v>(x - 0)^2 + (y - 3,5)^2 = 7,82623792124926^2</v>
      </c>
      <c r="J2942" s="32"/>
      <c r="K2942" s="32"/>
      <c r="L2942" s="34"/>
    </row>
    <row r="2943" spans="8:12" x14ac:dyDescent="0.25">
      <c r="H2943" s="33"/>
      <c r="I2943" s="32" t="str">
        <f ca="1" xml:space="preserve"> "(x - " &amp; $O$3 &amp; ")^2 + (y - " &amp; $O$4 &amp; ")^2 = " &amp; K2934 &amp; "^2"</f>
        <v>(x - 3,5)^2 + (y - 7)^2 = 7,82623792124926^2</v>
      </c>
      <c r="J2943" s="32"/>
      <c r="K2943" s="32"/>
      <c r="L2943" s="34"/>
    </row>
    <row r="2944" spans="8:12" x14ac:dyDescent="0.25">
      <c r="H2944" s="33"/>
      <c r="I2944" s="32" t="str">
        <f ca="1" xml:space="preserve"> "(x - " &amp; $P$3 &amp; ")^2 + (y - " &amp; $P$4 &amp; ")^2 = " &amp; L2934 &amp; "^2"</f>
        <v>(x - 7)^2 + (y - 3,5)^2 = 3,76096406450758^2</v>
      </c>
      <c r="J2944" s="32"/>
      <c r="K2944" s="32"/>
      <c r="L2944" s="34"/>
    </row>
    <row r="2945" spans="8:12" x14ac:dyDescent="0.25">
      <c r="H2945" s="33"/>
      <c r="I2945" s="32"/>
      <c r="J2945" s="32"/>
      <c r="K2945" s="32"/>
      <c r="L2945" s="34"/>
    </row>
    <row r="2946" spans="8:12" x14ac:dyDescent="0.25">
      <c r="H2946" s="33"/>
      <c r="I2946" s="32" t="s">
        <v>1529</v>
      </c>
      <c r="J2946" s="32"/>
      <c r="K2946" s="32"/>
      <c r="L2946" s="34"/>
    </row>
    <row r="2947" spans="8:12" x14ac:dyDescent="0.25">
      <c r="H2947" s="33"/>
      <c r="I2947" s="32" t="s">
        <v>1525</v>
      </c>
      <c r="J2947" s="32">
        <f>SQRT(POWER($K2938-$I2937,2)+POWER($L2938-$J2937,2))</f>
        <v>5.0990195135927845</v>
      </c>
      <c r="K2947" s="32"/>
      <c r="L2947" s="34"/>
    </row>
    <row r="2948" spans="8:12" x14ac:dyDescent="0.25">
      <c r="H2948" s="35"/>
      <c r="I2948" s="36" t="s">
        <v>1526</v>
      </c>
      <c r="J2948" s="36">
        <f>SQRT(POWER($K2939-$I2937,2)+POWER($L2939-$J2937,2))</f>
        <v>4.9710006710809989</v>
      </c>
      <c r="K2948" s="36"/>
      <c r="L2948" s="37"/>
    </row>
    <row r="2952" spans="8:12" x14ac:dyDescent="0.25">
      <c r="H2952" s="7"/>
      <c r="I2952" s="8" t="s">
        <v>1512</v>
      </c>
      <c r="J2952" s="8" t="s">
        <v>1513</v>
      </c>
      <c r="K2952" s="8" t="s">
        <v>1514</v>
      </c>
      <c r="L2952" s="9" t="s">
        <v>1522</v>
      </c>
    </row>
    <row r="2953" spans="8:12" x14ac:dyDescent="0.25">
      <c r="H2953" s="33" t="s">
        <v>1516</v>
      </c>
      <c r="I2953" s="4">
        <f>SQRT(POWER($I2958-$M$3,2)+POWER($J2958-$M$4,2))</f>
        <v>1.4142135623730951</v>
      </c>
      <c r="J2953" s="4">
        <f>SQRT(POWER($I2958-$N$3,2)+POWER($J2958-$N$4,2))</f>
        <v>3.5355339059327378</v>
      </c>
      <c r="K2953" s="4">
        <f>SQRT(POWER($I2958-$O$3,2)+POWER($J2958-$O$4,2))</f>
        <v>6.0827625302982193</v>
      </c>
      <c r="L2953" s="10">
        <f>SQRT(POWER($I2958-$P$3,2)+POWER($J2958-$P$4,2))</f>
        <v>5.1478150704935004</v>
      </c>
    </row>
    <row r="2954" spans="8:12" x14ac:dyDescent="0.25">
      <c r="H2954" s="33" t="s">
        <v>1527</v>
      </c>
      <c r="I2954" s="32">
        <f>ROUND(I2953/0.5,0)*0.5</f>
        <v>1.5</v>
      </c>
      <c r="J2954" s="32">
        <f t="shared" ref="J2954" si="500">ROUND(J2953/0.5,0)*0.5</f>
        <v>3.5</v>
      </c>
      <c r="K2954" s="32">
        <f t="shared" ref="K2954" si="501">ROUND(K2953/0.5,0)*0.5</f>
        <v>6</v>
      </c>
      <c r="L2954" s="34">
        <f t="shared" ref="L2954" si="502">ROUND(L2953/0.5,0)*0.5</f>
        <v>5</v>
      </c>
    </row>
    <row r="2955" spans="8:12" x14ac:dyDescent="0.25">
      <c r="H2955" s="33" t="s">
        <v>1517</v>
      </c>
      <c r="I2955" s="4">
        <f ca="1">IF(INDIRECT("$C$" &amp; $I2954*2+3)&gt;$I$6,$I$6,INDIRECT("$C$" &amp; $I2954*2+3))</f>
        <v>0.84668532843176303</v>
      </c>
      <c r="J2955" s="4">
        <f ca="1">IF(INDIRECT("$D$" &amp; $J2954*2+3)&gt;$I$6,$I$6,INDIRECT("$D$" &amp; $J2954*2+3))</f>
        <v>4.0748831502853919</v>
      </c>
      <c r="K2955" s="4">
        <f ca="1">IF(INDIRECT("$E$" &amp; $K2954*2+3)&gt;$I$6,$I$6,INDIRECT("$E$" &amp; $K2954*2+3))</f>
        <v>7.8262379212492643</v>
      </c>
      <c r="L2955" s="10">
        <f ca="1">IF(INDIRECT("$F$" &amp; $L2954*2+3)&gt;$I$6,$I$6,INDIRECT("$F$" &amp; $L2954*2+3))</f>
        <v>2.478883460205028</v>
      </c>
    </row>
    <row r="2956" spans="8:12" x14ac:dyDescent="0.25">
      <c r="H2956" s="33"/>
      <c r="I2956" s="32" t="s">
        <v>1502</v>
      </c>
      <c r="J2956" s="4">
        <f>SUM(ABS(I2953-I2954),ABS(J2954-J2953),ABS(K2954-K2953),ABS(L2954-L2953))</f>
        <v>0.35189794435136235</v>
      </c>
      <c r="K2956" s="32"/>
      <c r="L2956" s="34"/>
    </row>
    <row r="2957" spans="8:12" x14ac:dyDescent="0.25">
      <c r="H2957" s="33"/>
      <c r="I2957" s="32" t="s">
        <v>1509</v>
      </c>
      <c r="J2957" s="32" t="s">
        <v>1510</v>
      </c>
      <c r="K2957" s="32"/>
      <c r="L2957" s="34"/>
    </row>
    <row r="2958" spans="8:12" x14ac:dyDescent="0.25">
      <c r="H2958" s="33" t="s">
        <v>1523</v>
      </c>
      <c r="I2958" s="32">
        <f>I2937+0.5</f>
        <v>2.5</v>
      </c>
      <c r="J2958" s="32">
        <v>1</v>
      </c>
      <c r="K2958" s="32"/>
      <c r="L2958" s="34"/>
    </row>
    <row r="2959" spans="8:12" x14ac:dyDescent="0.25">
      <c r="H2959" s="33" t="s">
        <v>1525</v>
      </c>
      <c r="I2959" s="4">
        <v>1.4356</v>
      </c>
      <c r="J2959" s="4">
        <v>-0.8276</v>
      </c>
      <c r="K2959" s="4">
        <f>IF($I2959&lt;$K$3,$K$3,IF($I2959&gt;$L$3,$L$3,$I2959))</f>
        <v>1.4356</v>
      </c>
      <c r="L2959" s="10">
        <f>IF($J2959&lt;$K$4,$K$4,IF($J2959&gt;$L$4,$L$4,$J2959))</f>
        <v>0</v>
      </c>
    </row>
    <row r="2960" spans="8:12" x14ac:dyDescent="0.25">
      <c r="H2960" s="33" t="s">
        <v>1526</v>
      </c>
      <c r="I2960" s="4">
        <v>4.2438928571428596</v>
      </c>
      <c r="J2960" s="4">
        <v>-0.8276</v>
      </c>
      <c r="K2960" s="4">
        <f>IF($I2960&lt;$K$3,$K$3,IF($I2960&gt;$L$3,$L$3,$I2960))</f>
        <v>4.2438928571428596</v>
      </c>
      <c r="L2960" s="10">
        <f>IF($J2960&lt;$K$4,$K$4,IF($J2960&gt;$L$4,$L$4,$J2960))</f>
        <v>0</v>
      </c>
    </row>
    <row r="2961" spans="8:12" x14ac:dyDescent="0.25">
      <c r="H2961" s="33"/>
      <c r="I2961" s="32"/>
      <c r="J2961" s="32"/>
      <c r="K2961" s="32"/>
      <c r="L2961" s="34"/>
    </row>
    <row r="2962" spans="8:12" x14ac:dyDescent="0.25">
      <c r="H2962" s="33" t="s">
        <v>1519</v>
      </c>
      <c r="I2962" s="32" t="str">
        <f ca="1" xml:space="preserve"> "(x - " &amp; $M$3 &amp; ")^2 + (y - " &amp; $M$4 &amp; ")^2 = " &amp; I2955 &amp; "^2"</f>
        <v>(x - 3,5)^2 + (y - 0)^2 = 0,846685328431763^2</v>
      </c>
      <c r="J2962" s="32"/>
      <c r="K2962" s="32"/>
      <c r="L2962" s="34"/>
    </row>
    <row r="2963" spans="8:12" x14ac:dyDescent="0.25">
      <c r="H2963" s="33"/>
      <c r="I2963" s="32" t="str">
        <f ca="1" xml:space="preserve"> "(x - " &amp; $N$3 &amp; ")^2 + (y - " &amp; $N$4 &amp; ")^2 = " &amp; J2955 &amp; "^2"</f>
        <v>(x - 0)^2 + (y - 3,5)^2 = 4,07488315028539^2</v>
      </c>
      <c r="J2963" s="32"/>
      <c r="K2963" s="32"/>
      <c r="L2963" s="34"/>
    </row>
    <row r="2964" spans="8:12" x14ac:dyDescent="0.25">
      <c r="H2964" s="33"/>
      <c r="I2964" s="32" t="str">
        <f ca="1" xml:space="preserve"> "(x - " &amp; $O$3 &amp; ")^2 + (y - " &amp; $O$4 &amp; ")^2 = " &amp; K2955 &amp; "^2"</f>
        <v>(x - 3,5)^2 + (y - 7)^2 = 7,82623792124926^2</v>
      </c>
      <c r="J2964" s="32"/>
      <c r="K2964" s="32"/>
      <c r="L2964" s="34"/>
    </row>
    <row r="2965" spans="8:12" x14ac:dyDescent="0.25">
      <c r="H2965" s="33"/>
      <c r="I2965" s="32" t="str">
        <f ca="1" xml:space="preserve"> "(x - " &amp; $P$3 &amp; ")^2 + (y - " &amp; $P$4 &amp; ")^2 = " &amp; L2955 &amp; "^2"</f>
        <v>(x - 7)^2 + (y - 3,5)^2 = 2,47888346020503^2</v>
      </c>
      <c r="J2965" s="32"/>
      <c r="K2965" s="32"/>
      <c r="L2965" s="34"/>
    </row>
    <row r="2966" spans="8:12" x14ac:dyDescent="0.25">
      <c r="H2966" s="33"/>
      <c r="I2966" s="32"/>
      <c r="J2966" s="32"/>
      <c r="K2966" s="32"/>
      <c r="L2966" s="34"/>
    </row>
    <row r="2967" spans="8:12" x14ac:dyDescent="0.25">
      <c r="H2967" s="33"/>
      <c r="I2967" s="32" t="s">
        <v>1529</v>
      </c>
      <c r="J2967" s="32"/>
      <c r="K2967" s="32"/>
      <c r="L2967" s="34"/>
    </row>
    <row r="2968" spans="8:12" x14ac:dyDescent="0.25">
      <c r="H2968" s="33"/>
      <c r="I2968" s="32" t="s">
        <v>1525</v>
      </c>
      <c r="J2968" s="32">
        <f>SQRT(POWER($K2959-$I2958,2)+POWER($L2959-$J2958,2))</f>
        <v>1.4604613517652565</v>
      </c>
      <c r="K2968" s="32"/>
      <c r="L2968" s="34"/>
    </row>
    <row r="2969" spans="8:12" x14ac:dyDescent="0.25">
      <c r="H2969" s="35"/>
      <c r="I2969" s="36" t="s">
        <v>1526</v>
      </c>
      <c r="J2969" s="36">
        <f>SQRT(POWER($K2960-$I2958,2)+POWER($L2960-$J2958,2))</f>
        <v>2.0102642356650247</v>
      </c>
      <c r="K2969" s="36"/>
      <c r="L2969" s="37"/>
    </row>
    <row r="2973" spans="8:12" x14ac:dyDescent="0.25">
      <c r="H2973" s="7"/>
      <c r="I2973" s="8" t="s">
        <v>1512</v>
      </c>
      <c r="J2973" s="8" t="s">
        <v>1513</v>
      </c>
      <c r="K2973" s="8" t="s">
        <v>1514</v>
      </c>
      <c r="L2973" s="9" t="s">
        <v>1522</v>
      </c>
    </row>
    <row r="2974" spans="8:12" x14ac:dyDescent="0.25">
      <c r="H2974" s="33" t="s">
        <v>1516</v>
      </c>
      <c r="I2974" s="4">
        <f>SQRT(POWER($I2979-$M$3,2)+POWER($J2979-$M$4,2))</f>
        <v>1.1180339887498949</v>
      </c>
      <c r="J2974" s="4">
        <f>SQRT(POWER($I2979-$N$3,2)+POWER($J2979-$N$4,2))</f>
        <v>3.905124837953327</v>
      </c>
      <c r="K2974" s="4">
        <f>SQRT(POWER($I2979-$O$3,2)+POWER($J2979-$O$4,2))</f>
        <v>6.0207972893961479</v>
      </c>
      <c r="L2974" s="10">
        <f>SQRT(POWER($I2979-$P$3,2)+POWER($J2979-$P$4,2))</f>
        <v>4.7169905660283016</v>
      </c>
    </row>
    <row r="2975" spans="8:12" x14ac:dyDescent="0.25">
      <c r="H2975" s="33" t="s">
        <v>1527</v>
      </c>
      <c r="I2975" s="32">
        <f>ROUND(I2974/0.5,0)*0.5</f>
        <v>1</v>
      </c>
      <c r="J2975" s="32">
        <f t="shared" ref="J2975" si="503">ROUND(J2974/0.5,0)*0.5</f>
        <v>4</v>
      </c>
      <c r="K2975" s="32">
        <f t="shared" ref="K2975" si="504">ROUND(K2974/0.5,0)*0.5</f>
        <v>6</v>
      </c>
      <c r="L2975" s="34">
        <f t="shared" ref="L2975" si="505">ROUND(L2974/0.5,0)*0.5</f>
        <v>4.5</v>
      </c>
    </row>
    <row r="2976" spans="8:12" x14ac:dyDescent="0.25">
      <c r="H2976" s="33" t="s">
        <v>1517</v>
      </c>
      <c r="I2976" s="4">
        <f ca="1">IF(INDIRECT("$C$" &amp; $I2975*2+3)&gt;$I$6,$I$6,INDIRECT("$C$" &amp; $I2975*2+3))</f>
        <v>0.76902925858494564</v>
      </c>
      <c r="J2976" s="4">
        <f ca="1">IF(INDIRECT("$D$" &amp; $J2975*2+3)&gt;$I$6,$I$6,INDIRECT("$D$" &amp; $J2975*2+3))</f>
        <v>7.8262379212492643</v>
      </c>
      <c r="K2976" s="4">
        <f ca="1">IF(INDIRECT("$E$" &amp; $K2975*2+3)&gt;$I$6,$I$6,INDIRECT("$E$" &amp; $K2975*2+3))</f>
        <v>7.8262379212492643</v>
      </c>
      <c r="L2976" s="10">
        <f ca="1">IF(INDIRECT("$F$" &amp; $L2975*2+3)&gt;$I$6,$I$6,INDIRECT("$F$" &amp; $L2975*2+3))</f>
        <v>2.1457906735558052</v>
      </c>
    </row>
    <row r="2977" spans="8:12" x14ac:dyDescent="0.25">
      <c r="H2977" s="33"/>
      <c r="I2977" s="32" t="s">
        <v>1502</v>
      </c>
      <c r="J2977" s="4">
        <f>SUM(ABS(I2974-I2975),ABS(J2975-J2974),ABS(K2975-K2974),ABS(L2975-L2974))</f>
        <v>0.45069700622101738</v>
      </c>
      <c r="K2977" s="32"/>
      <c r="L2977" s="34"/>
    </row>
    <row r="2978" spans="8:12" x14ac:dyDescent="0.25">
      <c r="H2978" s="33"/>
      <c r="I2978" s="32" t="s">
        <v>1509</v>
      </c>
      <c r="J2978" s="32" t="s">
        <v>1510</v>
      </c>
      <c r="K2978" s="32"/>
      <c r="L2978" s="34"/>
    </row>
    <row r="2979" spans="8:12" x14ac:dyDescent="0.25">
      <c r="H2979" s="33" t="s">
        <v>1523</v>
      </c>
      <c r="I2979" s="32">
        <f>I2958+0.5</f>
        <v>3</v>
      </c>
      <c r="J2979" s="32">
        <v>1</v>
      </c>
      <c r="K2979" s="32"/>
      <c r="L2979" s="34"/>
    </row>
    <row r="2980" spans="8:12" x14ac:dyDescent="0.25">
      <c r="H2980" s="33" t="s">
        <v>1525</v>
      </c>
      <c r="I2980" s="4">
        <v>7.8368571428571503</v>
      </c>
      <c r="J2980" s="4">
        <v>-0.83685714285714297</v>
      </c>
      <c r="K2980" s="4">
        <f>IF($I2980&lt;$K$3,$K$3,IF($I2980&gt;$L$3,$L$3,$I2980))</f>
        <v>7</v>
      </c>
      <c r="L2980" s="10">
        <f>IF($J2980&lt;$K$4,$K$4,IF($J2980&gt;$L$4,$L$4,$J2980))</f>
        <v>0</v>
      </c>
    </row>
    <row r="2981" spans="8:12" x14ac:dyDescent="0.25">
      <c r="H2981" s="33" t="s">
        <v>1526</v>
      </c>
      <c r="I2981" s="4">
        <v>7.5490285714285701</v>
      </c>
      <c r="J2981" s="4">
        <v>-0.83685714285714297</v>
      </c>
      <c r="K2981" s="4">
        <f>IF($I2981&lt;$K$3,$K$3,IF($I2981&gt;$L$3,$L$3,$I2981))</f>
        <v>7</v>
      </c>
      <c r="L2981" s="10">
        <f>IF($J2981&lt;$K$4,$K$4,IF($J2981&gt;$L$4,$L$4,$J2981))</f>
        <v>0</v>
      </c>
    </row>
    <row r="2982" spans="8:12" x14ac:dyDescent="0.25">
      <c r="H2982" s="33"/>
      <c r="I2982" s="32"/>
      <c r="J2982" s="32"/>
      <c r="K2982" s="32"/>
      <c r="L2982" s="34"/>
    </row>
    <row r="2983" spans="8:12" x14ac:dyDescent="0.25">
      <c r="H2983" s="33" t="s">
        <v>1519</v>
      </c>
      <c r="I2983" s="32" t="str">
        <f ca="1" xml:space="preserve"> "(x - " &amp; $M$3 &amp; ")^2 + (y - " &amp; $M$4 &amp; ")^2 = " &amp; I2976 &amp; "^2"</f>
        <v>(x - 3,5)^2 + (y - 0)^2 = 0,769029258584946^2</v>
      </c>
      <c r="J2983" s="32"/>
      <c r="K2983" s="32"/>
      <c r="L2983" s="34"/>
    </row>
    <row r="2984" spans="8:12" x14ac:dyDescent="0.25">
      <c r="H2984" s="33"/>
      <c r="I2984" s="32" t="str">
        <f ca="1" xml:space="preserve"> "(x - " &amp; $N$3 &amp; ")^2 + (y - " &amp; $N$4 &amp; ")^2 = " &amp; J2976 &amp; "^2"</f>
        <v>(x - 0)^2 + (y - 3,5)^2 = 7,82623792124926^2</v>
      </c>
      <c r="J2984" s="32"/>
      <c r="K2984" s="32"/>
      <c r="L2984" s="34"/>
    </row>
    <row r="2985" spans="8:12" x14ac:dyDescent="0.25">
      <c r="H2985" s="33"/>
      <c r="I2985" s="32" t="str">
        <f ca="1" xml:space="preserve"> "(x - " &amp; $O$3 &amp; ")^2 + (y - " &amp; $O$4 &amp; ")^2 = " &amp; K2976 &amp; "^2"</f>
        <v>(x - 3,5)^2 + (y - 7)^2 = 7,82623792124926^2</v>
      </c>
      <c r="J2985" s="32"/>
      <c r="K2985" s="32"/>
      <c r="L2985" s="34"/>
    </row>
    <row r="2986" spans="8:12" x14ac:dyDescent="0.25">
      <c r="H2986" s="33"/>
      <c r="I2986" s="32" t="str">
        <f ca="1" xml:space="preserve"> "(x - " &amp; $P$3 &amp; ")^2 + (y - " &amp; $P$4 &amp; ")^2 = " &amp; L2976 &amp; "^2"</f>
        <v>(x - 7)^2 + (y - 3,5)^2 = 2,14579067355581^2</v>
      </c>
      <c r="J2986" s="32"/>
      <c r="K2986" s="32"/>
      <c r="L2986" s="34"/>
    </row>
    <row r="2987" spans="8:12" x14ac:dyDescent="0.25">
      <c r="H2987" s="33"/>
      <c r="I2987" s="32"/>
      <c r="J2987" s="32"/>
      <c r="K2987" s="32"/>
      <c r="L2987" s="34"/>
    </row>
    <row r="2988" spans="8:12" x14ac:dyDescent="0.25">
      <c r="H2988" s="33"/>
      <c r="I2988" s="32" t="s">
        <v>1529</v>
      </c>
      <c r="J2988" s="32"/>
      <c r="K2988" s="32"/>
      <c r="L2988" s="34"/>
    </row>
    <row r="2989" spans="8:12" x14ac:dyDescent="0.25">
      <c r="H2989" s="33"/>
      <c r="I2989" s="32" t="s">
        <v>1525</v>
      </c>
      <c r="J2989" s="32">
        <f>SQRT(POWER($K2980-$I2979,2)+POWER($L2980-$J2979,2))</f>
        <v>4.1231056256176606</v>
      </c>
      <c r="K2989" s="32"/>
      <c r="L2989" s="34"/>
    </row>
    <row r="2990" spans="8:12" x14ac:dyDescent="0.25">
      <c r="H2990" s="35"/>
      <c r="I2990" s="36" t="s">
        <v>1526</v>
      </c>
      <c r="J2990" s="36">
        <f>SQRT(POWER($K2981-$I2979,2)+POWER($L2981-$J2979,2))</f>
        <v>4.1231056256176606</v>
      </c>
      <c r="K2990" s="36"/>
      <c r="L2990" s="37"/>
    </row>
    <row r="2994" spans="8:12" x14ac:dyDescent="0.25">
      <c r="H2994" s="7"/>
      <c r="I2994" s="8" t="s">
        <v>1512</v>
      </c>
      <c r="J2994" s="8" t="s">
        <v>1513</v>
      </c>
      <c r="K2994" s="8" t="s">
        <v>1514</v>
      </c>
      <c r="L2994" s="9" t="s">
        <v>1522</v>
      </c>
    </row>
    <row r="2995" spans="8:12" x14ac:dyDescent="0.25">
      <c r="H2995" s="33" t="s">
        <v>1516</v>
      </c>
      <c r="I2995" s="4">
        <f>SQRT(POWER($I3000-$M$3,2)+POWER($J3000-$M$4,2))</f>
        <v>1</v>
      </c>
      <c r="J2995" s="4">
        <f>SQRT(POWER($I3000-$N$3,2)+POWER($J3000-$N$4,2))</f>
        <v>4.3011626335213133</v>
      </c>
      <c r="K2995" s="4">
        <f>SQRT(POWER($I3000-$O$3,2)+POWER($J3000-$O$4,2))</f>
        <v>6</v>
      </c>
      <c r="L2995" s="10">
        <f>SQRT(POWER($I3000-$P$3,2)+POWER($J3000-$P$4,2))</f>
        <v>4.3011626335213133</v>
      </c>
    </row>
    <row r="2996" spans="8:12" x14ac:dyDescent="0.25">
      <c r="H2996" s="33" t="s">
        <v>1527</v>
      </c>
      <c r="I2996" s="32">
        <f>ROUND(I2995/0.5,0)*0.5</f>
        <v>1</v>
      </c>
      <c r="J2996" s="32">
        <f t="shared" ref="J2996" si="506">ROUND(J2995/0.5,0)*0.5</f>
        <v>4.5</v>
      </c>
      <c r="K2996" s="32">
        <f t="shared" ref="K2996" si="507">ROUND(K2995/0.5,0)*0.5</f>
        <v>6</v>
      </c>
      <c r="L2996" s="34">
        <f t="shared" ref="L2996" si="508">ROUND(L2995/0.5,0)*0.5</f>
        <v>4.5</v>
      </c>
    </row>
    <row r="2997" spans="8:12" x14ac:dyDescent="0.25">
      <c r="H2997" s="33" t="s">
        <v>1517</v>
      </c>
      <c r="I2997" s="4">
        <f ca="1">IF(INDIRECT("$C$" &amp; $I2996*2+3)&gt;$I$6,$I$6,INDIRECT("$C$" &amp; $I2996*2+3))</f>
        <v>0.76902925858494564</v>
      </c>
      <c r="J2997" s="4">
        <f ca="1">IF(INDIRECT("$D$" &amp; $J2996*2+3)&gt;$I$6,$I$6,INDIRECT("$D$" &amp; $J2996*2+3))</f>
        <v>2.3248949231470326</v>
      </c>
      <c r="K2997" s="4">
        <f ca="1">IF(INDIRECT("$E$" &amp; $K2996*2+3)&gt;$I$6,$I$6,INDIRECT("$E$" &amp; $K2996*2+3))</f>
        <v>7.8262379212492643</v>
      </c>
      <c r="L2997" s="10">
        <f ca="1">IF(INDIRECT("$F$" &amp; $L2996*2+3)&gt;$I$6,$I$6,INDIRECT("$F$" &amp; $L2996*2+3))</f>
        <v>2.1457906735558052</v>
      </c>
    </row>
    <row r="2998" spans="8:12" x14ac:dyDescent="0.25">
      <c r="H2998" s="33"/>
      <c r="I2998" s="32" t="s">
        <v>1502</v>
      </c>
      <c r="J2998" s="4">
        <f>SUM(ABS(I2995-I2996),ABS(J2996-J2995),ABS(K2996-K2995),ABS(L2996-L2995))</f>
        <v>0.39767473295737332</v>
      </c>
      <c r="K2998" s="32"/>
      <c r="L2998" s="34"/>
    </row>
    <row r="2999" spans="8:12" x14ac:dyDescent="0.25">
      <c r="H2999" s="33"/>
      <c r="I2999" s="32" t="s">
        <v>1509</v>
      </c>
      <c r="J2999" s="32" t="s">
        <v>1510</v>
      </c>
      <c r="K2999" s="32"/>
      <c r="L2999" s="34"/>
    </row>
    <row r="3000" spans="8:12" x14ac:dyDescent="0.25">
      <c r="H3000" s="33" t="s">
        <v>1523</v>
      </c>
      <c r="I3000" s="32">
        <f>I2979+0.5</f>
        <v>3.5</v>
      </c>
      <c r="J3000" s="32">
        <v>1</v>
      </c>
      <c r="K3000" s="32"/>
      <c r="L3000" s="34"/>
    </row>
    <row r="3001" spans="8:12" x14ac:dyDescent="0.25">
      <c r="H3001" s="33" t="s">
        <v>1525</v>
      </c>
      <c r="I3001" s="4">
        <v>-0.152642857142857</v>
      </c>
      <c r="J3001" s="4">
        <v>-0.83685714285714297</v>
      </c>
      <c r="K3001" s="4">
        <f>IF($I3001&lt;$K$3,$K$3,IF($I3001&gt;$L$3,$L$3,$I3001))</f>
        <v>0</v>
      </c>
      <c r="L3001" s="10">
        <f>IF($J3001&lt;$K$4,$K$4,IF($J3001&gt;$L$4,$L$4,$J3001))</f>
        <v>0</v>
      </c>
    </row>
    <row r="3002" spans="8:12" x14ac:dyDescent="0.25">
      <c r="H3002" s="33" t="s">
        <v>1526</v>
      </c>
      <c r="I3002" s="4">
        <v>3.5542785714285698</v>
      </c>
      <c r="J3002" s="4">
        <v>-0.83685714285714297</v>
      </c>
      <c r="K3002" s="4">
        <f>IF($I3002&lt;$K$3,$K$3,IF($I3002&gt;$L$3,$L$3,$I3002))</f>
        <v>3.5542785714285698</v>
      </c>
      <c r="L3002" s="10">
        <f>IF($J3002&lt;$K$4,$K$4,IF($J3002&gt;$L$4,$L$4,$J3002))</f>
        <v>0</v>
      </c>
    </row>
    <row r="3003" spans="8:12" x14ac:dyDescent="0.25">
      <c r="H3003" s="33"/>
      <c r="I3003" s="32"/>
      <c r="J3003" s="32"/>
      <c r="K3003" s="32"/>
      <c r="L3003" s="34"/>
    </row>
    <row r="3004" spans="8:12" x14ac:dyDescent="0.25">
      <c r="H3004" s="33" t="s">
        <v>1519</v>
      </c>
      <c r="I3004" s="32" t="str">
        <f ca="1" xml:space="preserve"> "(x - " &amp; $M$3 &amp; ")^2 + (y - " &amp; $M$4 &amp; ")^2 = " &amp; I2997 &amp; "^2"</f>
        <v>(x - 3,5)^2 + (y - 0)^2 = 0,769029258584946^2</v>
      </c>
      <c r="J3004" s="32"/>
      <c r="K3004" s="32"/>
      <c r="L3004" s="34"/>
    </row>
    <row r="3005" spans="8:12" x14ac:dyDescent="0.25">
      <c r="H3005" s="33"/>
      <c r="I3005" s="32" t="str">
        <f ca="1" xml:space="preserve"> "(x - " &amp; $N$3 &amp; ")^2 + (y - " &amp; $N$4 &amp; ")^2 = " &amp; J2997 &amp; "^2"</f>
        <v>(x - 0)^2 + (y - 3,5)^2 = 2,32489492314703^2</v>
      </c>
      <c r="J3005" s="32"/>
      <c r="K3005" s="32"/>
      <c r="L3005" s="34"/>
    </row>
    <row r="3006" spans="8:12" x14ac:dyDescent="0.25">
      <c r="H3006" s="33"/>
      <c r="I3006" s="32" t="str">
        <f ca="1" xml:space="preserve"> "(x - " &amp; $O$3 &amp; ")^2 + (y - " &amp; $O$4 &amp; ")^2 = " &amp; K2997 &amp; "^2"</f>
        <v>(x - 3,5)^2 + (y - 7)^2 = 7,82623792124926^2</v>
      </c>
      <c r="J3006" s="32"/>
      <c r="K3006" s="32"/>
      <c r="L3006" s="34"/>
    </row>
    <row r="3007" spans="8:12" x14ac:dyDescent="0.25">
      <c r="H3007" s="33"/>
      <c r="I3007" s="32" t="str">
        <f ca="1" xml:space="preserve"> "(x - " &amp; $P$3 &amp; ")^2 + (y - " &amp; $P$4 &amp; ")^2 = " &amp; L2997 &amp; "^2"</f>
        <v>(x - 7)^2 + (y - 3,5)^2 = 2,14579067355581^2</v>
      </c>
      <c r="J3007" s="32"/>
      <c r="K3007" s="32"/>
      <c r="L3007" s="34"/>
    </row>
    <row r="3008" spans="8:12" x14ac:dyDescent="0.25">
      <c r="H3008" s="33"/>
      <c r="I3008" s="32"/>
      <c r="J3008" s="32"/>
      <c r="K3008" s="32"/>
      <c r="L3008" s="34"/>
    </row>
    <row r="3009" spans="8:12" x14ac:dyDescent="0.25">
      <c r="H3009" s="33"/>
      <c r="I3009" s="32" t="s">
        <v>1529</v>
      </c>
      <c r="J3009" s="32"/>
      <c r="K3009" s="32"/>
      <c r="L3009" s="34"/>
    </row>
    <row r="3010" spans="8:12" x14ac:dyDescent="0.25">
      <c r="H3010" s="33"/>
      <c r="I3010" s="32" t="s">
        <v>1525</v>
      </c>
      <c r="J3010" s="32">
        <f>SQRT(POWER($K3001-$I3000,2)+POWER($L3001-$J3000,2))</f>
        <v>3.640054944640259</v>
      </c>
      <c r="K3010" s="32"/>
      <c r="L3010" s="34"/>
    </row>
    <row r="3011" spans="8:12" x14ac:dyDescent="0.25">
      <c r="H3011" s="35"/>
      <c r="I3011" s="36" t="s">
        <v>1526</v>
      </c>
      <c r="J3011" s="36">
        <f>SQRT(POWER($K3002-$I3000,2)+POWER($L3002-$J3000,2))</f>
        <v>1.0014719982687117</v>
      </c>
      <c r="K3011" s="36"/>
      <c r="L3011" s="37"/>
    </row>
    <row r="3015" spans="8:12" x14ac:dyDescent="0.25">
      <c r="H3015" s="7"/>
      <c r="I3015" s="8" t="s">
        <v>1512</v>
      </c>
      <c r="J3015" s="8" t="s">
        <v>1513</v>
      </c>
      <c r="K3015" s="8" t="s">
        <v>1514</v>
      </c>
      <c r="L3015" s="9" t="s">
        <v>1522</v>
      </c>
    </row>
    <row r="3016" spans="8:12" x14ac:dyDescent="0.25">
      <c r="H3016" s="33" t="s">
        <v>1516</v>
      </c>
      <c r="I3016" s="4">
        <f>SQRT(POWER($I3021-$M$3,2)+POWER($J3021-$M$4,2))</f>
        <v>1.1180339887498949</v>
      </c>
      <c r="J3016" s="4">
        <f>SQRT(POWER($I3021-$N$3,2)+POWER($J3021-$N$4,2))</f>
        <v>4.7169905660283016</v>
      </c>
      <c r="K3016" s="4">
        <f>SQRT(POWER($I3021-$O$3,2)+POWER($J3021-$O$4,2))</f>
        <v>6.0207972893961479</v>
      </c>
      <c r="L3016" s="10">
        <f>SQRT(POWER($I3021-$P$3,2)+POWER($J3021-$P$4,2))</f>
        <v>3.905124837953327</v>
      </c>
    </row>
    <row r="3017" spans="8:12" x14ac:dyDescent="0.25">
      <c r="H3017" s="33" t="s">
        <v>1527</v>
      </c>
      <c r="I3017" s="32">
        <f>ROUND(I3016/0.5,0)*0.5</f>
        <v>1</v>
      </c>
      <c r="J3017" s="32">
        <f t="shared" ref="J3017" si="509">ROUND(J3016/0.5,0)*0.5</f>
        <v>4.5</v>
      </c>
      <c r="K3017" s="32">
        <f t="shared" ref="K3017" si="510">ROUND(K3016/0.5,0)*0.5</f>
        <v>6</v>
      </c>
      <c r="L3017" s="34">
        <f t="shared" ref="L3017" si="511">ROUND(L3016/0.5,0)*0.5</f>
        <v>4</v>
      </c>
    </row>
    <row r="3018" spans="8:12" x14ac:dyDescent="0.25">
      <c r="H3018" s="33" t="s">
        <v>1517</v>
      </c>
      <c r="I3018" s="4">
        <f ca="1">IF(INDIRECT("$C$" &amp; $I3017*2+3)&gt;$I$6,$I$6,INDIRECT("$C$" &amp; $I3017*2+3))</f>
        <v>0.76902925858494564</v>
      </c>
      <c r="J3018" s="4">
        <f ca="1">IF(INDIRECT("$D$" &amp; $J3017*2+3)&gt;$I$6,$I$6,INDIRECT("$D$" &amp; $J3017*2+3))</f>
        <v>2.3248949231470326</v>
      </c>
      <c r="K3018" s="4">
        <f ca="1">IF(INDIRECT("$E$" &amp; $K3017*2+3)&gt;$I$6,$I$6,INDIRECT("$E$" &amp; $K3017*2+3))</f>
        <v>7.8262379212492643</v>
      </c>
      <c r="L3018" s="10">
        <f ca="1">IF(INDIRECT("$F$" &amp; $L3017*2+3)&gt;$I$6,$I$6,INDIRECT("$F$" &amp; $L3017*2+3))</f>
        <v>7.8262379212492643</v>
      </c>
    </row>
    <row r="3019" spans="8:12" x14ac:dyDescent="0.25">
      <c r="H3019" s="33"/>
      <c r="I3019" s="32" t="s">
        <v>1502</v>
      </c>
      <c r="J3019" s="4">
        <f>SUM(ABS(I3016-I3017),ABS(J3017-J3016),ABS(K3017-K3016),ABS(L3017-L3016))</f>
        <v>0.45069700622101738</v>
      </c>
      <c r="K3019" s="32"/>
      <c r="L3019" s="34"/>
    </row>
    <row r="3020" spans="8:12" x14ac:dyDescent="0.25">
      <c r="H3020" s="33"/>
      <c r="I3020" s="32" t="s">
        <v>1509</v>
      </c>
      <c r="J3020" s="32" t="s">
        <v>1510</v>
      </c>
      <c r="K3020" s="32"/>
      <c r="L3020" s="34"/>
    </row>
    <row r="3021" spans="8:12" x14ac:dyDescent="0.25">
      <c r="H3021" s="33" t="s">
        <v>1523</v>
      </c>
      <c r="I3021" s="32">
        <f>I3000+0.5</f>
        <v>4</v>
      </c>
      <c r="J3021" s="32">
        <v>1</v>
      </c>
      <c r="K3021" s="32"/>
      <c r="L3021" s="34"/>
    </row>
    <row r="3022" spans="8:12" x14ac:dyDescent="0.25">
      <c r="H3022" s="33" t="s">
        <v>1525</v>
      </c>
      <c r="I3022" s="4">
        <v>-0.152642857142857</v>
      </c>
      <c r="J3022" s="4">
        <v>-0.83685714285714297</v>
      </c>
      <c r="K3022" s="4">
        <f>IF($I3022&lt;$K$3,$K$3,IF($I3022&gt;$L$3,$L$3,$I3022))</f>
        <v>0</v>
      </c>
      <c r="L3022" s="10">
        <f>IF($J3022&lt;$K$4,$K$4,IF($J3022&gt;$L$4,$L$4,$J3022))</f>
        <v>0</v>
      </c>
    </row>
    <row r="3023" spans="8:12" x14ac:dyDescent="0.25">
      <c r="H3023" s="33" t="s">
        <v>1526</v>
      </c>
      <c r="I3023" s="4">
        <v>-0.49475000000000002</v>
      </c>
      <c r="J3023" s="4">
        <v>-0.83685714285714297</v>
      </c>
      <c r="K3023" s="4">
        <f>IF($I3023&lt;$K$3,$K$3,IF($I3023&gt;$L$3,$L$3,$I3023))</f>
        <v>0</v>
      </c>
      <c r="L3023" s="10">
        <f>IF($J3023&lt;$K$4,$K$4,IF($J3023&gt;$L$4,$L$4,$J3023))</f>
        <v>0</v>
      </c>
    </row>
    <row r="3024" spans="8:12" x14ac:dyDescent="0.25">
      <c r="H3024" s="33"/>
      <c r="I3024" s="32"/>
      <c r="J3024" s="32"/>
      <c r="K3024" s="32"/>
      <c r="L3024" s="34"/>
    </row>
    <row r="3025" spans="8:12" x14ac:dyDescent="0.25">
      <c r="H3025" s="33" t="s">
        <v>1519</v>
      </c>
      <c r="I3025" s="32" t="str">
        <f ca="1" xml:space="preserve"> "(x - " &amp; $M$3 &amp; ")^2 + (y - " &amp; $M$4 &amp; ")^2 = " &amp; I3018 &amp; "^2"</f>
        <v>(x - 3,5)^2 + (y - 0)^2 = 0,769029258584946^2</v>
      </c>
      <c r="J3025" s="32"/>
      <c r="K3025" s="32"/>
      <c r="L3025" s="34"/>
    </row>
    <row r="3026" spans="8:12" x14ac:dyDescent="0.25">
      <c r="H3026" s="33"/>
      <c r="I3026" s="32" t="str">
        <f ca="1" xml:space="preserve"> "(x - " &amp; $N$3 &amp; ")^2 + (y - " &amp; $N$4 &amp; ")^2 = " &amp; J3018 &amp; "^2"</f>
        <v>(x - 0)^2 + (y - 3,5)^2 = 2,32489492314703^2</v>
      </c>
      <c r="J3026" s="32"/>
      <c r="K3026" s="32"/>
      <c r="L3026" s="34"/>
    </row>
    <row r="3027" spans="8:12" x14ac:dyDescent="0.25">
      <c r="H3027" s="33"/>
      <c r="I3027" s="32" t="str">
        <f ca="1" xml:space="preserve"> "(x - " &amp; $O$3 &amp; ")^2 + (y - " &amp; $O$4 &amp; ")^2 = " &amp; K3018 &amp; "^2"</f>
        <v>(x - 3,5)^2 + (y - 7)^2 = 7,82623792124926^2</v>
      </c>
      <c r="J3027" s="32"/>
      <c r="K3027" s="32"/>
      <c r="L3027" s="34"/>
    </row>
    <row r="3028" spans="8:12" x14ac:dyDescent="0.25">
      <c r="H3028" s="33"/>
      <c r="I3028" s="32" t="str">
        <f ca="1" xml:space="preserve"> "(x - " &amp; $P$3 &amp; ")^2 + (y - " &amp; $P$4 &amp; ")^2 = " &amp; L3018 &amp; "^2"</f>
        <v>(x - 7)^2 + (y - 3,5)^2 = 7,82623792124926^2</v>
      </c>
      <c r="J3028" s="32"/>
      <c r="K3028" s="32"/>
      <c r="L3028" s="34"/>
    </row>
    <row r="3029" spans="8:12" x14ac:dyDescent="0.25">
      <c r="H3029" s="33"/>
      <c r="I3029" s="32"/>
      <c r="J3029" s="32"/>
      <c r="K3029" s="32"/>
      <c r="L3029" s="34"/>
    </row>
    <row r="3030" spans="8:12" x14ac:dyDescent="0.25">
      <c r="H3030" s="33"/>
      <c r="I3030" s="32" t="s">
        <v>1529</v>
      </c>
      <c r="J3030" s="32"/>
      <c r="K3030" s="32"/>
      <c r="L3030" s="34"/>
    </row>
    <row r="3031" spans="8:12" x14ac:dyDescent="0.25">
      <c r="H3031" s="33"/>
      <c r="I3031" s="32" t="s">
        <v>1525</v>
      </c>
      <c r="J3031" s="32">
        <f>SQRT(POWER($K3022-$I3021,2)+POWER($L3022-$J3021,2))</f>
        <v>4.1231056256176606</v>
      </c>
      <c r="K3031" s="32"/>
      <c r="L3031" s="34"/>
    </row>
    <row r="3032" spans="8:12" x14ac:dyDescent="0.25">
      <c r="H3032" s="35"/>
      <c r="I3032" s="36" t="s">
        <v>1526</v>
      </c>
      <c r="J3032" s="36">
        <f>SQRT(POWER($K3023-$I3021,2)+POWER($L3023-$J3021,2))</f>
        <v>4.1231056256176606</v>
      </c>
      <c r="K3032" s="36"/>
      <c r="L3032" s="37"/>
    </row>
    <row r="3036" spans="8:12" x14ac:dyDescent="0.25">
      <c r="H3036" s="7"/>
      <c r="I3036" s="8" t="s">
        <v>1512</v>
      </c>
      <c r="J3036" s="8" t="s">
        <v>1513</v>
      </c>
      <c r="K3036" s="8" t="s">
        <v>1514</v>
      </c>
      <c r="L3036" s="9" t="s">
        <v>1522</v>
      </c>
    </row>
    <row r="3037" spans="8:12" x14ac:dyDescent="0.25">
      <c r="H3037" s="33" t="s">
        <v>1516</v>
      </c>
      <c r="I3037" s="4">
        <f>SQRT(POWER($I3042-$M$3,2)+POWER($J3042-$M$4,2))</f>
        <v>1.4142135623730951</v>
      </c>
      <c r="J3037" s="4">
        <f>SQRT(POWER($I3042-$N$3,2)+POWER($J3042-$N$4,2))</f>
        <v>5.1478150704935004</v>
      </c>
      <c r="K3037" s="4">
        <f>SQRT(POWER($I3042-$O$3,2)+POWER($J3042-$O$4,2))</f>
        <v>6.0827625302982193</v>
      </c>
      <c r="L3037" s="10">
        <f>SQRT(POWER($I3042-$P$3,2)+POWER($J3042-$P$4,2))</f>
        <v>3.5355339059327378</v>
      </c>
    </row>
    <row r="3038" spans="8:12" x14ac:dyDescent="0.25">
      <c r="H3038" s="33" t="s">
        <v>1527</v>
      </c>
      <c r="I3038" s="32">
        <f>ROUND(I3037/0.5,0)*0.5</f>
        <v>1.5</v>
      </c>
      <c r="J3038" s="32">
        <f t="shared" ref="J3038" si="512">ROUND(J3037/0.5,0)*0.5</f>
        <v>5</v>
      </c>
      <c r="K3038" s="32">
        <f t="shared" ref="K3038" si="513">ROUND(K3037/0.5,0)*0.5</f>
        <v>6</v>
      </c>
      <c r="L3038" s="34">
        <f t="shared" ref="L3038" si="514">ROUND(L3037/0.5,0)*0.5</f>
        <v>3.5</v>
      </c>
    </row>
    <row r="3039" spans="8:12" x14ac:dyDescent="0.25">
      <c r="H3039" s="33" t="s">
        <v>1517</v>
      </c>
      <c r="I3039" s="4">
        <f ca="1">IF(INDIRECT("$C$" &amp; $I3038*2+3)&gt;$I$6,$I$6,INDIRECT("$C$" &amp; $I3038*2+3))</f>
        <v>0.84668532843176303</v>
      </c>
      <c r="J3039" s="4">
        <f ca="1">IF(INDIRECT("$D$" &amp; $J3038*2+3)&gt;$I$6,$I$6,INDIRECT("$D$" &amp; $J3038*2+3))</f>
        <v>2.478883460205028</v>
      </c>
      <c r="K3039" s="4">
        <f ca="1">IF(INDIRECT("$E$" &amp; $K3038*2+3)&gt;$I$6,$I$6,INDIRECT("$E$" &amp; $K3038*2+3))</f>
        <v>7.8262379212492643</v>
      </c>
      <c r="L3039" s="10">
        <f ca="1">IF(INDIRECT("$F$" &amp; $L3038*2+3)&gt;$I$6,$I$6,INDIRECT("$F$" &amp; $L3038*2+3))</f>
        <v>3.7609640645075757</v>
      </c>
    </row>
    <row r="3040" spans="8:12" x14ac:dyDescent="0.25">
      <c r="H3040" s="33"/>
      <c r="I3040" s="32" t="s">
        <v>1502</v>
      </c>
      <c r="J3040" s="4">
        <f>SUM(ABS(I3037-I3038),ABS(J3038-J3037),ABS(K3038-K3037),ABS(L3038-L3037))</f>
        <v>0.35189794435136235</v>
      </c>
      <c r="K3040" s="32"/>
      <c r="L3040" s="34"/>
    </row>
    <row r="3041" spans="8:12" x14ac:dyDescent="0.25">
      <c r="H3041" s="33"/>
      <c r="I3041" s="32" t="s">
        <v>1509</v>
      </c>
      <c r="J3041" s="32" t="s">
        <v>1510</v>
      </c>
      <c r="K3041" s="32"/>
      <c r="L3041" s="34"/>
    </row>
    <row r="3042" spans="8:12" x14ac:dyDescent="0.25">
      <c r="H3042" s="33" t="s">
        <v>1523</v>
      </c>
      <c r="I3042" s="32">
        <f>I3021+0.5</f>
        <v>4.5</v>
      </c>
      <c r="J3042" s="32">
        <v>1</v>
      </c>
      <c r="K3042" s="32"/>
      <c r="L3042" s="34"/>
    </row>
    <row r="3043" spans="8:12" x14ac:dyDescent="0.25">
      <c r="H3043" s="33" t="s">
        <v>1525</v>
      </c>
      <c r="I3043" s="4">
        <v>-5.2185714285714502E-2</v>
      </c>
      <c r="J3043" s="4">
        <v>-0.8276</v>
      </c>
      <c r="K3043" s="4">
        <f>IF($I3043&lt;$K$3,$K$3,IF($I3043&gt;$L$3,$L$3,$I3043))</f>
        <v>0</v>
      </c>
      <c r="L3043" s="10">
        <f>IF($J3043&lt;$K$4,$K$4,IF($J3043&gt;$L$4,$L$4,$J3043))</f>
        <v>0</v>
      </c>
    </row>
    <row r="3044" spans="8:12" x14ac:dyDescent="0.25">
      <c r="H3044" s="33" t="s">
        <v>1526</v>
      </c>
      <c r="I3044" s="4">
        <v>2.9294857142857098</v>
      </c>
      <c r="J3044" s="4">
        <v>-0.8276</v>
      </c>
      <c r="K3044" s="4">
        <f>IF($I3044&lt;$K$3,$K$3,IF($I3044&gt;$L$3,$L$3,$I3044))</f>
        <v>2.9294857142857098</v>
      </c>
      <c r="L3044" s="10">
        <f>IF($J3044&lt;$K$4,$K$4,IF($J3044&gt;$L$4,$L$4,$J3044))</f>
        <v>0</v>
      </c>
    </row>
    <row r="3045" spans="8:12" x14ac:dyDescent="0.25">
      <c r="H3045" s="33"/>
      <c r="I3045" s="32"/>
      <c r="J3045" s="32"/>
      <c r="K3045" s="32"/>
      <c r="L3045" s="34"/>
    </row>
    <row r="3046" spans="8:12" x14ac:dyDescent="0.25">
      <c r="H3046" s="33" t="s">
        <v>1519</v>
      </c>
      <c r="I3046" s="32" t="str">
        <f ca="1" xml:space="preserve"> "(x - " &amp; $M$3 &amp; ")^2 + (y - " &amp; $M$4 &amp; ")^2 = " &amp; I3039 &amp; "^2"</f>
        <v>(x - 3,5)^2 + (y - 0)^2 = 0,846685328431763^2</v>
      </c>
      <c r="J3046" s="32"/>
      <c r="K3046" s="32"/>
      <c r="L3046" s="34"/>
    </row>
    <row r="3047" spans="8:12" x14ac:dyDescent="0.25">
      <c r="H3047" s="33"/>
      <c r="I3047" s="32" t="str">
        <f ca="1" xml:space="preserve"> "(x - " &amp; $N$3 &amp; ")^2 + (y - " &amp; $N$4 &amp; ")^2 = " &amp; J3039 &amp; "^2"</f>
        <v>(x - 0)^2 + (y - 3,5)^2 = 2,47888346020503^2</v>
      </c>
      <c r="J3047" s="32"/>
      <c r="K3047" s="32"/>
      <c r="L3047" s="34"/>
    </row>
    <row r="3048" spans="8:12" x14ac:dyDescent="0.25">
      <c r="H3048" s="33"/>
      <c r="I3048" s="32" t="str">
        <f ca="1" xml:space="preserve"> "(x - " &amp; $O$3 &amp; ")^2 + (y - " &amp; $O$4 &amp; ")^2 = " &amp; K3039 &amp; "^2"</f>
        <v>(x - 3,5)^2 + (y - 7)^2 = 7,82623792124926^2</v>
      </c>
      <c r="J3048" s="32"/>
      <c r="K3048" s="32"/>
      <c r="L3048" s="34"/>
    </row>
    <row r="3049" spans="8:12" x14ac:dyDescent="0.25">
      <c r="H3049" s="33"/>
      <c r="I3049" s="32" t="str">
        <f ca="1" xml:space="preserve"> "(x - " &amp; $P$3 &amp; ")^2 + (y - " &amp; $P$4 &amp; ")^2 = " &amp; L3039 &amp; "^2"</f>
        <v>(x - 7)^2 + (y - 3,5)^2 = 3,76096406450758^2</v>
      </c>
      <c r="J3049" s="32"/>
      <c r="K3049" s="32"/>
      <c r="L3049" s="34"/>
    </row>
    <row r="3050" spans="8:12" x14ac:dyDescent="0.25">
      <c r="H3050" s="33"/>
      <c r="I3050" s="32"/>
      <c r="J3050" s="32"/>
      <c r="K3050" s="32"/>
      <c r="L3050" s="34"/>
    </row>
    <row r="3051" spans="8:12" x14ac:dyDescent="0.25">
      <c r="H3051" s="33"/>
      <c r="I3051" s="32" t="s">
        <v>1529</v>
      </c>
      <c r="J3051" s="32"/>
      <c r="K3051" s="32"/>
      <c r="L3051" s="34"/>
    </row>
    <row r="3052" spans="8:12" x14ac:dyDescent="0.25">
      <c r="H3052" s="33"/>
      <c r="I3052" s="32" t="s">
        <v>1525</v>
      </c>
      <c r="J3052" s="32">
        <f>SQRT(POWER($K3043-$I3042,2)+POWER($L3043-$J3042,2))</f>
        <v>4.6097722286464435</v>
      </c>
      <c r="K3052" s="32"/>
      <c r="L3052" s="34"/>
    </row>
    <row r="3053" spans="8:12" x14ac:dyDescent="0.25">
      <c r="H3053" s="35"/>
      <c r="I3053" s="36" t="s">
        <v>1526</v>
      </c>
      <c r="J3053" s="36">
        <f>SQRT(POWER($K3044-$I3042,2)+POWER($L3044-$J3042,2))</f>
        <v>1.8618579756879061</v>
      </c>
      <c r="K3053" s="36"/>
      <c r="L3053" s="37"/>
    </row>
    <row r="3057" spans="8:12" x14ac:dyDescent="0.25">
      <c r="H3057" s="7"/>
      <c r="I3057" s="8" t="s">
        <v>1512</v>
      </c>
      <c r="J3057" s="8" t="s">
        <v>1513</v>
      </c>
      <c r="K3057" s="8" t="s">
        <v>1514</v>
      </c>
      <c r="L3057" s="9" t="s">
        <v>1522</v>
      </c>
    </row>
    <row r="3058" spans="8:12" x14ac:dyDescent="0.25">
      <c r="H3058" s="33" t="s">
        <v>1516</v>
      </c>
      <c r="I3058" s="4">
        <f>SQRT(POWER($I3063-$M$3,2)+POWER($J3063-$M$4,2))</f>
        <v>1.8027756377319946</v>
      </c>
      <c r="J3058" s="4">
        <f>SQRT(POWER($I3063-$N$3,2)+POWER($J3063-$N$4,2))</f>
        <v>5.5901699437494745</v>
      </c>
      <c r="K3058" s="4">
        <f>SQRT(POWER($I3063-$O$3,2)+POWER($J3063-$O$4,2))</f>
        <v>6.1846584384264904</v>
      </c>
      <c r="L3058" s="10">
        <f>SQRT(POWER($I3063-$P$3,2)+POWER($J3063-$P$4,2))</f>
        <v>3.2015621187164243</v>
      </c>
    </row>
    <row r="3059" spans="8:12" x14ac:dyDescent="0.25">
      <c r="H3059" s="33" t="s">
        <v>1527</v>
      </c>
      <c r="I3059" s="32">
        <f>ROUND(I3058/0.5,0)*0.5</f>
        <v>2</v>
      </c>
      <c r="J3059" s="32">
        <f t="shared" ref="J3059" si="515">ROUND(J3058/0.5,0)*0.5</f>
        <v>5.5</v>
      </c>
      <c r="K3059" s="32">
        <f t="shared" ref="K3059" si="516">ROUND(K3058/0.5,0)*0.5</f>
        <v>6</v>
      </c>
      <c r="L3059" s="34">
        <f t="shared" ref="L3059" si="517">ROUND(L3058/0.5,0)*0.5</f>
        <v>3</v>
      </c>
    </row>
    <row r="3060" spans="8:12" x14ac:dyDescent="0.25">
      <c r="H3060" s="33" t="s">
        <v>1517</v>
      </c>
      <c r="I3060" s="4">
        <f ca="1">IF(INDIRECT("$C$" &amp; $I3059*2+3)&gt;$I$6,$I$6,INDIRECT("$C$" &amp; $I3059*2+3))</f>
        <v>1.305353997541538</v>
      </c>
      <c r="J3060" s="4">
        <f ca="1">IF(INDIRECT("$D$" &amp; $J3059*2+3)&gt;$I$6,$I$6,INDIRECT("$D$" &amp; $J3059*2+3))</f>
        <v>4.0748831502853919</v>
      </c>
      <c r="K3060" s="4">
        <f ca="1">IF(INDIRECT("$E$" &amp; $K3059*2+3)&gt;$I$6,$I$6,INDIRECT("$E$" &amp; $K3059*2+3))</f>
        <v>7.8262379212492643</v>
      </c>
      <c r="L3060" s="10">
        <f ca="1">IF(INDIRECT("$F$" &amp; $L3059*2+3)&gt;$I$6,$I$6,INDIRECT("$F$" &amp; $L3059*2+3))</f>
        <v>7.8262379212492643</v>
      </c>
    </row>
    <row r="3061" spans="8:12" x14ac:dyDescent="0.25">
      <c r="H3061" s="33"/>
      <c r="I3061" s="32" t="s">
        <v>1502</v>
      </c>
      <c r="J3061" s="4">
        <f>SUM(ABS(I3058-I3059),ABS(J3059-J3058),ABS(K3059-K3058),ABS(L3059-L3058))</f>
        <v>0.67361486316039465</v>
      </c>
      <c r="K3061" s="32"/>
      <c r="L3061" s="34"/>
    </row>
    <row r="3062" spans="8:12" x14ac:dyDescent="0.25">
      <c r="H3062" s="33"/>
      <c r="I3062" s="32" t="s">
        <v>1509</v>
      </c>
      <c r="J3062" s="32" t="s">
        <v>1510</v>
      </c>
      <c r="K3062" s="32"/>
      <c r="L3062" s="34"/>
    </row>
    <row r="3063" spans="8:12" x14ac:dyDescent="0.25">
      <c r="H3063" s="33" t="s">
        <v>1523</v>
      </c>
      <c r="I3063" s="32">
        <f>I3042+0.5</f>
        <v>5</v>
      </c>
      <c r="J3063" s="32">
        <v>1</v>
      </c>
      <c r="K3063" s="32"/>
      <c r="L3063" s="34"/>
    </row>
    <row r="3064" spans="8:12" x14ac:dyDescent="0.25">
      <c r="H3064" s="33" t="s">
        <v>1525</v>
      </c>
      <c r="I3064" s="4">
        <v>1.36462857142857</v>
      </c>
      <c r="J3064" s="4">
        <v>-0.75662857142857198</v>
      </c>
      <c r="K3064" s="4">
        <f>IF($I3064&lt;$K$3,$K$3,IF($I3064&gt;$L$3,$L$3,$I3064))</f>
        <v>1.36462857142857</v>
      </c>
      <c r="L3064" s="10">
        <f>IF($J3064&lt;$K$4,$K$4,IF($J3064&gt;$L$4,$L$4,$J3064))</f>
        <v>0</v>
      </c>
    </row>
    <row r="3065" spans="8:12" x14ac:dyDescent="0.25">
      <c r="H3065" s="33" t="s">
        <v>1526</v>
      </c>
      <c r="I3065" s="4">
        <v>0.30399999999999999</v>
      </c>
      <c r="J3065" s="4">
        <v>-0.75662857142857198</v>
      </c>
      <c r="K3065" s="4">
        <f>IF($I3065&lt;$K$3,$K$3,IF($I3065&gt;$L$3,$L$3,$I3065))</f>
        <v>0.30399999999999999</v>
      </c>
      <c r="L3065" s="10">
        <f>IF($J3065&lt;$K$4,$K$4,IF($J3065&gt;$L$4,$L$4,$J3065))</f>
        <v>0</v>
      </c>
    </row>
    <row r="3066" spans="8:12" x14ac:dyDescent="0.25">
      <c r="H3066" s="33"/>
      <c r="I3066" s="32"/>
      <c r="J3066" s="32"/>
      <c r="K3066" s="32"/>
      <c r="L3066" s="34"/>
    </row>
    <row r="3067" spans="8:12" x14ac:dyDescent="0.25">
      <c r="H3067" s="33" t="s">
        <v>1519</v>
      </c>
      <c r="I3067" s="32" t="str">
        <f ca="1" xml:space="preserve"> "(x - " &amp; $M$3 &amp; ")^2 + (y - " &amp; $M$4 &amp; ")^2 = " &amp; I3060 &amp; "^2"</f>
        <v>(x - 3,5)^2 + (y - 0)^2 = 1,30535399754154^2</v>
      </c>
      <c r="J3067" s="32"/>
      <c r="K3067" s="32"/>
      <c r="L3067" s="34"/>
    </row>
    <row r="3068" spans="8:12" x14ac:dyDescent="0.25">
      <c r="H3068" s="33"/>
      <c r="I3068" s="32" t="str">
        <f ca="1" xml:space="preserve"> "(x - " &amp; $N$3 &amp; ")^2 + (y - " &amp; $N$4 &amp; ")^2 = " &amp; J3060 &amp; "^2"</f>
        <v>(x - 0)^2 + (y - 3,5)^2 = 4,07488315028539^2</v>
      </c>
      <c r="J3068" s="32"/>
      <c r="K3068" s="32"/>
      <c r="L3068" s="34"/>
    </row>
    <row r="3069" spans="8:12" x14ac:dyDescent="0.25">
      <c r="H3069" s="33"/>
      <c r="I3069" s="32" t="str">
        <f ca="1" xml:space="preserve"> "(x - " &amp; $O$3 &amp; ")^2 + (y - " &amp; $O$4 &amp; ")^2 = " &amp; K3060 &amp; "^2"</f>
        <v>(x - 3,5)^2 + (y - 7)^2 = 7,82623792124926^2</v>
      </c>
      <c r="J3069" s="32"/>
      <c r="K3069" s="32"/>
      <c r="L3069" s="34"/>
    </row>
    <row r="3070" spans="8:12" x14ac:dyDescent="0.25">
      <c r="H3070" s="33"/>
      <c r="I3070" s="32" t="str">
        <f ca="1" xml:space="preserve"> "(x - " &amp; $P$3 &amp; ")^2 + (y - " &amp; $P$4 &amp; ")^2 = " &amp; L3060 &amp; "^2"</f>
        <v>(x - 7)^2 + (y - 3,5)^2 = 7,82623792124926^2</v>
      </c>
      <c r="J3070" s="32"/>
      <c r="K3070" s="32"/>
      <c r="L3070" s="34"/>
    </row>
    <row r="3071" spans="8:12" x14ac:dyDescent="0.25">
      <c r="H3071" s="33"/>
      <c r="I3071" s="32"/>
      <c r="J3071" s="32"/>
      <c r="K3071" s="32"/>
      <c r="L3071" s="34"/>
    </row>
    <row r="3072" spans="8:12" x14ac:dyDescent="0.25">
      <c r="H3072" s="33"/>
      <c r="I3072" s="32" t="s">
        <v>1529</v>
      </c>
      <c r="J3072" s="32"/>
      <c r="K3072" s="32"/>
      <c r="L3072" s="34"/>
    </row>
    <row r="3073" spans="8:12" x14ac:dyDescent="0.25">
      <c r="H3073" s="33"/>
      <c r="I3073" s="32" t="s">
        <v>1525</v>
      </c>
      <c r="J3073" s="32">
        <f>SQRT(POWER($K3064-$I3063,2)+POWER($L3064-$J3063,2))</f>
        <v>3.7704012284733679</v>
      </c>
      <c r="K3073" s="32"/>
      <c r="L3073" s="34"/>
    </row>
    <row r="3074" spans="8:12" x14ac:dyDescent="0.25">
      <c r="H3074" s="35"/>
      <c r="I3074" s="36" t="s">
        <v>1526</v>
      </c>
      <c r="J3074" s="36">
        <f>SQRT(POWER($K3065-$I3063,2)+POWER($L3065-$J3063,2))</f>
        <v>4.8012931591395249</v>
      </c>
      <c r="K3074" s="36"/>
      <c r="L3074" s="37"/>
    </row>
    <row r="3078" spans="8:12" x14ac:dyDescent="0.25">
      <c r="H3078" s="7"/>
      <c r="I3078" s="8" t="s">
        <v>1512</v>
      </c>
      <c r="J3078" s="8" t="s">
        <v>1513</v>
      </c>
      <c r="K3078" s="8" t="s">
        <v>1514</v>
      </c>
      <c r="L3078" s="9" t="s">
        <v>1522</v>
      </c>
    </row>
    <row r="3079" spans="8:12" x14ac:dyDescent="0.25">
      <c r="H3079" s="33" t="s">
        <v>1516</v>
      </c>
      <c r="I3079" s="4">
        <f>SQRT(POWER($I3084-$M$3,2)+POWER($J3084-$M$4,2))</f>
        <v>2.2360679774997898</v>
      </c>
      <c r="J3079" s="4">
        <f>SQRT(POWER($I3084-$N$3,2)+POWER($J3084-$N$4,2))</f>
        <v>6.0415229867972862</v>
      </c>
      <c r="K3079" s="4">
        <f>SQRT(POWER($I3084-$O$3,2)+POWER($J3084-$O$4,2))</f>
        <v>6.324555320336759</v>
      </c>
      <c r="L3079" s="10">
        <f>SQRT(POWER($I3084-$P$3,2)+POWER($J3084-$P$4,2))</f>
        <v>2.9154759474226504</v>
      </c>
    </row>
    <row r="3080" spans="8:12" x14ac:dyDescent="0.25">
      <c r="H3080" s="33" t="s">
        <v>1527</v>
      </c>
      <c r="I3080" s="32">
        <f>ROUND(I3079/0.5,0)*0.5</f>
        <v>2</v>
      </c>
      <c r="J3080" s="32">
        <f t="shared" ref="J3080" si="518">ROUND(J3079/0.5,0)*0.5</f>
        <v>6</v>
      </c>
      <c r="K3080" s="32">
        <f t="shared" ref="K3080" si="519">ROUND(K3079/0.5,0)*0.5</f>
        <v>6.5</v>
      </c>
      <c r="L3080" s="34">
        <f t="shared" ref="L3080" si="520">ROUND(L3079/0.5,0)*0.5</f>
        <v>3</v>
      </c>
    </row>
    <row r="3081" spans="8:12" x14ac:dyDescent="0.25">
      <c r="H3081" s="33" t="s">
        <v>1517</v>
      </c>
      <c r="I3081" s="4">
        <f ca="1">IF(INDIRECT("$C$" &amp; $I3080*2+3)&gt;$I$6,$I$6,INDIRECT("$C$" &amp; $I3080*2+3))</f>
        <v>1.305353997541538</v>
      </c>
      <c r="J3081" s="4">
        <f ca="1">IF(INDIRECT("$D$" &amp; $J3080*2+3)&gt;$I$6,$I$6,INDIRECT("$D$" &amp; $J3080*2+3))</f>
        <v>7.8262379212492643</v>
      </c>
      <c r="K3081" s="4">
        <f ca="1">IF(INDIRECT("$E$" &amp; $K3080*2+3)&gt;$I$6,$I$6,INDIRECT("$E$" &amp; $K3080*2+3))</f>
        <v>7.8262379212492643</v>
      </c>
      <c r="L3081" s="10">
        <f ca="1">IF(INDIRECT("$F$" &amp; $L3080*2+3)&gt;$I$6,$I$6,INDIRECT("$F$" &amp; $L3080*2+3))</f>
        <v>7.8262379212492643</v>
      </c>
    </row>
    <row r="3082" spans="8:12" x14ac:dyDescent="0.25">
      <c r="H3082" s="33"/>
      <c r="I3082" s="32" t="s">
        <v>1502</v>
      </c>
      <c r="J3082" s="4">
        <f>SUM(ABS(I3079-I3080),ABS(J3080-J3079),ABS(K3080-K3079),ABS(L3080-L3079))</f>
        <v>0.53755969653766655</v>
      </c>
      <c r="K3082" s="32"/>
      <c r="L3082" s="34"/>
    </row>
    <row r="3083" spans="8:12" x14ac:dyDescent="0.25">
      <c r="H3083" s="33"/>
      <c r="I3083" s="32" t="s">
        <v>1509</v>
      </c>
      <c r="J3083" s="32" t="s">
        <v>1510</v>
      </c>
      <c r="K3083" s="32"/>
      <c r="L3083" s="34"/>
    </row>
    <row r="3084" spans="8:12" x14ac:dyDescent="0.25">
      <c r="H3084" s="33" t="s">
        <v>1523</v>
      </c>
      <c r="I3084" s="32">
        <f>I3063+0.5</f>
        <v>5.5</v>
      </c>
      <c r="J3084" s="32">
        <v>1</v>
      </c>
      <c r="K3084" s="32"/>
      <c r="L3084" s="34"/>
    </row>
    <row r="3085" spans="8:12" x14ac:dyDescent="0.25">
      <c r="H3085" s="33" t="s">
        <v>1525</v>
      </c>
      <c r="I3085" s="4">
        <v>7.7566285714285703</v>
      </c>
      <c r="J3085" s="4">
        <v>-0.75662857142857198</v>
      </c>
      <c r="K3085" s="4">
        <f>IF($I3085&lt;$K$3,$K$3,IF($I3085&gt;$L$3,$L$3,$I3085))</f>
        <v>7</v>
      </c>
      <c r="L3085" s="10">
        <f>IF($J3085&lt;$K$4,$K$4,IF($J3085&gt;$L$4,$L$4,$J3085))</f>
        <v>0</v>
      </c>
    </row>
    <row r="3086" spans="8:12" x14ac:dyDescent="0.25">
      <c r="H3086" s="33" t="s">
        <v>1526</v>
      </c>
      <c r="I3086" s="4">
        <v>3.5</v>
      </c>
      <c r="J3086" s="4">
        <v>-0.75662857142857198</v>
      </c>
      <c r="K3086" s="4">
        <f>IF($I3086&lt;$K$3,$K$3,IF($I3086&gt;$L$3,$L$3,$I3086))</f>
        <v>3.5</v>
      </c>
      <c r="L3086" s="10">
        <f>IF($J3086&lt;$K$4,$K$4,IF($J3086&gt;$L$4,$L$4,$J3086))</f>
        <v>0</v>
      </c>
    </row>
    <row r="3087" spans="8:12" x14ac:dyDescent="0.25">
      <c r="H3087" s="33"/>
      <c r="I3087" s="32"/>
      <c r="J3087" s="32"/>
      <c r="K3087" s="32"/>
      <c r="L3087" s="34"/>
    </row>
    <row r="3088" spans="8:12" x14ac:dyDescent="0.25">
      <c r="H3088" s="33" t="s">
        <v>1519</v>
      </c>
      <c r="I3088" s="32" t="str">
        <f ca="1" xml:space="preserve"> "(x - " &amp; $M$3 &amp; ")^2 + (y - " &amp; $M$4 &amp; ")^2 = " &amp; I3081 &amp; "^2"</f>
        <v>(x - 3,5)^2 + (y - 0)^2 = 1,30535399754154^2</v>
      </c>
      <c r="J3088" s="32"/>
      <c r="K3088" s="32"/>
      <c r="L3088" s="34"/>
    </row>
    <row r="3089" spans="8:12" x14ac:dyDescent="0.25">
      <c r="H3089" s="33"/>
      <c r="I3089" s="32" t="str">
        <f ca="1" xml:space="preserve"> "(x - " &amp; $N$3 &amp; ")^2 + (y - " &amp; $N$4 &amp; ")^2 = " &amp; J3081 &amp; "^2"</f>
        <v>(x - 0)^2 + (y - 3,5)^2 = 7,82623792124926^2</v>
      </c>
      <c r="J3089" s="32"/>
      <c r="K3089" s="32"/>
      <c r="L3089" s="34"/>
    </row>
    <row r="3090" spans="8:12" x14ac:dyDescent="0.25">
      <c r="H3090" s="33"/>
      <c r="I3090" s="32" t="str">
        <f ca="1" xml:space="preserve"> "(x - " &amp; $O$3 &amp; ")^2 + (y - " &amp; $O$4 &amp; ")^2 = " &amp; K3081 &amp; "^2"</f>
        <v>(x - 3,5)^2 + (y - 7)^2 = 7,82623792124926^2</v>
      </c>
      <c r="J3090" s="32"/>
      <c r="K3090" s="32"/>
      <c r="L3090" s="34"/>
    </row>
    <row r="3091" spans="8:12" x14ac:dyDescent="0.25">
      <c r="H3091" s="33"/>
      <c r="I3091" s="32" t="str">
        <f ca="1" xml:space="preserve"> "(x - " &amp; $P$3 &amp; ")^2 + (y - " &amp; $P$4 &amp; ")^2 = " &amp; L3081 &amp; "^2"</f>
        <v>(x - 7)^2 + (y - 3,5)^2 = 7,82623792124926^2</v>
      </c>
      <c r="J3091" s="32"/>
      <c r="K3091" s="32"/>
      <c r="L3091" s="34"/>
    </row>
    <row r="3092" spans="8:12" x14ac:dyDescent="0.25">
      <c r="H3092" s="33"/>
      <c r="I3092" s="32"/>
      <c r="J3092" s="32"/>
      <c r="K3092" s="32"/>
      <c r="L3092" s="34"/>
    </row>
    <row r="3093" spans="8:12" x14ac:dyDescent="0.25">
      <c r="H3093" s="33"/>
      <c r="I3093" s="32" t="s">
        <v>1529</v>
      </c>
      <c r="J3093" s="32"/>
      <c r="K3093" s="32"/>
      <c r="L3093" s="34"/>
    </row>
    <row r="3094" spans="8:12" x14ac:dyDescent="0.25">
      <c r="H3094" s="33"/>
      <c r="I3094" s="32" t="s">
        <v>1525</v>
      </c>
      <c r="J3094" s="32">
        <f>SQRT(POWER($K3085-$I3084,2)+POWER($L3085-$J3084,2))</f>
        <v>1.8027756377319946</v>
      </c>
      <c r="K3094" s="32"/>
      <c r="L3094" s="34"/>
    </row>
    <row r="3095" spans="8:12" x14ac:dyDescent="0.25">
      <c r="H3095" s="35"/>
      <c r="I3095" s="36" t="s">
        <v>1526</v>
      </c>
      <c r="J3095" s="36">
        <f>SQRT(POWER($K3086-$I3084,2)+POWER($L3086-$J3084,2))</f>
        <v>2.2360679774997898</v>
      </c>
      <c r="K3095" s="36"/>
      <c r="L3095" s="37"/>
    </row>
    <row r="3099" spans="8:12" x14ac:dyDescent="0.25">
      <c r="H3099" s="7"/>
      <c r="I3099" s="8" t="s">
        <v>1512</v>
      </c>
      <c r="J3099" s="8" t="s">
        <v>1513</v>
      </c>
      <c r="K3099" s="8" t="s">
        <v>1514</v>
      </c>
      <c r="L3099" s="9" t="s">
        <v>1522</v>
      </c>
    </row>
    <row r="3100" spans="8:12" x14ac:dyDescent="0.25">
      <c r="H3100" s="33" t="s">
        <v>1516</v>
      </c>
      <c r="I3100" s="4">
        <f>SQRT(POWER($I3105-$M$3,2)+POWER($J3105-$M$4,2))</f>
        <v>2.6925824035672519</v>
      </c>
      <c r="J3100" s="4">
        <f>SQRT(POWER($I3105-$N$3,2)+POWER($J3105-$N$4,2))</f>
        <v>6.5</v>
      </c>
      <c r="K3100" s="4">
        <f>SQRT(POWER($I3105-$O$3,2)+POWER($J3105-$O$4,2))</f>
        <v>6.5</v>
      </c>
      <c r="L3100" s="10">
        <f>SQRT(POWER($I3105-$P$3,2)+POWER($J3105-$P$4,2))</f>
        <v>2.6925824035672519</v>
      </c>
    </row>
    <row r="3101" spans="8:12" x14ac:dyDescent="0.25">
      <c r="H3101" s="33" t="s">
        <v>1527</v>
      </c>
      <c r="I3101" s="32">
        <f>ROUND(I3100/0.5,0)*0.5</f>
        <v>2.5</v>
      </c>
      <c r="J3101" s="32">
        <f t="shared" ref="J3101" si="521">ROUND(J3100/0.5,0)*0.5</f>
        <v>6.5</v>
      </c>
      <c r="K3101" s="32">
        <f t="shared" ref="K3101" si="522">ROUND(K3100/0.5,0)*0.5</f>
        <v>6.5</v>
      </c>
      <c r="L3101" s="34">
        <f t="shared" ref="L3101" si="523">ROUND(L3100/0.5,0)*0.5</f>
        <v>2.5</v>
      </c>
    </row>
    <row r="3102" spans="8:12" x14ac:dyDescent="0.25">
      <c r="H3102" s="33" t="s">
        <v>1517</v>
      </c>
      <c r="I3102" s="4">
        <f ca="1">IF(INDIRECT("$C$" &amp; $I3101*2+3)&gt;$I$6,$I$6,INDIRECT("$C$" &amp; $I3101*2+3))</f>
        <v>3.3616834628301917</v>
      </c>
      <c r="J3102" s="4">
        <f ca="1">IF(INDIRECT("$D$" &amp; $J3101*2+3)&gt;$I$6,$I$6,INDIRECT("$D$" &amp; $J3101*2+3))</f>
        <v>7.8262379212492643</v>
      </c>
      <c r="K3102" s="4">
        <f ca="1">IF(INDIRECT("$E$" &amp; $K3101*2+3)&gt;$I$6,$I$6,INDIRECT("$E$" &amp; $K3101*2+3))</f>
        <v>7.8262379212492643</v>
      </c>
      <c r="L3102" s="10">
        <f ca="1">IF(INDIRECT("$F$" &amp; $L3101*2+3)&gt;$I$6,$I$6,INDIRECT("$F$" &amp; $L3101*2+3))</f>
        <v>3.308214208460992</v>
      </c>
    </row>
    <row r="3103" spans="8:12" x14ac:dyDescent="0.25">
      <c r="H3103" s="33"/>
      <c r="I3103" s="32" t="s">
        <v>1502</v>
      </c>
      <c r="J3103" s="4">
        <f>SUM(ABS(I3100-I3101),ABS(J3101-J3100),ABS(K3101-K3100),ABS(L3101-L3100))</f>
        <v>0.38516480713450374</v>
      </c>
      <c r="K3103" s="32"/>
      <c r="L3103" s="34"/>
    </row>
    <row r="3104" spans="8:12" x14ac:dyDescent="0.25">
      <c r="H3104" s="33"/>
      <c r="I3104" s="32" t="s">
        <v>1509</v>
      </c>
      <c r="J3104" s="32" t="s">
        <v>1510</v>
      </c>
      <c r="K3104" s="32"/>
      <c r="L3104" s="34"/>
    </row>
    <row r="3105" spans="8:12" x14ac:dyDescent="0.25">
      <c r="H3105" s="33" t="s">
        <v>1523</v>
      </c>
      <c r="I3105" s="32">
        <f>I3084+0.5</f>
        <v>6</v>
      </c>
      <c r="J3105" s="32">
        <v>1</v>
      </c>
      <c r="K3105" s="32"/>
      <c r="L3105" s="34"/>
    </row>
    <row r="3106" spans="8:12" x14ac:dyDescent="0.25">
      <c r="H3106" s="33" t="s">
        <v>1525</v>
      </c>
      <c r="I3106" s="4">
        <v>7.0728071428571404</v>
      </c>
      <c r="J3106" s="4">
        <v>-7.2807142857143001E-2</v>
      </c>
      <c r="K3106" s="4">
        <f>IF($I3106&lt;$K$3,$K$3,IF($I3106&gt;$L$3,$L$3,$I3106))</f>
        <v>7</v>
      </c>
      <c r="L3106" s="10">
        <f>IF($J3106&lt;$K$4,$K$4,IF($J3106&gt;$L$4,$L$4,$J3106))</f>
        <v>0</v>
      </c>
    </row>
    <row r="3107" spans="8:12" x14ac:dyDescent="0.25">
      <c r="H3107" s="33" t="s">
        <v>1526</v>
      </c>
      <c r="I3107" s="4">
        <v>7.0966285714285702</v>
      </c>
      <c r="J3107" s="4">
        <v>-7.2807142857142904E-2</v>
      </c>
      <c r="K3107" s="4">
        <f>IF($I3107&lt;$K$3,$K$3,IF($I3107&gt;$L$3,$L$3,$I3107))</f>
        <v>7</v>
      </c>
      <c r="L3107" s="10">
        <f>IF($J3107&lt;$K$4,$K$4,IF($J3107&gt;$L$4,$L$4,$J3107))</f>
        <v>0</v>
      </c>
    </row>
    <row r="3108" spans="8:12" x14ac:dyDescent="0.25">
      <c r="H3108" s="33"/>
      <c r="I3108" s="32"/>
      <c r="J3108" s="32"/>
      <c r="K3108" s="32"/>
      <c r="L3108" s="34"/>
    </row>
    <row r="3109" spans="8:12" x14ac:dyDescent="0.25">
      <c r="H3109" s="33" t="s">
        <v>1519</v>
      </c>
      <c r="I3109" s="32" t="str">
        <f ca="1" xml:space="preserve"> "(x - " &amp; $M$3 &amp; ")^2 + (y - " &amp; $M$4 &amp; ")^2 = " &amp; I3102 &amp; "^2"</f>
        <v>(x - 3,5)^2 + (y - 0)^2 = 3,36168346283019^2</v>
      </c>
      <c r="J3109" s="32"/>
      <c r="K3109" s="32"/>
      <c r="L3109" s="34"/>
    </row>
    <row r="3110" spans="8:12" x14ac:dyDescent="0.25">
      <c r="H3110" s="33"/>
      <c r="I3110" s="32" t="str">
        <f ca="1" xml:space="preserve"> "(x - " &amp; $N$3 &amp; ")^2 + (y - " &amp; $N$4 &amp; ")^2 = " &amp; J3102 &amp; "^2"</f>
        <v>(x - 0)^2 + (y - 3,5)^2 = 7,82623792124926^2</v>
      </c>
      <c r="J3110" s="32"/>
      <c r="K3110" s="32"/>
      <c r="L3110" s="34"/>
    </row>
    <row r="3111" spans="8:12" x14ac:dyDescent="0.25">
      <c r="H3111" s="33"/>
      <c r="I3111" s="32" t="str">
        <f ca="1" xml:space="preserve"> "(x - " &amp; $O$3 &amp; ")^2 + (y - " &amp; $O$4 &amp; ")^2 = " &amp; K3102 &amp; "^2"</f>
        <v>(x - 3,5)^2 + (y - 7)^2 = 7,82623792124926^2</v>
      </c>
      <c r="J3111" s="32"/>
      <c r="K3111" s="32"/>
      <c r="L3111" s="34"/>
    </row>
    <row r="3112" spans="8:12" x14ac:dyDescent="0.25">
      <c r="H3112" s="33"/>
      <c r="I3112" s="32" t="str">
        <f ca="1" xml:space="preserve"> "(x - " &amp; $P$3 &amp; ")^2 + (y - " &amp; $P$4 &amp; ")^2 = " &amp; L3102 &amp; "^2"</f>
        <v>(x - 7)^2 + (y - 3,5)^2 = 3,30821420846099^2</v>
      </c>
      <c r="J3112" s="32"/>
      <c r="K3112" s="32"/>
      <c r="L3112" s="34"/>
    </row>
    <row r="3113" spans="8:12" x14ac:dyDescent="0.25">
      <c r="H3113" s="33"/>
      <c r="I3113" s="32"/>
      <c r="J3113" s="32"/>
      <c r="K3113" s="32"/>
      <c r="L3113" s="34"/>
    </row>
    <row r="3114" spans="8:12" x14ac:dyDescent="0.25">
      <c r="H3114" s="33"/>
      <c r="I3114" s="32" t="s">
        <v>1529</v>
      </c>
      <c r="J3114" s="32"/>
      <c r="K3114" s="32"/>
      <c r="L3114" s="34"/>
    </row>
    <row r="3115" spans="8:12" x14ac:dyDescent="0.25">
      <c r="H3115" s="33"/>
      <c r="I3115" s="32" t="s">
        <v>1525</v>
      </c>
      <c r="J3115" s="32">
        <f>SQRT(POWER($K3106-$I3105,2)+POWER($L3106-$J3105,2))</f>
        <v>1.4142135623730951</v>
      </c>
      <c r="K3115" s="32"/>
      <c r="L3115" s="34"/>
    </row>
    <row r="3116" spans="8:12" x14ac:dyDescent="0.25">
      <c r="H3116" s="35"/>
      <c r="I3116" s="36" t="s">
        <v>1526</v>
      </c>
      <c r="J3116" s="36">
        <f>SQRT(POWER($K3107-$I3105,2)+POWER($L3107-$J3105,2))</f>
        <v>1.4142135623730951</v>
      </c>
      <c r="K3116" s="36"/>
      <c r="L3116" s="37"/>
    </row>
    <row r="3120" spans="8:12" x14ac:dyDescent="0.25">
      <c r="H3120" s="7"/>
      <c r="I3120" s="8" t="s">
        <v>1512</v>
      </c>
      <c r="J3120" s="8" t="s">
        <v>1513</v>
      </c>
      <c r="K3120" s="8" t="s">
        <v>1514</v>
      </c>
      <c r="L3120" s="9" t="s">
        <v>1522</v>
      </c>
    </row>
    <row r="3121" spans="8:12" x14ac:dyDescent="0.25">
      <c r="H3121" s="33" t="s">
        <v>1516</v>
      </c>
      <c r="I3121" s="4">
        <f>SQRT(POWER($I3126-$M$3,2)+POWER($J3126-$M$4,2))</f>
        <v>3.1622776601683795</v>
      </c>
      <c r="J3121" s="4">
        <f>SQRT(POWER($I3126-$N$3,2)+POWER($J3126-$N$4,2))</f>
        <v>6.9641941385920596</v>
      </c>
      <c r="K3121" s="4">
        <f>SQRT(POWER($I3126-$O$3,2)+POWER($J3126-$O$4,2))</f>
        <v>6.7082039324993694</v>
      </c>
      <c r="L3121" s="10">
        <f>SQRT(POWER($I3126-$P$3,2)+POWER($J3126-$P$4,2))</f>
        <v>2.5495097567963922</v>
      </c>
    </row>
    <row r="3122" spans="8:12" x14ac:dyDescent="0.25">
      <c r="H3122" s="33" t="s">
        <v>1527</v>
      </c>
      <c r="I3122" s="32">
        <f>ROUND(I3121/0.5,0)*0.5</f>
        <v>3</v>
      </c>
      <c r="J3122" s="32">
        <f t="shared" ref="J3122" si="524">ROUND(J3121/0.5,0)*0.5</f>
        <v>7</v>
      </c>
      <c r="K3122" s="32">
        <f t="shared" ref="K3122" si="525">ROUND(K3121/0.5,0)*0.5</f>
        <v>6.5</v>
      </c>
      <c r="L3122" s="34">
        <f t="shared" ref="L3122" si="526">ROUND(L3121/0.5,0)*0.5</f>
        <v>2.5</v>
      </c>
    </row>
    <row r="3123" spans="8:12" x14ac:dyDescent="0.25">
      <c r="H3123" s="33" t="s">
        <v>1517</v>
      </c>
      <c r="I3123" s="4">
        <f ca="1">IF(INDIRECT("$C$" &amp; $I3122*2+3)&gt;$I$6,$I$6,INDIRECT("$C$" &amp; $I3122*2+3))</f>
        <v>7.8262379212492643</v>
      </c>
      <c r="J3123" s="4">
        <f ca="1">IF(INDIRECT("$D$" &amp; $J3122*2+3)&gt;$I$6,$I$6,INDIRECT("$D$" &amp; $J3122*2+3))</f>
        <v>2.478883460205028</v>
      </c>
      <c r="K3123" s="4">
        <f ca="1">IF(INDIRECT("$E$" &amp; $K3122*2+3)&gt;$I$6,$I$6,INDIRECT("$E$" &amp; $K3122*2+3))</f>
        <v>7.8262379212492643</v>
      </c>
      <c r="L3123" s="10">
        <f ca="1">IF(INDIRECT("$F$" &amp; $L3122*2+3)&gt;$I$6,$I$6,INDIRECT("$F$" &amp; $L3122*2+3))</f>
        <v>3.308214208460992</v>
      </c>
    </row>
    <row r="3124" spans="8:12" x14ac:dyDescent="0.25">
      <c r="H3124" s="33"/>
      <c r="I3124" s="32" t="s">
        <v>1502</v>
      </c>
      <c r="J3124" s="4">
        <f>SUM(ABS(I3121-I3122),ABS(J3122-J3121),ABS(K3122-K3121),ABS(L3122-L3121))</f>
        <v>0.45579721087208158</v>
      </c>
      <c r="K3124" s="32"/>
      <c r="L3124" s="34"/>
    </row>
    <row r="3125" spans="8:12" x14ac:dyDescent="0.25">
      <c r="H3125" s="33"/>
      <c r="I3125" s="32" t="s">
        <v>1509</v>
      </c>
      <c r="J3125" s="32" t="s">
        <v>1510</v>
      </c>
      <c r="K3125" s="32"/>
      <c r="L3125" s="34"/>
    </row>
    <row r="3126" spans="8:12" x14ac:dyDescent="0.25">
      <c r="H3126" s="33" t="s">
        <v>1523</v>
      </c>
      <c r="I3126" s="32">
        <f>I3105+0.5</f>
        <v>6.5</v>
      </c>
      <c r="J3126" s="32">
        <v>1</v>
      </c>
      <c r="K3126" s="32"/>
      <c r="L3126" s="34"/>
    </row>
    <row r="3127" spans="8:12" x14ac:dyDescent="0.25">
      <c r="H3127" s="33" t="s">
        <v>1525</v>
      </c>
      <c r="I3127" s="4">
        <v>-4.3797857142857204</v>
      </c>
      <c r="J3127" s="4">
        <v>3.5</v>
      </c>
      <c r="K3127" s="4">
        <f>IF($I3127&lt;$K$3,$K$3,IF($I3127&gt;$L$3,$L$3,$I3127))</f>
        <v>0</v>
      </c>
      <c r="L3127" s="10">
        <f>IF($J3127&lt;$K$4,$K$4,IF($J3127&gt;$L$4,$L$4,$J3127))</f>
        <v>3.5</v>
      </c>
    </row>
    <row r="3128" spans="8:12" x14ac:dyDescent="0.25">
      <c r="H3128" s="33" t="s">
        <v>1526</v>
      </c>
      <c r="I3128" s="4">
        <v>3.15673571428571</v>
      </c>
      <c r="J3128" s="4">
        <v>3.5</v>
      </c>
      <c r="K3128" s="4">
        <f>IF($I3128&lt;$K$3,$K$3,IF($I3128&gt;$L$3,$L$3,$I3128))</f>
        <v>3.15673571428571</v>
      </c>
      <c r="L3128" s="10">
        <f>IF($J3128&lt;$K$4,$K$4,IF($J3128&gt;$L$4,$L$4,$J3128))</f>
        <v>3.5</v>
      </c>
    </row>
    <row r="3129" spans="8:12" x14ac:dyDescent="0.25">
      <c r="H3129" s="33"/>
      <c r="I3129" s="32"/>
      <c r="J3129" s="32"/>
      <c r="K3129" s="32"/>
      <c r="L3129" s="34"/>
    </row>
    <row r="3130" spans="8:12" x14ac:dyDescent="0.25">
      <c r="H3130" s="33" t="s">
        <v>1519</v>
      </c>
      <c r="I3130" s="32" t="str">
        <f ca="1" xml:space="preserve"> "(x - " &amp; $M$3 &amp; ")^2 + (y - " &amp; $M$4 &amp; ")^2 = " &amp; I3123 &amp; "^2"</f>
        <v>(x - 3,5)^2 + (y - 0)^2 = 7,82623792124926^2</v>
      </c>
      <c r="J3130" s="32"/>
      <c r="K3130" s="32"/>
      <c r="L3130" s="34"/>
    </row>
    <row r="3131" spans="8:12" x14ac:dyDescent="0.25">
      <c r="H3131" s="33"/>
      <c r="I3131" s="32" t="str">
        <f ca="1" xml:space="preserve"> "(x - " &amp; $N$3 &amp; ")^2 + (y - " &amp; $N$4 &amp; ")^2 = " &amp; J3123 &amp; "^2"</f>
        <v>(x - 0)^2 + (y - 3,5)^2 = 2,47888346020503^2</v>
      </c>
      <c r="J3131" s="32"/>
      <c r="K3131" s="32"/>
      <c r="L3131" s="34"/>
    </row>
    <row r="3132" spans="8:12" x14ac:dyDescent="0.25">
      <c r="H3132" s="33"/>
      <c r="I3132" s="32" t="str">
        <f ca="1" xml:space="preserve"> "(x - " &amp; $O$3 &amp; ")^2 + (y - " &amp; $O$4 &amp; ")^2 = " &amp; K3123 &amp; "^2"</f>
        <v>(x - 3,5)^2 + (y - 7)^2 = 7,82623792124926^2</v>
      </c>
      <c r="J3132" s="32"/>
      <c r="K3132" s="32"/>
      <c r="L3132" s="34"/>
    </row>
    <row r="3133" spans="8:12" x14ac:dyDescent="0.25">
      <c r="H3133" s="33"/>
      <c r="I3133" s="32" t="str">
        <f ca="1" xml:space="preserve"> "(x - " &amp; $P$3 &amp; ")^2 + (y - " &amp; $P$4 &amp; ")^2 = " &amp; L3123 &amp; "^2"</f>
        <v>(x - 7)^2 + (y - 3,5)^2 = 3,30821420846099^2</v>
      </c>
      <c r="J3133" s="32"/>
      <c r="K3133" s="32"/>
      <c r="L3133" s="34"/>
    </row>
    <row r="3134" spans="8:12" x14ac:dyDescent="0.25">
      <c r="H3134" s="33"/>
      <c r="I3134" s="32"/>
      <c r="J3134" s="32"/>
      <c r="K3134" s="32"/>
      <c r="L3134" s="34"/>
    </row>
    <row r="3135" spans="8:12" x14ac:dyDescent="0.25">
      <c r="H3135" s="33"/>
      <c r="I3135" s="32" t="s">
        <v>1529</v>
      </c>
      <c r="J3135" s="32"/>
      <c r="K3135" s="32"/>
      <c r="L3135" s="34"/>
    </row>
    <row r="3136" spans="8:12" x14ac:dyDescent="0.25">
      <c r="H3136" s="33"/>
      <c r="I3136" s="32" t="s">
        <v>1525</v>
      </c>
      <c r="J3136" s="32">
        <f>SQRT(POWER($K3127-$I3126,2)+POWER($L3127-$J3126,2))</f>
        <v>6.9641941385920596</v>
      </c>
      <c r="K3136" s="32"/>
      <c r="L3136" s="34"/>
    </row>
    <row r="3137" spans="8:12" x14ac:dyDescent="0.25">
      <c r="H3137" s="35"/>
      <c r="I3137" s="36" t="s">
        <v>1526</v>
      </c>
      <c r="J3137" s="36">
        <f>SQRT(POWER($K3128-$I3126,2)+POWER($L3128-$J3126,2))</f>
        <v>4.1746156810097714</v>
      </c>
      <c r="K3137" s="36"/>
      <c r="L3137" s="37"/>
    </row>
    <row r="3141" spans="8:12" x14ac:dyDescent="0.25">
      <c r="H3141" s="7"/>
      <c r="I3141" s="8" t="s">
        <v>1512</v>
      </c>
      <c r="J3141" s="8" t="s">
        <v>1513</v>
      </c>
      <c r="K3141" s="8" t="s">
        <v>1514</v>
      </c>
      <c r="L3141" s="9" t="s">
        <v>1522</v>
      </c>
    </row>
    <row r="3142" spans="8:12" x14ac:dyDescent="0.25">
      <c r="H3142" s="33" t="s">
        <v>1516</v>
      </c>
      <c r="I3142" s="4">
        <f>SQRT(POWER($I3147-$M$3,2)+POWER($J3147-$M$4,2))</f>
        <v>3.0413812651491097</v>
      </c>
      <c r="J3142" s="4">
        <f>SQRT(POWER($I3147-$N$3,2)+POWER($J3147-$N$4,2))</f>
        <v>3.0413812651491097</v>
      </c>
      <c r="K3142" s="4">
        <f>SQRT(POWER($I3147-$O$3,2)+POWER($J3147-$O$4,2))</f>
        <v>7.1589105316381767</v>
      </c>
      <c r="L3142" s="10">
        <f>SQRT(POWER($I3147-$P$3,2)+POWER($J3147-$P$4,2))</f>
        <v>7.1589105316381767</v>
      </c>
    </row>
    <row r="3143" spans="8:12" x14ac:dyDescent="0.25">
      <c r="H3143" s="33" t="s">
        <v>1527</v>
      </c>
      <c r="I3143" s="32">
        <f>ROUND(I3142/0.5,0)*0.5</f>
        <v>3</v>
      </c>
      <c r="J3143" s="32">
        <f t="shared" ref="J3143" si="527">ROUND(J3142/0.5,0)*0.5</f>
        <v>3</v>
      </c>
      <c r="K3143" s="32">
        <f t="shared" ref="K3143" si="528">ROUND(K3142/0.5,0)*0.5</f>
        <v>7</v>
      </c>
      <c r="L3143" s="34">
        <f t="shared" ref="L3143" si="529">ROUND(L3142/0.5,0)*0.5</f>
        <v>7</v>
      </c>
    </row>
    <row r="3144" spans="8:12" x14ac:dyDescent="0.25">
      <c r="H3144" s="33" t="s">
        <v>1517</v>
      </c>
      <c r="I3144" s="4">
        <f ca="1">IF(INDIRECT("$C$" &amp; $I3143*2+3)&gt;$I$6,$I$6,INDIRECT("$C$" &amp; $I3143*2+3))</f>
        <v>7.8262379212492643</v>
      </c>
      <c r="J3144" s="4">
        <f ca="1">IF(INDIRECT("$D$" &amp; $J3143*2+3)&gt;$I$6,$I$6,INDIRECT("$D$" &amp; $J3143*2+3))</f>
        <v>7.8262379212492643</v>
      </c>
      <c r="K3144" s="4">
        <f ca="1">IF(INDIRECT("$E$" &amp; $K3143*2+3)&gt;$I$6,$I$6,INDIRECT("$E$" &amp; $K3143*2+3))</f>
        <v>2.439455580765808</v>
      </c>
      <c r="L3144" s="10">
        <f ca="1">IF(INDIRECT("$F$" &amp; $L3143*2+3)&gt;$I$6,$I$6,INDIRECT("$F$" &amp; $L3143*2+3))</f>
        <v>2.2515258567794989</v>
      </c>
    </row>
    <row r="3145" spans="8:12" x14ac:dyDescent="0.25">
      <c r="H3145" s="33"/>
      <c r="I3145" s="32" t="s">
        <v>1502</v>
      </c>
      <c r="J3145" s="4">
        <f>SUM(ABS(I3142-I3143),ABS(J3143-J3142),ABS(K3143-K3142),ABS(L3143-L3142))</f>
        <v>0.40058359357457274</v>
      </c>
      <c r="K3145" s="32"/>
      <c r="L3145" s="34"/>
    </row>
    <row r="3146" spans="8:12" x14ac:dyDescent="0.25">
      <c r="H3146" s="33"/>
      <c r="I3146" s="32" t="s">
        <v>1509</v>
      </c>
      <c r="J3146" s="32" t="s">
        <v>1510</v>
      </c>
      <c r="K3146" s="32"/>
      <c r="L3146" s="34"/>
    </row>
    <row r="3147" spans="8:12" x14ac:dyDescent="0.25">
      <c r="H3147" s="33" t="s">
        <v>1523</v>
      </c>
      <c r="I3147" s="32">
        <v>0.5</v>
      </c>
      <c r="J3147" s="32">
        <v>0.5</v>
      </c>
      <c r="K3147" s="32"/>
      <c r="L3147" s="34"/>
    </row>
    <row r="3148" spans="8:12" x14ac:dyDescent="0.25">
      <c r="H3148" s="33" t="s">
        <v>1525</v>
      </c>
      <c r="I3148" s="4">
        <v>7.4539499999999999</v>
      </c>
      <c r="J3148" s="4">
        <v>7.4539499999999999</v>
      </c>
      <c r="K3148" s="4">
        <f>IF($I3148&lt;$K$3,$K$3,IF($I3148&gt;$L$3,$L$3,$I3148))</f>
        <v>7</v>
      </c>
      <c r="L3148" s="10">
        <f>IF($J3148&lt;$K$4,$K$4,IF($J3148&gt;$L$4,$L$4,$J3148))</f>
        <v>7</v>
      </c>
    </row>
    <row r="3149" spans="8:12" x14ac:dyDescent="0.25">
      <c r="H3149" s="33" t="s">
        <v>1526</v>
      </c>
      <c r="I3149" s="4">
        <v>7.5175999999999998</v>
      </c>
      <c r="J3149" s="4">
        <v>7.4539499999999999</v>
      </c>
      <c r="K3149" s="4">
        <f>IF($I3149&lt;$K$3,$K$3,IF($I3149&gt;$L$3,$L$3,$I3149))</f>
        <v>7</v>
      </c>
      <c r="L3149" s="10">
        <f>IF($J3149&lt;$K$4,$K$4,IF($J3149&gt;$L$4,$L$4,$J3149))</f>
        <v>7</v>
      </c>
    </row>
    <row r="3150" spans="8:12" x14ac:dyDescent="0.25">
      <c r="H3150" s="33"/>
      <c r="I3150" s="32"/>
      <c r="J3150" s="32"/>
      <c r="K3150" s="32"/>
      <c r="L3150" s="34"/>
    </row>
    <row r="3151" spans="8:12" x14ac:dyDescent="0.25">
      <c r="H3151" s="33" t="s">
        <v>1519</v>
      </c>
      <c r="I3151" s="32" t="str">
        <f ca="1" xml:space="preserve"> "(x - " &amp; $M$3 &amp; ")^2 + (y - " &amp; $M$4 &amp; ")^2 = " &amp; I3144 &amp; "^2"</f>
        <v>(x - 3,5)^2 + (y - 0)^2 = 7,82623792124926^2</v>
      </c>
      <c r="J3151" s="32"/>
      <c r="K3151" s="32"/>
      <c r="L3151" s="34"/>
    </row>
    <row r="3152" spans="8:12" x14ac:dyDescent="0.25">
      <c r="H3152" s="33"/>
      <c r="I3152" s="32" t="str">
        <f ca="1" xml:space="preserve"> "(x - " &amp; $N$3 &amp; ")^2 + (y - " &amp; $N$4 &amp; ")^2 = " &amp; J3144 &amp; "^2"</f>
        <v>(x - 0)^2 + (y - 3,5)^2 = 7,82623792124926^2</v>
      </c>
      <c r="J3152" s="32"/>
      <c r="K3152" s="32"/>
      <c r="L3152" s="34"/>
    </row>
    <row r="3153" spans="8:12" x14ac:dyDescent="0.25">
      <c r="H3153" s="33"/>
      <c r="I3153" s="32" t="str">
        <f ca="1" xml:space="preserve"> "(x - " &amp; $O$3 &amp; ")^2 + (y - " &amp; $O$4 &amp; ")^2 = " &amp; K3144 &amp; "^2"</f>
        <v>(x - 3,5)^2 + (y - 7)^2 = 2,43945558076581^2</v>
      </c>
      <c r="J3153" s="32"/>
      <c r="K3153" s="32"/>
      <c r="L3153" s="34"/>
    </row>
    <row r="3154" spans="8:12" x14ac:dyDescent="0.25">
      <c r="H3154" s="33"/>
      <c r="I3154" s="32" t="str">
        <f ca="1" xml:space="preserve"> "(x - " &amp; $P$3 &amp; ")^2 + (y - " &amp; $P$4 &amp; ")^2 = " &amp; L3144 &amp; "^2"</f>
        <v>(x - 7)^2 + (y - 3,5)^2 = 2,2515258567795^2</v>
      </c>
      <c r="J3154" s="32"/>
      <c r="K3154" s="32"/>
      <c r="L3154" s="34"/>
    </row>
    <row r="3155" spans="8:12" x14ac:dyDescent="0.25">
      <c r="H3155" s="33"/>
      <c r="I3155" s="32"/>
      <c r="J3155" s="32"/>
      <c r="K3155" s="32"/>
      <c r="L3155" s="34"/>
    </row>
    <row r="3156" spans="8:12" x14ac:dyDescent="0.25">
      <c r="H3156" s="33"/>
      <c r="I3156" s="32" t="s">
        <v>1529</v>
      </c>
      <c r="J3156" s="32"/>
      <c r="K3156" s="32"/>
      <c r="L3156" s="34"/>
    </row>
    <row r="3157" spans="8:12" x14ac:dyDescent="0.25">
      <c r="H3157" s="33"/>
      <c r="I3157" s="32" t="s">
        <v>1525</v>
      </c>
      <c r="J3157" s="32">
        <f>SQRT(POWER($K3148-$I3147,2)+POWER($L3148-$J3147,2))</f>
        <v>9.1923881554251174</v>
      </c>
      <c r="K3157" s="32"/>
      <c r="L3157" s="34"/>
    </row>
    <row r="3158" spans="8:12" x14ac:dyDescent="0.25">
      <c r="H3158" s="35"/>
      <c r="I3158" s="36" t="s">
        <v>1526</v>
      </c>
      <c r="J3158" s="36">
        <f>SQRT(POWER($K3149-$I3147,2)+POWER($L3149-$J3147,2))</f>
        <v>9.1923881554251174</v>
      </c>
      <c r="K3158" s="36"/>
      <c r="L3158" s="37"/>
    </row>
    <row r="3162" spans="8:12" x14ac:dyDescent="0.25">
      <c r="H3162" s="7"/>
      <c r="I3162" s="8" t="s">
        <v>1512</v>
      </c>
      <c r="J3162" s="8" t="s">
        <v>1513</v>
      </c>
      <c r="K3162" s="8" t="s">
        <v>1514</v>
      </c>
      <c r="L3162" s="9" t="s">
        <v>1522</v>
      </c>
    </row>
    <row r="3163" spans="8:12" x14ac:dyDescent="0.25">
      <c r="H3163" s="33" t="s">
        <v>1516</v>
      </c>
      <c r="I3163" s="4">
        <f>SQRT(POWER($I3168-$M$3,2)+POWER($J3168-$M$4,2))</f>
        <v>2.5495097567963922</v>
      </c>
      <c r="J3163" s="4">
        <f>SQRT(POWER($I3168-$N$3,2)+POWER($J3168-$N$4,2))</f>
        <v>3.1622776601683795</v>
      </c>
      <c r="K3163" s="4">
        <f>SQRT(POWER($I3168-$O$3,2)+POWER($J3168-$O$4,2))</f>
        <v>6.9641941385920596</v>
      </c>
      <c r="L3163" s="10">
        <f>SQRT(POWER($I3168-$P$3,2)+POWER($J3168-$P$4,2))</f>
        <v>6.7082039324993694</v>
      </c>
    </row>
    <row r="3164" spans="8:12" x14ac:dyDescent="0.25">
      <c r="H3164" s="33" t="s">
        <v>1527</v>
      </c>
      <c r="I3164" s="32">
        <f>ROUND(I3163/0.5,0)*0.5</f>
        <v>2.5</v>
      </c>
      <c r="J3164" s="32">
        <f t="shared" ref="J3164" si="530">ROUND(J3163/0.5,0)*0.5</f>
        <v>3</v>
      </c>
      <c r="K3164" s="32">
        <f t="shared" ref="K3164" si="531">ROUND(K3163/0.5,0)*0.5</f>
        <v>7</v>
      </c>
      <c r="L3164" s="34">
        <f t="shared" ref="L3164" si="532">ROUND(L3163/0.5,0)*0.5</f>
        <v>6.5</v>
      </c>
    </row>
    <row r="3165" spans="8:12" x14ac:dyDescent="0.25">
      <c r="H3165" s="33" t="s">
        <v>1517</v>
      </c>
      <c r="I3165" s="4">
        <f ca="1">IF(INDIRECT("$C$" &amp; $I3164*2+3)&gt;$I$6,$I$6,INDIRECT("$C$" &amp; $I3164*2+3))</f>
        <v>3.3616834628301917</v>
      </c>
      <c r="J3165" s="4">
        <f ca="1">IF(INDIRECT("$D$" &amp; $J3164*2+3)&gt;$I$6,$I$6,INDIRECT("$D$" &amp; $J3164*2+3))</f>
        <v>7.8262379212492643</v>
      </c>
      <c r="K3165" s="4">
        <f ca="1">IF(INDIRECT("$E$" &amp; $K3164*2+3)&gt;$I$6,$I$6,INDIRECT("$E$" &amp; $K3164*2+3))</f>
        <v>2.439455580765808</v>
      </c>
      <c r="L3165" s="10">
        <f ca="1">IF(INDIRECT("$F$" &amp; $L3164*2+3)&gt;$I$6,$I$6,INDIRECT("$F$" &amp; $L3164*2+3))</f>
        <v>7.8262379212492643</v>
      </c>
    </row>
    <row r="3166" spans="8:12" x14ac:dyDescent="0.25">
      <c r="H3166" s="33"/>
      <c r="I3166" s="32" t="s">
        <v>1502</v>
      </c>
      <c r="J3166" s="4">
        <f>SUM(ABS(I3163-I3164),ABS(J3164-J3163),ABS(K3164-K3163),ABS(L3164-L3163))</f>
        <v>0.45579721087208158</v>
      </c>
      <c r="K3166" s="32"/>
      <c r="L3166" s="34"/>
    </row>
    <row r="3167" spans="8:12" x14ac:dyDescent="0.25">
      <c r="H3167" s="33"/>
      <c r="I3167" s="32" t="s">
        <v>1509</v>
      </c>
      <c r="J3167" s="32" t="s">
        <v>1510</v>
      </c>
      <c r="K3167" s="32"/>
      <c r="L3167" s="34"/>
    </row>
    <row r="3168" spans="8:12" x14ac:dyDescent="0.25">
      <c r="H3168" s="33" t="s">
        <v>1523</v>
      </c>
      <c r="I3168" s="32">
        <f>I3147+0.5</f>
        <v>1</v>
      </c>
      <c r="J3168" s="32">
        <v>0.5</v>
      </c>
      <c r="K3168" s="32"/>
      <c r="L3168" s="34"/>
    </row>
    <row r="3169" spans="8:12" x14ac:dyDescent="0.25">
      <c r="H3169" s="33" t="s">
        <v>1525</v>
      </c>
      <c r="I3169" s="4">
        <v>11.0267571428571</v>
      </c>
      <c r="J3169" s="4">
        <v>3.8811428571428599</v>
      </c>
      <c r="K3169" s="4">
        <f>IF($I3169&lt;$K$3,$K$3,IF($I3169&gt;$L$3,$L$3,$I3169))</f>
        <v>7</v>
      </c>
      <c r="L3169" s="10">
        <f>IF($J3169&lt;$K$4,$K$4,IF($J3169&gt;$L$4,$L$4,$J3169))</f>
        <v>3.8811428571428599</v>
      </c>
    </row>
    <row r="3170" spans="8:12" x14ac:dyDescent="0.25">
      <c r="H3170" s="33" t="s">
        <v>1526</v>
      </c>
      <c r="I3170" s="4">
        <v>3.5</v>
      </c>
      <c r="J3170" s="4">
        <v>3.8811428571428599</v>
      </c>
      <c r="K3170" s="4">
        <f>IF($I3170&lt;$K$3,$K$3,IF($I3170&gt;$L$3,$L$3,$I3170))</f>
        <v>3.5</v>
      </c>
      <c r="L3170" s="10">
        <f>IF($J3170&lt;$K$4,$K$4,IF($J3170&gt;$L$4,$L$4,$J3170))</f>
        <v>3.8811428571428599</v>
      </c>
    </row>
    <row r="3171" spans="8:12" x14ac:dyDescent="0.25">
      <c r="H3171" s="33"/>
      <c r="I3171" s="32"/>
      <c r="J3171" s="32"/>
      <c r="K3171" s="32"/>
      <c r="L3171" s="34"/>
    </row>
    <row r="3172" spans="8:12" x14ac:dyDescent="0.25">
      <c r="H3172" s="33" t="s">
        <v>1519</v>
      </c>
      <c r="I3172" s="32" t="str">
        <f ca="1" xml:space="preserve"> "(x - " &amp; $M$3 &amp; ")^2 + (y - " &amp; $M$4 &amp; ")^2 = " &amp; I3165 &amp; "^2"</f>
        <v>(x - 3,5)^2 + (y - 0)^2 = 3,36168346283019^2</v>
      </c>
      <c r="J3172" s="32"/>
      <c r="K3172" s="32"/>
      <c r="L3172" s="34"/>
    </row>
    <row r="3173" spans="8:12" x14ac:dyDescent="0.25">
      <c r="H3173" s="33"/>
      <c r="I3173" s="32" t="str">
        <f ca="1" xml:space="preserve"> "(x - " &amp; $N$3 &amp; ")^2 + (y - " &amp; $N$4 &amp; ")^2 = " &amp; J3165 &amp; "^2"</f>
        <v>(x - 0)^2 + (y - 3,5)^2 = 7,82623792124926^2</v>
      </c>
      <c r="J3173" s="32"/>
      <c r="K3173" s="32"/>
      <c r="L3173" s="34"/>
    </row>
    <row r="3174" spans="8:12" x14ac:dyDescent="0.25">
      <c r="H3174" s="33"/>
      <c r="I3174" s="32" t="str">
        <f ca="1" xml:space="preserve"> "(x - " &amp; $O$3 &amp; ")^2 + (y - " &amp; $O$4 &amp; ")^2 = " &amp; K3165 &amp; "^2"</f>
        <v>(x - 3,5)^2 + (y - 7)^2 = 2,43945558076581^2</v>
      </c>
      <c r="J3174" s="32"/>
      <c r="K3174" s="32"/>
      <c r="L3174" s="34"/>
    </row>
    <row r="3175" spans="8:12" x14ac:dyDescent="0.25">
      <c r="H3175" s="33"/>
      <c r="I3175" s="32" t="str">
        <f ca="1" xml:space="preserve"> "(x - " &amp; $P$3 &amp; ")^2 + (y - " &amp; $P$4 &amp; ")^2 = " &amp; L3165 &amp; "^2"</f>
        <v>(x - 7)^2 + (y - 3,5)^2 = 7,82623792124926^2</v>
      </c>
      <c r="J3175" s="32"/>
      <c r="K3175" s="32"/>
      <c r="L3175" s="34"/>
    </row>
    <row r="3176" spans="8:12" x14ac:dyDescent="0.25">
      <c r="H3176" s="33"/>
      <c r="I3176" s="32"/>
      <c r="J3176" s="32"/>
      <c r="K3176" s="32"/>
      <c r="L3176" s="34"/>
    </row>
    <row r="3177" spans="8:12" x14ac:dyDescent="0.25">
      <c r="H3177" s="33"/>
      <c r="I3177" s="32" t="s">
        <v>1529</v>
      </c>
      <c r="J3177" s="32"/>
      <c r="K3177" s="32"/>
      <c r="L3177" s="34"/>
    </row>
    <row r="3178" spans="8:12" x14ac:dyDescent="0.25">
      <c r="H3178" s="33"/>
      <c r="I3178" s="32" t="s">
        <v>1525</v>
      </c>
      <c r="J3178" s="32">
        <f>SQRT(POWER($K3169-$I3168,2)+POWER($L3169-$J3168,2))</f>
        <v>6.8870985923252315</v>
      </c>
      <c r="K3178" s="32"/>
      <c r="L3178" s="34"/>
    </row>
    <row r="3179" spans="8:12" x14ac:dyDescent="0.25">
      <c r="H3179" s="35"/>
      <c r="I3179" s="36" t="s">
        <v>1526</v>
      </c>
      <c r="J3179" s="36">
        <f>SQRT(POWER($K3170-$I3168,2)+POWER($L3170-$J3168,2))</f>
        <v>4.2050121308277078</v>
      </c>
      <c r="K3179" s="36"/>
      <c r="L3179" s="37"/>
    </row>
    <row r="3183" spans="8:12" x14ac:dyDescent="0.25">
      <c r="H3183" s="7"/>
      <c r="I3183" s="8" t="s">
        <v>1512</v>
      </c>
      <c r="J3183" s="8" t="s">
        <v>1513</v>
      </c>
      <c r="K3183" s="8" t="s">
        <v>1514</v>
      </c>
      <c r="L3183" s="9" t="s">
        <v>1522</v>
      </c>
    </row>
    <row r="3184" spans="8:12" x14ac:dyDescent="0.25">
      <c r="H3184" s="33" t="s">
        <v>1516</v>
      </c>
      <c r="I3184" s="4">
        <f>SQRT(POWER($I3189-$M$3,2)+POWER($J3189-$M$4,2))</f>
        <v>2.0615528128088303</v>
      </c>
      <c r="J3184" s="4">
        <f>SQRT(POWER($I3189-$N$3,2)+POWER($J3189-$N$4,2))</f>
        <v>3.3541019662496847</v>
      </c>
      <c r="K3184" s="4">
        <f>SQRT(POWER($I3189-$O$3,2)+POWER($J3189-$O$4,2))</f>
        <v>6.800735254367722</v>
      </c>
      <c r="L3184" s="10">
        <f>SQRT(POWER($I3189-$P$3,2)+POWER($J3189-$P$4,2))</f>
        <v>6.2649820430708338</v>
      </c>
    </row>
    <row r="3185" spans="8:12" x14ac:dyDescent="0.25">
      <c r="H3185" s="33" t="s">
        <v>1527</v>
      </c>
      <c r="I3185" s="32">
        <f>ROUND(I3184/0.5,0)*0.5</f>
        <v>2</v>
      </c>
      <c r="J3185" s="32">
        <f t="shared" ref="J3185" si="533">ROUND(J3184/0.5,0)*0.5</f>
        <v>3.5</v>
      </c>
      <c r="K3185" s="32">
        <f t="shared" ref="K3185" si="534">ROUND(K3184/0.5,0)*0.5</f>
        <v>7</v>
      </c>
      <c r="L3185" s="34">
        <f t="shared" ref="L3185" si="535">ROUND(L3184/0.5,0)*0.5</f>
        <v>6.5</v>
      </c>
    </row>
    <row r="3186" spans="8:12" x14ac:dyDescent="0.25">
      <c r="H3186" s="33" t="s">
        <v>1517</v>
      </c>
      <c r="I3186" s="4">
        <f ca="1">IF(INDIRECT("$C$" &amp; $I3185*2+3)&gt;$I$6,$I$6,INDIRECT("$C$" &amp; $I3185*2+3))</f>
        <v>1.305353997541538</v>
      </c>
      <c r="J3186" s="4">
        <f ca="1">IF(INDIRECT("$D$" &amp; $J3185*2+3)&gt;$I$6,$I$6,INDIRECT("$D$" &amp; $J3185*2+3))</f>
        <v>4.0748831502853919</v>
      </c>
      <c r="K3186" s="4">
        <f ca="1">IF(INDIRECT("$E$" &amp; $K3185*2+3)&gt;$I$6,$I$6,INDIRECT("$E$" &amp; $K3185*2+3))</f>
        <v>2.439455580765808</v>
      </c>
      <c r="L3186" s="10">
        <f ca="1">IF(INDIRECT("$F$" &amp; $L3185*2+3)&gt;$I$6,$I$6,INDIRECT("$F$" &amp; $L3185*2+3))</f>
        <v>7.8262379212492643</v>
      </c>
    </row>
    <row r="3187" spans="8:12" x14ac:dyDescent="0.25">
      <c r="H3187" s="33"/>
      <c r="I3187" s="32" t="s">
        <v>1502</v>
      </c>
      <c r="J3187" s="4">
        <f>SUM(ABS(I3184-I3185),ABS(J3185-J3184),ABS(K3185-K3184),ABS(L3185-L3184))</f>
        <v>0.64173354912058977</v>
      </c>
      <c r="K3187" s="32"/>
      <c r="L3187" s="34"/>
    </row>
    <row r="3188" spans="8:12" x14ac:dyDescent="0.25">
      <c r="H3188" s="33"/>
      <c r="I3188" s="32" t="s">
        <v>1509</v>
      </c>
      <c r="J3188" s="32" t="s">
        <v>1510</v>
      </c>
      <c r="K3188" s="32"/>
      <c r="L3188" s="34"/>
    </row>
    <row r="3189" spans="8:12" x14ac:dyDescent="0.25">
      <c r="H3189" s="33" t="s">
        <v>1523</v>
      </c>
      <c r="I3189" s="32">
        <f>I3168+0.5</f>
        <v>1.5</v>
      </c>
      <c r="J3189" s="32">
        <v>0.5</v>
      </c>
      <c r="K3189" s="32"/>
      <c r="L3189" s="34"/>
    </row>
    <row r="3190" spans="8:12" x14ac:dyDescent="0.25">
      <c r="H3190" s="33" t="s">
        <v>1525</v>
      </c>
      <c r="I3190" s="4">
        <v>5.3185785714285698</v>
      </c>
      <c r="J3190" s="4">
        <v>3.19732142857143</v>
      </c>
      <c r="K3190" s="4">
        <f>IF($I3190&lt;$K$3,$K$3,IF($I3190&gt;$L$3,$L$3,$I3190))</f>
        <v>5.3185785714285698</v>
      </c>
      <c r="L3190" s="10">
        <f>IF($J3190&lt;$K$4,$K$4,IF($J3190&gt;$L$4,$L$4,$J3190))</f>
        <v>3.19732142857143</v>
      </c>
    </row>
    <row r="3191" spans="8:12" x14ac:dyDescent="0.25">
      <c r="H3191" s="33" t="s">
        <v>1526</v>
      </c>
      <c r="I3191" s="4">
        <v>0.30399999999999999</v>
      </c>
      <c r="J3191" s="4">
        <v>3.19732142857143</v>
      </c>
      <c r="K3191" s="4">
        <f>IF($I3191&lt;$K$3,$K$3,IF($I3191&gt;$L$3,$L$3,$I3191))</f>
        <v>0.30399999999999999</v>
      </c>
      <c r="L3191" s="10">
        <f>IF($J3191&lt;$K$4,$K$4,IF($J3191&gt;$L$4,$L$4,$J3191))</f>
        <v>3.19732142857143</v>
      </c>
    </row>
    <row r="3192" spans="8:12" x14ac:dyDescent="0.25">
      <c r="H3192" s="33"/>
      <c r="I3192" s="32"/>
      <c r="J3192" s="32"/>
      <c r="K3192" s="32"/>
      <c r="L3192" s="34"/>
    </row>
    <row r="3193" spans="8:12" x14ac:dyDescent="0.25">
      <c r="H3193" s="33" t="s">
        <v>1519</v>
      </c>
      <c r="I3193" s="32" t="str">
        <f ca="1" xml:space="preserve"> "(x - " &amp; $M$3 &amp; ")^2 + (y - " &amp; $M$4 &amp; ")^2 = " &amp; I3186 &amp; "^2"</f>
        <v>(x - 3,5)^2 + (y - 0)^2 = 1,30535399754154^2</v>
      </c>
      <c r="J3193" s="32"/>
      <c r="K3193" s="32"/>
      <c r="L3193" s="34"/>
    </row>
    <row r="3194" spans="8:12" x14ac:dyDescent="0.25">
      <c r="H3194" s="33"/>
      <c r="I3194" s="32" t="str">
        <f ca="1" xml:space="preserve"> "(x - " &amp; $N$3 &amp; ")^2 + (y - " &amp; $N$4 &amp; ")^2 = " &amp; J3186 &amp; "^2"</f>
        <v>(x - 0)^2 + (y - 3,5)^2 = 4,07488315028539^2</v>
      </c>
      <c r="J3194" s="32"/>
      <c r="K3194" s="32"/>
      <c r="L3194" s="34"/>
    </row>
    <row r="3195" spans="8:12" x14ac:dyDescent="0.25">
      <c r="H3195" s="33"/>
      <c r="I3195" s="32" t="str">
        <f ca="1" xml:space="preserve"> "(x - " &amp; $O$3 &amp; ")^2 + (y - " &amp; $O$4 &amp; ")^2 = " &amp; K3186 &amp; "^2"</f>
        <v>(x - 3,5)^2 + (y - 7)^2 = 2,43945558076581^2</v>
      </c>
      <c r="J3195" s="32"/>
      <c r="K3195" s="32"/>
      <c r="L3195" s="34"/>
    </row>
    <row r="3196" spans="8:12" x14ac:dyDescent="0.25">
      <c r="H3196" s="33"/>
      <c r="I3196" s="32" t="str">
        <f ca="1" xml:space="preserve"> "(x - " &amp; $P$3 &amp; ")^2 + (y - " &amp; $P$4 &amp; ")^2 = " &amp; L3186 &amp; "^2"</f>
        <v>(x - 7)^2 + (y - 3,5)^2 = 7,82623792124926^2</v>
      </c>
      <c r="J3196" s="32"/>
      <c r="K3196" s="32"/>
      <c r="L3196" s="34"/>
    </row>
    <row r="3197" spans="8:12" x14ac:dyDescent="0.25">
      <c r="H3197" s="33"/>
      <c r="I3197" s="32"/>
      <c r="J3197" s="32"/>
      <c r="K3197" s="32"/>
      <c r="L3197" s="34"/>
    </row>
    <row r="3198" spans="8:12" x14ac:dyDescent="0.25">
      <c r="H3198" s="33"/>
      <c r="I3198" s="32" t="s">
        <v>1529</v>
      </c>
      <c r="J3198" s="32"/>
      <c r="K3198" s="32"/>
      <c r="L3198" s="34"/>
    </row>
    <row r="3199" spans="8:12" x14ac:dyDescent="0.25">
      <c r="H3199" s="33"/>
      <c r="I3199" s="32" t="s">
        <v>1525</v>
      </c>
      <c r="J3199" s="32">
        <f>SQRT(POWER($K3190-$I3189,2)+POWER($L3190-$J3189,2))</f>
        <v>4.6751561680016724</v>
      </c>
      <c r="K3199" s="32"/>
      <c r="L3199" s="34"/>
    </row>
    <row r="3200" spans="8:12" x14ac:dyDescent="0.25">
      <c r="H3200" s="35"/>
      <c r="I3200" s="36" t="s">
        <v>1526</v>
      </c>
      <c r="J3200" s="36">
        <f>SQRT(POWER($K3191-$I3189,2)+POWER($L3191-$J3189,2))</f>
        <v>2.9505861941367888</v>
      </c>
      <c r="K3200" s="36"/>
      <c r="L3200" s="37"/>
    </row>
    <row r="3204" spans="8:12" x14ac:dyDescent="0.25">
      <c r="H3204" s="7"/>
      <c r="I3204" s="8" t="s">
        <v>1512</v>
      </c>
      <c r="J3204" s="8" t="s">
        <v>1513</v>
      </c>
      <c r="K3204" s="8" t="s">
        <v>1514</v>
      </c>
      <c r="L3204" s="9" t="s">
        <v>1522</v>
      </c>
    </row>
    <row r="3205" spans="8:12" x14ac:dyDescent="0.25">
      <c r="H3205" s="33" t="s">
        <v>1516</v>
      </c>
      <c r="I3205" s="4">
        <f>SQRT(POWER($I3210-$M$3,2)+POWER($J3210-$M$4,2))</f>
        <v>1.5811388300841898</v>
      </c>
      <c r="J3205" s="4">
        <f>SQRT(POWER($I3210-$N$3,2)+POWER($J3210-$N$4,2))</f>
        <v>3.6055512754639891</v>
      </c>
      <c r="K3205" s="4">
        <f>SQRT(POWER($I3210-$O$3,2)+POWER($J3210-$O$4,2))</f>
        <v>6.6708320320631671</v>
      </c>
      <c r="L3205" s="10">
        <f>SQRT(POWER($I3210-$P$3,2)+POWER($J3210-$P$4,2))</f>
        <v>5.8309518948453007</v>
      </c>
    </row>
    <row r="3206" spans="8:12" x14ac:dyDescent="0.25">
      <c r="H3206" s="33" t="s">
        <v>1527</v>
      </c>
      <c r="I3206" s="32">
        <f>ROUND(I3205/0.5,0)*0.5</f>
        <v>1.5</v>
      </c>
      <c r="J3206" s="32">
        <f t="shared" ref="J3206" si="536">ROUND(J3205/0.5,0)*0.5</f>
        <v>3.5</v>
      </c>
      <c r="K3206" s="32">
        <f t="shared" ref="K3206" si="537">ROUND(K3205/0.5,0)*0.5</f>
        <v>6.5</v>
      </c>
      <c r="L3206" s="34">
        <f t="shared" ref="L3206" si="538">ROUND(L3205/0.5,0)*0.5</f>
        <v>6</v>
      </c>
    </row>
    <row r="3207" spans="8:12" x14ac:dyDescent="0.25">
      <c r="H3207" s="33" t="s">
        <v>1517</v>
      </c>
      <c r="I3207" s="4">
        <f ca="1">IF(INDIRECT("$C$" &amp; $I3206*2+3)&gt;$I$6,$I$6,INDIRECT("$C$" &amp; $I3206*2+3))</f>
        <v>0.84668532843176303</v>
      </c>
      <c r="J3207" s="4">
        <f ca="1">IF(INDIRECT("$D$" &amp; $J3206*2+3)&gt;$I$6,$I$6,INDIRECT("$D$" &amp; $J3206*2+3))</f>
        <v>4.0748831502853919</v>
      </c>
      <c r="K3207" s="4">
        <f ca="1">IF(INDIRECT("$E$" &amp; $K3206*2+3)&gt;$I$6,$I$6,INDIRECT("$E$" &amp; $K3206*2+3))</f>
        <v>7.8262379212492643</v>
      </c>
      <c r="L3207" s="10">
        <f ca="1">IF(INDIRECT("$F$" &amp; $L3206*2+3)&gt;$I$6,$I$6,INDIRECT("$F$" &amp; $L3206*2+3))</f>
        <v>7.8262379212492643</v>
      </c>
    </row>
    <row r="3208" spans="8:12" x14ac:dyDescent="0.25">
      <c r="H3208" s="33"/>
      <c r="I3208" s="32" t="s">
        <v>1502</v>
      </c>
      <c r="J3208" s="4">
        <f>SUM(ABS(I3205-I3206),ABS(J3206-J3205),ABS(K3206-K3205),ABS(L3206-L3205))</f>
        <v>0.52657024276604525</v>
      </c>
      <c r="K3208" s="32"/>
      <c r="L3208" s="34"/>
    </row>
    <row r="3209" spans="8:12" x14ac:dyDescent="0.25">
      <c r="H3209" s="33"/>
      <c r="I3209" s="32" t="s">
        <v>1509</v>
      </c>
      <c r="J3209" s="32" t="s">
        <v>1510</v>
      </c>
      <c r="K3209" s="32"/>
      <c r="L3209" s="34"/>
    </row>
    <row r="3210" spans="8:12" x14ac:dyDescent="0.25">
      <c r="H3210" s="33" t="s">
        <v>1523</v>
      </c>
      <c r="I3210" s="32">
        <f>I3189+0.5</f>
        <v>2</v>
      </c>
      <c r="J3210" s="32">
        <v>0.5</v>
      </c>
      <c r="K3210" s="32"/>
      <c r="L3210" s="34"/>
    </row>
    <row r="3211" spans="8:12" x14ac:dyDescent="0.25">
      <c r="H3211" s="33" t="s">
        <v>1525</v>
      </c>
      <c r="I3211" s="4">
        <v>1.4356</v>
      </c>
      <c r="J3211" s="4">
        <v>-0.8276</v>
      </c>
      <c r="K3211" s="4">
        <f>IF($I3211&lt;$K$3,$K$3,IF($I3211&gt;$L$3,$L$3,$I3211))</f>
        <v>1.4356</v>
      </c>
      <c r="L3211" s="10">
        <f>IF($J3211&lt;$K$4,$K$4,IF($J3211&gt;$L$4,$L$4,$J3211))</f>
        <v>0</v>
      </c>
    </row>
    <row r="3212" spans="8:12" x14ac:dyDescent="0.25">
      <c r="H3212" s="33" t="s">
        <v>1526</v>
      </c>
      <c r="I3212" s="4">
        <v>0.30399999999999999</v>
      </c>
      <c r="J3212" s="4">
        <v>-0.8276</v>
      </c>
      <c r="K3212" s="4">
        <f>IF($I3212&lt;$K$3,$K$3,IF($I3212&gt;$L$3,$L$3,$I3212))</f>
        <v>0.30399999999999999</v>
      </c>
      <c r="L3212" s="10">
        <f>IF($J3212&lt;$K$4,$K$4,IF($J3212&gt;$L$4,$L$4,$J3212))</f>
        <v>0</v>
      </c>
    </row>
    <row r="3213" spans="8:12" x14ac:dyDescent="0.25">
      <c r="H3213" s="33"/>
      <c r="I3213" s="32"/>
      <c r="J3213" s="32"/>
      <c r="K3213" s="32"/>
      <c r="L3213" s="34"/>
    </row>
    <row r="3214" spans="8:12" x14ac:dyDescent="0.25">
      <c r="H3214" s="33" t="s">
        <v>1519</v>
      </c>
      <c r="I3214" s="32" t="str">
        <f ca="1" xml:space="preserve"> "(x - " &amp; $M$3 &amp; ")^2 + (y - " &amp; $M$4 &amp; ")^2 = " &amp; I3207 &amp; "^2"</f>
        <v>(x - 3,5)^2 + (y - 0)^2 = 0,846685328431763^2</v>
      </c>
      <c r="J3214" s="32"/>
      <c r="K3214" s="32"/>
      <c r="L3214" s="34"/>
    </row>
    <row r="3215" spans="8:12" x14ac:dyDescent="0.25">
      <c r="H3215" s="33"/>
      <c r="I3215" s="32" t="str">
        <f ca="1" xml:space="preserve"> "(x - " &amp; $N$3 &amp; ")^2 + (y - " &amp; $N$4 &amp; ")^2 = " &amp; J3207 &amp; "^2"</f>
        <v>(x - 0)^2 + (y - 3,5)^2 = 4,07488315028539^2</v>
      </c>
      <c r="J3215" s="32"/>
      <c r="K3215" s="32"/>
      <c r="L3215" s="34"/>
    </row>
    <row r="3216" spans="8:12" x14ac:dyDescent="0.25">
      <c r="H3216" s="33"/>
      <c r="I3216" s="32" t="str">
        <f ca="1" xml:space="preserve"> "(x - " &amp; $O$3 &amp; ")^2 + (y - " &amp; $O$4 &amp; ")^2 = " &amp; K3207 &amp; "^2"</f>
        <v>(x - 3,5)^2 + (y - 7)^2 = 7,82623792124926^2</v>
      </c>
      <c r="J3216" s="32"/>
      <c r="K3216" s="32"/>
      <c r="L3216" s="34"/>
    </row>
    <row r="3217" spans="8:12" x14ac:dyDescent="0.25">
      <c r="H3217" s="33"/>
      <c r="I3217" s="32" t="str">
        <f ca="1" xml:space="preserve"> "(x - " &amp; $P$3 &amp; ")^2 + (y - " &amp; $P$4 &amp; ")^2 = " &amp; L3207 &amp; "^2"</f>
        <v>(x - 7)^2 + (y - 3,5)^2 = 7,82623792124926^2</v>
      </c>
      <c r="J3217" s="32"/>
      <c r="K3217" s="32"/>
      <c r="L3217" s="34"/>
    </row>
    <row r="3218" spans="8:12" x14ac:dyDescent="0.25">
      <c r="H3218" s="33"/>
      <c r="I3218" s="32"/>
      <c r="J3218" s="32"/>
      <c r="K3218" s="32"/>
      <c r="L3218" s="34"/>
    </row>
    <row r="3219" spans="8:12" x14ac:dyDescent="0.25">
      <c r="H3219" s="33"/>
      <c r="I3219" s="32" t="s">
        <v>1529</v>
      </c>
      <c r="J3219" s="32"/>
      <c r="K3219" s="32"/>
      <c r="L3219" s="34"/>
    </row>
    <row r="3220" spans="8:12" x14ac:dyDescent="0.25">
      <c r="H3220" s="33"/>
      <c r="I3220" s="32" t="s">
        <v>1525</v>
      </c>
      <c r="J3220" s="32">
        <f>SQRT(POWER($K3211-$I3210,2)+POWER($L3211-$J3210,2))</f>
        <v>0.75402079546919654</v>
      </c>
      <c r="K3220" s="32"/>
      <c r="L3220" s="34"/>
    </row>
    <row r="3221" spans="8:12" x14ac:dyDescent="0.25">
      <c r="H3221" s="35"/>
      <c r="I3221" s="36" t="s">
        <v>1526</v>
      </c>
      <c r="J3221" s="36">
        <f>SQRT(POWER($K3212-$I3210,2)+POWER($L3212-$J3210,2))</f>
        <v>1.7681674128882705</v>
      </c>
      <c r="K3221" s="36"/>
      <c r="L3221" s="37"/>
    </row>
    <row r="3225" spans="8:12" x14ac:dyDescent="0.25">
      <c r="H3225" s="7"/>
      <c r="I3225" s="8" t="s">
        <v>1512</v>
      </c>
      <c r="J3225" s="8" t="s">
        <v>1513</v>
      </c>
      <c r="K3225" s="8" t="s">
        <v>1514</v>
      </c>
      <c r="L3225" s="9" t="s">
        <v>1522</v>
      </c>
    </row>
    <row r="3226" spans="8:12" x14ac:dyDescent="0.25">
      <c r="H3226" s="33" t="s">
        <v>1516</v>
      </c>
      <c r="I3226" s="4">
        <f>SQRT(POWER($I3231-$M$3,2)+POWER($J3231-$M$4,2))</f>
        <v>1.1180339887498949</v>
      </c>
      <c r="J3226" s="4">
        <f>SQRT(POWER($I3231-$N$3,2)+POWER($J3231-$N$4,2))</f>
        <v>3.905124837953327</v>
      </c>
      <c r="K3226" s="4">
        <f>SQRT(POWER($I3231-$O$3,2)+POWER($J3231-$O$4,2))</f>
        <v>6.5764732189829527</v>
      </c>
      <c r="L3226" s="10">
        <f>SQRT(POWER($I3231-$P$3,2)+POWER($J3231-$P$4,2))</f>
        <v>5.4083269131959844</v>
      </c>
    </row>
    <row r="3227" spans="8:12" x14ac:dyDescent="0.25">
      <c r="H3227" s="33" t="s">
        <v>1527</v>
      </c>
      <c r="I3227" s="32">
        <f>ROUND(I3226/0.5,0)*0.5</f>
        <v>1</v>
      </c>
      <c r="J3227" s="32">
        <f t="shared" ref="J3227" si="539">ROUND(J3226/0.5,0)*0.5</f>
        <v>4</v>
      </c>
      <c r="K3227" s="32">
        <f t="shared" ref="K3227" si="540">ROUND(K3226/0.5,0)*0.5</f>
        <v>6.5</v>
      </c>
      <c r="L3227" s="34">
        <f t="shared" ref="L3227" si="541">ROUND(L3226/0.5,0)*0.5</f>
        <v>5.5</v>
      </c>
    </row>
    <row r="3228" spans="8:12" x14ac:dyDescent="0.25">
      <c r="H3228" s="33" t="s">
        <v>1517</v>
      </c>
      <c r="I3228" s="4">
        <f ca="1">IF(INDIRECT("$C$" &amp; $I3227*2+3)&gt;$I$6,$I$6,INDIRECT("$C$" &amp; $I3227*2+3))</f>
        <v>0.76902925858494564</v>
      </c>
      <c r="J3228" s="4">
        <f ca="1">IF(INDIRECT("$D$" &amp; $J3227*2+3)&gt;$I$6,$I$6,INDIRECT("$D$" &amp; $J3227*2+3))</f>
        <v>7.8262379212492643</v>
      </c>
      <c r="K3228" s="4">
        <f ca="1">IF(INDIRECT("$E$" &amp; $K3227*2+3)&gt;$I$6,$I$6,INDIRECT("$E$" &amp; $K3227*2+3))</f>
        <v>7.8262379212492643</v>
      </c>
      <c r="L3228" s="10">
        <f ca="1">IF(INDIRECT("$F$" &amp; $L3227*2+3)&gt;$I$6,$I$6,INDIRECT("$F$" &amp; $L3227*2+3))</f>
        <v>3.7609640645075757</v>
      </c>
    </row>
    <row r="3229" spans="8:12" x14ac:dyDescent="0.25">
      <c r="H3229" s="33"/>
      <c r="I3229" s="32" t="s">
        <v>1502</v>
      </c>
      <c r="J3229" s="4">
        <f>SUM(ABS(I3226-I3227),ABS(J3227-J3226),ABS(K3227-K3226),ABS(L3227-L3226))</f>
        <v>0.38105545658353623</v>
      </c>
      <c r="K3229" s="32"/>
      <c r="L3229" s="34"/>
    </row>
    <row r="3230" spans="8:12" x14ac:dyDescent="0.25">
      <c r="H3230" s="33"/>
      <c r="I3230" s="32" t="s">
        <v>1509</v>
      </c>
      <c r="J3230" s="32" t="s">
        <v>1510</v>
      </c>
      <c r="K3230" s="32"/>
      <c r="L3230" s="34"/>
    </row>
    <row r="3231" spans="8:12" x14ac:dyDescent="0.25">
      <c r="H3231" s="33" t="s">
        <v>1523</v>
      </c>
      <c r="I3231" s="32">
        <f>I3210+0.5</f>
        <v>2.5</v>
      </c>
      <c r="J3231" s="32">
        <v>0.5</v>
      </c>
      <c r="K3231" s="32"/>
      <c r="L3231" s="34"/>
    </row>
    <row r="3232" spans="8:12" x14ac:dyDescent="0.25">
      <c r="H3232" s="33" t="s">
        <v>1525</v>
      </c>
      <c r="I3232" s="4">
        <v>7.8368571428571503</v>
      </c>
      <c r="J3232" s="4">
        <v>-0.83685714285714297</v>
      </c>
      <c r="K3232" s="4">
        <f>IF($I3232&lt;$K$3,$K$3,IF($I3232&gt;$L$3,$L$3,$I3232))</f>
        <v>7</v>
      </c>
      <c r="L3232" s="10">
        <f>IF($J3232&lt;$K$4,$K$4,IF($J3232&gt;$L$4,$L$4,$J3232))</f>
        <v>0</v>
      </c>
    </row>
    <row r="3233" spans="8:12" x14ac:dyDescent="0.25">
      <c r="H3233" s="33" t="s">
        <v>1526</v>
      </c>
      <c r="I3233" s="4">
        <v>6.8693785714285696</v>
      </c>
      <c r="J3233" s="4">
        <v>-0.83685714285714297</v>
      </c>
      <c r="K3233" s="4">
        <f>IF($I3233&lt;$K$3,$K$3,IF($I3233&gt;$L$3,$L$3,$I3233))</f>
        <v>6.8693785714285696</v>
      </c>
      <c r="L3233" s="10">
        <f>IF($J3233&lt;$K$4,$K$4,IF($J3233&gt;$L$4,$L$4,$J3233))</f>
        <v>0</v>
      </c>
    </row>
    <row r="3234" spans="8:12" x14ac:dyDescent="0.25">
      <c r="H3234" s="33"/>
      <c r="I3234" s="32"/>
      <c r="J3234" s="32"/>
      <c r="K3234" s="32"/>
      <c r="L3234" s="34"/>
    </row>
    <row r="3235" spans="8:12" x14ac:dyDescent="0.25">
      <c r="H3235" s="33" t="s">
        <v>1519</v>
      </c>
      <c r="I3235" s="32" t="str">
        <f ca="1" xml:space="preserve"> "(x - " &amp; $M$3 &amp; ")^2 + (y - " &amp; $M$4 &amp; ")^2 = " &amp; I3228 &amp; "^2"</f>
        <v>(x - 3,5)^2 + (y - 0)^2 = 0,769029258584946^2</v>
      </c>
      <c r="J3235" s="32"/>
      <c r="K3235" s="32"/>
      <c r="L3235" s="34"/>
    </row>
    <row r="3236" spans="8:12" x14ac:dyDescent="0.25">
      <c r="H3236" s="33"/>
      <c r="I3236" s="32" t="str">
        <f ca="1" xml:space="preserve"> "(x - " &amp; $N$3 &amp; ")^2 + (y - " &amp; $N$4 &amp; ")^2 = " &amp; J3228 &amp; "^2"</f>
        <v>(x - 0)^2 + (y - 3,5)^2 = 7,82623792124926^2</v>
      </c>
      <c r="J3236" s="32"/>
      <c r="K3236" s="32"/>
      <c r="L3236" s="34"/>
    </row>
    <row r="3237" spans="8:12" x14ac:dyDescent="0.25">
      <c r="H3237" s="33"/>
      <c r="I3237" s="32" t="str">
        <f ca="1" xml:space="preserve"> "(x - " &amp; $O$3 &amp; ")^2 + (y - " &amp; $O$4 &amp; ")^2 = " &amp; K3228 &amp; "^2"</f>
        <v>(x - 3,5)^2 + (y - 7)^2 = 7,82623792124926^2</v>
      </c>
      <c r="J3237" s="32"/>
      <c r="K3237" s="32"/>
      <c r="L3237" s="34"/>
    </row>
    <row r="3238" spans="8:12" x14ac:dyDescent="0.25">
      <c r="H3238" s="33"/>
      <c r="I3238" s="32" t="str">
        <f ca="1" xml:space="preserve"> "(x - " &amp; $P$3 &amp; ")^2 + (y - " &amp; $P$4 &amp; ")^2 = " &amp; L3228 &amp; "^2"</f>
        <v>(x - 7)^2 + (y - 3,5)^2 = 3,76096406450758^2</v>
      </c>
      <c r="J3238" s="32"/>
      <c r="K3238" s="32"/>
      <c r="L3238" s="34"/>
    </row>
    <row r="3239" spans="8:12" x14ac:dyDescent="0.25">
      <c r="H3239" s="33"/>
      <c r="I3239" s="32"/>
      <c r="J3239" s="32"/>
      <c r="K3239" s="32"/>
      <c r="L3239" s="34"/>
    </row>
    <row r="3240" spans="8:12" x14ac:dyDescent="0.25">
      <c r="H3240" s="33"/>
      <c r="I3240" s="32" t="s">
        <v>1529</v>
      </c>
      <c r="J3240" s="32"/>
      <c r="K3240" s="32"/>
      <c r="L3240" s="34"/>
    </row>
    <row r="3241" spans="8:12" x14ac:dyDescent="0.25">
      <c r="H3241" s="33"/>
      <c r="I3241" s="32" t="s">
        <v>1525</v>
      </c>
      <c r="J3241" s="32">
        <f>SQRT(POWER($K3232-$I3231,2)+POWER($L3232-$J3231,2))</f>
        <v>4.5276925690687087</v>
      </c>
      <c r="K3241" s="32"/>
      <c r="L3241" s="34"/>
    </row>
    <row r="3242" spans="8:12" x14ac:dyDescent="0.25">
      <c r="H3242" s="35"/>
      <c r="I3242" s="36" t="s">
        <v>1526</v>
      </c>
      <c r="J3242" s="36">
        <f>SQRT(POWER($K3233-$I3231,2)+POWER($L3233-$J3231,2))</f>
        <v>4.3978937118192354</v>
      </c>
      <c r="K3242" s="36"/>
      <c r="L3242" s="37"/>
    </row>
    <row r="3246" spans="8:12" x14ac:dyDescent="0.25">
      <c r="H3246" s="7"/>
      <c r="I3246" s="8" t="s">
        <v>1512</v>
      </c>
      <c r="J3246" s="8" t="s">
        <v>1513</v>
      </c>
      <c r="K3246" s="8" t="s">
        <v>1514</v>
      </c>
      <c r="L3246" s="9" t="s">
        <v>1522</v>
      </c>
    </row>
    <row r="3247" spans="8:12" x14ac:dyDescent="0.25">
      <c r="H3247" s="33" t="s">
        <v>1516</v>
      </c>
      <c r="I3247" s="4">
        <f>SQRT(POWER($I3252-$M$3,2)+POWER($J3252-$M$4,2))</f>
        <v>0.70710678118654757</v>
      </c>
      <c r="J3247" s="4">
        <f>SQRT(POWER($I3252-$N$3,2)+POWER($J3252-$N$4,2))</f>
        <v>4.2426406871192848</v>
      </c>
      <c r="K3247" s="4">
        <f>SQRT(POWER($I3252-$O$3,2)+POWER($J3252-$O$4,2))</f>
        <v>6.5192024052026492</v>
      </c>
      <c r="L3247" s="10">
        <f>SQRT(POWER($I3252-$P$3,2)+POWER($J3252-$P$4,2))</f>
        <v>5</v>
      </c>
    </row>
    <row r="3248" spans="8:12" x14ac:dyDescent="0.25">
      <c r="H3248" s="33" t="s">
        <v>1527</v>
      </c>
      <c r="I3248" s="32">
        <f>ROUND(I3247/0.5,0)*0.5</f>
        <v>0.5</v>
      </c>
      <c r="J3248" s="32">
        <f t="shared" ref="J3248" si="542">ROUND(J3247/0.5,0)*0.5</f>
        <v>4</v>
      </c>
      <c r="K3248" s="32">
        <f t="shared" ref="K3248" si="543">ROUND(K3247/0.5,0)*0.5</f>
        <v>6.5</v>
      </c>
      <c r="L3248" s="34">
        <f t="shared" ref="L3248" si="544">ROUND(L3247/0.5,0)*0.5</f>
        <v>5</v>
      </c>
    </row>
    <row r="3249" spans="8:12" x14ac:dyDescent="0.25">
      <c r="H3249" s="33" t="s">
        <v>1517</v>
      </c>
      <c r="I3249" s="4">
        <f ca="1">IF(INDIRECT("$C$" &amp; $I3248*2+3)&gt;$I$6,$I$6,INDIRECT("$C$" &amp; $I3248*2+3))</f>
        <v>0.94724953416546942</v>
      </c>
      <c r="J3249" s="4">
        <f ca="1">IF(INDIRECT("$D$" &amp; $J3248*2+3)&gt;$I$6,$I$6,INDIRECT("$D$" &amp; $J3248*2+3))</f>
        <v>7.8262379212492643</v>
      </c>
      <c r="K3249" s="4">
        <f ca="1">IF(INDIRECT("$E$" &amp; $K3248*2+3)&gt;$I$6,$I$6,INDIRECT("$E$" &amp; $K3248*2+3))</f>
        <v>7.8262379212492643</v>
      </c>
      <c r="L3249" s="10">
        <f ca="1">IF(INDIRECT("$F$" &amp; $L3248*2+3)&gt;$I$6,$I$6,INDIRECT("$F$" &amp; $L3248*2+3))</f>
        <v>2.478883460205028</v>
      </c>
    </row>
    <row r="3250" spans="8:12" x14ac:dyDescent="0.25">
      <c r="H3250" s="33"/>
      <c r="I3250" s="32" t="s">
        <v>1502</v>
      </c>
      <c r="J3250" s="4">
        <f>SUM(ABS(I3247-I3248),ABS(J3248-J3247),ABS(K3248-K3247),ABS(L3248-L3247))</f>
        <v>0.4689498735084815</v>
      </c>
      <c r="K3250" s="32"/>
      <c r="L3250" s="34"/>
    </row>
    <row r="3251" spans="8:12" x14ac:dyDescent="0.25">
      <c r="H3251" s="33"/>
      <c r="I3251" s="32" t="s">
        <v>1509</v>
      </c>
      <c r="J3251" s="32" t="s">
        <v>1510</v>
      </c>
      <c r="K3251" s="32"/>
      <c r="L3251" s="34"/>
    </row>
    <row r="3252" spans="8:12" x14ac:dyDescent="0.25">
      <c r="H3252" s="33" t="s">
        <v>1523</v>
      </c>
      <c r="I3252" s="32">
        <f>I3231+0.5</f>
        <v>3</v>
      </c>
      <c r="J3252" s="32">
        <v>0.5</v>
      </c>
      <c r="K3252" s="32"/>
      <c r="L3252" s="34"/>
    </row>
    <row r="3253" spans="8:12" x14ac:dyDescent="0.25">
      <c r="H3253" s="33" t="s">
        <v>1525</v>
      </c>
      <c r="I3253" s="4">
        <v>7.8147428571428597</v>
      </c>
      <c r="J3253" s="4">
        <v>-0.81474285714285699</v>
      </c>
      <c r="K3253" s="4">
        <f>IF($I3253&lt;$K$3,$K$3,IF($I3253&gt;$L$3,$L$3,$I3253))</f>
        <v>7</v>
      </c>
      <c r="L3253" s="10">
        <f>IF($J3253&lt;$K$4,$K$4,IF($J3253&gt;$L$4,$L$4,$J3253))</f>
        <v>0</v>
      </c>
    </row>
    <row r="3254" spans="8:12" x14ac:dyDescent="0.25">
      <c r="H3254" s="33" t="s">
        <v>1526</v>
      </c>
      <c r="I3254" s="4">
        <v>7.4398928571428602</v>
      </c>
      <c r="J3254" s="4">
        <v>-0.81474285714285699</v>
      </c>
      <c r="K3254" s="4">
        <f>IF($I3254&lt;$K$3,$K$3,IF($I3254&gt;$L$3,$L$3,$I3254))</f>
        <v>7</v>
      </c>
      <c r="L3254" s="10">
        <f>IF($J3254&lt;$K$4,$K$4,IF($J3254&gt;$L$4,$L$4,$J3254))</f>
        <v>0</v>
      </c>
    </row>
    <row r="3255" spans="8:12" x14ac:dyDescent="0.25">
      <c r="H3255" s="33"/>
      <c r="I3255" s="32"/>
      <c r="J3255" s="32"/>
      <c r="K3255" s="32"/>
      <c r="L3255" s="34"/>
    </row>
    <row r="3256" spans="8:12" x14ac:dyDescent="0.25">
      <c r="H3256" s="33" t="s">
        <v>1519</v>
      </c>
      <c r="I3256" s="32" t="str">
        <f ca="1" xml:space="preserve"> "(x - " &amp; $M$3 &amp; ")^2 + (y - " &amp; $M$4 &amp; ")^2 = " &amp; I3249 &amp; "^2"</f>
        <v>(x - 3,5)^2 + (y - 0)^2 = 0,947249534165469^2</v>
      </c>
      <c r="J3256" s="32"/>
      <c r="K3256" s="32"/>
      <c r="L3256" s="34"/>
    </row>
    <row r="3257" spans="8:12" x14ac:dyDescent="0.25">
      <c r="H3257" s="33"/>
      <c r="I3257" s="32" t="str">
        <f ca="1" xml:space="preserve"> "(x - " &amp; $N$3 &amp; ")^2 + (y - " &amp; $N$4 &amp; ")^2 = " &amp; J3249 &amp; "^2"</f>
        <v>(x - 0)^2 + (y - 3,5)^2 = 7,82623792124926^2</v>
      </c>
      <c r="J3257" s="32"/>
      <c r="K3257" s="32"/>
      <c r="L3257" s="34"/>
    </row>
    <row r="3258" spans="8:12" x14ac:dyDescent="0.25">
      <c r="H3258" s="33"/>
      <c r="I3258" s="32" t="str">
        <f ca="1" xml:space="preserve"> "(x - " &amp; $O$3 &amp; ")^2 + (y - " &amp; $O$4 &amp; ")^2 = " &amp; K3249 &amp; "^2"</f>
        <v>(x - 3,5)^2 + (y - 7)^2 = 7,82623792124926^2</v>
      </c>
      <c r="J3258" s="32"/>
      <c r="K3258" s="32"/>
      <c r="L3258" s="34"/>
    </row>
    <row r="3259" spans="8:12" x14ac:dyDescent="0.25">
      <c r="H3259" s="33"/>
      <c r="I3259" s="32" t="str">
        <f ca="1" xml:space="preserve"> "(x - " &amp; $P$3 &amp; ")^2 + (y - " &amp; $P$4 &amp; ")^2 = " &amp; L3249 &amp; "^2"</f>
        <v>(x - 7)^2 + (y - 3,5)^2 = 2,47888346020503^2</v>
      </c>
      <c r="J3259" s="32"/>
      <c r="K3259" s="32"/>
      <c r="L3259" s="34"/>
    </row>
    <row r="3260" spans="8:12" x14ac:dyDescent="0.25">
      <c r="H3260" s="33"/>
      <c r="I3260" s="32"/>
      <c r="J3260" s="32"/>
      <c r="K3260" s="32"/>
      <c r="L3260" s="34"/>
    </row>
    <row r="3261" spans="8:12" x14ac:dyDescent="0.25">
      <c r="H3261" s="33"/>
      <c r="I3261" s="32" t="s">
        <v>1529</v>
      </c>
      <c r="J3261" s="32"/>
      <c r="K3261" s="32"/>
      <c r="L3261" s="34"/>
    </row>
    <row r="3262" spans="8:12" x14ac:dyDescent="0.25">
      <c r="H3262" s="33"/>
      <c r="I3262" s="32" t="s">
        <v>1525</v>
      </c>
      <c r="J3262" s="32">
        <f>SQRT(POWER($K3253-$I3252,2)+POWER($L3253-$J3252,2))</f>
        <v>4.0311288741492746</v>
      </c>
      <c r="K3262" s="32"/>
      <c r="L3262" s="34"/>
    </row>
    <row r="3263" spans="8:12" x14ac:dyDescent="0.25">
      <c r="H3263" s="35"/>
      <c r="I3263" s="36" t="s">
        <v>1526</v>
      </c>
      <c r="J3263" s="36">
        <f>SQRT(POWER($K3254-$I3252,2)+POWER($L3254-$J3252,2))</f>
        <v>4.0311288741492746</v>
      </c>
      <c r="K3263" s="36"/>
      <c r="L3263" s="37"/>
    </row>
    <row r="3267" spans="8:12" x14ac:dyDescent="0.25">
      <c r="H3267" s="7"/>
      <c r="I3267" s="8" t="s">
        <v>1512</v>
      </c>
      <c r="J3267" s="8" t="s">
        <v>1513</v>
      </c>
      <c r="K3267" s="8" t="s">
        <v>1514</v>
      </c>
      <c r="L3267" s="9" t="s">
        <v>1522</v>
      </c>
    </row>
    <row r="3268" spans="8:12" x14ac:dyDescent="0.25">
      <c r="H3268" s="33" t="s">
        <v>1516</v>
      </c>
      <c r="I3268" s="4">
        <f>SQRT(POWER($I3273-$M$3,2)+POWER($J3273-$M$4,2))</f>
        <v>0.5</v>
      </c>
      <c r="J3268" s="4">
        <f>SQRT(POWER($I3273-$N$3,2)+POWER($J3273-$N$4,2))</f>
        <v>4.6097722286464435</v>
      </c>
      <c r="K3268" s="4">
        <f>SQRT(POWER($I3273-$O$3,2)+POWER($J3273-$O$4,2))</f>
        <v>6.5</v>
      </c>
      <c r="L3268" s="10">
        <f>SQRT(POWER($I3273-$P$3,2)+POWER($J3273-$P$4,2))</f>
        <v>4.6097722286464435</v>
      </c>
    </row>
    <row r="3269" spans="8:12" x14ac:dyDescent="0.25">
      <c r="H3269" s="33" t="s">
        <v>1527</v>
      </c>
      <c r="I3269" s="32">
        <f>ROUND(I3268/0.5,0)*0.5</f>
        <v>0.5</v>
      </c>
      <c r="J3269" s="32">
        <f t="shared" ref="J3269" si="545">ROUND(J3268/0.5,0)*0.5</f>
        <v>4.5</v>
      </c>
      <c r="K3269" s="32">
        <f t="shared" ref="K3269" si="546">ROUND(K3268/0.5,0)*0.5</f>
        <v>6.5</v>
      </c>
      <c r="L3269" s="34">
        <f t="shared" ref="L3269" si="547">ROUND(L3268/0.5,0)*0.5</f>
        <v>4.5</v>
      </c>
    </row>
    <row r="3270" spans="8:12" x14ac:dyDescent="0.25">
      <c r="H3270" s="33" t="s">
        <v>1517</v>
      </c>
      <c r="I3270" s="4">
        <f ca="1">IF(INDIRECT("$C$" &amp; $I3269*2+3)&gt;$I$6,$I$6,INDIRECT("$C$" &amp; $I3269*2+3))</f>
        <v>0.94724953416546942</v>
      </c>
      <c r="J3270" s="4">
        <f ca="1">IF(INDIRECT("$D$" &amp; $J3269*2+3)&gt;$I$6,$I$6,INDIRECT("$D$" &amp; $J3269*2+3))</f>
        <v>2.3248949231470326</v>
      </c>
      <c r="K3270" s="4">
        <f ca="1">IF(INDIRECT("$E$" &amp; $K3269*2+3)&gt;$I$6,$I$6,INDIRECT("$E$" &amp; $K3269*2+3))</f>
        <v>7.8262379212492643</v>
      </c>
      <c r="L3270" s="10">
        <f ca="1">IF(INDIRECT("$F$" &amp; $L3269*2+3)&gt;$I$6,$I$6,INDIRECT("$F$" &amp; $L3269*2+3))</f>
        <v>2.1457906735558052</v>
      </c>
    </row>
    <row r="3271" spans="8:12" x14ac:dyDescent="0.25">
      <c r="H3271" s="33"/>
      <c r="I3271" s="32" t="s">
        <v>1502</v>
      </c>
      <c r="J3271" s="4">
        <f>SUM(ABS(I3268-I3269),ABS(J3269-J3268),ABS(K3269-K3268),ABS(L3269-L3268))</f>
        <v>0.21954445729288707</v>
      </c>
      <c r="K3271" s="32"/>
      <c r="L3271" s="34"/>
    </row>
    <row r="3272" spans="8:12" x14ac:dyDescent="0.25">
      <c r="H3272" s="33"/>
      <c r="I3272" s="32" t="s">
        <v>1509</v>
      </c>
      <c r="J3272" s="32" t="s">
        <v>1510</v>
      </c>
      <c r="K3272" s="32"/>
      <c r="L3272" s="34"/>
    </row>
    <row r="3273" spans="8:12" x14ac:dyDescent="0.25">
      <c r="H3273" s="33" t="s">
        <v>1523</v>
      </c>
      <c r="I3273" s="32">
        <f>I3252+0.5</f>
        <v>3.5</v>
      </c>
      <c r="J3273" s="32">
        <v>0.5</v>
      </c>
      <c r="K3273" s="32"/>
      <c r="L3273" s="34"/>
    </row>
    <row r="3274" spans="8:12" x14ac:dyDescent="0.25">
      <c r="H3274" s="33" t="s">
        <v>1525</v>
      </c>
      <c r="I3274" s="4">
        <v>-0.174757142857143</v>
      </c>
      <c r="J3274" s="4">
        <v>-0.81474285714285699</v>
      </c>
      <c r="K3274" s="4">
        <f>IF($I3274&lt;$K$3,$K$3,IF($I3274&gt;$L$3,$L$3,$I3274))</f>
        <v>0</v>
      </c>
      <c r="L3274" s="10">
        <f>IF($J3274&lt;$K$4,$K$4,IF($J3274&gt;$L$4,$L$4,$J3274))</f>
        <v>0</v>
      </c>
    </row>
    <row r="3275" spans="8:12" x14ac:dyDescent="0.25">
      <c r="H3275" s="33" t="s">
        <v>1526</v>
      </c>
      <c r="I3275" s="4">
        <v>3.5542785714285698</v>
      </c>
      <c r="J3275" s="4">
        <v>-0.81474285714285699</v>
      </c>
      <c r="K3275" s="4">
        <f>IF($I3275&lt;$K$3,$K$3,IF($I3275&gt;$L$3,$L$3,$I3275))</f>
        <v>3.5542785714285698</v>
      </c>
      <c r="L3275" s="10">
        <f>IF($J3275&lt;$K$4,$K$4,IF($J3275&gt;$L$4,$L$4,$J3275))</f>
        <v>0</v>
      </c>
    </row>
    <row r="3276" spans="8:12" x14ac:dyDescent="0.25">
      <c r="H3276" s="33"/>
      <c r="I3276" s="32"/>
      <c r="J3276" s="32"/>
      <c r="K3276" s="32"/>
      <c r="L3276" s="34"/>
    </row>
    <row r="3277" spans="8:12" x14ac:dyDescent="0.25">
      <c r="H3277" s="33" t="s">
        <v>1519</v>
      </c>
      <c r="I3277" s="32" t="str">
        <f ca="1" xml:space="preserve"> "(x - " &amp; $M$3 &amp; ")^2 + (y - " &amp; $M$4 &amp; ")^2 = " &amp; I3270 &amp; "^2"</f>
        <v>(x - 3,5)^2 + (y - 0)^2 = 0,947249534165469^2</v>
      </c>
      <c r="J3277" s="32"/>
      <c r="K3277" s="32"/>
      <c r="L3277" s="34"/>
    </row>
    <row r="3278" spans="8:12" x14ac:dyDescent="0.25">
      <c r="H3278" s="33"/>
      <c r="I3278" s="32" t="str">
        <f ca="1" xml:space="preserve"> "(x - " &amp; $N$3 &amp; ")^2 + (y - " &amp; $N$4 &amp; ")^2 = " &amp; J3270 &amp; "^2"</f>
        <v>(x - 0)^2 + (y - 3,5)^2 = 2,32489492314703^2</v>
      </c>
      <c r="J3278" s="32"/>
      <c r="K3278" s="32"/>
      <c r="L3278" s="34"/>
    </row>
    <row r="3279" spans="8:12" x14ac:dyDescent="0.25">
      <c r="H3279" s="33"/>
      <c r="I3279" s="32" t="str">
        <f ca="1" xml:space="preserve"> "(x - " &amp; $O$3 &amp; ")^2 + (y - " &amp; $O$4 &amp; ")^2 = " &amp; K3270 &amp; "^2"</f>
        <v>(x - 3,5)^2 + (y - 7)^2 = 7,82623792124926^2</v>
      </c>
      <c r="J3279" s="32"/>
      <c r="K3279" s="32"/>
      <c r="L3279" s="34"/>
    </row>
    <row r="3280" spans="8:12" x14ac:dyDescent="0.25">
      <c r="H3280" s="33"/>
      <c r="I3280" s="32" t="str">
        <f ca="1" xml:space="preserve"> "(x - " &amp; $P$3 &amp; ")^2 + (y - " &amp; $P$4 &amp; ")^2 = " &amp; L3270 &amp; "^2"</f>
        <v>(x - 7)^2 + (y - 3,5)^2 = 2,14579067355581^2</v>
      </c>
      <c r="J3280" s="32"/>
      <c r="K3280" s="32"/>
      <c r="L3280" s="34"/>
    </row>
    <row r="3281" spans="8:12" x14ac:dyDescent="0.25">
      <c r="H3281" s="33"/>
      <c r="I3281" s="32"/>
      <c r="J3281" s="32"/>
      <c r="K3281" s="32"/>
      <c r="L3281" s="34"/>
    </row>
    <row r="3282" spans="8:12" x14ac:dyDescent="0.25">
      <c r="H3282" s="33"/>
      <c r="I3282" s="32" t="s">
        <v>1529</v>
      </c>
      <c r="J3282" s="32"/>
      <c r="K3282" s="32"/>
      <c r="L3282" s="34"/>
    </row>
    <row r="3283" spans="8:12" x14ac:dyDescent="0.25">
      <c r="H3283" s="33"/>
      <c r="I3283" s="32" t="s">
        <v>1525</v>
      </c>
      <c r="J3283" s="32">
        <f>SQRT(POWER($K3274-$I3273,2)+POWER($L3274-$J3273,2))</f>
        <v>3.5355339059327378</v>
      </c>
      <c r="K3283" s="32"/>
      <c r="L3283" s="34"/>
    </row>
    <row r="3284" spans="8:12" x14ac:dyDescent="0.25">
      <c r="H3284" s="35"/>
      <c r="I3284" s="36" t="s">
        <v>1526</v>
      </c>
      <c r="J3284" s="36">
        <f>SQRT(POWER($K3275-$I3273,2)+POWER($L3275-$J3273,2))</f>
        <v>0.5029375342090967</v>
      </c>
      <c r="K3284" s="36"/>
      <c r="L3284" s="37"/>
    </row>
    <row r="3288" spans="8:12" x14ac:dyDescent="0.25">
      <c r="H3288" s="7"/>
      <c r="I3288" s="8" t="s">
        <v>1512</v>
      </c>
      <c r="J3288" s="8" t="s">
        <v>1513</v>
      </c>
      <c r="K3288" s="8" t="s">
        <v>1514</v>
      </c>
      <c r="L3288" s="9" t="s">
        <v>1522</v>
      </c>
    </row>
    <row r="3289" spans="8:12" x14ac:dyDescent="0.25">
      <c r="H3289" s="33" t="s">
        <v>1516</v>
      </c>
      <c r="I3289" s="4">
        <f>SQRT(POWER($I3294-$M$3,2)+POWER($J3294-$M$4,2))</f>
        <v>0.70710678118654757</v>
      </c>
      <c r="J3289" s="4">
        <f>SQRT(POWER($I3294-$N$3,2)+POWER($J3294-$N$4,2))</f>
        <v>5</v>
      </c>
      <c r="K3289" s="4">
        <f>SQRT(POWER($I3294-$O$3,2)+POWER($J3294-$O$4,2))</f>
        <v>6.5192024052026492</v>
      </c>
      <c r="L3289" s="10">
        <f>SQRT(POWER($I3294-$P$3,2)+POWER($J3294-$P$4,2))</f>
        <v>4.2426406871192848</v>
      </c>
    </row>
    <row r="3290" spans="8:12" x14ac:dyDescent="0.25">
      <c r="H3290" s="33" t="s">
        <v>1527</v>
      </c>
      <c r="I3290" s="32">
        <f>ROUND(I3289/0.5,0)*0.5</f>
        <v>0.5</v>
      </c>
      <c r="J3290" s="32">
        <f t="shared" ref="J3290" si="548">ROUND(J3289/0.5,0)*0.5</f>
        <v>5</v>
      </c>
      <c r="K3290" s="32">
        <f t="shared" ref="K3290" si="549">ROUND(K3289/0.5,0)*0.5</f>
        <v>6.5</v>
      </c>
      <c r="L3290" s="34">
        <f t="shared" ref="L3290" si="550">ROUND(L3289/0.5,0)*0.5</f>
        <v>4</v>
      </c>
    </row>
    <row r="3291" spans="8:12" x14ac:dyDescent="0.25">
      <c r="H3291" s="33" t="s">
        <v>1517</v>
      </c>
      <c r="I3291" s="4">
        <f ca="1">IF(INDIRECT("$C$" &amp; $I3290*2+3)&gt;$I$6,$I$6,INDIRECT("$C$" &amp; $I3290*2+3))</f>
        <v>0.94724953416546942</v>
      </c>
      <c r="J3291" s="4">
        <f ca="1">IF(INDIRECT("$D$" &amp; $J3290*2+3)&gt;$I$6,$I$6,INDIRECT("$D$" &amp; $J3290*2+3))</f>
        <v>2.478883460205028</v>
      </c>
      <c r="K3291" s="4">
        <f ca="1">IF(INDIRECT("$E$" &amp; $K3290*2+3)&gt;$I$6,$I$6,INDIRECT("$E$" &amp; $K3290*2+3))</f>
        <v>7.8262379212492643</v>
      </c>
      <c r="L3291" s="10">
        <f ca="1">IF(INDIRECT("$F$" &amp; $L3290*2+3)&gt;$I$6,$I$6,INDIRECT("$F$" &amp; $L3290*2+3))</f>
        <v>7.8262379212492643</v>
      </c>
    </row>
    <row r="3292" spans="8:12" x14ac:dyDescent="0.25">
      <c r="H3292" s="33"/>
      <c r="I3292" s="32" t="s">
        <v>1502</v>
      </c>
      <c r="J3292" s="4">
        <f>SUM(ABS(I3289-I3290),ABS(J3290-J3289),ABS(K3290-K3289),ABS(L3290-L3289))</f>
        <v>0.4689498735084815</v>
      </c>
      <c r="K3292" s="32"/>
      <c r="L3292" s="34"/>
    </row>
    <row r="3293" spans="8:12" x14ac:dyDescent="0.25">
      <c r="H3293" s="33"/>
      <c r="I3293" s="32" t="s">
        <v>1509</v>
      </c>
      <c r="J3293" s="32" t="s">
        <v>1510</v>
      </c>
      <c r="K3293" s="32"/>
      <c r="L3293" s="34"/>
    </row>
    <row r="3294" spans="8:12" x14ac:dyDescent="0.25">
      <c r="H3294" s="33" t="s">
        <v>1523</v>
      </c>
      <c r="I3294" s="32">
        <f>I3273+0.5</f>
        <v>4</v>
      </c>
      <c r="J3294" s="32">
        <v>0.5</v>
      </c>
      <c r="K3294" s="32"/>
      <c r="L3294" s="34"/>
    </row>
    <row r="3295" spans="8:12" x14ac:dyDescent="0.25">
      <c r="H3295" s="33" t="s">
        <v>1525</v>
      </c>
      <c r="I3295" s="4">
        <v>-6.5042857142856902E-2</v>
      </c>
      <c r="J3295" s="4">
        <v>-0.81474285714285699</v>
      </c>
      <c r="K3295" s="4">
        <f>IF($I3295&lt;$K$3,$K$3,IF($I3295&gt;$L$3,$L$3,$I3295))</f>
        <v>0</v>
      </c>
      <c r="L3295" s="10">
        <f>IF($J3295&lt;$K$4,$K$4,IF($J3295&gt;$L$4,$L$4,$J3295))</f>
        <v>0</v>
      </c>
    </row>
    <row r="3296" spans="8:12" x14ac:dyDescent="0.25">
      <c r="H3296" s="33" t="s">
        <v>1526</v>
      </c>
      <c r="I3296" s="4">
        <v>-0.43989285714285697</v>
      </c>
      <c r="J3296" s="4">
        <v>-0.81474285714285699</v>
      </c>
      <c r="K3296" s="4">
        <f>IF($I3296&lt;$K$3,$K$3,IF($I3296&gt;$L$3,$L$3,$I3296))</f>
        <v>0</v>
      </c>
      <c r="L3296" s="10">
        <f>IF($J3296&lt;$K$4,$K$4,IF($J3296&gt;$L$4,$L$4,$J3296))</f>
        <v>0</v>
      </c>
    </row>
    <row r="3297" spans="8:12" x14ac:dyDescent="0.25">
      <c r="H3297" s="33"/>
      <c r="I3297" s="32"/>
      <c r="J3297" s="32"/>
      <c r="K3297" s="32"/>
      <c r="L3297" s="34"/>
    </row>
    <row r="3298" spans="8:12" x14ac:dyDescent="0.25">
      <c r="H3298" s="33" t="s">
        <v>1519</v>
      </c>
      <c r="I3298" s="32" t="str">
        <f ca="1" xml:space="preserve"> "(x - " &amp; $M$3 &amp; ")^2 + (y - " &amp; $M$4 &amp; ")^2 = " &amp; I3291 &amp; "^2"</f>
        <v>(x - 3,5)^2 + (y - 0)^2 = 0,947249534165469^2</v>
      </c>
      <c r="J3298" s="32"/>
      <c r="K3298" s="32"/>
      <c r="L3298" s="34"/>
    </row>
    <row r="3299" spans="8:12" x14ac:dyDescent="0.25">
      <c r="H3299" s="33"/>
      <c r="I3299" s="32" t="str">
        <f ca="1" xml:space="preserve"> "(x - " &amp; $N$3 &amp; ")^2 + (y - " &amp; $N$4 &amp; ")^2 = " &amp; J3291 &amp; "^2"</f>
        <v>(x - 0)^2 + (y - 3,5)^2 = 2,47888346020503^2</v>
      </c>
      <c r="J3299" s="32"/>
      <c r="K3299" s="32"/>
      <c r="L3299" s="34"/>
    </row>
    <row r="3300" spans="8:12" x14ac:dyDescent="0.25">
      <c r="H3300" s="33"/>
      <c r="I3300" s="32" t="str">
        <f ca="1" xml:space="preserve"> "(x - " &amp; $O$3 &amp; ")^2 + (y - " &amp; $O$4 &amp; ")^2 = " &amp; K3291 &amp; "^2"</f>
        <v>(x - 3,5)^2 + (y - 7)^2 = 7,82623792124926^2</v>
      </c>
      <c r="J3300" s="32"/>
      <c r="K3300" s="32"/>
      <c r="L3300" s="34"/>
    </row>
    <row r="3301" spans="8:12" x14ac:dyDescent="0.25">
      <c r="H3301" s="33"/>
      <c r="I3301" s="32" t="str">
        <f ca="1" xml:space="preserve"> "(x - " &amp; $P$3 &amp; ")^2 + (y - " &amp; $P$4 &amp; ")^2 = " &amp; L3291 &amp; "^2"</f>
        <v>(x - 7)^2 + (y - 3,5)^2 = 7,82623792124926^2</v>
      </c>
      <c r="J3301" s="32"/>
      <c r="K3301" s="32"/>
      <c r="L3301" s="34"/>
    </row>
    <row r="3302" spans="8:12" x14ac:dyDescent="0.25">
      <c r="H3302" s="33"/>
      <c r="I3302" s="32"/>
      <c r="J3302" s="32"/>
      <c r="K3302" s="32"/>
      <c r="L3302" s="34"/>
    </row>
    <row r="3303" spans="8:12" x14ac:dyDescent="0.25">
      <c r="H3303" s="33"/>
      <c r="I3303" s="32" t="s">
        <v>1529</v>
      </c>
      <c r="J3303" s="32"/>
      <c r="K3303" s="32"/>
      <c r="L3303" s="34"/>
    </row>
    <row r="3304" spans="8:12" x14ac:dyDescent="0.25">
      <c r="H3304" s="33"/>
      <c r="I3304" s="32" t="s">
        <v>1525</v>
      </c>
      <c r="J3304" s="32">
        <f>SQRT(POWER($K3295-$I3294,2)+POWER($L3295-$J3294,2))</f>
        <v>4.0311288741492746</v>
      </c>
      <c r="K3304" s="32"/>
      <c r="L3304" s="34"/>
    </row>
    <row r="3305" spans="8:12" x14ac:dyDescent="0.25">
      <c r="H3305" s="35"/>
      <c r="I3305" s="36" t="s">
        <v>1526</v>
      </c>
      <c r="J3305" s="36">
        <f>SQRT(POWER($K3296-$I3294,2)+POWER($L3296-$J3294,2))</f>
        <v>4.0311288741492746</v>
      </c>
      <c r="K3305" s="36"/>
      <c r="L3305" s="37"/>
    </row>
    <row r="3309" spans="8:12" x14ac:dyDescent="0.25">
      <c r="H3309" s="7"/>
      <c r="I3309" s="8" t="s">
        <v>1512</v>
      </c>
      <c r="J3309" s="8" t="s">
        <v>1513</v>
      </c>
      <c r="K3309" s="8" t="s">
        <v>1514</v>
      </c>
      <c r="L3309" s="9" t="s">
        <v>1522</v>
      </c>
    </row>
    <row r="3310" spans="8:12" x14ac:dyDescent="0.25">
      <c r="H3310" s="33" t="s">
        <v>1516</v>
      </c>
      <c r="I3310" s="4">
        <f>SQRT(POWER($I3315-$M$3,2)+POWER($J3315-$M$4,2))</f>
        <v>1.1180339887498949</v>
      </c>
      <c r="J3310" s="4">
        <f>SQRT(POWER($I3315-$N$3,2)+POWER($J3315-$N$4,2))</f>
        <v>5.4083269131959844</v>
      </c>
      <c r="K3310" s="4">
        <f>SQRT(POWER($I3315-$O$3,2)+POWER($J3315-$O$4,2))</f>
        <v>6.5764732189829527</v>
      </c>
      <c r="L3310" s="10">
        <f>SQRT(POWER($I3315-$P$3,2)+POWER($J3315-$P$4,2))</f>
        <v>3.905124837953327</v>
      </c>
    </row>
    <row r="3311" spans="8:12" x14ac:dyDescent="0.25">
      <c r="H3311" s="33" t="s">
        <v>1527</v>
      </c>
      <c r="I3311" s="32">
        <f>ROUND(I3310/0.5,0)*0.5</f>
        <v>1</v>
      </c>
      <c r="J3311" s="32">
        <f t="shared" ref="J3311" si="551">ROUND(J3310/0.5,0)*0.5</f>
        <v>5.5</v>
      </c>
      <c r="K3311" s="32">
        <f t="shared" ref="K3311" si="552">ROUND(K3310/0.5,0)*0.5</f>
        <v>6.5</v>
      </c>
      <c r="L3311" s="34">
        <f t="shared" ref="L3311" si="553">ROUND(L3310/0.5,0)*0.5</f>
        <v>4</v>
      </c>
    </row>
    <row r="3312" spans="8:12" x14ac:dyDescent="0.25">
      <c r="H3312" s="33" t="s">
        <v>1517</v>
      </c>
      <c r="I3312" s="4">
        <f ca="1">IF(INDIRECT("$C$" &amp; $I3311*2+3)&gt;$I$6,$I$6,INDIRECT("$C$" &amp; $I3311*2+3))</f>
        <v>0.76902925858494564</v>
      </c>
      <c r="J3312" s="4">
        <f ca="1">IF(INDIRECT("$D$" &amp; $J3311*2+3)&gt;$I$6,$I$6,INDIRECT("$D$" &amp; $J3311*2+3))</f>
        <v>4.0748831502853919</v>
      </c>
      <c r="K3312" s="4">
        <f ca="1">IF(INDIRECT("$E$" &amp; $K3311*2+3)&gt;$I$6,$I$6,INDIRECT("$E$" &amp; $K3311*2+3))</f>
        <v>7.8262379212492643</v>
      </c>
      <c r="L3312" s="10">
        <f ca="1">IF(INDIRECT("$F$" &amp; $L3311*2+3)&gt;$I$6,$I$6,INDIRECT("$F$" &amp; $L3311*2+3))</f>
        <v>7.8262379212492643</v>
      </c>
    </row>
    <row r="3313" spans="8:12" x14ac:dyDescent="0.25">
      <c r="H3313" s="33"/>
      <c r="I3313" s="32" t="s">
        <v>1502</v>
      </c>
      <c r="J3313" s="4">
        <f>SUM(ABS(I3310-I3311),ABS(J3311-J3310),ABS(K3311-K3310),ABS(L3311-L3310))</f>
        <v>0.38105545658353623</v>
      </c>
      <c r="K3313" s="32"/>
      <c r="L3313" s="34"/>
    </row>
    <row r="3314" spans="8:12" x14ac:dyDescent="0.25">
      <c r="H3314" s="33"/>
      <c r="I3314" s="32" t="s">
        <v>1509</v>
      </c>
      <c r="J3314" s="32" t="s">
        <v>1510</v>
      </c>
      <c r="K3314" s="32"/>
      <c r="L3314" s="34"/>
    </row>
    <row r="3315" spans="8:12" x14ac:dyDescent="0.25">
      <c r="H3315" s="33" t="s">
        <v>1523</v>
      </c>
      <c r="I3315" s="32">
        <f>I3294+0.5</f>
        <v>4.5</v>
      </c>
      <c r="J3315" s="32">
        <v>0.5</v>
      </c>
      <c r="K3315" s="32"/>
      <c r="L3315" s="34"/>
    </row>
    <row r="3316" spans="8:12" x14ac:dyDescent="0.25">
      <c r="H3316" s="33" t="s">
        <v>1525</v>
      </c>
      <c r="I3316" s="4">
        <v>1.44485714285714</v>
      </c>
      <c r="J3316" s="4">
        <v>-0.83685714285714297</v>
      </c>
      <c r="K3316" s="4">
        <f>IF($I3316&lt;$K$3,$K$3,IF($I3316&gt;$L$3,$L$3,$I3316))</f>
        <v>1.44485714285714</v>
      </c>
      <c r="L3316" s="10">
        <f>IF($J3316&lt;$K$4,$K$4,IF($J3316&gt;$L$4,$L$4,$J3316))</f>
        <v>0</v>
      </c>
    </row>
    <row r="3317" spans="8:12" x14ac:dyDescent="0.25">
      <c r="H3317" s="33" t="s">
        <v>1526</v>
      </c>
      <c r="I3317" s="4">
        <v>0.30399999999999999</v>
      </c>
      <c r="J3317" s="4">
        <v>-0.83685714285714297</v>
      </c>
      <c r="K3317" s="4">
        <f>IF($I3317&lt;$K$3,$K$3,IF($I3317&gt;$L$3,$L$3,$I3317))</f>
        <v>0.30399999999999999</v>
      </c>
      <c r="L3317" s="10">
        <f>IF($J3317&lt;$K$4,$K$4,IF($J3317&gt;$L$4,$L$4,$J3317))</f>
        <v>0</v>
      </c>
    </row>
    <row r="3318" spans="8:12" x14ac:dyDescent="0.25">
      <c r="H3318" s="33"/>
      <c r="I3318" s="32"/>
      <c r="J3318" s="32"/>
      <c r="K3318" s="32"/>
      <c r="L3318" s="34"/>
    </row>
    <row r="3319" spans="8:12" x14ac:dyDescent="0.25">
      <c r="H3319" s="33" t="s">
        <v>1519</v>
      </c>
      <c r="I3319" s="32" t="str">
        <f ca="1" xml:space="preserve"> "(x - " &amp; $M$3 &amp; ")^2 + (y - " &amp; $M$4 &amp; ")^2 = " &amp; I3312 &amp; "^2"</f>
        <v>(x - 3,5)^2 + (y - 0)^2 = 0,769029258584946^2</v>
      </c>
      <c r="J3319" s="32"/>
      <c r="K3319" s="32"/>
      <c r="L3319" s="34"/>
    </row>
    <row r="3320" spans="8:12" x14ac:dyDescent="0.25">
      <c r="H3320" s="33"/>
      <c r="I3320" s="32" t="str">
        <f ca="1" xml:space="preserve"> "(x - " &amp; $N$3 &amp; ")^2 + (y - " &amp; $N$4 &amp; ")^2 = " &amp; J3312 &amp; "^2"</f>
        <v>(x - 0)^2 + (y - 3,5)^2 = 4,07488315028539^2</v>
      </c>
      <c r="J3320" s="32"/>
      <c r="K3320" s="32"/>
      <c r="L3320" s="34"/>
    </row>
    <row r="3321" spans="8:12" x14ac:dyDescent="0.25">
      <c r="H3321" s="33"/>
      <c r="I3321" s="32" t="str">
        <f ca="1" xml:space="preserve"> "(x - " &amp; $O$3 &amp; ")^2 + (y - " &amp; $O$4 &amp; ")^2 = " &amp; K3312 &amp; "^2"</f>
        <v>(x - 3,5)^2 + (y - 7)^2 = 7,82623792124926^2</v>
      </c>
      <c r="J3321" s="32"/>
      <c r="K3321" s="32"/>
      <c r="L3321" s="34"/>
    </row>
    <row r="3322" spans="8:12" x14ac:dyDescent="0.25">
      <c r="H3322" s="33"/>
      <c r="I3322" s="32" t="str">
        <f ca="1" xml:space="preserve"> "(x - " &amp; $P$3 &amp; ")^2 + (y - " &amp; $P$4 &amp; ")^2 = " &amp; L3312 &amp; "^2"</f>
        <v>(x - 7)^2 + (y - 3,5)^2 = 7,82623792124926^2</v>
      </c>
      <c r="J3322" s="32"/>
      <c r="K3322" s="32"/>
      <c r="L3322" s="34"/>
    </row>
    <row r="3323" spans="8:12" x14ac:dyDescent="0.25">
      <c r="H3323" s="33"/>
      <c r="I3323" s="32"/>
      <c r="J3323" s="32"/>
      <c r="K3323" s="32"/>
      <c r="L3323" s="34"/>
    </row>
    <row r="3324" spans="8:12" x14ac:dyDescent="0.25">
      <c r="H3324" s="33"/>
      <c r="I3324" s="32" t="s">
        <v>1529</v>
      </c>
      <c r="J3324" s="32"/>
      <c r="K3324" s="32"/>
      <c r="L3324" s="34"/>
    </row>
    <row r="3325" spans="8:12" x14ac:dyDescent="0.25">
      <c r="H3325" s="33"/>
      <c r="I3325" s="32" t="s">
        <v>1525</v>
      </c>
      <c r="J3325" s="32">
        <f>SQRT(POWER($K3316-$I3315,2)+POWER($L3316-$J3315,2))</f>
        <v>3.095787117608547</v>
      </c>
      <c r="K3325" s="32"/>
      <c r="L3325" s="34"/>
    </row>
    <row r="3326" spans="8:12" x14ac:dyDescent="0.25">
      <c r="H3326" s="35"/>
      <c r="I3326" s="36" t="s">
        <v>1526</v>
      </c>
      <c r="J3326" s="36">
        <f>SQRT(POWER($K3317-$I3315,2)+POWER($L3317-$J3315,2))</f>
        <v>4.2256852698704384</v>
      </c>
      <c r="K3326" s="36"/>
      <c r="L3326" s="37"/>
    </row>
    <row r="3330" spans="8:12" x14ac:dyDescent="0.25">
      <c r="H3330" s="7"/>
      <c r="I3330" s="8" t="s">
        <v>1512</v>
      </c>
      <c r="J3330" s="8" t="s">
        <v>1513</v>
      </c>
      <c r="K3330" s="8" t="s">
        <v>1514</v>
      </c>
      <c r="L3330" s="9" t="s">
        <v>1522</v>
      </c>
    </row>
    <row r="3331" spans="8:12" x14ac:dyDescent="0.25">
      <c r="H3331" s="33" t="s">
        <v>1516</v>
      </c>
      <c r="I3331" s="4">
        <f>SQRT(POWER($I3336-$M$3,2)+POWER($J3336-$M$4,2))</f>
        <v>1.5811388300841898</v>
      </c>
      <c r="J3331" s="4">
        <f>SQRT(POWER($I3336-$N$3,2)+POWER($J3336-$N$4,2))</f>
        <v>5.8309518948453007</v>
      </c>
      <c r="K3331" s="4">
        <f>SQRT(POWER($I3336-$O$3,2)+POWER($J3336-$O$4,2))</f>
        <v>6.6708320320631671</v>
      </c>
      <c r="L3331" s="10">
        <f>SQRT(POWER($I3336-$P$3,2)+POWER($J3336-$P$4,2))</f>
        <v>3.6055512754639891</v>
      </c>
    </row>
    <row r="3332" spans="8:12" x14ac:dyDescent="0.25">
      <c r="H3332" s="33" t="s">
        <v>1527</v>
      </c>
      <c r="I3332" s="32">
        <f>ROUND(I3331/0.5,0)*0.5</f>
        <v>1.5</v>
      </c>
      <c r="J3332" s="32">
        <f t="shared" ref="J3332" si="554">ROUND(J3331/0.5,0)*0.5</f>
        <v>6</v>
      </c>
      <c r="K3332" s="32">
        <f t="shared" ref="K3332" si="555">ROUND(K3331/0.5,0)*0.5</f>
        <v>6.5</v>
      </c>
      <c r="L3332" s="34">
        <f t="shared" ref="L3332" si="556">ROUND(L3331/0.5,0)*0.5</f>
        <v>3.5</v>
      </c>
    </row>
    <row r="3333" spans="8:12" x14ac:dyDescent="0.25">
      <c r="H3333" s="33" t="s">
        <v>1517</v>
      </c>
      <c r="I3333" s="4">
        <f ca="1">IF(INDIRECT("$C$" &amp; $I3332*2+3)&gt;$I$6,$I$6,INDIRECT("$C$" &amp; $I3332*2+3))</f>
        <v>0.84668532843176303</v>
      </c>
      <c r="J3333" s="4">
        <f ca="1">IF(INDIRECT("$D$" &amp; $J3332*2+3)&gt;$I$6,$I$6,INDIRECT("$D$" &amp; $J3332*2+3))</f>
        <v>7.8262379212492643</v>
      </c>
      <c r="K3333" s="4">
        <f ca="1">IF(INDIRECT("$E$" &amp; $K3332*2+3)&gt;$I$6,$I$6,INDIRECT("$E$" &amp; $K3332*2+3))</f>
        <v>7.8262379212492643</v>
      </c>
      <c r="L3333" s="10">
        <f ca="1">IF(INDIRECT("$F$" &amp; $L3332*2+3)&gt;$I$6,$I$6,INDIRECT("$F$" &amp; $L3332*2+3))</f>
        <v>3.7609640645075757</v>
      </c>
    </row>
    <row r="3334" spans="8:12" x14ac:dyDescent="0.25">
      <c r="H3334" s="33"/>
      <c r="I3334" s="32" t="s">
        <v>1502</v>
      </c>
      <c r="J3334" s="4">
        <f>SUM(ABS(I3331-I3332),ABS(J3332-J3331),ABS(K3332-K3331),ABS(L3332-L3331))</f>
        <v>0.52657024276604525</v>
      </c>
      <c r="K3334" s="32"/>
      <c r="L3334" s="34"/>
    </row>
    <row r="3335" spans="8:12" x14ac:dyDescent="0.25">
      <c r="H3335" s="33"/>
      <c r="I3335" s="32" t="s">
        <v>1509</v>
      </c>
      <c r="J3335" s="32" t="s">
        <v>1510</v>
      </c>
      <c r="K3335" s="32"/>
      <c r="L3335" s="34"/>
    </row>
    <row r="3336" spans="8:12" x14ac:dyDescent="0.25">
      <c r="H3336" s="33" t="s">
        <v>1523</v>
      </c>
      <c r="I3336" s="32">
        <f>I3315+0.5</f>
        <v>5</v>
      </c>
      <c r="J3336" s="32">
        <v>0.5</v>
      </c>
      <c r="K3336" s="32"/>
      <c r="L3336" s="34"/>
    </row>
    <row r="3337" spans="8:12" x14ac:dyDescent="0.25">
      <c r="H3337" s="33" t="s">
        <v>1525</v>
      </c>
      <c r="I3337" s="4">
        <v>7.8276000000000003</v>
      </c>
      <c r="J3337" s="4">
        <v>-0.8276</v>
      </c>
      <c r="K3337" s="4">
        <f>IF($I3337&lt;$K$3,$K$3,IF($I3337&gt;$L$3,$L$3,$I3337))</f>
        <v>7</v>
      </c>
      <c r="L3337" s="10">
        <f>IF($J3337&lt;$K$4,$K$4,IF($J3337&gt;$L$4,$L$4,$J3337))</f>
        <v>0</v>
      </c>
    </row>
    <row r="3338" spans="8:12" x14ac:dyDescent="0.25">
      <c r="H3338" s="33" t="s">
        <v>1526</v>
      </c>
      <c r="I3338" s="4">
        <v>6.8693785714285696</v>
      </c>
      <c r="J3338" s="4">
        <v>-0.8276</v>
      </c>
      <c r="K3338" s="4">
        <f>IF($I3338&lt;$K$3,$K$3,IF($I3338&gt;$L$3,$L$3,$I3338))</f>
        <v>6.8693785714285696</v>
      </c>
      <c r="L3338" s="10">
        <f>IF($J3338&lt;$K$4,$K$4,IF($J3338&gt;$L$4,$L$4,$J3338))</f>
        <v>0</v>
      </c>
    </row>
    <row r="3339" spans="8:12" x14ac:dyDescent="0.25">
      <c r="H3339" s="33"/>
      <c r="I3339" s="32"/>
      <c r="J3339" s="32"/>
      <c r="K3339" s="32"/>
      <c r="L3339" s="34"/>
    </row>
    <row r="3340" spans="8:12" x14ac:dyDescent="0.25">
      <c r="H3340" s="33" t="s">
        <v>1519</v>
      </c>
      <c r="I3340" s="32" t="str">
        <f ca="1" xml:space="preserve"> "(x - " &amp; $M$3 &amp; ")^2 + (y - " &amp; $M$4 &amp; ")^2 = " &amp; I3333 &amp; "^2"</f>
        <v>(x - 3,5)^2 + (y - 0)^2 = 0,846685328431763^2</v>
      </c>
      <c r="J3340" s="32"/>
      <c r="K3340" s="32"/>
      <c r="L3340" s="34"/>
    </row>
    <row r="3341" spans="8:12" x14ac:dyDescent="0.25">
      <c r="H3341" s="33"/>
      <c r="I3341" s="32" t="str">
        <f ca="1" xml:space="preserve"> "(x - " &amp; $N$3 &amp; ")^2 + (y - " &amp; $N$4 &amp; ")^2 = " &amp; J3333 &amp; "^2"</f>
        <v>(x - 0)^2 + (y - 3,5)^2 = 7,82623792124926^2</v>
      </c>
      <c r="J3341" s="32"/>
      <c r="K3341" s="32"/>
      <c r="L3341" s="34"/>
    </row>
    <row r="3342" spans="8:12" x14ac:dyDescent="0.25">
      <c r="H3342" s="33"/>
      <c r="I3342" s="32" t="str">
        <f ca="1" xml:space="preserve"> "(x - " &amp; $O$3 &amp; ")^2 + (y - " &amp; $O$4 &amp; ")^2 = " &amp; K3333 &amp; "^2"</f>
        <v>(x - 3,5)^2 + (y - 7)^2 = 7,82623792124926^2</v>
      </c>
      <c r="J3342" s="32"/>
      <c r="K3342" s="32"/>
      <c r="L3342" s="34"/>
    </row>
    <row r="3343" spans="8:12" x14ac:dyDescent="0.25">
      <c r="H3343" s="33"/>
      <c r="I3343" s="32" t="str">
        <f ca="1" xml:space="preserve"> "(x - " &amp; $P$3 &amp; ")^2 + (y - " &amp; $P$4 &amp; ")^2 = " &amp; L3333 &amp; "^2"</f>
        <v>(x - 7)^2 + (y - 3,5)^2 = 3,76096406450758^2</v>
      </c>
      <c r="J3343" s="32"/>
      <c r="K3343" s="32"/>
      <c r="L3343" s="34"/>
    </row>
    <row r="3344" spans="8:12" x14ac:dyDescent="0.25">
      <c r="H3344" s="33"/>
      <c r="I3344" s="32"/>
      <c r="J3344" s="32"/>
      <c r="K3344" s="32"/>
      <c r="L3344" s="34"/>
    </row>
    <row r="3345" spans="8:12" x14ac:dyDescent="0.25">
      <c r="H3345" s="33"/>
      <c r="I3345" s="32" t="s">
        <v>1529</v>
      </c>
      <c r="J3345" s="32"/>
      <c r="K3345" s="32"/>
      <c r="L3345" s="34"/>
    </row>
    <row r="3346" spans="8:12" x14ac:dyDescent="0.25">
      <c r="H3346" s="33"/>
      <c r="I3346" s="32" t="s">
        <v>1525</v>
      </c>
      <c r="J3346" s="32">
        <f>SQRT(POWER($K3337-$I3336,2)+POWER($L3337-$J3336,2))</f>
        <v>2.0615528128088303</v>
      </c>
      <c r="K3346" s="32"/>
      <c r="L3346" s="34"/>
    </row>
    <row r="3347" spans="8:12" x14ac:dyDescent="0.25">
      <c r="H3347" s="35"/>
      <c r="I3347" s="36" t="s">
        <v>1526</v>
      </c>
      <c r="J3347" s="36">
        <f>SQRT(POWER($K3338-$I3336,2)+POWER($L3338-$J3336,2))</f>
        <v>1.9350907584184054</v>
      </c>
      <c r="K3347" s="36"/>
      <c r="L3347" s="37"/>
    </row>
    <row r="3351" spans="8:12" x14ac:dyDescent="0.25">
      <c r="H3351" s="7"/>
      <c r="I3351" s="8" t="s">
        <v>1512</v>
      </c>
      <c r="J3351" s="8" t="s">
        <v>1513</v>
      </c>
      <c r="K3351" s="8" t="s">
        <v>1514</v>
      </c>
      <c r="L3351" s="9" t="s">
        <v>1522</v>
      </c>
    </row>
    <row r="3352" spans="8:12" x14ac:dyDescent="0.25">
      <c r="H3352" s="33" t="s">
        <v>1516</v>
      </c>
      <c r="I3352" s="4">
        <f>SQRT(POWER($I3357-$M$3,2)+POWER($J3357-$M$4,2))</f>
        <v>2.0615528128088303</v>
      </c>
      <c r="J3352" s="4">
        <f>SQRT(POWER($I3357-$N$3,2)+POWER($J3357-$N$4,2))</f>
        <v>6.2649820430708338</v>
      </c>
      <c r="K3352" s="4">
        <f>SQRT(POWER($I3357-$O$3,2)+POWER($J3357-$O$4,2))</f>
        <v>6.800735254367722</v>
      </c>
      <c r="L3352" s="10">
        <f>SQRT(POWER($I3357-$P$3,2)+POWER($J3357-$P$4,2))</f>
        <v>3.3541019662496847</v>
      </c>
    </row>
    <row r="3353" spans="8:12" x14ac:dyDescent="0.25">
      <c r="H3353" s="33" t="s">
        <v>1527</v>
      </c>
      <c r="I3353" s="32">
        <f>ROUND(I3352/0.5,0)*0.5</f>
        <v>2</v>
      </c>
      <c r="J3353" s="32">
        <f t="shared" ref="J3353" si="557">ROUND(J3352/0.5,0)*0.5</f>
        <v>6.5</v>
      </c>
      <c r="K3353" s="32">
        <f t="shared" ref="K3353" si="558">ROUND(K3352/0.5,0)*0.5</f>
        <v>7</v>
      </c>
      <c r="L3353" s="34">
        <f t="shared" ref="L3353" si="559">ROUND(L3352/0.5,0)*0.5</f>
        <v>3.5</v>
      </c>
    </row>
    <row r="3354" spans="8:12" x14ac:dyDescent="0.25">
      <c r="H3354" s="33" t="s">
        <v>1517</v>
      </c>
      <c r="I3354" s="4">
        <f ca="1">IF(INDIRECT("$C$" &amp; $I3353*2+3)&gt;$I$6,$I$6,INDIRECT("$C$" &amp; $I3353*2+3))</f>
        <v>1.305353997541538</v>
      </c>
      <c r="J3354" s="4">
        <f ca="1">IF(INDIRECT("$D$" &amp; $J3353*2+3)&gt;$I$6,$I$6,INDIRECT("$D$" &amp; $J3353*2+3))</f>
        <v>7.8262379212492643</v>
      </c>
      <c r="K3354" s="4">
        <f ca="1">IF(INDIRECT("$E$" &amp; $K3353*2+3)&gt;$I$6,$I$6,INDIRECT("$E$" &amp; $K3353*2+3))</f>
        <v>2.439455580765808</v>
      </c>
      <c r="L3354" s="10">
        <f ca="1">IF(INDIRECT("$F$" &amp; $L3353*2+3)&gt;$I$6,$I$6,INDIRECT("$F$" &amp; $L3353*2+3))</f>
        <v>3.7609640645075757</v>
      </c>
    </row>
    <row r="3355" spans="8:12" x14ac:dyDescent="0.25">
      <c r="H3355" s="33"/>
      <c r="I3355" s="32" t="s">
        <v>1502</v>
      </c>
      <c r="J3355" s="4">
        <f>SUM(ABS(I3352-I3353),ABS(J3353-J3352),ABS(K3353-K3352),ABS(L3353-L3352))</f>
        <v>0.64173354912058977</v>
      </c>
      <c r="K3355" s="32"/>
      <c r="L3355" s="34"/>
    </row>
    <row r="3356" spans="8:12" x14ac:dyDescent="0.25">
      <c r="H3356" s="33"/>
      <c r="I3356" s="32" t="s">
        <v>1509</v>
      </c>
      <c r="J3356" s="32" t="s">
        <v>1510</v>
      </c>
      <c r="K3356" s="32"/>
      <c r="L3356" s="34"/>
    </row>
    <row r="3357" spans="8:12" x14ac:dyDescent="0.25">
      <c r="H3357" s="33" t="s">
        <v>1523</v>
      </c>
      <c r="I3357" s="32">
        <f>I3336+0.5</f>
        <v>5.5</v>
      </c>
      <c r="J3357" s="32">
        <v>0.5</v>
      </c>
      <c r="K3357" s="32"/>
      <c r="L3357" s="34"/>
    </row>
    <row r="3358" spans="8:12" x14ac:dyDescent="0.25">
      <c r="H3358" s="33" t="s">
        <v>1525</v>
      </c>
      <c r="I3358" s="4">
        <v>11.7105785714286</v>
      </c>
      <c r="J3358" s="4">
        <v>3.19732142857143</v>
      </c>
      <c r="K3358" s="4">
        <f>IF($I3358&lt;$K$3,$K$3,IF($I3358&gt;$L$3,$L$3,$I3358))</f>
        <v>7</v>
      </c>
      <c r="L3358" s="10">
        <f>IF($J3358&lt;$K$4,$K$4,IF($J3358&gt;$L$4,$L$4,$J3358))</f>
        <v>3.19732142857143</v>
      </c>
    </row>
    <row r="3359" spans="8:12" x14ac:dyDescent="0.25">
      <c r="H3359" s="33" t="s">
        <v>1526</v>
      </c>
      <c r="I3359" s="4">
        <v>6.8693785714285696</v>
      </c>
      <c r="J3359" s="4">
        <v>3.19732142857143</v>
      </c>
      <c r="K3359" s="4">
        <f>IF($I3359&lt;$K$3,$K$3,IF($I3359&gt;$L$3,$L$3,$I3359))</f>
        <v>6.8693785714285696</v>
      </c>
      <c r="L3359" s="10">
        <f>IF($J3359&lt;$K$4,$K$4,IF($J3359&gt;$L$4,$L$4,$J3359))</f>
        <v>3.19732142857143</v>
      </c>
    </row>
    <row r="3360" spans="8:12" x14ac:dyDescent="0.25">
      <c r="H3360" s="33"/>
      <c r="I3360" s="32"/>
      <c r="J3360" s="32"/>
      <c r="K3360" s="32"/>
      <c r="L3360" s="34"/>
    </row>
    <row r="3361" spans="8:12" x14ac:dyDescent="0.25">
      <c r="H3361" s="33" t="s">
        <v>1519</v>
      </c>
      <c r="I3361" s="32" t="str">
        <f ca="1" xml:space="preserve"> "(x - " &amp; $M$3 &amp; ")^2 + (y - " &amp; $M$4 &amp; ")^2 = " &amp; I3354 &amp; "^2"</f>
        <v>(x - 3,5)^2 + (y - 0)^2 = 1,30535399754154^2</v>
      </c>
      <c r="J3361" s="32"/>
      <c r="K3361" s="32"/>
      <c r="L3361" s="34"/>
    </row>
    <row r="3362" spans="8:12" x14ac:dyDescent="0.25">
      <c r="H3362" s="33"/>
      <c r="I3362" s="32" t="str">
        <f ca="1" xml:space="preserve"> "(x - " &amp; $N$3 &amp; ")^2 + (y - " &amp; $N$4 &amp; ")^2 = " &amp; J3354 &amp; "^2"</f>
        <v>(x - 0)^2 + (y - 3,5)^2 = 7,82623792124926^2</v>
      </c>
      <c r="J3362" s="32"/>
      <c r="K3362" s="32"/>
      <c r="L3362" s="34"/>
    </row>
    <row r="3363" spans="8:12" x14ac:dyDescent="0.25">
      <c r="H3363" s="33"/>
      <c r="I3363" s="32" t="str">
        <f ca="1" xml:space="preserve"> "(x - " &amp; $O$3 &amp; ")^2 + (y - " &amp; $O$4 &amp; ")^2 = " &amp; K3354 &amp; "^2"</f>
        <v>(x - 3,5)^2 + (y - 7)^2 = 2,43945558076581^2</v>
      </c>
      <c r="J3363" s="32"/>
      <c r="K3363" s="32"/>
      <c r="L3363" s="34"/>
    </row>
    <row r="3364" spans="8:12" x14ac:dyDescent="0.25">
      <c r="H3364" s="33"/>
      <c r="I3364" s="32" t="str">
        <f ca="1" xml:space="preserve"> "(x - " &amp; $P$3 &amp; ")^2 + (y - " &amp; $P$4 &amp; ")^2 = " &amp; L3354 &amp; "^2"</f>
        <v>(x - 7)^2 + (y - 3,5)^2 = 3,76096406450758^2</v>
      </c>
      <c r="J3364" s="32"/>
      <c r="K3364" s="32"/>
      <c r="L3364" s="34"/>
    </row>
    <row r="3365" spans="8:12" x14ac:dyDescent="0.25">
      <c r="H3365" s="33"/>
      <c r="I3365" s="32"/>
      <c r="J3365" s="32"/>
      <c r="K3365" s="32"/>
      <c r="L3365" s="34"/>
    </row>
    <row r="3366" spans="8:12" x14ac:dyDescent="0.25">
      <c r="H3366" s="33"/>
      <c r="I3366" s="32" t="s">
        <v>1529</v>
      </c>
      <c r="J3366" s="32"/>
      <c r="K3366" s="32"/>
      <c r="L3366" s="34"/>
    </row>
    <row r="3367" spans="8:12" x14ac:dyDescent="0.25">
      <c r="H3367" s="33"/>
      <c r="I3367" s="32" t="s">
        <v>1525</v>
      </c>
      <c r="J3367" s="32">
        <f>SQRT(POWER($K3358-$I3357,2)+POWER($L3358-$J3357,2))</f>
        <v>3.0863478237280093</v>
      </c>
      <c r="K3367" s="32"/>
      <c r="L3367" s="34"/>
    </row>
    <row r="3368" spans="8:12" x14ac:dyDescent="0.25">
      <c r="H3368" s="35"/>
      <c r="I3368" s="36" t="s">
        <v>1526</v>
      </c>
      <c r="J3368" s="36">
        <f>SQRT(POWER($K3359-$I3357,2)+POWER($L3359-$J3357,2))</f>
        <v>3.0250191009179379</v>
      </c>
      <c r="K3368" s="36"/>
      <c r="L3368" s="37"/>
    </row>
    <row r="3372" spans="8:12" x14ac:dyDescent="0.25">
      <c r="H3372" s="7"/>
      <c r="I3372" s="8" t="s">
        <v>1512</v>
      </c>
      <c r="J3372" s="8" t="s">
        <v>1513</v>
      </c>
      <c r="K3372" s="8" t="s">
        <v>1514</v>
      </c>
      <c r="L3372" s="9" t="s">
        <v>1522</v>
      </c>
    </row>
    <row r="3373" spans="8:12" x14ac:dyDescent="0.25">
      <c r="H3373" s="33" t="s">
        <v>1516</v>
      </c>
      <c r="I3373" s="4">
        <f>SQRT(POWER($I3378-$M$3,2)+POWER($J3378-$M$4,2))</f>
        <v>2.5495097567963922</v>
      </c>
      <c r="J3373" s="4">
        <f>SQRT(POWER($I3378-$N$3,2)+POWER($J3378-$N$4,2))</f>
        <v>6.7082039324993694</v>
      </c>
      <c r="K3373" s="4">
        <f>SQRT(POWER($I3378-$O$3,2)+POWER($J3378-$O$4,2))</f>
        <v>6.9641941385920596</v>
      </c>
      <c r="L3373" s="10">
        <f>SQRT(POWER($I3378-$P$3,2)+POWER($J3378-$P$4,2))</f>
        <v>3.1622776601683795</v>
      </c>
    </row>
    <row r="3374" spans="8:12" x14ac:dyDescent="0.25">
      <c r="H3374" s="33" t="s">
        <v>1527</v>
      </c>
      <c r="I3374" s="32">
        <f>ROUND(I3373/0.5,0)*0.5</f>
        <v>2.5</v>
      </c>
      <c r="J3374" s="32">
        <f t="shared" ref="J3374" si="560">ROUND(J3373/0.5,0)*0.5</f>
        <v>6.5</v>
      </c>
      <c r="K3374" s="32">
        <f t="shared" ref="K3374" si="561">ROUND(K3373/0.5,0)*0.5</f>
        <v>7</v>
      </c>
      <c r="L3374" s="34">
        <f t="shared" ref="L3374" si="562">ROUND(L3373/0.5,0)*0.5</f>
        <v>3</v>
      </c>
    </row>
    <row r="3375" spans="8:12" x14ac:dyDescent="0.25">
      <c r="H3375" s="33" t="s">
        <v>1517</v>
      </c>
      <c r="I3375" s="4">
        <f ca="1">IF(INDIRECT("$C$" &amp; $I3374*2+3)&gt;$I$6,$I$6,INDIRECT("$C$" &amp; $I3374*2+3))</f>
        <v>3.3616834628301917</v>
      </c>
      <c r="J3375" s="4">
        <f ca="1">IF(INDIRECT("$D$" &amp; $J3374*2+3)&gt;$I$6,$I$6,INDIRECT("$D$" &amp; $J3374*2+3))</f>
        <v>7.8262379212492643</v>
      </c>
      <c r="K3375" s="4">
        <f ca="1">IF(INDIRECT("$E$" &amp; $K3374*2+3)&gt;$I$6,$I$6,INDIRECT("$E$" &amp; $K3374*2+3))</f>
        <v>2.439455580765808</v>
      </c>
      <c r="L3375" s="10">
        <f ca="1">IF(INDIRECT("$F$" &amp; $L3374*2+3)&gt;$I$6,$I$6,INDIRECT("$F$" &amp; $L3374*2+3))</f>
        <v>7.8262379212492643</v>
      </c>
    </row>
    <row r="3376" spans="8:12" x14ac:dyDescent="0.25">
      <c r="H3376" s="33"/>
      <c r="I3376" s="32" t="s">
        <v>1502</v>
      </c>
      <c r="J3376" s="4">
        <f>SUM(ABS(I3373-I3374),ABS(J3374-J3373),ABS(K3374-K3373),ABS(L3374-L3373))</f>
        <v>0.45579721087208158</v>
      </c>
      <c r="K3376" s="32"/>
      <c r="L3376" s="34"/>
    </row>
    <row r="3377" spans="8:12" x14ac:dyDescent="0.25">
      <c r="H3377" s="33"/>
      <c r="I3377" s="32" t="s">
        <v>1509</v>
      </c>
      <c r="J3377" s="32" t="s">
        <v>1510</v>
      </c>
      <c r="K3377" s="32"/>
      <c r="L3377" s="34"/>
    </row>
    <row r="3378" spans="8:12" x14ac:dyDescent="0.25">
      <c r="H3378" s="33" t="s">
        <v>1523</v>
      </c>
      <c r="I3378" s="32">
        <f>I3357+0.5</f>
        <v>6</v>
      </c>
      <c r="J3378" s="32">
        <v>0.5</v>
      </c>
      <c r="K3378" s="32"/>
      <c r="L3378" s="34"/>
    </row>
    <row r="3379" spans="8:12" x14ac:dyDescent="0.25">
      <c r="H3379" s="33" t="s">
        <v>1525</v>
      </c>
      <c r="I3379" s="4">
        <v>11.0267571428571</v>
      </c>
      <c r="J3379" s="4">
        <v>3.8811428571428599</v>
      </c>
      <c r="K3379" s="4">
        <f>IF($I3379&lt;$K$3,$K$3,IF($I3379&gt;$L$3,$L$3,$I3379))</f>
        <v>7</v>
      </c>
      <c r="L3379" s="10">
        <f>IF($J3379&lt;$K$4,$K$4,IF($J3379&gt;$L$4,$L$4,$J3379))</f>
        <v>3.8811428571428599</v>
      </c>
    </row>
    <row r="3380" spans="8:12" x14ac:dyDescent="0.25">
      <c r="H3380" s="33" t="s">
        <v>1526</v>
      </c>
      <c r="I3380" s="4">
        <v>3.5</v>
      </c>
      <c r="J3380" s="4">
        <v>3.8811428571428599</v>
      </c>
      <c r="K3380" s="4">
        <f>IF($I3380&lt;$K$3,$K$3,IF($I3380&gt;$L$3,$L$3,$I3380))</f>
        <v>3.5</v>
      </c>
      <c r="L3380" s="10">
        <f>IF($J3380&lt;$K$4,$K$4,IF($J3380&gt;$L$4,$L$4,$J3380))</f>
        <v>3.8811428571428599</v>
      </c>
    </row>
    <row r="3381" spans="8:12" x14ac:dyDescent="0.25">
      <c r="H3381" s="33"/>
      <c r="I3381" s="32"/>
      <c r="J3381" s="32"/>
      <c r="K3381" s="32"/>
      <c r="L3381" s="34"/>
    </row>
    <row r="3382" spans="8:12" x14ac:dyDescent="0.25">
      <c r="H3382" s="33" t="s">
        <v>1519</v>
      </c>
      <c r="I3382" s="32" t="str">
        <f ca="1" xml:space="preserve"> "(x - " &amp; $M$3 &amp; ")^2 + (y - " &amp; $M$4 &amp; ")^2 = " &amp; I3375 &amp; "^2"</f>
        <v>(x - 3,5)^2 + (y - 0)^2 = 3,36168346283019^2</v>
      </c>
      <c r="J3382" s="32"/>
      <c r="K3382" s="32"/>
      <c r="L3382" s="34"/>
    </row>
    <row r="3383" spans="8:12" x14ac:dyDescent="0.25">
      <c r="H3383" s="33"/>
      <c r="I3383" s="32" t="str">
        <f ca="1" xml:space="preserve"> "(x - " &amp; $N$3 &amp; ")^2 + (y - " &amp; $N$4 &amp; ")^2 = " &amp; J3375 &amp; "^2"</f>
        <v>(x - 0)^2 + (y - 3,5)^2 = 7,82623792124926^2</v>
      </c>
      <c r="J3383" s="32"/>
      <c r="K3383" s="32"/>
      <c r="L3383" s="34"/>
    </row>
    <row r="3384" spans="8:12" x14ac:dyDescent="0.25">
      <c r="H3384" s="33"/>
      <c r="I3384" s="32" t="str">
        <f ca="1" xml:space="preserve"> "(x - " &amp; $O$3 &amp; ")^2 + (y - " &amp; $O$4 &amp; ")^2 = " &amp; K3375 &amp; "^2"</f>
        <v>(x - 3,5)^2 + (y - 7)^2 = 2,43945558076581^2</v>
      </c>
      <c r="J3384" s="32"/>
      <c r="K3384" s="32"/>
      <c r="L3384" s="34"/>
    </row>
    <row r="3385" spans="8:12" x14ac:dyDescent="0.25">
      <c r="H3385" s="33"/>
      <c r="I3385" s="32" t="str">
        <f ca="1" xml:space="preserve"> "(x - " &amp; $P$3 &amp; ")^2 + (y - " &amp; $P$4 &amp; ")^2 = " &amp; L3375 &amp; "^2"</f>
        <v>(x - 7)^2 + (y - 3,5)^2 = 7,82623792124926^2</v>
      </c>
      <c r="J3385" s="32"/>
      <c r="K3385" s="32"/>
      <c r="L3385" s="34"/>
    </row>
    <row r="3386" spans="8:12" x14ac:dyDescent="0.25">
      <c r="H3386" s="33"/>
      <c r="I3386" s="32"/>
      <c r="J3386" s="32"/>
      <c r="K3386" s="32"/>
      <c r="L3386" s="34"/>
    </row>
    <row r="3387" spans="8:12" x14ac:dyDescent="0.25">
      <c r="H3387" s="33"/>
      <c r="I3387" s="32" t="s">
        <v>1529</v>
      </c>
      <c r="J3387" s="32"/>
      <c r="K3387" s="32"/>
      <c r="L3387" s="34"/>
    </row>
    <row r="3388" spans="8:12" x14ac:dyDescent="0.25">
      <c r="H3388" s="33"/>
      <c r="I3388" s="32" t="s">
        <v>1525</v>
      </c>
      <c r="J3388" s="32">
        <f>SQRT(POWER($K3379-$I3378,2)+POWER($L3379-$J3378,2))</f>
        <v>3.52592215177933</v>
      </c>
      <c r="K3388" s="32"/>
      <c r="L3388" s="34"/>
    </row>
    <row r="3389" spans="8:12" x14ac:dyDescent="0.25">
      <c r="H3389" s="35"/>
      <c r="I3389" s="36" t="s">
        <v>1526</v>
      </c>
      <c r="J3389" s="36">
        <f>SQRT(POWER($K3380-$I3378,2)+POWER($L3380-$J3378,2))</f>
        <v>4.2050121308277078</v>
      </c>
      <c r="K3389" s="36"/>
      <c r="L3389" s="37"/>
    </row>
    <row r="3393" spans="8:12" x14ac:dyDescent="0.25">
      <c r="H3393" s="7"/>
      <c r="I3393" s="8" t="s">
        <v>1512</v>
      </c>
      <c r="J3393" s="8" t="s">
        <v>1513</v>
      </c>
      <c r="K3393" s="8" t="s">
        <v>1514</v>
      </c>
      <c r="L3393" s="9" t="s">
        <v>1522</v>
      </c>
    </row>
    <row r="3394" spans="8:12" x14ac:dyDescent="0.25">
      <c r="H3394" s="33" t="s">
        <v>1516</v>
      </c>
      <c r="I3394" s="4">
        <f>SQRT(POWER($I3399-$M$3,2)+POWER($J3399-$M$4,2))</f>
        <v>3.0413812651491097</v>
      </c>
      <c r="J3394" s="4">
        <f>SQRT(POWER($I3399-$N$3,2)+POWER($J3399-$N$4,2))</f>
        <v>7.1589105316381767</v>
      </c>
      <c r="K3394" s="4">
        <f>SQRT(POWER($I3399-$O$3,2)+POWER($J3399-$O$4,2))</f>
        <v>7.1589105316381767</v>
      </c>
      <c r="L3394" s="10">
        <f>SQRT(POWER($I3399-$P$3,2)+POWER($J3399-$P$4,2))</f>
        <v>3.0413812651491097</v>
      </c>
    </row>
    <row r="3395" spans="8:12" x14ac:dyDescent="0.25">
      <c r="H3395" s="33" t="s">
        <v>1527</v>
      </c>
      <c r="I3395" s="32">
        <f>ROUND(I3394/0.5,0)*0.5</f>
        <v>3</v>
      </c>
      <c r="J3395" s="32">
        <f t="shared" ref="J3395" si="563">ROUND(J3394/0.5,0)*0.5</f>
        <v>7</v>
      </c>
      <c r="K3395" s="32">
        <f t="shared" ref="K3395" si="564">ROUND(K3394/0.5,0)*0.5</f>
        <v>7</v>
      </c>
      <c r="L3395" s="34">
        <f t="shared" ref="L3395" si="565">ROUND(L3394/0.5,0)*0.5</f>
        <v>3</v>
      </c>
    </row>
    <row r="3396" spans="8:12" x14ac:dyDescent="0.25">
      <c r="H3396" s="33" t="s">
        <v>1517</v>
      </c>
      <c r="I3396" s="4">
        <f ca="1">IF(INDIRECT("$C$" &amp; $I3395*2+3)&gt;$I$6,$I$6,INDIRECT("$C$" &amp; $I3395*2+3))</f>
        <v>7.8262379212492643</v>
      </c>
      <c r="J3396" s="4">
        <f ca="1">IF(INDIRECT("$D$" &amp; $J3395*2+3)&gt;$I$6,$I$6,INDIRECT("$D$" &amp; $J3395*2+3))</f>
        <v>2.478883460205028</v>
      </c>
      <c r="K3396" s="4">
        <f ca="1">IF(INDIRECT("$E$" &amp; $K3395*2+3)&gt;$I$6,$I$6,INDIRECT("$E$" &amp; $K3395*2+3))</f>
        <v>2.439455580765808</v>
      </c>
      <c r="L3396" s="10">
        <f ca="1">IF(INDIRECT("$F$" &amp; $L3395*2+3)&gt;$I$6,$I$6,INDIRECT("$F$" &amp; $L3395*2+3))</f>
        <v>7.8262379212492643</v>
      </c>
    </row>
    <row r="3397" spans="8:12" x14ac:dyDescent="0.25">
      <c r="H3397" s="33"/>
      <c r="I3397" s="32" t="s">
        <v>1502</v>
      </c>
      <c r="J3397" s="4">
        <f>SUM(ABS(I3394-I3395),ABS(J3395-J3394),ABS(K3395-K3394),ABS(L3395-L3394))</f>
        <v>0.40058359357457274</v>
      </c>
      <c r="K3397" s="32"/>
      <c r="L3397" s="34"/>
    </row>
    <row r="3398" spans="8:12" x14ac:dyDescent="0.25">
      <c r="H3398" s="33"/>
      <c r="I3398" s="32" t="s">
        <v>1509</v>
      </c>
      <c r="J3398" s="32" t="s">
        <v>1510</v>
      </c>
      <c r="K3398" s="32"/>
      <c r="L3398" s="34"/>
    </row>
    <row r="3399" spans="8:12" x14ac:dyDescent="0.25">
      <c r="H3399" s="33" t="s">
        <v>1523</v>
      </c>
      <c r="I3399" s="32">
        <f>I3378+0.5</f>
        <v>6.5</v>
      </c>
      <c r="J3399" s="32">
        <v>0.5</v>
      </c>
      <c r="K3399" s="32"/>
      <c r="L3399" s="34"/>
    </row>
    <row r="3400" spans="8:12" x14ac:dyDescent="0.25">
      <c r="H3400" s="33" t="s">
        <v>1525</v>
      </c>
      <c r="I3400" s="4">
        <v>-0.42583571428571398</v>
      </c>
      <c r="J3400" s="4">
        <v>7.4539499999999999</v>
      </c>
      <c r="K3400" s="4">
        <f>IF($I3400&lt;$K$3,$K$3,IF($I3400&gt;$L$3,$L$3,$I3400))</f>
        <v>0</v>
      </c>
      <c r="L3400" s="10">
        <f>IF($J3400&lt;$K$4,$K$4,IF($J3400&gt;$L$4,$L$4,$J3400))</f>
        <v>7</v>
      </c>
    </row>
    <row r="3401" spans="8:12" x14ac:dyDescent="0.25">
      <c r="H3401" s="33" t="s">
        <v>1526</v>
      </c>
      <c r="I3401" s="4">
        <v>-0.43989285714285697</v>
      </c>
      <c r="J3401" s="4">
        <v>7.4539499999999999</v>
      </c>
      <c r="K3401" s="4">
        <f>IF($I3401&lt;$K$3,$K$3,IF($I3401&gt;$L$3,$L$3,$I3401))</f>
        <v>0</v>
      </c>
      <c r="L3401" s="10">
        <f>IF($J3401&lt;$K$4,$K$4,IF($J3401&gt;$L$4,$L$4,$J3401))</f>
        <v>7</v>
      </c>
    </row>
    <row r="3402" spans="8:12" x14ac:dyDescent="0.25">
      <c r="H3402" s="33"/>
      <c r="I3402" s="32"/>
      <c r="J3402" s="32"/>
      <c r="K3402" s="32"/>
      <c r="L3402" s="34"/>
    </row>
    <row r="3403" spans="8:12" x14ac:dyDescent="0.25">
      <c r="H3403" s="33" t="s">
        <v>1519</v>
      </c>
      <c r="I3403" s="32" t="str">
        <f ca="1" xml:space="preserve"> "(x - " &amp; $M$3 &amp; ")^2 + (y - " &amp; $M$4 &amp; ")^2 = " &amp; I3396 &amp; "^2"</f>
        <v>(x - 3,5)^2 + (y - 0)^2 = 7,82623792124926^2</v>
      </c>
      <c r="J3403" s="32"/>
      <c r="K3403" s="32"/>
      <c r="L3403" s="34"/>
    </row>
    <row r="3404" spans="8:12" x14ac:dyDescent="0.25">
      <c r="H3404" s="33"/>
      <c r="I3404" s="32" t="str">
        <f ca="1" xml:space="preserve"> "(x - " &amp; $N$3 &amp; ")^2 + (y - " &amp; $N$4 &amp; ")^2 = " &amp; J3396 &amp; "^2"</f>
        <v>(x - 0)^2 + (y - 3,5)^2 = 2,47888346020503^2</v>
      </c>
      <c r="J3404" s="32"/>
      <c r="K3404" s="32"/>
      <c r="L3404" s="34"/>
    </row>
    <row r="3405" spans="8:12" x14ac:dyDescent="0.25">
      <c r="H3405" s="33"/>
      <c r="I3405" s="32" t="str">
        <f ca="1" xml:space="preserve"> "(x - " &amp; $O$3 &amp; ")^2 + (y - " &amp; $O$4 &amp; ")^2 = " &amp; K3396 &amp; "^2"</f>
        <v>(x - 3,5)^2 + (y - 7)^2 = 2,43945558076581^2</v>
      </c>
      <c r="J3405" s="32"/>
      <c r="K3405" s="32"/>
      <c r="L3405" s="34"/>
    </row>
    <row r="3406" spans="8:12" x14ac:dyDescent="0.25">
      <c r="H3406" s="33"/>
      <c r="I3406" s="32" t="str">
        <f ca="1" xml:space="preserve"> "(x - " &amp; $P$3 &amp; ")^2 + (y - " &amp; $P$4 &amp; ")^2 = " &amp; L3396 &amp; "^2"</f>
        <v>(x - 7)^2 + (y - 3,5)^2 = 7,82623792124926^2</v>
      </c>
      <c r="J3406" s="32"/>
      <c r="K3406" s="32"/>
      <c r="L3406" s="34"/>
    </row>
    <row r="3407" spans="8:12" x14ac:dyDescent="0.25">
      <c r="H3407" s="33"/>
      <c r="I3407" s="32"/>
      <c r="J3407" s="32"/>
      <c r="K3407" s="32"/>
      <c r="L3407" s="34"/>
    </row>
    <row r="3408" spans="8:12" x14ac:dyDescent="0.25">
      <c r="H3408" s="33"/>
      <c r="I3408" s="32" t="s">
        <v>1529</v>
      </c>
      <c r="J3408" s="32"/>
      <c r="K3408" s="32"/>
      <c r="L3408" s="34"/>
    </row>
    <row r="3409" spans="8:12" x14ac:dyDescent="0.25">
      <c r="H3409" s="33"/>
      <c r="I3409" s="32" t="s">
        <v>1525</v>
      </c>
      <c r="J3409" s="32">
        <f>SQRT(POWER($K3400-$I3399,2)+POWER($L3400-$J3399,2))</f>
        <v>9.1923881554251174</v>
      </c>
      <c r="K3409" s="32"/>
      <c r="L3409" s="34"/>
    </row>
    <row r="3410" spans="8:12" x14ac:dyDescent="0.25">
      <c r="H3410" s="35"/>
      <c r="I3410" s="36" t="s">
        <v>1526</v>
      </c>
      <c r="J3410" s="36">
        <f>SQRT(POWER($K3401-$I3399,2)+POWER($L3401-$J3399,2))</f>
        <v>9.1923881554251174</v>
      </c>
      <c r="K3410" s="36"/>
      <c r="L3410" s="37"/>
    </row>
  </sheetData>
  <conditionalFormatting sqref="P262:AB273">
    <cfRule type="colorScale" priority="3">
      <colorScale>
        <cfvo type="num" val="2.5"/>
        <cfvo type="percentile" val="50"/>
        <cfvo type="num" val="3.5"/>
        <color rgb="FF60C871"/>
        <color rgb="FFFFEB84"/>
        <color rgb="FFF65948"/>
      </colorScale>
    </cfRule>
  </conditionalFormatting>
  <conditionalFormatting sqref="P245:AB256">
    <cfRule type="colorScale" priority="2">
      <colorScale>
        <cfvo type="num" val="2.5"/>
        <cfvo type="percentile" val="50"/>
        <cfvo type="num" val="3.5"/>
        <color rgb="FF60C871"/>
        <color rgb="FFFFEB84"/>
        <color rgb="FFF65948"/>
      </colorScale>
    </cfRule>
  </conditionalFormatting>
  <conditionalFormatting sqref="P279:AB2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45"/>
  <sheetViews>
    <sheetView topLeftCell="F55" zoomScale="85" zoomScaleNormal="85" workbookViewId="0">
      <selection activeCell="X77" sqref="X77"/>
    </sheetView>
  </sheetViews>
  <sheetFormatPr defaultRowHeight="15" x14ac:dyDescent="0.25"/>
  <sheetData>
    <row r="1" spans="1:35" x14ac:dyDescent="0.25">
      <c r="A1">
        <v>1</v>
      </c>
      <c r="B1" t="s">
        <v>1493</v>
      </c>
      <c r="C1" t="s">
        <v>1494</v>
      </c>
      <c r="D1" t="s">
        <v>1495</v>
      </c>
      <c r="E1" t="s">
        <v>1505</v>
      </c>
      <c r="F1" t="s">
        <v>1524</v>
      </c>
    </row>
    <row r="2" spans="1:35" x14ac:dyDescent="0.25">
      <c r="A2">
        <v>2</v>
      </c>
      <c r="B2">
        <v>0.3</v>
      </c>
      <c r="C2" s="1">
        <v>0.23857757335263968</v>
      </c>
      <c r="D2" s="1">
        <v>0.24243360085042145</v>
      </c>
      <c r="E2" s="1">
        <v>0.23857757335263968</v>
      </c>
      <c r="F2" s="1">
        <v>0.23478287789798846</v>
      </c>
      <c r="H2" t="s">
        <v>1506</v>
      </c>
      <c r="K2" t="s">
        <v>1515</v>
      </c>
      <c r="L2" t="s">
        <v>1511</v>
      </c>
      <c r="M2" t="s">
        <v>1512</v>
      </c>
      <c r="N2" t="s">
        <v>1513</v>
      </c>
      <c r="O2" t="s">
        <v>1514</v>
      </c>
      <c r="P2" t="s">
        <v>1522</v>
      </c>
      <c r="U2" t="s">
        <v>1520</v>
      </c>
    </row>
    <row r="3" spans="1:35" x14ac:dyDescent="0.25">
      <c r="A3">
        <v>3</v>
      </c>
      <c r="B3">
        <v>0.5</v>
      </c>
      <c r="C3" s="1">
        <v>0.52339091461960419</v>
      </c>
      <c r="D3" s="1">
        <v>0.55805751415031413</v>
      </c>
      <c r="E3" s="1">
        <v>0.51506612073054503</v>
      </c>
      <c r="F3" s="1">
        <v>0.54918133068251507</v>
      </c>
      <c r="H3" t="s">
        <v>1507</v>
      </c>
      <c r="J3" t="s">
        <v>1509</v>
      </c>
      <c r="K3">
        <v>0</v>
      </c>
      <c r="L3">
        <v>5</v>
      </c>
      <c r="M3">
        <v>2.5</v>
      </c>
      <c r="N3">
        <v>0</v>
      </c>
      <c r="O3">
        <v>2.5</v>
      </c>
      <c r="P3">
        <v>5</v>
      </c>
      <c r="U3" t="s">
        <v>1512</v>
      </c>
      <c r="V3" t="s">
        <v>1513</v>
      </c>
      <c r="W3" t="s">
        <v>1514</v>
      </c>
      <c r="X3" t="s">
        <v>1522</v>
      </c>
    </row>
    <row r="4" spans="1:35" x14ac:dyDescent="0.25">
      <c r="A4">
        <v>4</v>
      </c>
      <c r="B4">
        <v>0.75</v>
      </c>
      <c r="C4" s="1">
        <v>0.94724953416546942</v>
      </c>
      <c r="D4" s="1">
        <v>0.94724953416546942</v>
      </c>
      <c r="E4" s="1">
        <v>0.94724953416546942</v>
      </c>
      <c r="F4" s="1">
        <v>0.94724953416546942</v>
      </c>
      <c r="H4" t="s">
        <v>1508</v>
      </c>
      <c r="J4" t="s">
        <v>1510</v>
      </c>
      <c r="K4">
        <v>0</v>
      </c>
      <c r="L4">
        <v>3.35</v>
      </c>
      <c r="M4">
        <v>0</v>
      </c>
      <c r="N4">
        <v>1.7</v>
      </c>
      <c r="O4">
        <v>3.35</v>
      </c>
      <c r="P4">
        <v>1.7</v>
      </c>
      <c r="T4" t="s">
        <v>1512</v>
      </c>
      <c r="U4" t="s">
        <v>1521</v>
      </c>
      <c r="V4" s="1"/>
      <c r="W4" s="1"/>
    </row>
    <row r="5" spans="1:35" x14ac:dyDescent="0.25">
      <c r="A5">
        <v>5</v>
      </c>
      <c r="B5">
        <v>1</v>
      </c>
      <c r="C5" s="1">
        <v>0.76902925858494564</v>
      </c>
      <c r="D5" s="1">
        <v>0.78145875028456535</v>
      </c>
      <c r="E5" s="1">
        <v>0.73291443924320154</v>
      </c>
      <c r="F5" s="1">
        <v>0.75679746415834659</v>
      </c>
      <c r="T5" t="s">
        <v>1513</v>
      </c>
      <c r="U5" s="1">
        <f>SQRT(POWER($N$3-M3,2)+POWER($N$4-M4,2))</f>
        <v>3.0232432915661951</v>
      </c>
      <c r="V5" t="s">
        <v>1521</v>
      </c>
      <c r="W5" s="1"/>
    </row>
    <row r="6" spans="1:35" x14ac:dyDescent="0.25">
      <c r="A6">
        <v>6</v>
      </c>
      <c r="B6">
        <v>1.5</v>
      </c>
      <c r="C6" s="1">
        <v>0.84668532843176303</v>
      </c>
      <c r="D6" s="1">
        <v>0.81996562104385073</v>
      </c>
      <c r="E6" s="1">
        <v>0.84668532843176303</v>
      </c>
      <c r="F6" s="1">
        <v>0.81996562104385073</v>
      </c>
      <c r="H6" t="s">
        <v>1518</v>
      </c>
      <c r="I6" s="1">
        <f>SQRT(POWER(P3-K3,2)+POWER(P4-K4,2))</f>
        <v>5.2810983706043579</v>
      </c>
      <c r="T6" t="s">
        <v>1514</v>
      </c>
      <c r="U6" s="1">
        <f>SQRT(POWER($O$3-M3,2)+POWER($O$4-M4,2))</f>
        <v>3.35</v>
      </c>
      <c r="V6" s="1">
        <f>SQRT(POWER($O$3-N3,2)+POWER($O$4-N4,2))</f>
        <v>2.995413160150032</v>
      </c>
      <c r="W6" t="s">
        <v>1521</v>
      </c>
    </row>
    <row r="7" spans="1:35" x14ac:dyDescent="0.25">
      <c r="A7">
        <v>7</v>
      </c>
      <c r="B7">
        <v>2</v>
      </c>
      <c r="C7" s="1">
        <v>1.305353997541538</v>
      </c>
      <c r="D7" s="1">
        <v>1.305353997541538</v>
      </c>
      <c r="E7" s="1">
        <v>1.305353997541538</v>
      </c>
      <c r="F7" s="1">
        <v>1.305353997541538</v>
      </c>
      <c r="T7" t="s">
        <v>1522</v>
      </c>
      <c r="U7" s="1">
        <f>SQRT(POWER($P$3-M3,2)+POWER($P$4-M4,2))</f>
        <v>3.0232432915661951</v>
      </c>
      <c r="V7" s="1">
        <f t="shared" ref="V7:W7" si="0">SQRT(POWER($P$3-N3,2)+POWER($P$4-N4,2))</f>
        <v>5</v>
      </c>
      <c r="W7" s="1">
        <f t="shared" si="0"/>
        <v>2.995413160150032</v>
      </c>
      <c r="X7" t="s">
        <v>1521</v>
      </c>
      <c r="Z7">
        <v>3</v>
      </c>
      <c r="AA7">
        <v>19</v>
      </c>
      <c r="AB7">
        <f>AA7+21</f>
        <v>40</v>
      </c>
      <c r="AC7">
        <f t="shared" ref="AC7:AI7" si="1">AB7+21</f>
        <v>61</v>
      </c>
      <c r="AD7">
        <f t="shared" si="1"/>
        <v>82</v>
      </c>
      <c r="AE7">
        <f t="shared" si="1"/>
        <v>103</v>
      </c>
      <c r="AF7">
        <f t="shared" si="1"/>
        <v>124</v>
      </c>
      <c r="AG7">
        <f t="shared" si="1"/>
        <v>145</v>
      </c>
      <c r="AH7">
        <f t="shared" si="1"/>
        <v>166</v>
      </c>
      <c r="AI7">
        <f t="shared" si="1"/>
        <v>187</v>
      </c>
    </row>
    <row r="8" spans="1:35" x14ac:dyDescent="0.25">
      <c r="A8">
        <v>8</v>
      </c>
      <c r="B8">
        <v>2.5</v>
      </c>
      <c r="C8" s="1">
        <v>3.3616834628301917</v>
      </c>
      <c r="D8" s="1">
        <v>3.5273325269550631</v>
      </c>
      <c r="E8" s="1">
        <v>3.5843432971905935</v>
      </c>
      <c r="F8" s="1">
        <v>3.308214208460992</v>
      </c>
      <c r="Z8">
        <v>2.5</v>
      </c>
      <c r="AA8">
        <f>AI7+21</f>
        <v>208</v>
      </c>
      <c r="AB8">
        <f>AA8+21</f>
        <v>229</v>
      </c>
      <c r="AC8">
        <f t="shared" ref="AC8:AI8" si="2">AB8+21</f>
        <v>250</v>
      </c>
      <c r="AD8">
        <f t="shared" si="2"/>
        <v>271</v>
      </c>
      <c r="AE8">
        <f t="shared" si="2"/>
        <v>292</v>
      </c>
      <c r="AF8">
        <f t="shared" si="2"/>
        <v>313</v>
      </c>
      <c r="AG8">
        <f t="shared" si="2"/>
        <v>334</v>
      </c>
      <c r="AH8">
        <f t="shared" si="2"/>
        <v>355</v>
      </c>
      <c r="AI8">
        <f t="shared" si="2"/>
        <v>376</v>
      </c>
    </row>
    <row r="9" spans="1:35" x14ac:dyDescent="0.25">
      <c r="A9">
        <v>9</v>
      </c>
      <c r="B9">
        <v>3</v>
      </c>
      <c r="C9" s="1">
        <v>11.740485051682802</v>
      </c>
      <c r="D9" s="1">
        <v>10.663674226464288</v>
      </c>
      <c r="E9" s="1">
        <v>10.8360266419357</v>
      </c>
      <c r="F9" s="1">
        <v>10.8360266419357</v>
      </c>
      <c r="Z9">
        <v>2</v>
      </c>
      <c r="AA9">
        <f>AI8+21</f>
        <v>397</v>
      </c>
      <c r="AB9">
        <f>AA9+21</f>
        <v>418</v>
      </c>
      <c r="AC9">
        <f t="shared" ref="AC9:AI9" si="3">AB9+21</f>
        <v>439</v>
      </c>
      <c r="AD9">
        <f t="shared" si="3"/>
        <v>460</v>
      </c>
      <c r="AE9">
        <f t="shared" si="3"/>
        <v>481</v>
      </c>
      <c r="AF9">
        <f t="shared" si="3"/>
        <v>502</v>
      </c>
      <c r="AG9">
        <f t="shared" si="3"/>
        <v>523</v>
      </c>
      <c r="AH9">
        <f t="shared" si="3"/>
        <v>544</v>
      </c>
      <c r="AI9">
        <f t="shared" si="3"/>
        <v>565</v>
      </c>
    </row>
    <row r="10" spans="1:35" x14ac:dyDescent="0.25">
      <c r="A10">
        <v>10</v>
      </c>
      <c r="B10">
        <v>3.5</v>
      </c>
      <c r="C10" s="1">
        <v>3.5273325269550631</v>
      </c>
      <c r="D10" s="1">
        <v>4.0748831502853919</v>
      </c>
      <c r="E10" s="1">
        <v>3.7011440527598762</v>
      </c>
      <c r="F10" s="1">
        <v>3.7609640645075757</v>
      </c>
      <c r="Z10">
        <v>1.5</v>
      </c>
      <c r="AA10">
        <f t="shared" ref="AA10:AA12" si="4">AI9+21</f>
        <v>586</v>
      </c>
      <c r="AB10">
        <f t="shared" ref="AB10:AI10" si="5">AA10+21</f>
        <v>607</v>
      </c>
      <c r="AC10">
        <f t="shared" si="5"/>
        <v>628</v>
      </c>
      <c r="AD10">
        <f t="shared" si="5"/>
        <v>649</v>
      </c>
      <c r="AE10">
        <f t="shared" si="5"/>
        <v>670</v>
      </c>
      <c r="AF10">
        <f t="shared" si="5"/>
        <v>691</v>
      </c>
      <c r="AG10">
        <f t="shared" si="5"/>
        <v>712</v>
      </c>
      <c r="AH10">
        <f t="shared" si="5"/>
        <v>733</v>
      </c>
      <c r="AI10">
        <f t="shared" si="5"/>
        <v>754</v>
      </c>
    </row>
    <row r="11" spans="1:35" x14ac:dyDescent="0.25">
      <c r="A11">
        <v>11</v>
      </c>
      <c r="B11">
        <v>4</v>
      </c>
      <c r="C11" s="1">
        <v>7.8633238248857324</v>
      </c>
      <c r="D11" s="1">
        <v>8.1195610454534322</v>
      </c>
      <c r="E11" s="1">
        <v>6.5919061299105222</v>
      </c>
      <c r="F11" s="1">
        <v>8.6573571043178692</v>
      </c>
      <c r="Z11">
        <v>1</v>
      </c>
      <c r="AA11">
        <f t="shared" si="4"/>
        <v>775</v>
      </c>
      <c r="AB11">
        <f t="shared" ref="AB11:AI11" si="6">AA11+21</f>
        <v>796</v>
      </c>
      <c r="AC11">
        <f t="shared" si="6"/>
        <v>817</v>
      </c>
      <c r="AD11">
        <f t="shared" si="6"/>
        <v>838</v>
      </c>
      <c r="AE11">
        <f t="shared" si="6"/>
        <v>859</v>
      </c>
      <c r="AF11">
        <f t="shared" si="6"/>
        <v>880</v>
      </c>
      <c r="AG11">
        <f t="shared" si="6"/>
        <v>901</v>
      </c>
      <c r="AH11">
        <f t="shared" si="6"/>
        <v>922</v>
      </c>
      <c r="AI11">
        <f t="shared" si="6"/>
        <v>943</v>
      </c>
    </row>
    <row r="12" spans="1:35" x14ac:dyDescent="0.25">
      <c r="A12">
        <v>12</v>
      </c>
      <c r="B12">
        <v>4.5</v>
      </c>
      <c r="C12" s="1">
        <v>2.2515258567794989</v>
      </c>
      <c r="D12" s="1">
        <v>2.3248949231470326</v>
      </c>
      <c r="E12" s="1">
        <v>2.3248949231470326</v>
      </c>
      <c r="F12" s="1">
        <v>2.1457906735558052</v>
      </c>
      <c r="Z12">
        <v>0.5</v>
      </c>
      <c r="AA12">
        <f t="shared" si="4"/>
        <v>964</v>
      </c>
      <c r="AB12">
        <f t="shared" ref="AB12:AI12" si="7">AA12+21</f>
        <v>985</v>
      </c>
      <c r="AC12">
        <f t="shared" si="7"/>
        <v>1006</v>
      </c>
      <c r="AD12">
        <f t="shared" si="7"/>
        <v>1027</v>
      </c>
      <c r="AE12">
        <f t="shared" si="7"/>
        <v>1048</v>
      </c>
      <c r="AF12">
        <f t="shared" si="7"/>
        <v>1069</v>
      </c>
      <c r="AG12">
        <f t="shared" si="7"/>
        <v>1090</v>
      </c>
      <c r="AH12">
        <f t="shared" si="7"/>
        <v>1111</v>
      </c>
      <c r="AI12">
        <f t="shared" si="7"/>
        <v>1132</v>
      </c>
    </row>
    <row r="13" spans="1:35" x14ac:dyDescent="0.25">
      <c r="A13">
        <v>13</v>
      </c>
      <c r="B13">
        <v>5</v>
      </c>
      <c r="C13" s="1">
        <v>2.478883460205028</v>
      </c>
      <c r="D13" s="1">
        <v>2.478883460205028</v>
      </c>
      <c r="E13" s="1">
        <v>2.478883460205028</v>
      </c>
      <c r="F13" s="1">
        <v>2.478883460205028</v>
      </c>
      <c r="AA13">
        <v>0.5</v>
      </c>
      <c r="AB13">
        <v>1</v>
      </c>
      <c r="AC13">
        <v>1.5</v>
      </c>
      <c r="AD13">
        <v>2</v>
      </c>
      <c r="AE13">
        <v>2.5</v>
      </c>
      <c r="AF13">
        <v>3</v>
      </c>
      <c r="AG13">
        <v>3.5</v>
      </c>
      <c r="AH13">
        <v>4</v>
      </c>
      <c r="AI13">
        <v>4.5</v>
      </c>
    </row>
    <row r="14" spans="1:35" x14ac:dyDescent="0.25">
      <c r="A14">
        <v>14</v>
      </c>
      <c r="B14">
        <v>5.5</v>
      </c>
      <c r="C14" s="1">
        <v>3.4712285414924549</v>
      </c>
      <c r="D14" s="1">
        <v>4.0748831502853919</v>
      </c>
      <c r="E14" s="1">
        <v>3.8217509215751315</v>
      </c>
      <c r="F14" s="1">
        <v>3.7609640645075757</v>
      </c>
    </row>
    <row r="15" spans="1:35" x14ac:dyDescent="0.25">
      <c r="A15">
        <v>15</v>
      </c>
      <c r="B15">
        <v>6</v>
      </c>
      <c r="C15" s="1">
        <v>15</v>
      </c>
      <c r="D15" s="1">
        <v>8.7972822724015689</v>
      </c>
      <c r="E15" s="1">
        <v>12.123064902742609</v>
      </c>
      <c r="F15" s="1">
        <v>12.926031527361252</v>
      </c>
      <c r="H15" s="7"/>
      <c r="I15" s="8" t="s">
        <v>1512</v>
      </c>
      <c r="J15" s="8" t="s">
        <v>1513</v>
      </c>
      <c r="K15" s="8" t="s">
        <v>1514</v>
      </c>
      <c r="L15" s="9" t="s">
        <v>1522</v>
      </c>
    </row>
    <row r="16" spans="1:35" x14ac:dyDescent="0.25">
      <c r="A16">
        <v>16</v>
      </c>
      <c r="B16">
        <v>6.5</v>
      </c>
      <c r="C16" s="1">
        <v>12.319004826874833</v>
      </c>
      <c r="D16" s="1">
        <v>13.562969849791322</v>
      </c>
      <c r="E16" s="1">
        <v>12.319004826874833</v>
      </c>
      <c r="F16" s="1">
        <v>12.319004826874833</v>
      </c>
      <c r="G16" t="s">
        <v>1509</v>
      </c>
      <c r="H16" s="33" t="s">
        <v>1516</v>
      </c>
      <c r="I16" s="4">
        <f>SQRT(POWER($I21-$M$3,2)+POWER($J21-$M$4,2))</f>
        <v>3.6055512754639891</v>
      </c>
      <c r="J16" s="4">
        <f>SQRT(POWER($I21-$N$3,2)+POWER($J21-$N$4,2))</f>
        <v>1.3928388277184121</v>
      </c>
      <c r="K16" s="4">
        <f>SQRT(POWER($I21-$O$3,2)+POWER($J21-$O$4,2))</f>
        <v>2.0303940504246953</v>
      </c>
      <c r="L16" s="10">
        <f>SQRT(POWER($I21-$P$3,2)+POWER($J21-$P$4,2))</f>
        <v>4.6840153714521477</v>
      </c>
      <c r="Z16">
        <v>3</v>
      </c>
      <c r="AA16">
        <v>31</v>
      </c>
      <c r="AB16">
        <f>AA16+21</f>
        <v>52</v>
      </c>
      <c r="AC16">
        <f t="shared" ref="AC16:AI16" si="8">AB16+21</f>
        <v>73</v>
      </c>
      <c r="AD16">
        <f t="shared" si="8"/>
        <v>94</v>
      </c>
      <c r="AE16">
        <f t="shared" si="8"/>
        <v>115</v>
      </c>
      <c r="AF16">
        <f t="shared" si="8"/>
        <v>136</v>
      </c>
      <c r="AG16">
        <f t="shared" si="8"/>
        <v>157</v>
      </c>
      <c r="AH16">
        <f t="shared" si="8"/>
        <v>178</v>
      </c>
      <c r="AI16">
        <f t="shared" si="8"/>
        <v>199</v>
      </c>
    </row>
    <row r="17" spans="1:35" x14ac:dyDescent="0.25">
      <c r="A17">
        <v>17</v>
      </c>
      <c r="B17">
        <v>7</v>
      </c>
      <c r="C17" s="1">
        <v>2.439455580765808</v>
      </c>
      <c r="D17" s="1">
        <v>2.478883460205028</v>
      </c>
      <c r="E17" s="1">
        <v>2.439455580765808</v>
      </c>
      <c r="F17" s="1">
        <v>2.2515258567794989</v>
      </c>
      <c r="G17" t="s">
        <v>1510</v>
      </c>
      <c r="H17" s="33" t="s">
        <v>1527</v>
      </c>
      <c r="I17" s="32">
        <f>ROUND(I16/0.5,0)*0.5</f>
        <v>3.5</v>
      </c>
      <c r="J17" s="32">
        <f t="shared" ref="J17:L17" si="9">ROUND(J16/0.5,0)*0.5</f>
        <v>1.5</v>
      </c>
      <c r="K17" s="32">
        <f t="shared" si="9"/>
        <v>2</v>
      </c>
      <c r="L17" s="34">
        <f t="shared" si="9"/>
        <v>4.5</v>
      </c>
      <c r="Z17">
        <v>2.5</v>
      </c>
      <c r="AA17">
        <f>AI16+21</f>
        <v>220</v>
      </c>
      <c r="AB17">
        <f>AA17+21</f>
        <v>241</v>
      </c>
      <c r="AC17">
        <f t="shared" ref="AC17:AI17" si="10">AB17+21</f>
        <v>262</v>
      </c>
      <c r="AD17">
        <f t="shared" si="10"/>
        <v>283</v>
      </c>
      <c r="AE17">
        <f t="shared" si="10"/>
        <v>304</v>
      </c>
      <c r="AF17">
        <f t="shared" si="10"/>
        <v>325</v>
      </c>
      <c r="AG17">
        <f t="shared" si="10"/>
        <v>346</v>
      </c>
      <c r="AH17">
        <f t="shared" si="10"/>
        <v>367</v>
      </c>
      <c r="AI17">
        <f t="shared" si="10"/>
        <v>388</v>
      </c>
    </row>
    <row r="18" spans="1:35" x14ac:dyDescent="0.25">
      <c r="A18">
        <v>18</v>
      </c>
      <c r="B18">
        <v>7.5</v>
      </c>
      <c r="C18" s="1">
        <v>10.8360266419357</v>
      </c>
      <c r="D18" s="1">
        <v>12.123064902742609</v>
      </c>
      <c r="E18" s="1">
        <v>11.011164715941661</v>
      </c>
      <c r="F18" s="1">
        <v>14.46130803468613</v>
      </c>
      <c r="H18" s="33" t="s">
        <v>1517</v>
      </c>
      <c r="I18" s="4">
        <f ca="1">IF(INDIRECT("$C$" &amp; $I17*2+3)&gt;$I$6,$I$6,INDIRECT("$C$" &amp; $I17*2+3))</f>
        <v>3.5273325269550631</v>
      </c>
      <c r="J18" s="4">
        <f ca="1">IF(INDIRECT("$D$" &amp; $J17*2+3)&gt;$I$6,$I$6,INDIRECT("$D$" &amp; $J17*2+3))</f>
        <v>0.81996562104385073</v>
      </c>
      <c r="K18" s="4">
        <f ca="1">IF(INDIRECT("$E$" &amp; $K17*2+3)&gt;$I$6,$I$6,INDIRECT("$E$" &amp; $K17*2+3))</f>
        <v>1.305353997541538</v>
      </c>
      <c r="L18" s="10">
        <f ca="1">IF(INDIRECT("$F$" &amp; $L17*2+3)&gt;$I$6,$I$6,INDIRECT("$F$" &amp; $L17*2+3))</f>
        <v>2.1457906735558052</v>
      </c>
      <c r="Z18">
        <v>2</v>
      </c>
      <c r="AA18">
        <f>AI17+21</f>
        <v>409</v>
      </c>
      <c r="AB18">
        <f>AA18+21</f>
        <v>430</v>
      </c>
      <c r="AC18">
        <f t="shared" ref="AC18:AI18" si="11">AB18+21</f>
        <v>451</v>
      </c>
      <c r="AD18">
        <f t="shared" si="11"/>
        <v>472</v>
      </c>
      <c r="AE18">
        <f t="shared" si="11"/>
        <v>493</v>
      </c>
      <c r="AF18">
        <f t="shared" si="11"/>
        <v>514</v>
      </c>
      <c r="AG18">
        <f t="shared" si="11"/>
        <v>535</v>
      </c>
      <c r="AH18">
        <f t="shared" si="11"/>
        <v>556</v>
      </c>
      <c r="AI18">
        <f t="shared" si="11"/>
        <v>577</v>
      </c>
    </row>
    <row r="19" spans="1:35" x14ac:dyDescent="0.25">
      <c r="A19">
        <v>19</v>
      </c>
      <c r="B19">
        <v>8</v>
      </c>
      <c r="C19" s="1">
        <v>15</v>
      </c>
      <c r="D19" s="1">
        <v>15</v>
      </c>
      <c r="E19" s="1">
        <v>15</v>
      </c>
      <c r="F19" s="1">
        <v>15</v>
      </c>
      <c r="H19" s="33"/>
      <c r="I19" s="32" t="s">
        <v>1502</v>
      </c>
      <c r="J19" s="4">
        <f>SUM(ABS(I16-I17),ABS(J17-J16),ABS(K17-K16),ABS(L17-L16))</f>
        <v>0.42712186962242016</v>
      </c>
      <c r="K19" s="32"/>
      <c r="L19" s="34"/>
      <c r="Z19">
        <v>1.5</v>
      </c>
      <c r="AA19">
        <f t="shared" ref="AA19:AA21" si="12">AI18+21</f>
        <v>598</v>
      </c>
      <c r="AB19">
        <f t="shared" ref="AB19:AI19" si="13">AA19+21</f>
        <v>619</v>
      </c>
      <c r="AC19">
        <f t="shared" si="13"/>
        <v>640</v>
      </c>
      <c r="AD19">
        <f t="shared" si="13"/>
        <v>661</v>
      </c>
      <c r="AE19">
        <f t="shared" si="13"/>
        <v>682</v>
      </c>
      <c r="AF19">
        <f t="shared" si="13"/>
        <v>703</v>
      </c>
      <c r="AG19">
        <f t="shared" si="13"/>
        <v>724</v>
      </c>
      <c r="AH19">
        <f t="shared" si="13"/>
        <v>745</v>
      </c>
      <c r="AI19">
        <f t="shared" si="13"/>
        <v>766</v>
      </c>
    </row>
    <row r="20" spans="1:35" x14ac:dyDescent="0.25">
      <c r="A20">
        <v>20</v>
      </c>
      <c r="B20">
        <v>8.5</v>
      </c>
      <c r="C20" s="1">
        <v>7.8633238248857324</v>
      </c>
      <c r="D20" s="1">
        <v>8.3841481082337026</v>
      </c>
      <c r="E20" s="1">
        <v>8.5196575159140302</v>
      </c>
      <c r="F20" s="1">
        <v>8.2507940453586901</v>
      </c>
      <c r="H20" s="33"/>
      <c r="I20" s="32" t="s">
        <v>1509</v>
      </c>
      <c r="J20" s="32" t="s">
        <v>1510</v>
      </c>
      <c r="K20" s="32"/>
      <c r="L20" s="34"/>
      <c r="Z20">
        <v>1</v>
      </c>
      <c r="AA20">
        <f t="shared" si="12"/>
        <v>787</v>
      </c>
      <c r="AB20">
        <f t="shared" ref="AB20:AB21" si="14">AA20+21</f>
        <v>808</v>
      </c>
      <c r="AC20">
        <f t="shared" ref="AC20:AI20" si="15">AB20+21</f>
        <v>829</v>
      </c>
      <c r="AD20">
        <f t="shared" si="15"/>
        <v>850</v>
      </c>
      <c r="AE20">
        <f t="shared" si="15"/>
        <v>871</v>
      </c>
      <c r="AF20">
        <f t="shared" si="15"/>
        <v>892</v>
      </c>
      <c r="AG20">
        <f t="shared" si="15"/>
        <v>913</v>
      </c>
      <c r="AH20">
        <f t="shared" si="15"/>
        <v>934</v>
      </c>
      <c r="AI20">
        <f t="shared" si="15"/>
        <v>955</v>
      </c>
    </row>
    <row r="21" spans="1:35" x14ac:dyDescent="0.25">
      <c r="A21">
        <v>21</v>
      </c>
      <c r="B21">
        <v>9</v>
      </c>
      <c r="C21" s="1">
        <v>8.5196575159140302</v>
      </c>
      <c r="D21" s="1">
        <v>8.3841481082337026</v>
      </c>
      <c r="E21" s="1">
        <v>11.011164715941661</v>
      </c>
      <c r="F21" s="1">
        <v>10.663674226464288</v>
      </c>
      <c r="H21" s="33" t="s">
        <v>1523</v>
      </c>
      <c r="I21" s="32">
        <v>0.5</v>
      </c>
      <c r="J21" s="32">
        <v>3</v>
      </c>
      <c r="K21" s="32"/>
      <c r="L21" s="34"/>
      <c r="Z21">
        <v>0.5</v>
      </c>
      <c r="AA21">
        <f t="shared" si="12"/>
        <v>976</v>
      </c>
      <c r="AB21">
        <f t="shared" si="14"/>
        <v>997</v>
      </c>
      <c r="AC21">
        <f t="shared" ref="AC21:AI21" si="16">AB21+21</f>
        <v>1018</v>
      </c>
      <c r="AD21">
        <f t="shared" si="16"/>
        <v>1039</v>
      </c>
      <c r="AE21">
        <f t="shared" si="16"/>
        <v>1060</v>
      </c>
      <c r="AF21">
        <f t="shared" si="16"/>
        <v>1081</v>
      </c>
      <c r="AG21">
        <f t="shared" si="16"/>
        <v>1102</v>
      </c>
      <c r="AH21">
        <f t="shared" si="16"/>
        <v>1123</v>
      </c>
      <c r="AI21">
        <f t="shared" si="16"/>
        <v>1144</v>
      </c>
    </row>
    <row r="22" spans="1:35" x14ac:dyDescent="0.25">
      <c r="A22">
        <v>22</v>
      </c>
      <c r="B22">
        <v>9.5</v>
      </c>
      <c r="C22" s="1">
        <v>7.2575524848878796</v>
      </c>
      <c r="D22" s="1">
        <v>7.1421174880468641</v>
      </c>
      <c r="E22" s="1">
        <v>6.8067124564191497</v>
      </c>
      <c r="F22" s="1">
        <v>7.2575524848878796</v>
      </c>
      <c r="H22" s="33" t="s">
        <v>1525</v>
      </c>
      <c r="I22" s="4">
        <v>0.54381701492537304</v>
      </c>
      <c r="J22" s="4">
        <v>3.2787014925373099</v>
      </c>
      <c r="K22" s="4">
        <f>IF($I22&lt;$K$3,$K$3,IF($I22&gt;$L$3,$L$3,$I22))</f>
        <v>0.54381701492537304</v>
      </c>
      <c r="L22" s="10">
        <f>IF($J22&lt;$K$4,$K$4,IF($J22&gt;$L$4,$L$4,$J22))</f>
        <v>3.2787014925373099</v>
      </c>
      <c r="AA22">
        <v>0.5</v>
      </c>
      <c r="AB22">
        <v>1</v>
      </c>
      <c r="AC22">
        <v>1.5</v>
      </c>
      <c r="AD22">
        <v>2</v>
      </c>
      <c r="AE22">
        <v>2.5</v>
      </c>
      <c r="AF22">
        <v>3</v>
      </c>
      <c r="AG22">
        <v>3.5</v>
      </c>
      <c r="AH22">
        <v>4</v>
      </c>
      <c r="AI22">
        <v>4.5</v>
      </c>
    </row>
    <row r="23" spans="1:35" x14ac:dyDescent="0.25">
      <c r="A23">
        <v>23</v>
      </c>
      <c r="B23">
        <v>10</v>
      </c>
      <c r="C23" s="1">
        <v>5.3516718677647912</v>
      </c>
      <c r="D23" s="1">
        <v>4.8608285870265391</v>
      </c>
      <c r="E23" s="1">
        <v>5.2665508539745574</v>
      </c>
      <c r="F23" s="1">
        <v>5.4381686561729188</v>
      </c>
      <c r="H23" s="33" t="s">
        <v>1526</v>
      </c>
      <c r="I23" s="4">
        <v>2.1049899999999999</v>
      </c>
      <c r="J23" s="4">
        <v>3.2960884285555201</v>
      </c>
      <c r="K23" s="4">
        <f>IF($I23&lt;$K$3,$K$3,IF($I23&gt;$L$3,$L$3,$I23))</f>
        <v>2.1049899999999999</v>
      </c>
      <c r="L23" s="10">
        <f>IF($J23&lt;$K$4,$K$4,IF($J23&gt;$L$4,$L$4,$J23))</f>
        <v>3.2960884285555201</v>
      </c>
    </row>
    <row r="24" spans="1:35" x14ac:dyDescent="0.25">
      <c r="A24">
        <v>24</v>
      </c>
      <c r="B24">
        <v>10.5</v>
      </c>
      <c r="C24" s="1">
        <v>15</v>
      </c>
      <c r="D24" s="1">
        <v>15</v>
      </c>
      <c r="E24" s="1">
        <v>15</v>
      </c>
      <c r="F24" s="1">
        <v>15</v>
      </c>
      <c r="H24" s="33"/>
      <c r="I24" s="32"/>
      <c r="J24" s="32"/>
      <c r="K24" s="32"/>
      <c r="L24" s="34"/>
    </row>
    <row r="25" spans="1:35" x14ac:dyDescent="0.25">
      <c r="A25">
        <v>25</v>
      </c>
      <c r="B25">
        <v>11</v>
      </c>
      <c r="C25" s="1">
        <v>14.23129370812401</v>
      </c>
      <c r="D25" s="1">
        <v>15</v>
      </c>
      <c r="E25" s="1">
        <v>13.347244040708263</v>
      </c>
      <c r="F25" s="1">
        <v>14.23129370812401</v>
      </c>
      <c r="H25" s="33" t="s">
        <v>1519</v>
      </c>
      <c r="I25" s="32" t="str">
        <f ca="1" xml:space="preserve"> "(x - " &amp; $M$3 &amp; ")^2 + (y - " &amp; $M$4 &amp; ")^2 = " &amp; I18 &amp; "^2"</f>
        <v>(x - 2,5)^2 + (y - 0)^2 = 3,52733252695506^2</v>
      </c>
      <c r="J25" s="32"/>
      <c r="K25" s="32"/>
      <c r="L25" s="34"/>
      <c r="Z25">
        <v>3</v>
      </c>
      <c r="AA25">
        <v>32</v>
      </c>
      <c r="AB25">
        <f>AA25+21</f>
        <v>53</v>
      </c>
      <c r="AC25">
        <f t="shared" ref="AC25:AI25" si="17">AB25+21</f>
        <v>74</v>
      </c>
      <c r="AD25">
        <f t="shared" si="17"/>
        <v>95</v>
      </c>
      <c r="AE25">
        <f t="shared" si="17"/>
        <v>116</v>
      </c>
      <c r="AF25">
        <f t="shared" si="17"/>
        <v>137</v>
      </c>
      <c r="AG25">
        <f t="shared" si="17"/>
        <v>158</v>
      </c>
      <c r="AH25">
        <f t="shared" si="17"/>
        <v>179</v>
      </c>
      <c r="AI25">
        <f t="shared" si="17"/>
        <v>200</v>
      </c>
    </row>
    <row r="26" spans="1:35" x14ac:dyDescent="0.25">
      <c r="A26">
        <v>26</v>
      </c>
      <c r="B26">
        <v>11.5</v>
      </c>
      <c r="C26" s="1">
        <v>7.7382537323475633</v>
      </c>
      <c r="D26" s="1">
        <v>8.5196575159140302</v>
      </c>
      <c r="E26" s="1">
        <v>8.6573571043178692</v>
      </c>
      <c r="F26" s="1">
        <v>7.6151729420937668</v>
      </c>
      <c r="H26" s="33"/>
      <c r="I26" s="32" t="str">
        <f ca="1" xml:space="preserve"> "(x - " &amp; $N$3 &amp; ")^2 + (y - " &amp; $N$4 &amp; ")^2 = " &amp; J18 &amp; "^2"</f>
        <v>(x - 0)^2 + (y - 1,7)^2 = 0,819965621043851^2</v>
      </c>
      <c r="J26" s="32"/>
      <c r="K26" s="32"/>
      <c r="L26" s="34"/>
      <c r="Z26">
        <v>2.5</v>
      </c>
      <c r="AA26">
        <f>AI25+21</f>
        <v>221</v>
      </c>
      <c r="AB26">
        <f>AA26+21</f>
        <v>242</v>
      </c>
      <c r="AC26">
        <f t="shared" ref="AC26:AI26" si="18">AB26+21</f>
        <v>263</v>
      </c>
      <c r="AD26">
        <f t="shared" si="18"/>
        <v>284</v>
      </c>
      <c r="AE26">
        <f t="shared" si="18"/>
        <v>305</v>
      </c>
      <c r="AF26">
        <f t="shared" si="18"/>
        <v>326</v>
      </c>
      <c r="AG26">
        <f t="shared" si="18"/>
        <v>347</v>
      </c>
      <c r="AH26">
        <f t="shared" si="18"/>
        <v>368</v>
      </c>
      <c r="AI26">
        <f t="shared" si="18"/>
        <v>389</v>
      </c>
    </row>
    <row r="27" spans="1:35" x14ac:dyDescent="0.25">
      <c r="A27">
        <v>27</v>
      </c>
      <c r="B27">
        <v>12</v>
      </c>
      <c r="C27" s="1">
        <v>6.8067124564191497</v>
      </c>
      <c r="D27" s="1">
        <v>6.282339886049388</v>
      </c>
      <c r="E27" s="1">
        <v>6.3838786644458505</v>
      </c>
      <c r="F27" s="1">
        <v>5.9873113582069148</v>
      </c>
      <c r="H27" s="33"/>
      <c r="I27" s="32" t="str">
        <f ca="1" xml:space="preserve"> "(x - " &amp; $O$3 &amp; ")^2 + (y - " &amp; $O$4 &amp; ")^2 = " &amp; K18 &amp; "^2"</f>
        <v>(x - 2,5)^2 + (y - 3,35)^2 = 1,30535399754154^2</v>
      </c>
      <c r="J27" s="32"/>
      <c r="K27" s="32"/>
      <c r="L27" s="34"/>
      <c r="Z27">
        <v>2</v>
      </c>
      <c r="AA27">
        <f>AI26+21</f>
        <v>410</v>
      </c>
      <c r="AB27">
        <f>AA27+21</f>
        <v>431</v>
      </c>
      <c r="AC27">
        <f t="shared" ref="AC27:AI27" si="19">AB27+21</f>
        <v>452</v>
      </c>
      <c r="AD27">
        <f t="shared" si="19"/>
        <v>473</v>
      </c>
      <c r="AE27">
        <f t="shared" si="19"/>
        <v>494</v>
      </c>
      <c r="AF27">
        <f t="shared" si="19"/>
        <v>515</v>
      </c>
      <c r="AG27">
        <f t="shared" si="19"/>
        <v>536</v>
      </c>
      <c r="AH27">
        <f t="shared" si="19"/>
        <v>557</v>
      </c>
      <c r="AI27">
        <f t="shared" si="19"/>
        <v>578</v>
      </c>
    </row>
    <row r="28" spans="1:35" x14ac:dyDescent="0.25">
      <c r="A28">
        <v>28</v>
      </c>
      <c r="B28">
        <v>12.5</v>
      </c>
      <c r="C28" s="1">
        <v>12.518111644377413</v>
      </c>
      <c r="D28" s="1">
        <v>13.134949458356514</v>
      </c>
      <c r="E28" s="1">
        <v>13.134949458356514</v>
      </c>
      <c r="F28" s="1">
        <v>13.562969849791322</v>
      </c>
      <c r="H28" s="33"/>
      <c r="I28" s="32" t="str">
        <f ca="1" xml:space="preserve"> "(x - " &amp; $P$3 &amp; ")^2 + (y - " &amp; $P$4 &amp; ")^2 = " &amp; L18 &amp; "^2"</f>
        <v>(x - 5)^2 + (y - 1,7)^2 = 2,14579067355581^2</v>
      </c>
      <c r="J28" s="32"/>
      <c r="K28" s="32"/>
      <c r="L28" s="34"/>
      <c r="Z28">
        <v>1.5</v>
      </c>
      <c r="AA28">
        <f t="shared" ref="AA28:AA30" si="20">AI27+21</f>
        <v>599</v>
      </c>
      <c r="AB28">
        <f t="shared" ref="AB28:AI28" si="21">AA28+21</f>
        <v>620</v>
      </c>
      <c r="AC28">
        <f t="shared" si="21"/>
        <v>641</v>
      </c>
      <c r="AD28">
        <f t="shared" si="21"/>
        <v>662</v>
      </c>
      <c r="AE28">
        <f t="shared" si="21"/>
        <v>683</v>
      </c>
      <c r="AF28">
        <f t="shared" si="21"/>
        <v>704</v>
      </c>
      <c r="AG28">
        <f t="shared" si="21"/>
        <v>725</v>
      </c>
      <c r="AH28">
        <f t="shared" si="21"/>
        <v>746</v>
      </c>
      <c r="AI28">
        <f t="shared" si="21"/>
        <v>767</v>
      </c>
    </row>
    <row r="29" spans="1:35" x14ac:dyDescent="0.25">
      <c r="A29">
        <v>29</v>
      </c>
      <c r="B29">
        <v>13</v>
      </c>
      <c r="C29" s="1">
        <v>9.0839538133720019</v>
      </c>
      <c r="D29" s="1">
        <v>9.0839538133720019</v>
      </c>
      <c r="E29" s="1">
        <v>8.5196575159140302</v>
      </c>
      <c r="F29" s="1">
        <v>9.0839538133720019</v>
      </c>
      <c r="H29" s="33"/>
      <c r="I29" s="32"/>
      <c r="J29" s="32"/>
      <c r="K29" s="32"/>
      <c r="L29" s="34"/>
      <c r="Z29">
        <v>1</v>
      </c>
      <c r="AA29">
        <f t="shared" si="20"/>
        <v>788</v>
      </c>
      <c r="AB29">
        <f t="shared" ref="AB29:AI29" si="22">AA29+21</f>
        <v>809</v>
      </c>
      <c r="AC29">
        <f t="shared" si="22"/>
        <v>830</v>
      </c>
      <c r="AD29">
        <f t="shared" si="22"/>
        <v>851</v>
      </c>
      <c r="AE29">
        <f t="shared" si="22"/>
        <v>872</v>
      </c>
      <c r="AF29">
        <f t="shared" si="22"/>
        <v>893</v>
      </c>
      <c r="AG29">
        <f t="shared" si="22"/>
        <v>914</v>
      </c>
      <c r="AH29">
        <f t="shared" si="22"/>
        <v>935</v>
      </c>
      <c r="AI29">
        <f t="shared" si="22"/>
        <v>956</v>
      </c>
    </row>
    <row r="30" spans="1:35" x14ac:dyDescent="0.25">
      <c r="A30">
        <v>30</v>
      </c>
      <c r="B30">
        <v>13.5</v>
      </c>
      <c r="C30" s="1">
        <v>8.9394689912596128</v>
      </c>
      <c r="D30" s="1">
        <v>8.9394689912596128</v>
      </c>
      <c r="E30" s="1">
        <v>8.9394689912596128</v>
      </c>
      <c r="F30" s="1">
        <v>8.9394689912596128</v>
      </c>
      <c r="H30" s="33"/>
      <c r="I30" s="32" t="s">
        <v>1529</v>
      </c>
      <c r="J30" s="32"/>
      <c r="K30" s="32"/>
      <c r="L30" s="34"/>
      <c r="Z30">
        <v>0.5</v>
      </c>
      <c r="AA30">
        <f t="shared" si="20"/>
        <v>977</v>
      </c>
      <c r="AB30">
        <f t="shared" ref="AB30:AI30" si="23">AA30+21</f>
        <v>998</v>
      </c>
      <c r="AC30">
        <f t="shared" si="23"/>
        <v>1019</v>
      </c>
      <c r="AD30">
        <f t="shared" si="23"/>
        <v>1040</v>
      </c>
      <c r="AE30">
        <f t="shared" si="23"/>
        <v>1061</v>
      </c>
      <c r="AF30">
        <f t="shared" si="23"/>
        <v>1082</v>
      </c>
      <c r="AG30">
        <f t="shared" si="23"/>
        <v>1103</v>
      </c>
      <c r="AH30">
        <f t="shared" si="23"/>
        <v>1124</v>
      </c>
      <c r="AI30">
        <f t="shared" si="23"/>
        <v>1145</v>
      </c>
    </row>
    <row r="31" spans="1:35" x14ac:dyDescent="0.25">
      <c r="A31">
        <v>31</v>
      </c>
      <c r="B31">
        <v>14</v>
      </c>
      <c r="C31" s="1">
        <v>7.6151729420937668</v>
      </c>
      <c r="D31" s="1">
        <v>7.6151729420937668</v>
      </c>
      <c r="E31" s="1">
        <v>7.6151729420937668</v>
      </c>
      <c r="F31" s="1">
        <v>7.6151729420937668</v>
      </c>
      <c r="H31" s="33"/>
      <c r="I31" s="32" t="s">
        <v>1525</v>
      </c>
      <c r="J31" s="32">
        <f>SQRT(POWER($K22-$I21,2)+POWER($L22-$J21,2))</f>
        <v>0.28212488855025636</v>
      </c>
      <c r="K31" s="32"/>
      <c r="L31" s="34"/>
      <c r="AA31">
        <v>0.5</v>
      </c>
      <c r="AB31">
        <v>1</v>
      </c>
      <c r="AC31">
        <v>1.5</v>
      </c>
      <c r="AD31">
        <v>2</v>
      </c>
      <c r="AE31">
        <v>2.5</v>
      </c>
      <c r="AF31">
        <v>3</v>
      </c>
      <c r="AG31">
        <v>3.5</v>
      </c>
      <c r="AH31">
        <v>4</v>
      </c>
      <c r="AI31">
        <v>4.5</v>
      </c>
    </row>
    <row r="32" spans="1:35" x14ac:dyDescent="0.25">
      <c r="A32">
        <v>32</v>
      </c>
      <c r="B32">
        <v>14.5</v>
      </c>
      <c r="C32" s="1">
        <v>15</v>
      </c>
      <c r="D32" s="1">
        <v>15</v>
      </c>
      <c r="E32" s="1">
        <v>15</v>
      </c>
      <c r="F32" s="1">
        <v>15</v>
      </c>
      <c r="H32" s="35"/>
      <c r="I32" s="36" t="s">
        <v>1526</v>
      </c>
      <c r="J32" s="36">
        <f>SQRT(POWER($K23-$I21,2)+POWER($L23-$J21,2))</f>
        <v>1.6320726876044698</v>
      </c>
      <c r="K32" s="36"/>
      <c r="L32" s="37"/>
    </row>
    <row r="33" spans="1:27" x14ac:dyDescent="0.25">
      <c r="A33">
        <v>33</v>
      </c>
      <c r="B33">
        <v>15</v>
      </c>
      <c r="C33" s="1">
        <v>7.2575524848878796</v>
      </c>
      <c r="D33" s="1">
        <v>7.2575524848878796</v>
      </c>
      <c r="E33" s="1">
        <v>6.8067124564191497</v>
      </c>
      <c r="F33" s="1">
        <v>7.2575524848878796</v>
      </c>
    </row>
    <row r="35" spans="1:27" x14ac:dyDescent="0.25">
      <c r="T35" s="38"/>
    </row>
    <row r="36" spans="1:27" x14ac:dyDescent="0.25">
      <c r="H36" s="7"/>
      <c r="I36" s="8" t="s">
        <v>1512</v>
      </c>
      <c r="J36" s="8" t="s">
        <v>1513</v>
      </c>
      <c r="K36" s="8" t="s">
        <v>1514</v>
      </c>
      <c r="L36" s="9" t="s">
        <v>1522</v>
      </c>
      <c r="O36">
        <v>3</v>
      </c>
      <c r="P36">
        <f ca="1">INDIRECT("$J" &amp;AA16)</f>
        <v>0.28212488855025636</v>
      </c>
      <c r="Q36">
        <f t="shared" ref="Q36:X36" ca="1" si="24">INDIRECT("$J" &amp;AB16)</f>
        <v>0.49876499035116734</v>
      </c>
      <c r="R36">
        <f t="shared" ca="1" si="24"/>
        <v>1.5402921800749363</v>
      </c>
      <c r="S36">
        <f t="shared" ca="1" si="24"/>
        <v>0.63902105548814847</v>
      </c>
      <c r="T36">
        <f t="shared" ca="1" si="24"/>
        <v>2.0785323475124655</v>
      </c>
      <c r="U36">
        <f t="shared" ca="1" si="24"/>
        <v>0.79503345840540185</v>
      </c>
      <c r="V36">
        <f t="shared" ca="1" si="24"/>
        <v>1.2273002743916979</v>
      </c>
      <c r="W36">
        <f t="shared" ca="1" si="24"/>
        <v>1.0594810050208545</v>
      </c>
      <c r="X36">
        <f t="shared" ca="1" si="24"/>
        <v>3.027040401028029</v>
      </c>
    </row>
    <row r="37" spans="1:27" x14ac:dyDescent="0.25">
      <c r="H37" s="33" t="s">
        <v>1516</v>
      </c>
      <c r="I37" s="4">
        <f>SQRT(POWER($I42-$M$3,2)+POWER($J42-$M$4,2))</f>
        <v>3.3541019662496847</v>
      </c>
      <c r="J37" s="4">
        <f>SQRT(POWER($I42-$N$3,2)+POWER($J42-$N$4,2))</f>
        <v>1.6401219466856727</v>
      </c>
      <c r="K37" s="4">
        <f>SQRT(POWER($I42-$O$3,2)+POWER($J42-$O$4,2))</f>
        <v>1.5402921800749363</v>
      </c>
      <c r="L37" s="10">
        <f>SQRT(POWER($I42-$P$3,2)+POWER($J42-$P$4,2))</f>
        <v>4.2059481689626184</v>
      </c>
      <c r="O37">
        <v>2.5</v>
      </c>
      <c r="P37">
        <f t="shared" ref="P37:P41" ca="1" si="25">INDIRECT("$J" &amp;AA17)</f>
        <v>0.9861541461658011</v>
      </c>
      <c r="Q37">
        <f t="shared" ref="Q37:Q41" ca="1" si="26">INDIRECT("$J" &amp;AB17)</f>
        <v>1.3124404748406688</v>
      </c>
      <c r="R37">
        <f t="shared" ref="R37:R41" ca="1" si="27">INDIRECT("$J" &amp;AC17)</f>
        <v>1.055135799891636</v>
      </c>
      <c r="S37">
        <f t="shared" ref="S37:S41" ca="1" si="28">INDIRECT("$J" &amp;AD17)</f>
        <v>1.2779824554696431</v>
      </c>
      <c r="T37">
        <f t="shared" ref="T37:T41" ca="1" si="29">INDIRECT("$J" &amp;AE17)</f>
        <v>1.0074199262213923</v>
      </c>
      <c r="U37">
        <f t="shared" ref="U37:U41" ca="1" si="30">INDIRECT("$J" &amp;AF17)</f>
        <v>2.1468920100321847</v>
      </c>
      <c r="V37">
        <f t="shared" ref="V37:V41" ca="1" si="31">INDIRECT("$J" &amp;AG17)</f>
        <v>0.87068496467178247</v>
      </c>
      <c r="W37">
        <f t="shared" ref="W37:W41" ca="1" si="32">INDIRECT("$J" &amp;AH17)</f>
        <v>1.0218250577852568</v>
      </c>
      <c r="X37">
        <f t="shared" ref="X37:X41" ca="1" si="33">INDIRECT("$J" &amp;AI17)</f>
        <v>4.579574216016157</v>
      </c>
    </row>
    <row r="38" spans="1:27" x14ac:dyDescent="0.25">
      <c r="H38" s="33" t="s">
        <v>1527</v>
      </c>
      <c r="I38" s="32">
        <f>ROUND(I37/0.5,0)*0.5</f>
        <v>3.5</v>
      </c>
      <c r="J38" s="32">
        <f t="shared" ref="J38:L38" si="34">ROUND(J37/0.5,0)*0.5</f>
        <v>1.5</v>
      </c>
      <c r="K38" s="32">
        <f t="shared" si="34"/>
        <v>1.5</v>
      </c>
      <c r="L38" s="34">
        <f t="shared" si="34"/>
        <v>4</v>
      </c>
      <c r="O38">
        <v>2</v>
      </c>
      <c r="P38">
        <f t="shared" ca="1" si="25"/>
        <v>1.439618004888797</v>
      </c>
      <c r="Q38">
        <f t="shared" ca="1" si="26"/>
        <v>1.1591316477800846</v>
      </c>
      <c r="R38">
        <f t="shared" ca="1" si="27"/>
        <v>0.26921040100846477</v>
      </c>
      <c r="S38">
        <f t="shared" ca="1" si="28"/>
        <v>0.19747171125370075</v>
      </c>
      <c r="T38">
        <f t="shared" ca="1" si="29"/>
        <v>1.5707734959830422</v>
      </c>
      <c r="U38">
        <f t="shared" ca="1" si="30"/>
        <v>2.0077906806898254</v>
      </c>
      <c r="V38">
        <f t="shared" ca="1" si="31"/>
        <v>1.3928568576246594</v>
      </c>
      <c r="W38">
        <f t="shared" ca="1" si="32"/>
        <v>1.4894805713623922</v>
      </c>
      <c r="X38">
        <f t="shared" ca="1" si="33"/>
        <v>4.6981379290097474</v>
      </c>
    </row>
    <row r="39" spans="1:27" x14ac:dyDescent="0.25">
      <c r="H39" s="33" t="s">
        <v>1517</v>
      </c>
      <c r="I39" s="4">
        <f ca="1">IF(INDIRECT("$C$" &amp; $I38*2+3)&gt;$I$6,$I$6,INDIRECT("$C$" &amp; $I38*2+3))</f>
        <v>3.5273325269550631</v>
      </c>
      <c r="J39" s="4">
        <f ca="1">IF(INDIRECT("$D$" &amp; $J38*2+3)&gt;$I$6,$I$6,INDIRECT("$D$" &amp; $J38*2+3))</f>
        <v>0.81996562104385073</v>
      </c>
      <c r="K39" s="4">
        <f ca="1">IF(INDIRECT("$E$" &amp; $K38*2+3)&gt;$I$6,$I$6,INDIRECT("$E$" &amp; $K38*2+3))</f>
        <v>0.84668532843176303</v>
      </c>
      <c r="L39" s="10">
        <f ca="1">IF(INDIRECT("$F$" &amp; $L38*2+3)&gt;$I$6,$I$6,INDIRECT("$F$" &amp; $L38*2+3))</f>
        <v>5.2810983706043579</v>
      </c>
      <c r="O39" s="38">
        <v>1.5</v>
      </c>
      <c r="P39">
        <f t="shared" ca="1" si="25"/>
        <v>0.50278858135468374</v>
      </c>
      <c r="Q39">
        <f t="shared" ca="1" si="26"/>
        <v>1.5761132733067424</v>
      </c>
      <c r="R39">
        <f t="shared" ca="1" si="27"/>
        <v>0.20268721617309765</v>
      </c>
      <c r="S39">
        <f t="shared" ca="1" si="28"/>
        <v>9.4954558145627019E-2</v>
      </c>
      <c r="T39">
        <f t="shared" ca="1" si="29"/>
        <v>1.5580658313355404</v>
      </c>
      <c r="U39">
        <f t="shared" ca="1" si="30"/>
        <v>2.0001782344840473</v>
      </c>
      <c r="V39">
        <f t="shared" ca="1" si="31"/>
        <v>1.2926605036126073</v>
      </c>
      <c r="W39">
        <f t="shared" ca="1" si="32"/>
        <v>1.787628662819202</v>
      </c>
      <c r="X39">
        <f t="shared" ca="1" si="33"/>
        <v>4.0257461301784243</v>
      </c>
      <c r="Y39" s="38"/>
    </row>
    <row r="40" spans="1:27" x14ac:dyDescent="0.25">
      <c r="H40" s="33"/>
      <c r="I40" s="32" t="s">
        <v>1502</v>
      </c>
      <c r="J40" s="4">
        <f>SUM(ABS(I37-I38),ABS(J38-J37),ABS(K38-K37),ABS(L38-L37))</f>
        <v>0.53226032947354263</v>
      </c>
      <c r="K40" s="32"/>
      <c r="L40" s="34"/>
      <c r="O40">
        <v>1</v>
      </c>
      <c r="P40">
        <f t="shared" ca="1" si="25"/>
        <v>1.1180339887498949</v>
      </c>
      <c r="Q40">
        <f t="shared" ca="1" si="26"/>
        <v>1.4142135623730951</v>
      </c>
      <c r="R40">
        <f t="shared" ca="1" si="27"/>
        <v>1.3632055009503341</v>
      </c>
      <c r="S40">
        <f t="shared" ca="1" si="28"/>
        <v>1.5658589381082679</v>
      </c>
      <c r="T40">
        <f t="shared" ca="1" si="29"/>
        <v>1.0941395256219275</v>
      </c>
      <c r="U40">
        <f t="shared" ca="1" si="30"/>
        <v>2.2360679774997898</v>
      </c>
      <c r="V40">
        <f t="shared" ca="1" si="31"/>
        <v>1.0312729321848171</v>
      </c>
      <c r="W40">
        <f t="shared" ca="1" si="32"/>
        <v>1.0726999127895618</v>
      </c>
      <c r="X40">
        <f t="shared" ca="1" si="33"/>
        <v>4.6097722286464435</v>
      </c>
      <c r="Y40" t="s">
        <v>1535</v>
      </c>
      <c r="Z40" t="s">
        <v>1534</v>
      </c>
      <c r="AA40" t="s">
        <v>1511</v>
      </c>
    </row>
    <row r="41" spans="1:27" x14ac:dyDescent="0.25">
      <c r="H41" s="33"/>
      <c r="I41" s="32" t="s">
        <v>1509</v>
      </c>
      <c r="J41" s="32" t="s">
        <v>1510</v>
      </c>
      <c r="K41" s="32"/>
      <c r="L41" s="34"/>
      <c r="O41">
        <v>0.5</v>
      </c>
      <c r="P41">
        <f t="shared" ca="1" si="25"/>
        <v>0.51261031721538775</v>
      </c>
      <c r="Q41">
        <f t="shared" ca="1" si="26"/>
        <v>1.1180339887498949</v>
      </c>
      <c r="R41">
        <f t="shared" ca="1" si="27"/>
        <v>1.5811388300841898</v>
      </c>
      <c r="S41">
        <f t="shared" ca="1" si="28"/>
        <v>0.79274034252373171</v>
      </c>
      <c r="T41">
        <f t="shared" ca="1" si="29"/>
        <v>2.0308404664980833</v>
      </c>
      <c r="U41">
        <f t="shared" ca="1" si="30"/>
        <v>1.5511239594821498</v>
      </c>
      <c r="V41">
        <f t="shared" ca="1" si="31"/>
        <v>1.3591832372549466</v>
      </c>
      <c r="W41">
        <f t="shared" ca="1" si="32"/>
        <v>0.69731855192668435</v>
      </c>
      <c r="X41">
        <f t="shared" ca="1" si="33"/>
        <v>3.2101791952590197</v>
      </c>
      <c r="Y41">
        <f ca="1">MIN(P36:X41)</f>
        <v>9.4954558145627019E-2</v>
      </c>
      <c r="Z41">
        <f ca="1">AVERAGE(P36:X41)</f>
        <v>1.5005449518304887</v>
      </c>
      <c r="AA41">
        <f ca="1">MAX(P36:X41)</f>
        <v>4.6981379290097474</v>
      </c>
    </row>
    <row r="42" spans="1:27" x14ac:dyDescent="0.25">
      <c r="H42" s="33" t="s">
        <v>1523</v>
      </c>
      <c r="I42" s="32">
        <f>I21+0.5</f>
        <v>1</v>
      </c>
      <c r="J42" s="32">
        <v>3</v>
      </c>
      <c r="K42" s="32"/>
      <c r="L42" s="34"/>
      <c r="P42">
        <v>0.5</v>
      </c>
      <c r="Q42">
        <v>1</v>
      </c>
      <c r="R42">
        <v>1.5</v>
      </c>
      <c r="S42">
        <v>2</v>
      </c>
      <c r="T42" s="38">
        <v>2.5</v>
      </c>
      <c r="U42">
        <v>3</v>
      </c>
      <c r="V42">
        <v>3.5</v>
      </c>
      <c r="W42">
        <v>4</v>
      </c>
      <c r="X42">
        <v>4.5</v>
      </c>
    </row>
    <row r="43" spans="1:27" x14ac:dyDescent="0.25">
      <c r="H43" s="33" t="s">
        <v>1525</v>
      </c>
      <c r="I43" s="4">
        <v>0.64466000000000001</v>
      </c>
      <c r="J43" s="4">
        <v>3.427</v>
      </c>
      <c r="K43" s="4">
        <f>IF($I43&lt;$K$3,$K$3,IF($I43&gt;$L$3,$L$3,$I43))</f>
        <v>0.64466000000000001</v>
      </c>
      <c r="L43" s="10">
        <f>IF($J43&lt;$K$4,$K$4,IF($J43&gt;$L$4,$L$4,$J43))</f>
        <v>3.35</v>
      </c>
    </row>
    <row r="44" spans="1:27" x14ac:dyDescent="0.25">
      <c r="H44" s="33" t="s">
        <v>1526</v>
      </c>
      <c r="I44" s="4">
        <v>-0.22059999999999999</v>
      </c>
      <c r="J44" s="4">
        <v>3.4173635148680299</v>
      </c>
      <c r="K44" s="4">
        <f>IF($I44&lt;$K$3,$K$3,IF($I44&gt;$L$3,$L$3,$I44))</f>
        <v>0</v>
      </c>
      <c r="L44" s="10">
        <f>IF($J44&lt;$K$4,$K$4,IF($J44&gt;$L$4,$L$4,$J44))</f>
        <v>3.35</v>
      </c>
    </row>
    <row r="45" spans="1:27" x14ac:dyDescent="0.25">
      <c r="H45" s="33"/>
      <c r="I45" s="32"/>
      <c r="J45" s="32"/>
      <c r="K45" s="32"/>
      <c r="L45" s="34"/>
      <c r="T45" s="38"/>
    </row>
    <row r="46" spans="1:27" x14ac:dyDescent="0.25">
      <c r="H46" s="33" t="s">
        <v>1519</v>
      </c>
      <c r="I46" s="32" t="str">
        <f ca="1" xml:space="preserve"> "(x - " &amp; $M$3 &amp; ")^2 + (y - " &amp; $M$4 &amp; ")^2 = " &amp; I39 &amp; "^2"</f>
        <v>(x - 2,5)^2 + (y - 0)^2 = 3,52733252695506^2</v>
      </c>
      <c r="J46" s="32"/>
      <c r="K46" s="32"/>
      <c r="L46" s="34"/>
      <c r="O46">
        <v>3</v>
      </c>
      <c r="P46">
        <f ca="1">INDIRECT("$J" &amp;AA25)</f>
        <v>1.6320726876044698</v>
      </c>
      <c r="Q46">
        <f t="shared" ref="Q46:X46" ca="1" si="35">INDIRECT("$J" &amp;AB25)</f>
        <v>1.0594810050208545</v>
      </c>
      <c r="R46">
        <f t="shared" ca="1" si="35"/>
        <v>0.42560148319760366</v>
      </c>
      <c r="S46">
        <f t="shared" ca="1" si="35"/>
        <v>0.48264192617301693</v>
      </c>
      <c r="T46">
        <f t="shared" ca="1" si="35"/>
        <v>0.35000000000000009</v>
      </c>
      <c r="U46">
        <f t="shared" ca="1" si="35"/>
        <v>0.35525536505449157</v>
      </c>
      <c r="V46">
        <f t="shared" ca="1" si="35"/>
        <v>0.59800385818153379</v>
      </c>
      <c r="W46">
        <f t="shared" ca="1" si="35"/>
        <v>1.0594810050208545</v>
      </c>
      <c r="X46">
        <f t="shared" ca="1" si="35"/>
        <v>1.5572440109755901</v>
      </c>
    </row>
    <row r="47" spans="1:27" x14ac:dyDescent="0.25">
      <c r="H47" s="33"/>
      <c r="I47" s="32" t="str">
        <f ca="1" xml:space="preserve"> "(x - " &amp; $N$3 &amp; ")^2 + (y - " &amp; $N$4 &amp; ")^2 = " &amp; J39 &amp; "^2"</f>
        <v>(x - 0)^2 + (y - 1,7)^2 = 0,819965621043851^2</v>
      </c>
      <c r="J47" s="32"/>
      <c r="K47" s="32"/>
      <c r="L47" s="34"/>
      <c r="O47">
        <v>2.5</v>
      </c>
      <c r="P47">
        <f t="shared" ref="P47:P51" ca="1" si="36">INDIRECT("$J" &amp;AA26)</f>
        <v>1.8105220208823753</v>
      </c>
      <c r="Q47">
        <f t="shared" ref="Q47:Q51" ca="1" si="37">INDIRECT("$J" &amp;AB26)</f>
        <v>1.3124404748406688</v>
      </c>
      <c r="R47">
        <f t="shared" ref="R47:R51" ca="1" si="38">INDIRECT("$J" &amp;AC26)</f>
        <v>0.83214208624352715</v>
      </c>
      <c r="S47">
        <f t="shared" ref="S47:S51" ca="1" si="39">INDIRECT("$J" &amp;AD26)</f>
        <v>2.1424517775734104</v>
      </c>
      <c r="T47">
        <f t="shared" ref="T47:T51" ca="1" si="40">INDIRECT("$J" &amp;AE26)</f>
        <v>0.78953229386524204</v>
      </c>
      <c r="U47">
        <f t="shared" ref="U47:U51" ca="1" si="41">INDIRECT("$J" &amp;AF26)</f>
        <v>2.1424517775734104</v>
      </c>
      <c r="V47">
        <f t="shared" ref="V47:V51" ca="1" si="42">INDIRECT("$J" &amp;AG26)</f>
        <v>0.95682640955581155</v>
      </c>
      <c r="W47">
        <f t="shared" ref="W47:W51" ca="1" si="43">INDIRECT("$J" &amp;AH26)</f>
        <v>1.3124404748406688</v>
      </c>
      <c r="X47">
        <f t="shared" ref="X47:X51" ca="1" si="44">INDIRECT("$J" &amp;AI26)</f>
        <v>1.7411033945173962</v>
      </c>
    </row>
    <row r="48" spans="1:27" x14ac:dyDescent="0.25">
      <c r="H48" s="33"/>
      <c r="I48" s="32" t="str">
        <f ca="1" xml:space="preserve"> "(x - " &amp; $O$3 &amp; ")^2 + (y - " &amp; $O$4 &amp; ")^2 = " &amp; K39 &amp; "^2"</f>
        <v>(x - 2,5)^2 + (y - 3,35)^2 = 0,846685328431763^2</v>
      </c>
      <c r="J48" s="32"/>
      <c r="K48" s="32"/>
      <c r="L48" s="34"/>
      <c r="O48">
        <v>2</v>
      </c>
      <c r="P48">
        <f t="shared" ca="1" si="36"/>
        <v>2.1149193838063902</v>
      </c>
      <c r="Q48">
        <f t="shared" ca="1" si="37"/>
        <v>1.4822860095728321</v>
      </c>
      <c r="R48">
        <f t="shared" ca="1" si="38"/>
        <v>0.39179107836506705</v>
      </c>
      <c r="S48">
        <f t="shared" ca="1" si="39"/>
        <v>2.0099044360974534</v>
      </c>
      <c r="T48">
        <f t="shared" ca="1" si="40"/>
        <v>0.24426465519825599</v>
      </c>
      <c r="U48">
        <f t="shared" ca="1" si="41"/>
        <v>2.0099044360974534</v>
      </c>
      <c r="V48">
        <f t="shared" ca="1" si="42"/>
        <v>0.61776651016134043</v>
      </c>
      <c r="W48">
        <f t="shared" ca="1" si="43"/>
        <v>1.482311330061062</v>
      </c>
      <c r="X48">
        <f t="shared" ca="1" si="44"/>
        <v>2.0569966067303076</v>
      </c>
    </row>
    <row r="49" spans="8:27" x14ac:dyDescent="0.25">
      <c r="H49" s="33"/>
      <c r="I49" s="32" t="str">
        <f ca="1" xml:space="preserve"> "(x - " &amp; $P$3 &amp; ")^2 + (y - " &amp; $P$4 &amp; ")^2 = " &amp; L39 &amp; "^2"</f>
        <v>(x - 5)^2 + (y - 1,7)^2 = 5,28109837060436^2</v>
      </c>
      <c r="J49" s="32"/>
      <c r="K49" s="32"/>
      <c r="L49" s="34"/>
      <c r="O49" s="38">
        <v>1.5</v>
      </c>
      <c r="P49">
        <f t="shared" ca="1" si="36"/>
        <v>1.6281841597442901</v>
      </c>
      <c r="Q49">
        <f t="shared" ca="1" si="37"/>
        <v>1.7940022854361635</v>
      </c>
      <c r="R49">
        <f t="shared" ca="1" si="38"/>
        <v>0.38597506930866482</v>
      </c>
      <c r="S49">
        <f t="shared" ca="1" si="39"/>
        <v>2.0000043008033979</v>
      </c>
      <c r="T49">
        <f t="shared" ca="1" si="40"/>
        <v>0.15088352727489363</v>
      </c>
      <c r="U49">
        <f t="shared" ca="1" si="41"/>
        <v>2.0000043008033979</v>
      </c>
      <c r="V49">
        <f t="shared" ca="1" si="42"/>
        <v>0.61253928791543322</v>
      </c>
      <c r="W49">
        <f t="shared" ca="1" si="43"/>
        <v>1.7939738065857889</v>
      </c>
      <c r="X49">
        <f t="shared" ca="1" si="44"/>
        <v>1.5522167577438859</v>
      </c>
      <c r="Y49" s="38"/>
    </row>
    <row r="50" spans="8:27" x14ac:dyDescent="0.25">
      <c r="H50" s="33"/>
      <c r="I50" s="32"/>
      <c r="J50" s="32"/>
      <c r="K50" s="32"/>
      <c r="L50" s="34"/>
      <c r="O50">
        <v>1</v>
      </c>
      <c r="P50">
        <f t="shared" ca="1" si="36"/>
        <v>1.885600696886804</v>
      </c>
      <c r="Q50">
        <f t="shared" ca="1" si="37"/>
        <v>1.4142135623730951</v>
      </c>
      <c r="R50">
        <f t="shared" ca="1" si="38"/>
        <v>1.0583364825989889</v>
      </c>
      <c r="S50">
        <f t="shared" ca="1" si="39"/>
        <v>2.2360679774997898</v>
      </c>
      <c r="T50">
        <f t="shared" ca="1" si="40"/>
        <v>1.0112587356359402</v>
      </c>
      <c r="U50">
        <f t="shared" ca="1" si="41"/>
        <v>2.2360679774997898</v>
      </c>
      <c r="V50">
        <f t="shared" ca="1" si="42"/>
        <v>1.1606961542539889</v>
      </c>
      <c r="W50">
        <f t="shared" ca="1" si="43"/>
        <v>1.4142135623730951</v>
      </c>
      <c r="X50">
        <f t="shared" ca="1" si="44"/>
        <v>1.81904948541814</v>
      </c>
      <c r="Y50" t="s">
        <v>1535</v>
      </c>
      <c r="Z50" t="s">
        <v>1534</v>
      </c>
      <c r="AA50" t="s">
        <v>1511</v>
      </c>
    </row>
    <row r="51" spans="8:27" x14ac:dyDescent="0.25">
      <c r="H51" s="33"/>
      <c r="I51" s="32" t="s">
        <v>1529</v>
      </c>
      <c r="J51" s="32"/>
      <c r="K51" s="32"/>
      <c r="L51" s="34"/>
      <c r="O51">
        <v>0.5</v>
      </c>
      <c r="P51">
        <f t="shared" ca="1" si="36"/>
        <v>1.6810689754141559</v>
      </c>
      <c r="Q51">
        <f t="shared" ca="1" si="37"/>
        <v>1.1180339887498949</v>
      </c>
      <c r="R51">
        <f t="shared" ca="1" si="38"/>
        <v>0.55555073800688992</v>
      </c>
      <c r="S51">
        <f t="shared" ca="1" si="39"/>
        <v>1.1555271794726423</v>
      </c>
      <c r="T51">
        <f t="shared" ca="1" si="40"/>
        <v>0.5</v>
      </c>
      <c r="U51">
        <f t="shared" ca="1" si="41"/>
        <v>1.2928311463219011</v>
      </c>
      <c r="V51">
        <f t="shared" ca="1" si="42"/>
        <v>0.69649739008843381</v>
      </c>
      <c r="W51">
        <f t="shared" ca="1" si="43"/>
        <v>1.1180339887498949</v>
      </c>
      <c r="X51">
        <f t="shared" ca="1" si="44"/>
        <v>1.6086767854357815</v>
      </c>
      <c r="Y51">
        <f ca="1">MIN(P46:X51)</f>
        <v>0.15088352727489363</v>
      </c>
      <c r="Z51">
        <f ca="1">AVERAGE(P46:X51)</f>
        <v>1.2749878670297452</v>
      </c>
      <c r="AA51">
        <f ca="1">MAX(P46:X51)</f>
        <v>2.2360679774997898</v>
      </c>
    </row>
    <row r="52" spans="8:27" x14ac:dyDescent="0.25">
      <c r="H52" s="33"/>
      <c r="I52" s="32" t="s">
        <v>1525</v>
      </c>
      <c r="J52" s="32">
        <f>SQRT(POWER($K43-$I42,2)+POWER($L43-$J42,2))</f>
        <v>0.49876499035116734</v>
      </c>
      <c r="K52" s="32"/>
      <c r="L52" s="34"/>
      <c r="P52">
        <v>0.5</v>
      </c>
      <c r="Q52">
        <v>1</v>
      </c>
      <c r="R52">
        <v>1.5</v>
      </c>
      <c r="S52">
        <v>2</v>
      </c>
      <c r="T52" s="38">
        <v>2.5</v>
      </c>
      <c r="U52">
        <v>3</v>
      </c>
      <c r="V52">
        <v>3.5</v>
      </c>
      <c r="W52">
        <v>4</v>
      </c>
      <c r="X52">
        <v>4.5</v>
      </c>
    </row>
    <row r="53" spans="8:27" x14ac:dyDescent="0.25">
      <c r="H53" s="35"/>
      <c r="I53" s="36" t="s">
        <v>1526</v>
      </c>
      <c r="J53" s="36">
        <f>SQRT(POWER($K44-$I42,2)+POWER($L44-$J42,2))</f>
        <v>1.0594810050208545</v>
      </c>
      <c r="K53" s="36"/>
      <c r="L53" s="37"/>
    </row>
    <row r="56" spans="8:27" x14ac:dyDescent="0.25">
      <c r="T56" s="38"/>
    </row>
    <row r="57" spans="8:27" x14ac:dyDescent="0.25">
      <c r="H57" s="7"/>
      <c r="I57" s="8" t="s">
        <v>1512</v>
      </c>
      <c r="J57" s="8" t="s">
        <v>1513</v>
      </c>
      <c r="K57" s="8" t="s">
        <v>1514</v>
      </c>
      <c r="L57" s="9" t="s">
        <v>1522</v>
      </c>
      <c r="O57">
        <v>3</v>
      </c>
      <c r="P57">
        <f ca="1">INDIRECT("$J" &amp;AA7)</f>
        <v>0.42712186962242016</v>
      </c>
      <c r="Q57">
        <f t="shared" ref="Q57:X57" ca="1" si="45">INDIRECT("$J" &amp;AB7)</f>
        <v>0.53226032947354263</v>
      </c>
      <c r="R57">
        <f t="shared" ca="1" si="45"/>
        <v>0.47044628158020685</v>
      </c>
      <c r="S57">
        <f t="shared" ca="1" si="45"/>
        <v>0.49678041270611906</v>
      </c>
      <c r="T57">
        <f t="shared" ca="1" si="45"/>
        <v>0.51439887855785171</v>
      </c>
      <c r="U57">
        <f t="shared" ca="1" si="45"/>
        <v>0.49678041270611906</v>
      </c>
      <c r="V57">
        <f t="shared" ca="1" si="45"/>
        <v>0.47044628158020685</v>
      </c>
      <c r="W57">
        <f t="shared" ca="1" si="45"/>
        <v>0.53226032947354263</v>
      </c>
      <c r="X57">
        <f t="shared" ca="1" si="45"/>
        <v>0.42712186962242016</v>
      </c>
    </row>
    <row r="58" spans="8:27" x14ac:dyDescent="0.25">
      <c r="H58" s="33" t="s">
        <v>1516</v>
      </c>
      <c r="I58" s="4">
        <f>SQRT(POWER($I63-$M$3,2)+POWER($J63-$M$4,2))</f>
        <v>3.1622776601683795</v>
      </c>
      <c r="J58" s="4">
        <f>SQRT(POWER($I63-$N$3,2)+POWER($J63-$N$4,2))</f>
        <v>1.9849433241279208</v>
      </c>
      <c r="K58" s="4">
        <f>SQRT(POWER($I63-$O$3,2)+POWER($J63-$O$4,2))</f>
        <v>1.0594810050208545</v>
      </c>
      <c r="L58" s="10">
        <f>SQRT(POWER($I63-$P$3,2)+POWER($J63-$P$4,2))</f>
        <v>3.7336309405188937</v>
      </c>
      <c r="O58">
        <v>2.5</v>
      </c>
      <c r="P58">
        <f t="shared" ref="P58:P62" ca="1" si="46">INDIRECT("$J" &amp;AA8)</f>
        <v>0.50185333953141209</v>
      </c>
      <c r="Q58">
        <f t="shared" ref="Q58:Q62" ca="1" si="47">INDIRECT("$J" &amp;AB8)</f>
        <v>0.60720878092167485</v>
      </c>
      <c r="R58">
        <f t="shared" ref="R58:R62" ca="1" si="48">INDIRECT("$J" &amp;AC8)</f>
        <v>0.67040654292983159</v>
      </c>
      <c r="S58">
        <f t="shared" ref="S58:S62" ca="1" si="49">INDIRECT("$J" &amp;AD8)</f>
        <v>0.32225647273639801</v>
      </c>
      <c r="T58">
        <f t="shared" ref="T58:T62" ca="1" si="50">INDIRECT("$J" &amp;AE8)</f>
        <v>0.39976189936267525</v>
      </c>
      <c r="U58">
        <f t="shared" ref="U58:U62" ca="1" si="51">INDIRECT("$J" &amp;AF8)</f>
        <v>0.32225647273639801</v>
      </c>
      <c r="V58">
        <f t="shared" ref="V58:V62" ca="1" si="52">INDIRECT("$J" &amp;AG8)</f>
        <v>0.67040654292983159</v>
      </c>
      <c r="W58">
        <f t="shared" ref="W58:W62" ca="1" si="53">INDIRECT("$J" &amp;AH8)</f>
        <v>0.60720878092167485</v>
      </c>
      <c r="X58">
        <f t="shared" ref="X58:X62" ca="1" si="54">INDIRECT("$J" &amp;AI8)</f>
        <v>0.50185333953141209</v>
      </c>
    </row>
    <row r="59" spans="8:27" x14ac:dyDescent="0.25">
      <c r="H59" s="33" t="s">
        <v>1527</v>
      </c>
      <c r="I59" s="32">
        <f>ROUND(I58/0.5,0)*0.5</f>
        <v>3</v>
      </c>
      <c r="J59" s="32">
        <f t="shared" ref="J59:L59" si="55">ROUND(J58/0.5,0)*0.5</f>
        <v>2</v>
      </c>
      <c r="K59" s="32">
        <f t="shared" si="55"/>
        <v>1</v>
      </c>
      <c r="L59" s="34">
        <f t="shared" si="55"/>
        <v>3.5</v>
      </c>
      <c r="O59">
        <v>2</v>
      </c>
      <c r="P59">
        <f t="shared" ca="1" si="46"/>
        <v>0.35167127584748148</v>
      </c>
      <c r="Q59">
        <f t="shared" ca="1" si="47"/>
        <v>7.330848197842732E-2</v>
      </c>
      <c r="R59">
        <f t="shared" ca="1" si="48"/>
        <v>0.45863720726882895</v>
      </c>
      <c r="S59">
        <f t="shared" ca="1" si="49"/>
        <v>0.15927233587196876</v>
      </c>
      <c r="T59">
        <f t="shared" ca="1" si="50"/>
        <v>0.1858713248056687</v>
      </c>
      <c r="U59">
        <f t="shared" ca="1" si="51"/>
        <v>0.15927233587196876</v>
      </c>
      <c r="V59">
        <f t="shared" ca="1" si="52"/>
        <v>0.45863720726882895</v>
      </c>
      <c r="W59">
        <f t="shared" ca="1" si="53"/>
        <v>7.330848197842732E-2</v>
      </c>
      <c r="X59">
        <f t="shared" ca="1" si="54"/>
        <v>0.35167127584748148</v>
      </c>
    </row>
    <row r="60" spans="8:27" x14ac:dyDescent="0.25">
      <c r="H60" s="33" t="s">
        <v>1517</v>
      </c>
      <c r="I60" s="4">
        <f ca="1">IF(INDIRECT("$C$" &amp; $I59*2+3)&gt;$I$6,$I$6,INDIRECT("$C$" &amp; $I59*2+3))</f>
        <v>5.2810983706043579</v>
      </c>
      <c r="J60" s="4">
        <f ca="1">IF(INDIRECT("$D$" &amp; $J59*2+3)&gt;$I$6,$I$6,INDIRECT("$D$" &amp; $J59*2+3))</f>
        <v>1.305353997541538</v>
      </c>
      <c r="K60" s="4">
        <f ca="1">IF(INDIRECT("$E$" &amp; $K59*2+3)&gt;$I$6,$I$6,INDIRECT("$E$" &amp; $K59*2+3))</f>
        <v>0.73291443924320154</v>
      </c>
      <c r="L60" s="10">
        <f ca="1">IF(INDIRECT("$F$" &amp; $L59*2+3)&gt;$I$6,$I$6,INDIRECT("$F$" &amp; $L59*2+3))</f>
        <v>3.7609640645075757</v>
      </c>
      <c r="O60" s="38">
        <v>1.5</v>
      </c>
      <c r="P60">
        <f t="shared" ca="1" si="46"/>
        <v>0.26738527770058917</v>
      </c>
      <c r="Q60">
        <f t="shared" ca="1" si="47"/>
        <v>0.26442005241544586</v>
      </c>
      <c r="R60">
        <f t="shared" ca="1" si="48"/>
        <v>0.31918267038309067</v>
      </c>
      <c r="S60">
        <f t="shared" ca="1" si="49"/>
        <v>0.18139644030926894</v>
      </c>
      <c r="T60">
        <f t="shared" ca="1" si="50"/>
        <v>0.1659744815937807</v>
      </c>
      <c r="U60">
        <f t="shared" ca="1" si="51"/>
        <v>0.18139644030926894</v>
      </c>
      <c r="V60">
        <f t="shared" ca="1" si="52"/>
        <v>0.31918267038309067</v>
      </c>
      <c r="W60">
        <f t="shared" ca="1" si="53"/>
        <v>0.26442005241544586</v>
      </c>
      <c r="X60">
        <f t="shared" ca="1" si="54"/>
        <v>0.26738527770058917</v>
      </c>
      <c r="Y60" s="38"/>
    </row>
    <row r="61" spans="8:27" x14ac:dyDescent="0.25">
      <c r="H61" s="33"/>
      <c r="I61" s="32" t="s">
        <v>1502</v>
      </c>
      <c r="J61" s="4">
        <f>SUM(ABS(I58-I59),ABS(J59-J58),ABS(K59-K58),ABS(L59-L58))</f>
        <v>0.47044628158020685</v>
      </c>
      <c r="K61" s="32"/>
      <c r="L61" s="34"/>
      <c r="O61">
        <v>1</v>
      </c>
      <c r="P61">
        <f t="shared" ca="1" si="46"/>
        <v>0.51580929033170142</v>
      </c>
      <c r="Q61">
        <f t="shared" ca="1" si="47"/>
        <v>0.69074765280063644</v>
      </c>
      <c r="R61">
        <f t="shared" ca="1" si="48"/>
        <v>0.36431319069096624</v>
      </c>
      <c r="S61">
        <f t="shared" ca="1" si="49"/>
        <v>0.4149776035946835</v>
      </c>
      <c r="T61">
        <f t="shared" ca="1" si="50"/>
        <v>0.34230199429886765</v>
      </c>
      <c r="U61">
        <f t="shared" ca="1" si="51"/>
        <v>0.4149776035946835</v>
      </c>
      <c r="V61">
        <f t="shared" ca="1" si="52"/>
        <v>0.36431319069096624</v>
      </c>
      <c r="W61">
        <f t="shared" ca="1" si="53"/>
        <v>0.69074765280063644</v>
      </c>
      <c r="X61">
        <f t="shared" ca="1" si="54"/>
        <v>0.51580929033170142</v>
      </c>
      <c r="Y61" t="s">
        <v>1535</v>
      </c>
      <c r="Z61" t="s">
        <v>1534</v>
      </c>
      <c r="AA61" t="s">
        <v>1511</v>
      </c>
    </row>
    <row r="62" spans="8:27" x14ac:dyDescent="0.25">
      <c r="H62" s="33"/>
      <c r="I62" s="32" t="s">
        <v>1509</v>
      </c>
      <c r="J62" s="32" t="s">
        <v>1510</v>
      </c>
      <c r="K62" s="32"/>
      <c r="L62" s="34"/>
      <c r="O62">
        <v>0.5</v>
      </c>
      <c r="P62">
        <f t="shared" ca="1" si="46"/>
        <v>0.43706714997610097</v>
      </c>
      <c r="Q62">
        <f t="shared" ca="1" si="47"/>
        <v>0.53994795186732425</v>
      </c>
      <c r="R62">
        <f t="shared" ca="1" si="48"/>
        <v>0.41744437962783132</v>
      </c>
      <c r="S62">
        <f t="shared" ca="1" si="49"/>
        <v>0.71229764828307263</v>
      </c>
      <c r="T62">
        <f t="shared" ca="1" si="50"/>
        <v>0.60383015045518151</v>
      </c>
      <c r="U62">
        <f t="shared" ca="1" si="51"/>
        <v>0.71229764828307263</v>
      </c>
      <c r="V62">
        <f t="shared" ca="1" si="52"/>
        <v>0.41744437962783132</v>
      </c>
      <c r="W62">
        <f t="shared" ca="1" si="53"/>
        <v>0.53994795186732425</v>
      </c>
      <c r="X62">
        <f t="shared" ca="1" si="54"/>
        <v>0.43706714997610097</v>
      </c>
      <c r="Y62">
        <f ca="1">MIN(P57:X62)</f>
        <v>7.330848197842732E-2</v>
      </c>
      <c r="Z62">
        <f ca="1">AVERAGE(P57:X62)</f>
        <v>0.41860303714763097</v>
      </c>
      <c r="AA62">
        <f ca="1">MAX(P57:X62)</f>
        <v>0.71229764828307263</v>
      </c>
    </row>
    <row r="63" spans="8:27" x14ac:dyDescent="0.25">
      <c r="H63" s="33" t="s">
        <v>1523</v>
      </c>
      <c r="I63" s="32">
        <f>I42+0.5</f>
        <v>1.5</v>
      </c>
      <c r="J63" s="32">
        <v>3</v>
      </c>
      <c r="K63" s="32"/>
      <c r="L63" s="34"/>
      <c r="P63">
        <v>0.5</v>
      </c>
      <c r="Q63">
        <v>1</v>
      </c>
      <c r="R63">
        <v>1.5</v>
      </c>
      <c r="S63">
        <v>2</v>
      </c>
      <c r="T63" s="38">
        <v>2.5</v>
      </c>
      <c r="U63">
        <v>3</v>
      </c>
      <c r="V63">
        <v>3.5</v>
      </c>
      <c r="W63">
        <v>4</v>
      </c>
      <c r="X63">
        <v>4.5</v>
      </c>
    </row>
    <row r="64" spans="8:27" x14ac:dyDescent="0.25">
      <c r="H64" s="33" t="s">
        <v>1525</v>
      </c>
      <c r="I64" s="4">
        <v>-0.64609582089552398</v>
      </c>
      <c r="J64" s="4">
        <v>5.7564179104477597</v>
      </c>
      <c r="K64" s="4">
        <f>IF($I64&lt;$K$3,$K$3,IF($I64&gt;$L$3,$L$3,$I64))</f>
        <v>0</v>
      </c>
      <c r="L64" s="10">
        <f>IF($J64&lt;$K$4,$K$4,IF($J64&gt;$L$4,$L$4,$J64))</f>
        <v>3.35</v>
      </c>
    </row>
    <row r="65" spans="8:27" x14ac:dyDescent="0.25">
      <c r="H65" s="33" t="s">
        <v>1526</v>
      </c>
      <c r="I65" s="4">
        <v>1.2578499999999999</v>
      </c>
      <c r="J65" s="4">
        <v>5.7776223410179304</v>
      </c>
      <c r="K65" s="4">
        <f>IF($I65&lt;$K$3,$K$3,IF($I65&gt;$L$3,$L$3,$I65))</f>
        <v>1.2578499999999999</v>
      </c>
      <c r="L65" s="10">
        <f>IF($J65&lt;$K$4,$K$4,IF($J65&gt;$L$4,$L$4,$J65))</f>
        <v>3.35</v>
      </c>
    </row>
    <row r="66" spans="8:27" x14ac:dyDescent="0.25">
      <c r="H66" s="33"/>
      <c r="I66" s="32"/>
      <c r="J66" s="32"/>
      <c r="K66" s="32"/>
      <c r="L66" s="34"/>
    </row>
    <row r="67" spans="8:27" x14ac:dyDescent="0.25">
      <c r="H67" s="33" t="s">
        <v>1519</v>
      </c>
      <c r="I67" s="32" t="str">
        <f ca="1" xml:space="preserve"> "(x - " &amp; $M$3 &amp; ")^2 + (y - " &amp; $M$4 &amp; ")^2 = " &amp; I60 &amp; "^2"</f>
        <v>(x - 2,5)^2 + (y - 0)^2 = 5,28109837060436^2</v>
      </c>
      <c r="J67" s="32"/>
      <c r="K67" s="32"/>
      <c r="L67" s="34"/>
    </row>
    <row r="68" spans="8:27" x14ac:dyDescent="0.25">
      <c r="H68" s="33"/>
      <c r="I68" s="32" t="str">
        <f ca="1" xml:space="preserve"> "(x - " &amp; $N$3 &amp; ")^2 + (y - " &amp; $N$4 &amp; ")^2 = " &amp; J60 &amp; "^2"</f>
        <v>(x - 0)^2 + (y - 1,7)^2 = 1,30535399754154^2</v>
      </c>
      <c r="J68" s="32"/>
      <c r="K68" s="32"/>
      <c r="L68" s="34"/>
      <c r="P68">
        <v>3.2</v>
      </c>
      <c r="Q68">
        <v>1.85</v>
      </c>
    </row>
    <row r="69" spans="8:27" x14ac:dyDescent="0.25">
      <c r="H69" s="33"/>
      <c r="I69" s="32" t="str">
        <f ca="1" xml:space="preserve"> "(x - " &amp; $O$3 &amp; ")^2 + (y - " &amp; $O$4 &amp; ")^2 = " &amp; K60 &amp; "^2"</f>
        <v>(x - 2,5)^2 + (y - 3,35)^2 = 0,732914439243202^2</v>
      </c>
      <c r="J69" s="32"/>
      <c r="K69" s="32"/>
      <c r="L69" s="34"/>
      <c r="P69">
        <v>2.5</v>
      </c>
      <c r="Q69">
        <v>1.5</v>
      </c>
    </row>
    <row r="70" spans="8:27" x14ac:dyDescent="0.25">
      <c r="H70" s="33"/>
      <c r="I70" s="32" t="str">
        <f ca="1" xml:space="preserve"> "(x - " &amp; $P$3 &amp; ")^2 + (y - " &amp; $P$4 &amp; ")^2 = " &amp; L60 &amp; "^2"</f>
        <v>(x - 5)^2 + (y - 1,7)^2 = 3,76096406450758^2</v>
      </c>
      <c r="J70" s="32"/>
      <c r="K70" s="32"/>
      <c r="L70" s="34"/>
    </row>
    <row r="71" spans="8:27" x14ac:dyDescent="0.25">
      <c r="H71" s="33"/>
      <c r="I71" s="32"/>
      <c r="J71" s="32"/>
      <c r="K71" s="32"/>
      <c r="L71" s="34"/>
      <c r="T71" s="38"/>
    </row>
    <row r="72" spans="8:27" x14ac:dyDescent="0.25">
      <c r="H72" s="33"/>
      <c r="I72" s="32" t="s">
        <v>1529</v>
      </c>
      <c r="J72" s="32"/>
      <c r="K72" s="32"/>
      <c r="L72" s="34"/>
      <c r="O72">
        <v>3</v>
      </c>
      <c r="P72" t="s">
        <v>1521</v>
      </c>
      <c r="Q72" t="s">
        <v>1521</v>
      </c>
      <c r="R72" t="s">
        <v>1521</v>
      </c>
      <c r="S72" t="s">
        <v>1521</v>
      </c>
      <c r="T72" t="s">
        <v>1521</v>
      </c>
      <c r="U72" t="s">
        <v>1521</v>
      </c>
      <c r="V72" t="s">
        <v>1521</v>
      </c>
      <c r="W72" t="s">
        <v>1521</v>
      </c>
      <c r="X72" t="s">
        <v>1521</v>
      </c>
    </row>
    <row r="73" spans="8:27" x14ac:dyDescent="0.25">
      <c r="H73" s="33"/>
      <c r="I73" s="32" t="s">
        <v>1525</v>
      </c>
      <c r="J73" s="32">
        <f>SQRT(POWER($K64-$I63,2)+POWER($L64-$J63,2))</f>
        <v>1.5402921800749363</v>
      </c>
      <c r="K73" s="32"/>
      <c r="L73" s="34"/>
      <c r="O73">
        <v>2.5</v>
      </c>
      <c r="P73" t="s">
        <v>1521</v>
      </c>
      <c r="Q73" t="s">
        <v>1521</v>
      </c>
      <c r="R73" t="s">
        <v>1521</v>
      </c>
      <c r="S73" t="s">
        <v>1521</v>
      </c>
      <c r="T73" t="s">
        <v>1521</v>
      </c>
      <c r="U73" t="s">
        <v>1521</v>
      </c>
      <c r="V73">
        <v>1.0680000000000001</v>
      </c>
      <c r="W73">
        <v>0.95</v>
      </c>
      <c r="X73">
        <v>1.8740000000000001</v>
      </c>
    </row>
    <row r="74" spans="8:27" x14ac:dyDescent="0.25">
      <c r="H74" s="35"/>
      <c r="I74" s="36" t="s">
        <v>1526</v>
      </c>
      <c r="J74" s="36">
        <f>SQRT(POWER($K65-$I63,2)+POWER($L65-$J63,2))</f>
        <v>0.42560148319760366</v>
      </c>
      <c r="K74" s="36"/>
      <c r="L74" s="37"/>
      <c r="O74">
        <v>2</v>
      </c>
      <c r="P74">
        <v>1.8280000000000001</v>
      </c>
      <c r="Q74">
        <v>1.1199999999999999</v>
      </c>
      <c r="R74">
        <v>0.23199999999999998</v>
      </c>
      <c r="S74">
        <v>0.29399999999999993</v>
      </c>
      <c r="T74">
        <v>0.38599999999999995</v>
      </c>
      <c r="U74">
        <v>0.39</v>
      </c>
      <c r="V74">
        <v>0.81400000000000006</v>
      </c>
      <c r="W74">
        <v>1.3079999999999998</v>
      </c>
      <c r="X74" t="s">
        <v>1521</v>
      </c>
    </row>
    <row r="75" spans="8:27" x14ac:dyDescent="0.25">
      <c r="O75" s="38">
        <v>1.5</v>
      </c>
      <c r="P75">
        <v>1.5699999999999998</v>
      </c>
      <c r="Q75">
        <v>1.3774999999999999</v>
      </c>
      <c r="R75">
        <v>0.98599999999999999</v>
      </c>
      <c r="S75">
        <v>0.376</v>
      </c>
      <c r="T75">
        <v>0.32599999999999996</v>
      </c>
      <c r="U75">
        <v>0.442</v>
      </c>
      <c r="V75">
        <v>1.298</v>
      </c>
      <c r="W75" t="s">
        <v>1521</v>
      </c>
      <c r="X75" t="s">
        <v>1521</v>
      </c>
      <c r="Y75" s="38"/>
    </row>
    <row r="76" spans="8:27" x14ac:dyDescent="0.25">
      <c r="O76">
        <v>1</v>
      </c>
      <c r="P76">
        <v>0.86999999999999988</v>
      </c>
      <c r="Q76">
        <v>1.0919999999999999</v>
      </c>
      <c r="R76">
        <v>1.1439999999999999</v>
      </c>
      <c r="S76">
        <v>0.89600000000000013</v>
      </c>
      <c r="T76">
        <v>0.68600000000000005</v>
      </c>
      <c r="U76">
        <v>0.84400000000000008</v>
      </c>
      <c r="V76">
        <v>1.0760000000000001</v>
      </c>
      <c r="W76" t="s">
        <v>1521</v>
      </c>
      <c r="X76" t="s">
        <v>1521</v>
      </c>
      <c r="Y76" t="s">
        <v>1535</v>
      </c>
      <c r="Z76" t="s">
        <v>1534</v>
      </c>
      <c r="AA76" t="s">
        <v>1511</v>
      </c>
    </row>
    <row r="77" spans="8:27" x14ac:dyDescent="0.25">
      <c r="O77">
        <v>0.5</v>
      </c>
      <c r="P77">
        <v>2.1</v>
      </c>
      <c r="Q77">
        <v>0.72799999999999998</v>
      </c>
      <c r="R77">
        <v>1.3680000000000001</v>
      </c>
      <c r="S77">
        <v>1.456</v>
      </c>
      <c r="T77">
        <v>1.016</v>
      </c>
      <c r="U77">
        <v>1.0980000000000001</v>
      </c>
      <c r="V77">
        <v>0.81600000000000006</v>
      </c>
      <c r="W77" t="s">
        <v>1521</v>
      </c>
      <c r="X77" t="s">
        <v>1521</v>
      </c>
      <c r="Y77">
        <f>MIN(P72:X77)</f>
        <v>0.23199999999999998</v>
      </c>
      <c r="Z77">
        <f>AVERAGE(P72:X77)</f>
        <v>0.99467187499999998</v>
      </c>
      <c r="AA77">
        <f>MAX(P72:X77)</f>
        <v>2.1</v>
      </c>
    </row>
    <row r="78" spans="8:27" x14ac:dyDescent="0.25">
      <c r="H78" s="7"/>
      <c r="I78" s="8" t="s">
        <v>1512</v>
      </c>
      <c r="J78" s="8" t="s">
        <v>1513</v>
      </c>
      <c r="K78" s="8" t="s">
        <v>1514</v>
      </c>
      <c r="L78" s="9" t="s">
        <v>1522</v>
      </c>
      <c r="P78">
        <v>0.5</v>
      </c>
      <c r="Q78">
        <v>1</v>
      </c>
      <c r="R78">
        <v>1.5</v>
      </c>
      <c r="S78">
        <v>2</v>
      </c>
      <c r="T78" s="38">
        <v>2.5</v>
      </c>
      <c r="U78">
        <v>3</v>
      </c>
      <c r="V78">
        <v>3.5</v>
      </c>
      <c r="W78">
        <v>4</v>
      </c>
      <c r="X78">
        <v>4.5</v>
      </c>
    </row>
    <row r="79" spans="8:27" x14ac:dyDescent="0.25">
      <c r="H79" s="33" t="s">
        <v>1516</v>
      </c>
      <c r="I79" s="4">
        <f>SQRT(POWER($I84-$M$3,2)+POWER($J84-$M$4,2))</f>
        <v>3.0413812651491097</v>
      </c>
      <c r="J79" s="4">
        <f>SQRT(POWER($I84-$N$3,2)+POWER($J84-$N$4,2))</f>
        <v>2.3853720883753127</v>
      </c>
      <c r="K79" s="4">
        <f>SQRT(POWER($I84-$O$3,2)+POWER($J84-$O$4,2))</f>
        <v>0.61032778078668515</v>
      </c>
      <c r="L79" s="10">
        <f>SQRT(POWER($I84-$P$3,2)+POWER($J84-$P$4,2))</f>
        <v>3.2695565448543631</v>
      </c>
    </row>
    <row r="80" spans="8:27" x14ac:dyDescent="0.25">
      <c r="H80" s="33" t="s">
        <v>1527</v>
      </c>
      <c r="I80" s="32">
        <f>ROUND(I79/0.5,0)*0.5</f>
        <v>3</v>
      </c>
      <c r="J80" s="32">
        <f t="shared" ref="J80:L80" si="56">ROUND(J79/0.5,0)*0.5</f>
        <v>2.5</v>
      </c>
      <c r="K80" s="32">
        <f t="shared" si="56"/>
        <v>0.5</v>
      </c>
      <c r="L80" s="34">
        <f t="shared" si="56"/>
        <v>3.5</v>
      </c>
    </row>
    <row r="81" spans="8:22" x14ac:dyDescent="0.25">
      <c r="H81" s="33" t="s">
        <v>1517</v>
      </c>
      <c r="I81" s="4">
        <f ca="1">IF(INDIRECT("$C$" &amp; $I80*2+3)&gt;$I$6,$I$6,INDIRECT("$C$" &amp; $I80*2+3))</f>
        <v>5.2810983706043579</v>
      </c>
      <c r="J81" s="4">
        <f ca="1">IF(INDIRECT("$D$" &amp; $J80*2+3)&gt;$I$6,$I$6,INDIRECT("$D$" &amp; $J80*2+3))</f>
        <v>3.5273325269550631</v>
      </c>
      <c r="K81" s="4">
        <f ca="1">IF(INDIRECT("$E$" &amp; $K80*2+3)&gt;$I$6,$I$6,INDIRECT("$E$" &amp; $K80*2+3))</f>
        <v>0.94724953416546942</v>
      </c>
      <c r="L81" s="10">
        <f ca="1">IF(INDIRECT("$F$" &amp; $L80*2+3)&gt;$I$6,$I$6,INDIRECT("$F$" &amp; $L80*2+3))</f>
        <v>3.7609640645075757</v>
      </c>
      <c r="Q81">
        <v>1.03</v>
      </c>
      <c r="R81">
        <v>1.08</v>
      </c>
      <c r="S81">
        <v>1.08</v>
      </c>
      <c r="T81">
        <v>1.08</v>
      </c>
      <c r="U81">
        <v>1.07</v>
      </c>
      <c r="V81">
        <f>AVERAGE(Q81:U81)</f>
        <v>1.0680000000000001</v>
      </c>
    </row>
    <row r="82" spans="8:22" x14ac:dyDescent="0.25">
      <c r="H82" s="33"/>
      <c r="I82" s="32" t="s">
        <v>1502</v>
      </c>
      <c r="J82" s="4">
        <f>SUM(ABS(I79-I80),ABS(J80-J79),ABS(K80-K79),ABS(L80-L79))</f>
        <v>0.49678041270611906</v>
      </c>
      <c r="K82" s="32"/>
      <c r="L82" s="34"/>
    </row>
    <row r="83" spans="8:22" x14ac:dyDescent="0.25">
      <c r="H83" s="33"/>
      <c r="I83" s="32" t="s">
        <v>1509</v>
      </c>
      <c r="J83" s="32" t="s">
        <v>1510</v>
      </c>
      <c r="K83" s="32"/>
      <c r="L83" s="34"/>
    </row>
    <row r="84" spans="8:22" x14ac:dyDescent="0.25">
      <c r="H84" s="33" t="s">
        <v>1523</v>
      </c>
      <c r="I84" s="32">
        <f>I63+0.5</f>
        <v>2</v>
      </c>
      <c r="J84" s="32">
        <v>3</v>
      </c>
      <c r="K84" s="32"/>
      <c r="L84" s="34"/>
    </row>
    <row r="85" spans="8:22" x14ac:dyDescent="0.25">
      <c r="H85" s="33" t="s">
        <v>1525</v>
      </c>
      <c r="I85" s="4">
        <v>1.46535253731343</v>
      </c>
      <c r="J85" s="4">
        <v>5.7012537313432796</v>
      </c>
      <c r="K85" s="4">
        <f>IF($I85&lt;$K$3,$K$3,IF($I85&gt;$L$3,$L$3,$I85))</f>
        <v>1.46535253731343</v>
      </c>
      <c r="L85" s="10">
        <f>IF($J85&lt;$K$4,$K$4,IF($J85&gt;$L$4,$L$4,$J85))</f>
        <v>3.35</v>
      </c>
    </row>
    <row r="86" spans="8:22" x14ac:dyDescent="0.25">
      <c r="H86" s="33" t="s">
        <v>1526</v>
      </c>
      <c r="I86" s="4">
        <v>2.3323299999999998</v>
      </c>
      <c r="J86" s="4">
        <v>5.7109093440249499</v>
      </c>
      <c r="K86" s="4">
        <f>IF($I86&lt;$K$3,$K$3,IF($I86&gt;$L$3,$L$3,$I86))</f>
        <v>2.3323299999999998</v>
      </c>
      <c r="L86" s="10">
        <f>IF($J86&lt;$K$4,$K$4,IF($J86&gt;$L$4,$L$4,$J86))</f>
        <v>3.35</v>
      </c>
    </row>
    <row r="87" spans="8:22" x14ac:dyDescent="0.25">
      <c r="H87" s="33"/>
      <c r="I87" s="32"/>
      <c r="J87" s="32"/>
      <c r="K87" s="32"/>
      <c r="L87" s="34"/>
    </row>
    <row r="88" spans="8:22" x14ac:dyDescent="0.25">
      <c r="H88" s="33" t="s">
        <v>1519</v>
      </c>
      <c r="I88" s="32" t="str">
        <f ca="1" xml:space="preserve"> "(x - " &amp; $M$3 &amp; ")^2 + (y - " &amp; $M$4 &amp; ")^2 = " &amp; I81 &amp; "^2"</f>
        <v>(x - 2,5)^2 + (y - 0)^2 = 5,28109837060436^2</v>
      </c>
      <c r="J88" s="32"/>
      <c r="K88" s="32"/>
      <c r="L88" s="34"/>
    </row>
    <row r="89" spans="8:22" x14ac:dyDescent="0.25">
      <c r="H89" s="33"/>
      <c r="I89" s="32" t="str">
        <f ca="1" xml:space="preserve"> "(x - " &amp; $N$3 &amp; ")^2 + (y - " &amp; $N$4 &amp; ")^2 = " &amp; J81 &amp; "^2"</f>
        <v>(x - 0)^2 + (y - 1,7)^2 = 3,52733252695506^2</v>
      </c>
      <c r="J89" s="32"/>
      <c r="K89" s="32"/>
      <c r="L89" s="34"/>
    </row>
    <row r="90" spans="8:22" x14ac:dyDescent="0.25">
      <c r="H90" s="33"/>
      <c r="I90" s="32" t="str">
        <f ca="1" xml:space="preserve"> "(x - " &amp; $O$3 &amp; ")^2 + (y - " &amp; $O$4 &amp; ")^2 = " &amp; K81 &amp; "^2"</f>
        <v>(x - 2,5)^2 + (y - 3,35)^2 = 0,947249534165469^2</v>
      </c>
      <c r="J90" s="32"/>
      <c r="K90" s="32"/>
      <c r="L90" s="34"/>
    </row>
    <row r="91" spans="8:22" x14ac:dyDescent="0.25">
      <c r="H91" s="33"/>
      <c r="I91" s="32" t="str">
        <f ca="1" xml:space="preserve"> "(x - " &amp; $P$3 &amp; ")^2 + (y - " &amp; $P$4 &amp; ")^2 = " &amp; L81 &amp; "^2"</f>
        <v>(x - 5)^2 + (y - 1,7)^2 = 3,76096406450758^2</v>
      </c>
      <c r="J91" s="32"/>
      <c r="K91" s="32"/>
      <c r="L91" s="34"/>
    </row>
    <row r="92" spans="8:22" x14ac:dyDescent="0.25">
      <c r="H92" s="33"/>
      <c r="I92" s="32"/>
      <c r="J92" s="32"/>
      <c r="K92" s="32"/>
      <c r="L92" s="34"/>
    </row>
    <row r="93" spans="8:22" x14ac:dyDescent="0.25">
      <c r="H93" s="33"/>
      <c r="I93" s="32" t="s">
        <v>1529</v>
      </c>
      <c r="J93" s="32"/>
      <c r="K93" s="32"/>
      <c r="L93" s="34"/>
    </row>
    <row r="94" spans="8:22" x14ac:dyDescent="0.25">
      <c r="H94" s="33"/>
      <c r="I94" s="32" t="s">
        <v>1525</v>
      </c>
      <c r="J94" s="32">
        <f>SQRT(POWER($K85-$I84,2)+POWER($L85-$J84,2))</f>
        <v>0.63902105548814847</v>
      </c>
      <c r="K94" s="32"/>
      <c r="L94" s="34"/>
    </row>
    <row r="95" spans="8:22" x14ac:dyDescent="0.25">
      <c r="H95" s="35"/>
      <c r="I95" s="36" t="s">
        <v>1526</v>
      </c>
      <c r="J95" s="36">
        <f>SQRT(POWER($K86-$I84,2)+POWER($L86-$J84,2))</f>
        <v>0.48264192617301693</v>
      </c>
      <c r="K95" s="36"/>
      <c r="L95" s="37"/>
    </row>
    <row r="99" spans="8:12" x14ac:dyDescent="0.25">
      <c r="H99" s="7"/>
      <c r="I99" s="8" t="s">
        <v>1512</v>
      </c>
      <c r="J99" s="8" t="s">
        <v>1513</v>
      </c>
      <c r="K99" s="8" t="s">
        <v>1514</v>
      </c>
      <c r="L99" s="9" t="s">
        <v>1522</v>
      </c>
    </row>
    <row r="100" spans="8:12" x14ac:dyDescent="0.25">
      <c r="H100" s="33" t="s">
        <v>1516</v>
      </c>
      <c r="I100" s="4">
        <f>SQRT(POWER($I105-$M$3,2)+POWER($J105-$M$4,2))</f>
        <v>3</v>
      </c>
      <c r="J100" s="4">
        <f>SQRT(POWER($I105-$N$3,2)+POWER($J105-$N$4,2))</f>
        <v>2.8178005607210741</v>
      </c>
      <c r="K100" s="4">
        <f>SQRT(POWER($I105-$O$3,2)+POWER($J105-$O$4,2))</f>
        <v>0.35000000000000009</v>
      </c>
      <c r="L100" s="10">
        <f>SQRT(POWER($I105-$P$3,2)+POWER($J105-$P$4,2))</f>
        <v>2.8178005607210741</v>
      </c>
    </row>
    <row r="101" spans="8:12" x14ac:dyDescent="0.25">
      <c r="H101" s="33" t="s">
        <v>1527</v>
      </c>
      <c r="I101" s="32">
        <f>ROUND(I100/0.5,0)*0.5</f>
        <v>3</v>
      </c>
      <c r="J101" s="32">
        <f t="shared" ref="J101:L101" si="57">ROUND(J100/0.5,0)*0.5</f>
        <v>3</v>
      </c>
      <c r="K101" s="32">
        <f t="shared" si="57"/>
        <v>0.5</v>
      </c>
      <c r="L101" s="34">
        <f t="shared" si="57"/>
        <v>3</v>
      </c>
    </row>
    <row r="102" spans="8:12" x14ac:dyDescent="0.25">
      <c r="H102" s="33" t="s">
        <v>1517</v>
      </c>
      <c r="I102" s="4">
        <f ca="1">IF(INDIRECT("$C$" &amp; $I101*2+3)&gt;$I$6,$I$6,INDIRECT("$C$" &amp; $I101*2+3))</f>
        <v>5.2810983706043579</v>
      </c>
      <c r="J102" s="4">
        <f ca="1">IF(INDIRECT("$D$" &amp; $J101*2+3)&gt;$I$6,$I$6,INDIRECT("$D$" &amp; $J101*2+3))</f>
        <v>5.2810983706043579</v>
      </c>
      <c r="K102" s="4">
        <f ca="1">IF(INDIRECT("$E$" &amp; $K101*2+3)&gt;$I$6,$I$6,INDIRECT("$E$" &amp; $K101*2+3))</f>
        <v>0.94724953416546942</v>
      </c>
      <c r="L102" s="10">
        <f ca="1">IF(INDIRECT("$F$" &amp; $L101*2+3)&gt;$I$6,$I$6,INDIRECT("$F$" &amp; $L101*2+3))</f>
        <v>5.2810983706043579</v>
      </c>
    </row>
    <row r="103" spans="8:12" x14ac:dyDescent="0.25">
      <c r="H103" s="33"/>
      <c r="I103" s="32" t="s">
        <v>1502</v>
      </c>
      <c r="J103" s="4">
        <f>SUM(ABS(I100-I101),ABS(J101-J100),ABS(K101-K100),ABS(L101-L100))</f>
        <v>0.51439887855785171</v>
      </c>
      <c r="K103" s="32"/>
      <c r="L103" s="34"/>
    </row>
    <row r="104" spans="8:12" x14ac:dyDescent="0.25">
      <c r="H104" s="33"/>
      <c r="I104" s="32" t="s">
        <v>1509</v>
      </c>
      <c r="J104" s="32" t="s">
        <v>1510</v>
      </c>
      <c r="K104" s="32"/>
      <c r="L104" s="34"/>
    </row>
    <row r="105" spans="8:12" x14ac:dyDescent="0.25">
      <c r="H105" s="33" t="s">
        <v>1523</v>
      </c>
      <c r="I105" s="32">
        <f>I84+0.5</f>
        <v>2.5</v>
      </c>
      <c r="J105" s="32">
        <v>3</v>
      </c>
      <c r="K105" s="32"/>
      <c r="L105" s="34"/>
    </row>
    <row r="106" spans="8:12" x14ac:dyDescent="0.25">
      <c r="H106" s="33" t="s">
        <v>1525</v>
      </c>
      <c r="I106" s="4">
        <v>4.5488525373134303</v>
      </c>
      <c r="J106" s="4">
        <v>5.7012537313432796</v>
      </c>
      <c r="K106" s="4">
        <f>IF($I106&lt;$K$3,$K$3,IF($I106&gt;$L$3,$L$3,$I106))</f>
        <v>4.5488525373134303</v>
      </c>
      <c r="L106" s="10">
        <f>IF($J106&lt;$K$4,$K$4,IF($J106&gt;$L$4,$L$4,$J106))</f>
        <v>3.35</v>
      </c>
    </row>
    <row r="107" spans="8:12" x14ac:dyDescent="0.25">
      <c r="H107" s="33" t="s">
        <v>1526</v>
      </c>
      <c r="I107" s="4">
        <v>2.5</v>
      </c>
      <c r="J107" s="4">
        <v>5.6784354605189904</v>
      </c>
      <c r="K107" s="4">
        <f>IF($I107&lt;$K$3,$K$3,IF($I107&gt;$L$3,$L$3,$I107))</f>
        <v>2.5</v>
      </c>
      <c r="L107" s="10">
        <f>IF($J107&lt;$K$4,$K$4,IF($J107&gt;$L$4,$L$4,$J107))</f>
        <v>3.35</v>
      </c>
    </row>
    <row r="108" spans="8:12" x14ac:dyDescent="0.25">
      <c r="H108" s="33"/>
      <c r="I108" s="32"/>
      <c r="J108" s="32"/>
      <c r="K108" s="32"/>
      <c r="L108" s="34"/>
    </row>
    <row r="109" spans="8:12" x14ac:dyDescent="0.25">
      <c r="H109" s="33" t="s">
        <v>1519</v>
      </c>
      <c r="I109" s="32" t="str">
        <f ca="1" xml:space="preserve"> "(x - " &amp; $M$3 &amp; ")^2 + (y - " &amp; $M$4 &amp; ")^2 = " &amp; I102 &amp; "^2"</f>
        <v>(x - 2,5)^2 + (y - 0)^2 = 5,28109837060436^2</v>
      </c>
      <c r="J109" s="32"/>
      <c r="K109" s="32"/>
      <c r="L109" s="34"/>
    </row>
    <row r="110" spans="8:12" x14ac:dyDescent="0.25">
      <c r="H110" s="33"/>
      <c r="I110" s="32" t="str">
        <f ca="1" xml:space="preserve"> "(x - " &amp; $N$3 &amp; ")^2 + (y - " &amp; $N$4 &amp; ")^2 = " &amp; J102 &amp; "^2"</f>
        <v>(x - 0)^2 + (y - 1,7)^2 = 5,28109837060436^2</v>
      </c>
      <c r="J110" s="32"/>
      <c r="K110" s="32"/>
      <c r="L110" s="34"/>
    </row>
    <row r="111" spans="8:12" x14ac:dyDescent="0.25">
      <c r="H111" s="33"/>
      <c r="I111" s="32" t="str">
        <f ca="1" xml:space="preserve"> "(x - " &amp; $O$3 &amp; ")^2 + (y - " &amp; $O$4 &amp; ")^2 = " &amp; K102 &amp; "^2"</f>
        <v>(x - 2,5)^2 + (y - 3,35)^2 = 0,947249534165469^2</v>
      </c>
      <c r="J111" s="32"/>
      <c r="K111" s="32"/>
      <c r="L111" s="34"/>
    </row>
    <row r="112" spans="8:12" x14ac:dyDescent="0.25">
      <c r="H112" s="33"/>
      <c r="I112" s="32" t="str">
        <f ca="1" xml:space="preserve"> "(x - " &amp; $P$3 &amp; ")^2 + (y - " &amp; $P$4 &amp; ")^2 = " &amp; L102 &amp; "^2"</f>
        <v>(x - 5)^2 + (y - 1,7)^2 = 5,28109837060436^2</v>
      </c>
      <c r="J112" s="32"/>
      <c r="K112" s="32"/>
      <c r="L112" s="34"/>
    </row>
    <row r="113" spans="8:12" x14ac:dyDescent="0.25">
      <c r="H113" s="33"/>
      <c r="I113" s="32"/>
      <c r="J113" s="32"/>
      <c r="K113" s="32"/>
      <c r="L113" s="34"/>
    </row>
    <row r="114" spans="8:12" x14ac:dyDescent="0.25">
      <c r="H114" s="33"/>
      <c r="I114" s="32" t="s">
        <v>1529</v>
      </c>
      <c r="J114" s="32"/>
      <c r="K114" s="32"/>
      <c r="L114" s="34"/>
    </row>
    <row r="115" spans="8:12" x14ac:dyDescent="0.25">
      <c r="H115" s="33"/>
      <c r="I115" s="32" t="s">
        <v>1525</v>
      </c>
      <c r="J115" s="32">
        <f>SQRT(POWER($K106-$I105,2)+POWER($L106-$J105,2))</f>
        <v>2.0785323475124655</v>
      </c>
      <c r="K115" s="32"/>
      <c r="L115" s="34"/>
    </row>
    <row r="116" spans="8:12" x14ac:dyDescent="0.25">
      <c r="H116" s="35"/>
      <c r="I116" s="36" t="s">
        <v>1526</v>
      </c>
      <c r="J116" s="36">
        <f>SQRT(POWER($K107-$I105,2)+POWER($L107-$J105,2))</f>
        <v>0.35000000000000009</v>
      </c>
      <c r="K116" s="36"/>
      <c r="L116" s="37"/>
    </row>
    <row r="120" spans="8:12" x14ac:dyDescent="0.25">
      <c r="H120" s="7"/>
      <c r="I120" s="8" t="s">
        <v>1512</v>
      </c>
      <c r="J120" s="8" t="s">
        <v>1513</v>
      </c>
      <c r="K120" s="8" t="s">
        <v>1514</v>
      </c>
      <c r="L120" s="9" t="s">
        <v>1522</v>
      </c>
    </row>
    <row r="121" spans="8:12" x14ac:dyDescent="0.25">
      <c r="H121" s="33" t="s">
        <v>1516</v>
      </c>
      <c r="I121" s="4">
        <f>SQRT(POWER($I126-$M$3,2)+POWER($J126-$M$4,2))</f>
        <v>3.0413812651491097</v>
      </c>
      <c r="J121" s="4">
        <f>SQRT(POWER($I126-$N$3,2)+POWER($J126-$N$4,2))</f>
        <v>3.2695565448543631</v>
      </c>
      <c r="K121" s="4">
        <f>SQRT(POWER($I126-$O$3,2)+POWER($J126-$O$4,2))</f>
        <v>0.61032778078668515</v>
      </c>
      <c r="L121" s="10">
        <f>SQRT(POWER($I126-$P$3,2)+POWER($J126-$P$4,2))</f>
        <v>2.3853720883753127</v>
      </c>
    </row>
    <row r="122" spans="8:12" x14ac:dyDescent="0.25">
      <c r="H122" s="33" t="s">
        <v>1527</v>
      </c>
      <c r="I122" s="32">
        <f>ROUND(I121/0.5,0)*0.5</f>
        <v>3</v>
      </c>
      <c r="J122" s="32">
        <f t="shared" ref="J122:L122" si="58">ROUND(J121/0.5,0)*0.5</f>
        <v>3.5</v>
      </c>
      <c r="K122" s="32">
        <f t="shared" si="58"/>
        <v>0.5</v>
      </c>
      <c r="L122" s="34">
        <f t="shared" si="58"/>
        <v>2.5</v>
      </c>
    </row>
    <row r="123" spans="8:12" x14ac:dyDescent="0.25">
      <c r="H123" s="33" t="s">
        <v>1517</v>
      </c>
      <c r="I123" s="4">
        <f ca="1">IF(INDIRECT("$C$" &amp; $I122*2+3)&gt;$I$6,$I$6,INDIRECT("$C$" &amp; $I122*2+3))</f>
        <v>5.2810983706043579</v>
      </c>
      <c r="J123" s="4">
        <f ca="1">IF(INDIRECT("$D$" &amp; $J122*2+3)&gt;$I$6,$I$6,INDIRECT("$D$" &amp; $J122*2+3))</f>
        <v>4.0748831502853919</v>
      </c>
      <c r="K123" s="4">
        <f ca="1">IF(INDIRECT("$E$" &amp; $K122*2+3)&gt;$I$6,$I$6,INDIRECT("$E$" &amp; $K122*2+3))</f>
        <v>0.94724953416546942</v>
      </c>
      <c r="L123" s="10">
        <f ca="1">IF(INDIRECT("$F$" &amp; $L122*2+3)&gt;$I$6,$I$6,INDIRECT("$F$" &amp; $L122*2+3))</f>
        <v>3.308214208460992</v>
      </c>
    </row>
    <row r="124" spans="8:12" x14ac:dyDescent="0.25">
      <c r="H124" s="33"/>
      <c r="I124" s="32" t="s">
        <v>1502</v>
      </c>
      <c r="J124" s="4">
        <f>SUM(ABS(I121-I122),ABS(J122-J121),ABS(K122-K121),ABS(L122-L121))</f>
        <v>0.49678041270611906</v>
      </c>
      <c r="K124" s="32"/>
      <c r="L124" s="34"/>
    </row>
    <row r="125" spans="8:12" x14ac:dyDescent="0.25">
      <c r="H125" s="33"/>
      <c r="I125" s="32" t="s">
        <v>1509</v>
      </c>
      <c r="J125" s="32" t="s">
        <v>1510</v>
      </c>
      <c r="K125" s="32"/>
      <c r="L125" s="34"/>
    </row>
    <row r="126" spans="8:12" x14ac:dyDescent="0.25">
      <c r="H126" s="33" t="s">
        <v>1523</v>
      </c>
      <c r="I126" s="32">
        <f>I105+0.5</f>
        <v>3</v>
      </c>
      <c r="J126" s="32">
        <v>3</v>
      </c>
      <c r="K126" s="32"/>
      <c r="L126" s="34"/>
    </row>
    <row r="127" spans="8:12" x14ac:dyDescent="0.25">
      <c r="H127" s="33" t="s">
        <v>1525</v>
      </c>
      <c r="I127" s="4">
        <v>2.2861525373134302</v>
      </c>
      <c r="J127" s="4">
        <v>5.7012537313432796</v>
      </c>
      <c r="K127" s="4">
        <f>IF($I127&lt;$K$3,$K$3,IF($I127&gt;$L$3,$L$3,$I127))</f>
        <v>2.2861525373134302</v>
      </c>
      <c r="L127" s="10">
        <f>IF($J127&lt;$K$4,$K$4,IF($J127&gt;$L$4,$L$4,$J127))</f>
        <v>3.35</v>
      </c>
    </row>
    <row r="128" spans="8:12" x14ac:dyDescent="0.25">
      <c r="H128" s="33" t="s">
        <v>1526</v>
      </c>
      <c r="I128" s="4">
        <v>3.06088</v>
      </c>
      <c r="J128" s="4">
        <v>5.7098819467646704</v>
      </c>
      <c r="K128" s="4">
        <f>IF($I128&lt;$K$3,$K$3,IF($I128&gt;$L$3,$L$3,$I128))</f>
        <v>3.06088</v>
      </c>
      <c r="L128" s="10">
        <f>IF($J128&lt;$K$4,$K$4,IF($J128&gt;$L$4,$L$4,$J128))</f>
        <v>3.35</v>
      </c>
    </row>
    <row r="129" spans="8:12" x14ac:dyDescent="0.25">
      <c r="H129" s="33"/>
      <c r="I129" s="32"/>
      <c r="J129" s="32"/>
      <c r="K129" s="32"/>
      <c r="L129" s="34"/>
    </row>
    <row r="130" spans="8:12" x14ac:dyDescent="0.25">
      <c r="H130" s="33" t="s">
        <v>1519</v>
      </c>
      <c r="I130" s="32" t="str">
        <f ca="1" xml:space="preserve"> "(x - " &amp; $M$3 &amp; ")^2 + (y - " &amp; $M$4 &amp; ")^2 = " &amp; I123 &amp; "^2"</f>
        <v>(x - 2,5)^2 + (y - 0)^2 = 5,28109837060436^2</v>
      </c>
      <c r="J130" s="32"/>
      <c r="K130" s="32"/>
      <c r="L130" s="34"/>
    </row>
    <row r="131" spans="8:12" x14ac:dyDescent="0.25">
      <c r="H131" s="33"/>
      <c r="I131" s="32" t="str">
        <f ca="1" xml:space="preserve"> "(x - " &amp; $N$3 &amp; ")^2 + (y - " &amp; $N$4 &amp; ")^2 = " &amp; J123 &amp; "^2"</f>
        <v>(x - 0)^2 + (y - 1,7)^2 = 4,07488315028539^2</v>
      </c>
      <c r="J131" s="32"/>
      <c r="K131" s="32"/>
      <c r="L131" s="34"/>
    </row>
    <row r="132" spans="8:12" x14ac:dyDescent="0.25">
      <c r="H132" s="33"/>
      <c r="I132" s="32" t="str">
        <f ca="1" xml:space="preserve"> "(x - " &amp; $O$3 &amp; ")^2 + (y - " &amp; $O$4 &amp; ")^2 = " &amp; K123 &amp; "^2"</f>
        <v>(x - 2,5)^2 + (y - 3,35)^2 = 0,947249534165469^2</v>
      </c>
      <c r="J132" s="32"/>
      <c r="K132" s="32"/>
      <c r="L132" s="34"/>
    </row>
    <row r="133" spans="8:12" x14ac:dyDescent="0.25">
      <c r="H133" s="33"/>
      <c r="I133" s="32" t="str">
        <f ca="1" xml:space="preserve"> "(x - " &amp; $P$3 &amp; ")^2 + (y - " &amp; $P$4 &amp; ")^2 = " &amp; L123 &amp; "^2"</f>
        <v>(x - 5)^2 + (y - 1,7)^2 = 3,30821420846099^2</v>
      </c>
      <c r="J133" s="32"/>
      <c r="K133" s="32"/>
      <c r="L133" s="34"/>
    </row>
    <row r="134" spans="8:12" x14ac:dyDescent="0.25">
      <c r="H134" s="33"/>
      <c r="I134" s="32"/>
      <c r="J134" s="32"/>
      <c r="K134" s="32"/>
      <c r="L134" s="34"/>
    </row>
    <row r="135" spans="8:12" x14ac:dyDescent="0.25">
      <c r="H135" s="33"/>
      <c r="I135" s="32" t="s">
        <v>1529</v>
      </c>
      <c r="J135" s="32"/>
      <c r="K135" s="32"/>
      <c r="L135" s="34"/>
    </row>
    <row r="136" spans="8:12" x14ac:dyDescent="0.25">
      <c r="H136" s="33"/>
      <c r="I136" s="32" t="s">
        <v>1525</v>
      </c>
      <c r="J136" s="32">
        <f>SQRT(POWER($K127-$I126,2)+POWER($L127-$J126,2))</f>
        <v>0.79503345840540185</v>
      </c>
      <c r="K136" s="32"/>
      <c r="L136" s="34"/>
    </row>
    <row r="137" spans="8:12" x14ac:dyDescent="0.25">
      <c r="H137" s="35"/>
      <c r="I137" s="36" t="s">
        <v>1526</v>
      </c>
      <c r="J137" s="36">
        <f>SQRT(POWER($K128-$I126,2)+POWER($L128-$J126,2))</f>
        <v>0.35525536505449157</v>
      </c>
      <c r="K137" s="36"/>
      <c r="L137" s="37"/>
    </row>
    <row r="141" spans="8:12" x14ac:dyDescent="0.25">
      <c r="H141" s="7"/>
      <c r="I141" s="8" t="s">
        <v>1512</v>
      </c>
      <c r="J141" s="8" t="s">
        <v>1513</v>
      </c>
      <c r="K141" s="8" t="s">
        <v>1514</v>
      </c>
      <c r="L141" s="9" t="s">
        <v>1522</v>
      </c>
    </row>
    <row r="142" spans="8:12" x14ac:dyDescent="0.25">
      <c r="H142" s="33" t="s">
        <v>1516</v>
      </c>
      <c r="I142" s="4">
        <f>SQRT(POWER($I147-$M$3,2)+POWER($J147-$M$4,2))</f>
        <v>3.1622776601683795</v>
      </c>
      <c r="J142" s="4">
        <f>SQRT(POWER($I147-$N$3,2)+POWER($J147-$N$4,2))</f>
        <v>3.7336309405188937</v>
      </c>
      <c r="K142" s="4">
        <f>SQRT(POWER($I147-$O$3,2)+POWER($J147-$O$4,2))</f>
        <v>1.0594810050208545</v>
      </c>
      <c r="L142" s="10">
        <f>SQRT(POWER($I147-$P$3,2)+POWER($J147-$P$4,2))</f>
        <v>1.9849433241279208</v>
      </c>
    </row>
    <row r="143" spans="8:12" x14ac:dyDescent="0.25">
      <c r="H143" s="33" t="s">
        <v>1527</v>
      </c>
      <c r="I143" s="32">
        <f>ROUND(I142/0.5,0)*0.5</f>
        <v>3</v>
      </c>
      <c r="J143" s="32">
        <f t="shared" ref="J143:L143" si="59">ROUND(J142/0.5,0)*0.5</f>
        <v>3.5</v>
      </c>
      <c r="K143" s="32">
        <f t="shared" si="59"/>
        <v>1</v>
      </c>
      <c r="L143" s="34">
        <f t="shared" si="59"/>
        <v>2</v>
      </c>
    </row>
    <row r="144" spans="8:12" x14ac:dyDescent="0.25">
      <c r="H144" s="33" t="s">
        <v>1517</v>
      </c>
      <c r="I144" s="4">
        <f ca="1">IF(INDIRECT("$C$" &amp; $I143*2+3)&gt;$I$6,$I$6,INDIRECT("$C$" &amp; $I143*2+3))</f>
        <v>5.2810983706043579</v>
      </c>
      <c r="J144" s="4">
        <f ca="1">IF(INDIRECT("$D$" &amp; $J143*2+3)&gt;$I$6,$I$6,INDIRECT("$D$" &amp; $J143*2+3))</f>
        <v>4.0748831502853919</v>
      </c>
      <c r="K144" s="4">
        <f ca="1">IF(INDIRECT("$E$" &amp; $K143*2+3)&gt;$I$6,$I$6,INDIRECT("$E$" &amp; $K143*2+3))</f>
        <v>0.73291443924320154</v>
      </c>
      <c r="L144" s="10">
        <f ca="1">IF(INDIRECT("$F$" &amp; $L143*2+3)&gt;$I$6,$I$6,INDIRECT("$F$" &amp; $L143*2+3))</f>
        <v>1.305353997541538</v>
      </c>
    </row>
    <row r="145" spans="8:12" x14ac:dyDescent="0.25">
      <c r="H145" s="33"/>
      <c r="I145" s="32" t="s">
        <v>1502</v>
      </c>
      <c r="J145" s="4">
        <f>SUM(ABS(I142-I143),ABS(J143-J142),ABS(K143-K142),ABS(L143-L142))</f>
        <v>0.47044628158020685</v>
      </c>
      <c r="K145" s="32"/>
      <c r="L145" s="34"/>
    </row>
    <row r="146" spans="8:12" x14ac:dyDescent="0.25">
      <c r="H146" s="33"/>
      <c r="I146" s="32" t="s">
        <v>1509</v>
      </c>
      <c r="J146" s="32" t="s">
        <v>1510</v>
      </c>
      <c r="K146" s="32"/>
      <c r="L146" s="34"/>
    </row>
    <row r="147" spans="8:12" x14ac:dyDescent="0.25">
      <c r="H147" s="33" t="s">
        <v>1523</v>
      </c>
      <c r="I147" s="32">
        <f>I126+0.5</f>
        <v>3.5</v>
      </c>
      <c r="J147" s="32">
        <v>3</v>
      </c>
      <c r="K147" s="32"/>
      <c r="L147" s="34"/>
    </row>
    <row r="148" spans="8:12" x14ac:dyDescent="0.25">
      <c r="H148" s="33" t="s">
        <v>1525</v>
      </c>
      <c r="I148" s="4">
        <v>2.3236641791044801</v>
      </c>
      <c r="J148" s="4">
        <v>5.7564179104477597</v>
      </c>
      <c r="K148" s="4">
        <f>IF($I148&lt;$K$3,$K$3,IF($I148&gt;$L$3,$L$3,$I148))</f>
        <v>2.3236641791044801</v>
      </c>
      <c r="L148" s="10">
        <f>IF($J148&lt;$K$4,$K$4,IF($J148&gt;$L$4,$L$4,$J148))</f>
        <v>3.35</v>
      </c>
    </row>
    <row r="149" spans="8:12" x14ac:dyDescent="0.25">
      <c r="H149" s="33" t="s">
        <v>1526</v>
      </c>
      <c r="I149" s="4">
        <v>3.98488</v>
      </c>
      <c r="J149" s="4">
        <v>5.7749190332999198</v>
      </c>
      <c r="K149" s="4">
        <f>IF($I149&lt;$K$3,$K$3,IF($I149&gt;$L$3,$L$3,$I149))</f>
        <v>3.98488</v>
      </c>
      <c r="L149" s="10">
        <f>IF($J149&lt;$K$4,$K$4,IF($J149&gt;$L$4,$L$4,$J149))</f>
        <v>3.35</v>
      </c>
    </row>
    <row r="150" spans="8:12" x14ac:dyDescent="0.25">
      <c r="H150" s="33"/>
      <c r="I150" s="32"/>
      <c r="J150" s="32"/>
      <c r="K150" s="32"/>
      <c r="L150" s="34"/>
    </row>
    <row r="151" spans="8:12" x14ac:dyDescent="0.25">
      <c r="H151" s="33" t="s">
        <v>1519</v>
      </c>
      <c r="I151" s="32" t="str">
        <f ca="1" xml:space="preserve"> "(x - " &amp; $M$3 &amp; ")^2 + (y - " &amp; $M$4 &amp; ")^2 = " &amp; I144 &amp; "^2"</f>
        <v>(x - 2,5)^2 + (y - 0)^2 = 5,28109837060436^2</v>
      </c>
      <c r="J151" s="32"/>
      <c r="K151" s="32"/>
      <c r="L151" s="34"/>
    </row>
    <row r="152" spans="8:12" x14ac:dyDescent="0.25">
      <c r="H152" s="33"/>
      <c r="I152" s="32" t="str">
        <f ca="1" xml:space="preserve"> "(x - " &amp; $N$3 &amp; ")^2 + (y - " &amp; $N$4 &amp; ")^2 = " &amp; J144 &amp; "^2"</f>
        <v>(x - 0)^2 + (y - 1,7)^2 = 4,07488315028539^2</v>
      </c>
      <c r="J152" s="32"/>
      <c r="K152" s="32"/>
      <c r="L152" s="34"/>
    </row>
    <row r="153" spans="8:12" x14ac:dyDescent="0.25">
      <c r="H153" s="33"/>
      <c r="I153" s="32" t="str">
        <f ca="1" xml:space="preserve"> "(x - " &amp; $O$3 &amp; ")^2 + (y - " &amp; $O$4 &amp; ")^2 = " &amp; K144 &amp; "^2"</f>
        <v>(x - 2,5)^2 + (y - 3,35)^2 = 0,732914439243202^2</v>
      </c>
      <c r="J153" s="32"/>
      <c r="K153" s="32"/>
      <c r="L153" s="34"/>
    </row>
    <row r="154" spans="8:12" x14ac:dyDescent="0.25">
      <c r="H154" s="33"/>
      <c r="I154" s="32" t="str">
        <f ca="1" xml:space="preserve"> "(x - " &amp; $P$3 &amp; ")^2 + (y - " &amp; $P$4 &amp; ")^2 = " &amp; L144 &amp; "^2"</f>
        <v>(x - 5)^2 + (y - 1,7)^2 = 1,30535399754154^2</v>
      </c>
      <c r="J154" s="32"/>
      <c r="K154" s="32"/>
      <c r="L154" s="34"/>
    </row>
    <row r="155" spans="8:12" x14ac:dyDescent="0.25">
      <c r="H155" s="33"/>
      <c r="I155" s="32"/>
      <c r="J155" s="32"/>
      <c r="K155" s="32"/>
      <c r="L155" s="34"/>
    </row>
    <row r="156" spans="8:12" x14ac:dyDescent="0.25">
      <c r="H156" s="33"/>
      <c r="I156" s="32" t="s">
        <v>1529</v>
      </c>
      <c r="J156" s="32"/>
      <c r="K156" s="32"/>
      <c r="L156" s="34"/>
    </row>
    <row r="157" spans="8:12" x14ac:dyDescent="0.25">
      <c r="H157" s="33"/>
      <c r="I157" s="32" t="s">
        <v>1525</v>
      </c>
      <c r="J157" s="32">
        <f>SQRT(POWER($K148-$I147,2)+POWER($L148-$J147,2))</f>
        <v>1.2273002743916979</v>
      </c>
      <c r="K157" s="32"/>
      <c r="L157" s="34"/>
    </row>
    <row r="158" spans="8:12" x14ac:dyDescent="0.25">
      <c r="H158" s="35"/>
      <c r="I158" s="36" t="s">
        <v>1526</v>
      </c>
      <c r="J158" s="36">
        <f>SQRT(POWER($K149-$I147,2)+POWER($L149-$J147,2))</f>
        <v>0.59800385818153379</v>
      </c>
      <c r="K158" s="36"/>
      <c r="L158" s="37"/>
    </row>
    <row r="162" spans="8:12" x14ac:dyDescent="0.25">
      <c r="H162" s="7"/>
      <c r="I162" s="8" t="s">
        <v>1512</v>
      </c>
      <c r="J162" s="8" t="s">
        <v>1513</v>
      </c>
      <c r="K162" s="8" t="s">
        <v>1514</v>
      </c>
      <c r="L162" s="9" t="s">
        <v>1522</v>
      </c>
    </row>
    <row r="163" spans="8:12" x14ac:dyDescent="0.25">
      <c r="H163" s="33" t="s">
        <v>1516</v>
      </c>
      <c r="I163" s="4">
        <f>SQRT(POWER($I168-$M$3,2)+POWER($J168-$M$4,2))</f>
        <v>3.3541019662496847</v>
      </c>
      <c r="J163" s="4">
        <f>SQRT(POWER($I168-$N$3,2)+POWER($J168-$N$4,2))</f>
        <v>4.2059481689626184</v>
      </c>
      <c r="K163" s="4">
        <f>SQRT(POWER($I168-$O$3,2)+POWER($J168-$O$4,2))</f>
        <v>1.5402921800749363</v>
      </c>
      <c r="L163" s="10">
        <f>SQRT(POWER($I168-$P$3,2)+POWER($J168-$P$4,2))</f>
        <v>1.6401219466856727</v>
      </c>
    </row>
    <row r="164" spans="8:12" x14ac:dyDescent="0.25">
      <c r="H164" s="33" t="s">
        <v>1527</v>
      </c>
      <c r="I164" s="32">
        <f>ROUND(I163/0.5,0)*0.5</f>
        <v>3.5</v>
      </c>
      <c r="J164" s="32">
        <f t="shared" ref="J164:L164" si="60">ROUND(J163/0.5,0)*0.5</f>
        <v>4</v>
      </c>
      <c r="K164" s="32">
        <f t="shared" si="60"/>
        <v>1.5</v>
      </c>
      <c r="L164" s="34">
        <f t="shared" si="60"/>
        <v>1.5</v>
      </c>
    </row>
    <row r="165" spans="8:12" x14ac:dyDescent="0.25">
      <c r="H165" s="33" t="s">
        <v>1517</v>
      </c>
      <c r="I165" s="4">
        <f ca="1">IF(INDIRECT("$C$" &amp; $I164*2+3)&gt;$I$6,$I$6,INDIRECT("$C$" &amp; $I164*2+3))</f>
        <v>3.5273325269550631</v>
      </c>
      <c r="J165" s="4">
        <f ca="1">IF(INDIRECT("$D$" &amp; $J164*2+3)&gt;$I$6,$I$6,INDIRECT("$D$" &amp; $J164*2+3))</f>
        <v>5.2810983706043579</v>
      </c>
      <c r="K165" s="4">
        <f ca="1">IF(INDIRECT("$E$" &amp; $K164*2+3)&gt;$I$6,$I$6,INDIRECT("$E$" &amp; $K164*2+3))</f>
        <v>0.84668532843176303</v>
      </c>
      <c r="L165" s="10">
        <f ca="1">IF(INDIRECT("$F$" &amp; $L164*2+3)&gt;$I$6,$I$6,INDIRECT("$F$" &amp; $L164*2+3))</f>
        <v>0.81996562104385073</v>
      </c>
    </row>
    <row r="166" spans="8:12" x14ac:dyDescent="0.25">
      <c r="H166" s="33"/>
      <c r="I166" s="32" t="s">
        <v>1502</v>
      </c>
      <c r="J166" s="4">
        <f>SUM(ABS(I163-I164),ABS(J164-J163),ABS(K164-K163),ABS(L164-L163))</f>
        <v>0.53226032947354263</v>
      </c>
      <c r="K166" s="32"/>
      <c r="L166" s="34"/>
    </row>
    <row r="167" spans="8:12" x14ac:dyDescent="0.25">
      <c r="H167" s="33"/>
      <c r="I167" s="32" t="s">
        <v>1509</v>
      </c>
      <c r="J167" s="32" t="s">
        <v>1510</v>
      </c>
      <c r="K167" s="32"/>
      <c r="L167" s="34"/>
    </row>
    <row r="168" spans="8:12" x14ac:dyDescent="0.25">
      <c r="H168" s="33" t="s">
        <v>1523</v>
      </c>
      <c r="I168" s="32">
        <f>I147+0.5</f>
        <v>4</v>
      </c>
      <c r="J168" s="32">
        <v>3</v>
      </c>
      <c r="K168" s="32"/>
      <c r="L168" s="34"/>
    </row>
    <row r="169" spans="8:12" x14ac:dyDescent="0.25">
      <c r="H169" s="33" t="s">
        <v>1525</v>
      </c>
      <c r="I169" s="4">
        <v>6.0858600000000003</v>
      </c>
      <c r="J169" s="4">
        <v>3.427</v>
      </c>
      <c r="K169" s="4">
        <f>IF($I169&lt;$K$3,$K$3,IF($I169&gt;$L$3,$L$3,$I169))</f>
        <v>5</v>
      </c>
      <c r="L169" s="10">
        <f>IF($J169&lt;$K$4,$K$4,IF($J169&gt;$L$4,$L$4,$J169))</f>
        <v>3.35</v>
      </c>
    </row>
    <row r="170" spans="8:12" x14ac:dyDescent="0.25">
      <c r="H170" s="33" t="s">
        <v>1526</v>
      </c>
      <c r="I170" s="4">
        <v>5.2206000000000001</v>
      </c>
      <c r="J170" s="4">
        <v>3.4173635148680299</v>
      </c>
      <c r="K170" s="4">
        <f>IF($I170&lt;$K$3,$K$3,IF($I170&gt;$L$3,$L$3,$I170))</f>
        <v>5</v>
      </c>
      <c r="L170" s="10">
        <f>IF($J170&lt;$K$4,$K$4,IF($J170&gt;$L$4,$L$4,$J170))</f>
        <v>3.35</v>
      </c>
    </row>
    <row r="171" spans="8:12" x14ac:dyDescent="0.25">
      <c r="H171" s="33"/>
      <c r="I171" s="32"/>
      <c r="J171" s="32"/>
      <c r="K171" s="32"/>
      <c r="L171" s="34"/>
    </row>
    <row r="172" spans="8:12" x14ac:dyDescent="0.25">
      <c r="H172" s="33" t="s">
        <v>1519</v>
      </c>
      <c r="I172" s="32" t="str">
        <f ca="1" xml:space="preserve"> "(x - " &amp; $M$3 &amp; ")^2 + (y - " &amp; $M$4 &amp; ")^2 = " &amp; I165 &amp; "^2"</f>
        <v>(x - 2,5)^2 + (y - 0)^2 = 3,52733252695506^2</v>
      </c>
      <c r="J172" s="32"/>
      <c r="K172" s="32"/>
      <c r="L172" s="34"/>
    </row>
    <row r="173" spans="8:12" x14ac:dyDescent="0.25">
      <c r="H173" s="33"/>
      <c r="I173" s="32" t="str">
        <f ca="1" xml:space="preserve"> "(x - " &amp; $N$3 &amp; ")^2 + (y - " &amp; $N$4 &amp; ")^2 = " &amp; J165 &amp; "^2"</f>
        <v>(x - 0)^2 + (y - 1,7)^2 = 5,28109837060436^2</v>
      </c>
      <c r="J173" s="32"/>
      <c r="K173" s="32"/>
      <c r="L173" s="34"/>
    </row>
    <row r="174" spans="8:12" x14ac:dyDescent="0.25">
      <c r="H174" s="33"/>
      <c r="I174" s="32" t="str">
        <f ca="1" xml:space="preserve"> "(x - " &amp; $O$3 &amp; ")^2 + (y - " &amp; $O$4 &amp; ")^2 = " &amp; K165 &amp; "^2"</f>
        <v>(x - 2,5)^2 + (y - 3,35)^2 = 0,846685328431763^2</v>
      </c>
      <c r="J174" s="32"/>
      <c r="K174" s="32"/>
      <c r="L174" s="34"/>
    </row>
    <row r="175" spans="8:12" x14ac:dyDescent="0.25">
      <c r="H175" s="33"/>
      <c r="I175" s="32" t="str">
        <f ca="1" xml:space="preserve"> "(x - " &amp; $P$3 &amp; ")^2 + (y - " &amp; $P$4 &amp; ")^2 = " &amp; L165 &amp; "^2"</f>
        <v>(x - 5)^2 + (y - 1,7)^2 = 0,819965621043851^2</v>
      </c>
      <c r="J175" s="32"/>
      <c r="K175" s="32"/>
      <c r="L175" s="34"/>
    </row>
    <row r="176" spans="8:12" x14ac:dyDescent="0.25">
      <c r="H176" s="33"/>
      <c r="I176" s="32"/>
      <c r="J176" s="32"/>
      <c r="K176" s="32"/>
      <c r="L176" s="34"/>
    </row>
    <row r="177" spans="8:12" x14ac:dyDescent="0.25">
      <c r="H177" s="33"/>
      <c r="I177" s="32" t="s">
        <v>1529</v>
      </c>
      <c r="J177" s="32"/>
      <c r="K177" s="32"/>
      <c r="L177" s="34"/>
    </row>
    <row r="178" spans="8:12" x14ac:dyDescent="0.25">
      <c r="H178" s="33"/>
      <c r="I178" s="32" t="s">
        <v>1525</v>
      </c>
      <c r="J178" s="32">
        <f>SQRT(POWER($K169-$I168,2)+POWER($L169-$J168,2))</f>
        <v>1.0594810050208545</v>
      </c>
      <c r="K178" s="32"/>
      <c r="L178" s="34"/>
    </row>
    <row r="179" spans="8:12" x14ac:dyDescent="0.25">
      <c r="H179" s="35"/>
      <c r="I179" s="36" t="s">
        <v>1526</v>
      </c>
      <c r="J179" s="36">
        <f>SQRT(POWER($K170-$I168,2)+POWER($L170-$J168,2))</f>
        <v>1.0594810050208545</v>
      </c>
      <c r="K179" s="36"/>
      <c r="L179" s="37"/>
    </row>
    <row r="183" spans="8:12" x14ac:dyDescent="0.25">
      <c r="H183" s="7"/>
      <c r="I183" s="8" t="s">
        <v>1512</v>
      </c>
      <c r="J183" s="8" t="s">
        <v>1513</v>
      </c>
      <c r="K183" s="8" t="s">
        <v>1514</v>
      </c>
      <c r="L183" s="9" t="s">
        <v>1522</v>
      </c>
    </row>
    <row r="184" spans="8:12" x14ac:dyDescent="0.25">
      <c r="H184" s="33" t="s">
        <v>1516</v>
      </c>
      <c r="I184" s="4">
        <f>SQRT(POWER($I189-$M$3,2)+POWER($J189-$M$4,2))</f>
        <v>3.6055512754639891</v>
      </c>
      <c r="J184" s="4">
        <f>SQRT(POWER($I189-$N$3,2)+POWER($J189-$N$4,2))</f>
        <v>4.6840153714521477</v>
      </c>
      <c r="K184" s="4">
        <f>SQRT(POWER($I189-$O$3,2)+POWER($J189-$O$4,2))</f>
        <v>2.0303940504246953</v>
      </c>
      <c r="L184" s="10">
        <f>SQRT(POWER($I189-$P$3,2)+POWER($J189-$P$4,2))</f>
        <v>1.3928388277184121</v>
      </c>
    </row>
    <row r="185" spans="8:12" x14ac:dyDescent="0.25">
      <c r="H185" s="33" t="s">
        <v>1527</v>
      </c>
      <c r="I185" s="32">
        <f>ROUND(I184/0.5,0)*0.5</f>
        <v>3.5</v>
      </c>
      <c r="J185" s="32">
        <f t="shared" ref="J185:L185" si="61">ROUND(J184/0.5,0)*0.5</f>
        <v>4.5</v>
      </c>
      <c r="K185" s="32">
        <f t="shared" si="61"/>
        <v>2</v>
      </c>
      <c r="L185" s="34">
        <f t="shared" si="61"/>
        <v>1.5</v>
      </c>
    </row>
    <row r="186" spans="8:12" x14ac:dyDescent="0.25">
      <c r="H186" s="33" t="s">
        <v>1517</v>
      </c>
      <c r="I186" s="4">
        <f ca="1">IF(INDIRECT("$C$" &amp; $I185*2+3)&gt;$I$6,$I$6,INDIRECT("$C$" &amp; $I185*2+3))</f>
        <v>3.5273325269550631</v>
      </c>
      <c r="J186" s="4">
        <f ca="1">IF(INDIRECT("$D$" &amp; $J185*2+3)&gt;$I$6,$I$6,INDIRECT("$D$" &amp; $J185*2+3))</f>
        <v>2.3248949231470326</v>
      </c>
      <c r="K186" s="4">
        <f ca="1">IF(INDIRECT("$E$" &amp; $K185*2+3)&gt;$I$6,$I$6,INDIRECT("$E$" &amp; $K185*2+3))</f>
        <v>1.305353997541538</v>
      </c>
      <c r="L186" s="10">
        <f ca="1">IF(INDIRECT("$F$" &amp; $L185*2+3)&gt;$I$6,$I$6,INDIRECT("$F$" &amp; $L185*2+3))</f>
        <v>0.81996562104385073</v>
      </c>
    </row>
    <row r="187" spans="8:12" x14ac:dyDescent="0.25">
      <c r="H187" s="33"/>
      <c r="I187" s="32" t="s">
        <v>1502</v>
      </c>
      <c r="J187" s="4">
        <f>SUM(ABS(I184-I185),ABS(J185-J184),ABS(K185-K184),ABS(L185-L184))</f>
        <v>0.42712186962242016</v>
      </c>
      <c r="K187" s="32"/>
      <c r="L187" s="34"/>
    </row>
    <row r="188" spans="8:12" x14ac:dyDescent="0.25">
      <c r="H188" s="33"/>
      <c r="I188" s="32" t="s">
        <v>1509</v>
      </c>
      <c r="J188" s="32" t="s">
        <v>1510</v>
      </c>
      <c r="K188" s="32"/>
      <c r="L188" s="34"/>
    </row>
    <row r="189" spans="8:12" x14ac:dyDescent="0.25">
      <c r="H189" s="33" t="s">
        <v>1523</v>
      </c>
      <c r="I189" s="32">
        <f>I168+0.5</f>
        <v>4.5</v>
      </c>
      <c r="J189" s="32">
        <v>3</v>
      </c>
      <c r="K189" s="32"/>
      <c r="L189" s="34"/>
    </row>
    <row r="190" spans="8:12" x14ac:dyDescent="0.25">
      <c r="H190" s="33" t="s">
        <v>1525</v>
      </c>
      <c r="I190" s="4">
        <v>1.48581701492537</v>
      </c>
      <c r="J190" s="4">
        <v>3.2787014925373099</v>
      </c>
      <c r="K190" s="4">
        <f>IF($I190&lt;$K$3,$K$3,IF($I190&gt;$L$3,$L$3,$I190))</f>
        <v>1.48581701492537</v>
      </c>
      <c r="L190" s="10">
        <f>IF($J190&lt;$K$4,$K$4,IF($J190&gt;$L$4,$L$4,$J190))</f>
        <v>3.2787014925373099</v>
      </c>
    </row>
    <row r="191" spans="8:12" x14ac:dyDescent="0.25">
      <c r="H191" s="33" t="s">
        <v>1526</v>
      </c>
      <c r="I191" s="4">
        <v>2.9710000000000001</v>
      </c>
      <c r="J191" s="4">
        <v>3.2952421205034002</v>
      </c>
      <c r="K191" s="4">
        <f>IF($I191&lt;$K$3,$K$3,IF($I191&gt;$L$3,$L$3,$I191))</f>
        <v>2.9710000000000001</v>
      </c>
      <c r="L191" s="10">
        <f>IF($J191&lt;$K$4,$K$4,IF($J191&gt;$L$4,$L$4,$J191))</f>
        <v>3.2952421205034002</v>
      </c>
    </row>
    <row r="192" spans="8:12" x14ac:dyDescent="0.25">
      <c r="H192" s="33"/>
      <c r="I192" s="32"/>
      <c r="J192" s="32"/>
      <c r="K192" s="32"/>
      <c r="L192" s="34"/>
    </row>
    <row r="193" spans="8:12" x14ac:dyDescent="0.25">
      <c r="H193" s="33" t="s">
        <v>1519</v>
      </c>
      <c r="I193" s="32" t="str">
        <f ca="1" xml:space="preserve"> "(x - " &amp; $M$3 &amp; ")^2 + (y - " &amp; $M$4 &amp; ")^2 = " &amp; I186 &amp; "^2"</f>
        <v>(x - 2,5)^2 + (y - 0)^2 = 3,52733252695506^2</v>
      </c>
      <c r="J193" s="32"/>
      <c r="K193" s="32"/>
      <c r="L193" s="34"/>
    </row>
    <row r="194" spans="8:12" x14ac:dyDescent="0.25">
      <c r="H194" s="33"/>
      <c r="I194" s="32" t="str">
        <f ca="1" xml:space="preserve"> "(x - " &amp; $N$3 &amp; ")^2 + (y - " &amp; $N$4 &amp; ")^2 = " &amp; J186 &amp; "^2"</f>
        <v>(x - 0)^2 + (y - 1,7)^2 = 2,32489492314703^2</v>
      </c>
      <c r="J194" s="32"/>
      <c r="K194" s="32"/>
      <c r="L194" s="34"/>
    </row>
    <row r="195" spans="8:12" x14ac:dyDescent="0.25">
      <c r="H195" s="33"/>
      <c r="I195" s="32" t="str">
        <f ca="1" xml:space="preserve"> "(x - " &amp; $O$3 &amp; ")^2 + (y - " &amp; $O$4 &amp; ")^2 = " &amp; K186 &amp; "^2"</f>
        <v>(x - 2,5)^2 + (y - 3,35)^2 = 1,30535399754154^2</v>
      </c>
      <c r="J195" s="32"/>
      <c r="K195" s="32"/>
      <c r="L195" s="34"/>
    </row>
    <row r="196" spans="8:12" x14ac:dyDescent="0.25">
      <c r="H196" s="33"/>
      <c r="I196" s="32" t="str">
        <f ca="1" xml:space="preserve"> "(x - " &amp; $P$3 &amp; ")^2 + (y - " &amp; $P$4 &amp; ")^2 = " &amp; L186 &amp; "^2"</f>
        <v>(x - 5)^2 + (y - 1,7)^2 = 0,819965621043851^2</v>
      </c>
      <c r="J196" s="32"/>
      <c r="K196" s="32"/>
      <c r="L196" s="34"/>
    </row>
    <row r="197" spans="8:12" x14ac:dyDescent="0.25">
      <c r="H197" s="33"/>
      <c r="I197" s="32"/>
      <c r="J197" s="32"/>
      <c r="K197" s="32"/>
      <c r="L197" s="34"/>
    </row>
    <row r="198" spans="8:12" x14ac:dyDescent="0.25">
      <c r="H198" s="33"/>
      <c r="I198" s="32" t="s">
        <v>1529</v>
      </c>
      <c r="J198" s="32"/>
      <c r="K198" s="32"/>
      <c r="L198" s="34"/>
    </row>
    <row r="199" spans="8:12" x14ac:dyDescent="0.25">
      <c r="H199" s="33"/>
      <c r="I199" s="32" t="s">
        <v>1525</v>
      </c>
      <c r="J199" s="32">
        <f>SQRT(POWER($K190-$I189,2)+POWER($L190-$J189,2))</f>
        <v>3.027040401028029</v>
      </c>
      <c r="K199" s="32"/>
      <c r="L199" s="34"/>
    </row>
    <row r="200" spans="8:12" x14ac:dyDescent="0.25">
      <c r="H200" s="35"/>
      <c r="I200" s="36" t="s">
        <v>1526</v>
      </c>
      <c r="J200" s="36">
        <f>SQRT(POWER($K191-$I189,2)+POWER($L191-$J189,2))</f>
        <v>1.5572440109755901</v>
      </c>
      <c r="K200" s="36"/>
      <c r="L200" s="37"/>
    </row>
    <row r="204" spans="8:12" x14ac:dyDescent="0.25">
      <c r="H204" s="7"/>
      <c r="I204" s="8" t="s">
        <v>1512</v>
      </c>
      <c r="J204" s="8" t="s">
        <v>1513</v>
      </c>
      <c r="K204" s="8" t="s">
        <v>1514</v>
      </c>
      <c r="L204" s="9" t="s">
        <v>1522</v>
      </c>
    </row>
    <row r="205" spans="8:12" x14ac:dyDescent="0.25">
      <c r="H205" s="33" t="s">
        <v>1516</v>
      </c>
      <c r="I205" s="4">
        <f>SQRT(POWER($I210-$M$3,2)+POWER($J210-$M$4,2))</f>
        <v>3.2015621187164243</v>
      </c>
      <c r="J205" s="4">
        <f>SQRT(POWER($I210-$N$3,2)+POWER($J210-$N$4,2))</f>
        <v>0.94339811320566047</v>
      </c>
      <c r="K205" s="4">
        <f>SQRT(POWER($I210-$O$3,2)+POWER($J210-$O$4,2))</f>
        <v>2.173131381210073</v>
      </c>
      <c r="L205" s="10">
        <f>SQRT(POWER($I210-$P$3,2)+POWER($J210-$P$4,2))</f>
        <v>4.5705579528105753</v>
      </c>
    </row>
    <row r="206" spans="8:12" x14ac:dyDescent="0.25">
      <c r="H206" s="33" t="s">
        <v>1527</v>
      </c>
      <c r="I206" s="32">
        <f>ROUND(I205/0.5,0)*0.5</f>
        <v>3</v>
      </c>
      <c r="J206" s="32">
        <f t="shared" ref="J206:L206" si="62">ROUND(J205/0.5,0)*0.5</f>
        <v>1</v>
      </c>
      <c r="K206" s="32">
        <f t="shared" si="62"/>
        <v>2</v>
      </c>
      <c r="L206" s="34">
        <f t="shared" si="62"/>
        <v>4.5</v>
      </c>
    </row>
    <row r="207" spans="8:12" x14ac:dyDescent="0.25">
      <c r="H207" s="33" t="s">
        <v>1517</v>
      </c>
      <c r="I207" s="4">
        <f ca="1">IF(INDIRECT("$C$" &amp; $I206*2+3)&gt;$I$6,$I$6,INDIRECT("$C$" &amp; $I206*2+3))</f>
        <v>5.2810983706043579</v>
      </c>
      <c r="J207" s="4">
        <f ca="1">IF(INDIRECT("$D$" &amp; $J206*2+3)&gt;$I$6,$I$6,INDIRECT("$D$" &amp; $J206*2+3))</f>
        <v>0.78145875028456535</v>
      </c>
      <c r="K207" s="4">
        <f ca="1">IF(INDIRECT("$E$" &amp; $K206*2+3)&gt;$I$6,$I$6,INDIRECT("$E$" &amp; $K206*2+3))</f>
        <v>1.305353997541538</v>
      </c>
      <c r="L207" s="10">
        <f ca="1">IF(INDIRECT("$F$" &amp; $L206*2+3)&gt;$I$6,$I$6,INDIRECT("$F$" &amp; $L206*2+3))</f>
        <v>2.1457906735558052</v>
      </c>
    </row>
    <row r="208" spans="8:12" x14ac:dyDescent="0.25">
      <c r="H208" s="33"/>
      <c r="I208" s="32" t="s">
        <v>1502</v>
      </c>
      <c r="J208" s="4">
        <f>SUM(ABS(I205-I206),ABS(J206-J205),ABS(K206-K205),ABS(L206-L205))</f>
        <v>0.50185333953141209</v>
      </c>
      <c r="K208" s="32"/>
      <c r="L208" s="34"/>
    </row>
    <row r="209" spans="8:12" x14ac:dyDescent="0.25">
      <c r="H209" s="33"/>
      <c r="I209" s="32" t="s">
        <v>1509</v>
      </c>
      <c r="J209" s="32" t="s">
        <v>1510</v>
      </c>
      <c r="K209" s="32"/>
      <c r="L209" s="34"/>
    </row>
    <row r="210" spans="8:12" x14ac:dyDescent="0.25">
      <c r="H210" s="33" t="s">
        <v>1523</v>
      </c>
      <c r="I210" s="32">
        <v>0.5</v>
      </c>
      <c r="J210" s="32">
        <v>2.5</v>
      </c>
      <c r="K210" s="32"/>
      <c r="L210" s="34"/>
    </row>
    <row r="211" spans="8:12" x14ac:dyDescent="0.25">
      <c r="H211" s="33" t="s">
        <v>1525</v>
      </c>
      <c r="I211" s="4">
        <v>-0.98772179104477698</v>
      </c>
      <c r="J211" s="4">
        <v>5.5798208955223902</v>
      </c>
      <c r="K211" s="4">
        <f>IF($I211&lt;$K$3,$K$3,IF($I211&gt;$L$3,$L$3,$I211))</f>
        <v>0</v>
      </c>
      <c r="L211" s="10">
        <f>IF($J211&lt;$K$4,$K$4,IF($J211&gt;$L$4,$L$4,$J211))</f>
        <v>3.35</v>
      </c>
    </row>
    <row r="212" spans="8:12" x14ac:dyDescent="0.25">
      <c r="H212" s="33" t="s">
        <v>1526</v>
      </c>
      <c r="I212" s="4">
        <v>2.0985900000000002</v>
      </c>
      <c r="J212" s="4">
        <v>5.6141934513865701</v>
      </c>
      <c r="K212" s="4">
        <f>IF($I212&lt;$K$3,$K$3,IF($I212&gt;$L$3,$L$3,$I212))</f>
        <v>2.0985900000000002</v>
      </c>
      <c r="L212" s="10">
        <f>IF($J212&lt;$K$4,$K$4,IF($J212&gt;$L$4,$L$4,$J212))</f>
        <v>3.35</v>
      </c>
    </row>
    <row r="213" spans="8:12" x14ac:dyDescent="0.25">
      <c r="H213" s="33"/>
      <c r="I213" s="32"/>
      <c r="J213" s="32"/>
      <c r="K213" s="32"/>
      <c r="L213" s="34"/>
    </row>
    <row r="214" spans="8:12" x14ac:dyDescent="0.25">
      <c r="H214" s="33" t="s">
        <v>1519</v>
      </c>
      <c r="I214" s="32" t="str">
        <f ca="1" xml:space="preserve"> "(x - " &amp; $M$3 &amp; ")^2 + (y - " &amp; $M$4 &amp; ")^2 = " &amp; I207 &amp; "^2"</f>
        <v>(x - 2,5)^2 + (y - 0)^2 = 5,28109837060436^2</v>
      </c>
      <c r="J214" s="32"/>
      <c r="K214" s="32"/>
      <c r="L214" s="34"/>
    </row>
    <row r="215" spans="8:12" x14ac:dyDescent="0.25">
      <c r="H215" s="33"/>
      <c r="I215" s="32" t="str">
        <f ca="1" xml:space="preserve"> "(x - " &amp; $N$3 &amp; ")^2 + (y - " &amp; $N$4 &amp; ")^2 = " &amp; J207 &amp; "^2"</f>
        <v>(x - 0)^2 + (y - 1,7)^2 = 0,781458750284565^2</v>
      </c>
      <c r="J215" s="32"/>
      <c r="K215" s="32"/>
      <c r="L215" s="34"/>
    </row>
    <row r="216" spans="8:12" x14ac:dyDescent="0.25">
      <c r="H216" s="33"/>
      <c r="I216" s="32" t="str">
        <f ca="1" xml:space="preserve"> "(x - " &amp; $O$3 &amp; ")^2 + (y - " &amp; $O$4 &amp; ")^2 = " &amp; K207 &amp; "^2"</f>
        <v>(x - 2,5)^2 + (y - 3,35)^2 = 1,30535399754154^2</v>
      </c>
      <c r="J216" s="32"/>
      <c r="K216" s="32"/>
      <c r="L216" s="34"/>
    </row>
    <row r="217" spans="8:12" x14ac:dyDescent="0.25">
      <c r="H217" s="33"/>
      <c r="I217" s="32" t="str">
        <f ca="1" xml:space="preserve"> "(x - " &amp; $P$3 &amp; ")^2 + (y - " &amp; $P$4 &amp; ")^2 = " &amp; L207 &amp; "^2"</f>
        <v>(x - 5)^2 + (y - 1,7)^2 = 2,14579067355581^2</v>
      </c>
      <c r="J217" s="32"/>
      <c r="K217" s="32"/>
      <c r="L217" s="34"/>
    </row>
    <row r="218" spans="8:12" x14ac:dyDescent="0.25">
      <c r="H218" s="33"/>
      <c r="I218" s="32"/>
      <c r="J218" s="32"/>
      <c r="K218" s="32"/>
      <c r="L218" s="34"/>
    </row>
    <row r="219" spans="8:12" x14ac:dyDescent="0.25">
      <c r="H219" s="33"/>
      <c r="I219" s="32" t="s">
        <v>1529</v>
      </c>
      <c r="J219" s="32"/>
      <c r="K219" s="32"/>
      <c r="L219" s="34"/>
    </row>
    <row r="220" spans="8:12" x14ac:dyDescent="0.25">
      <c r="H220" s="33"/>
      <c r="I220" s="32" t="s">
        <v>1525</v>
      </c>
      <c r="J220" s="32">
        <f>SQRT(POWER($K211-$I210,2)+POWER($L211-$J210,2))</f>
        <v>0.9861541461658011</v>
      </c>
      <c r="K220" s="32"/>
      <c r="L220" s="34"/>
    </row>
    <row r="221" spans="8:12" x14ac:dyDescent="0.25">
      <c r="H221" s="35"/>
      <c r="I221" s="36" t="s">
        <v>1526</v>
      </c>
      <c r="J221" s="36">
        <f>SQRT(POWER($K212-$I210,2)+POWER($L212-$J210,2))</f>
        <v>1.8105220208823753</v>
      </c>
      <c r="K221" s="36"/>
      <c r="L221" s="37"/>
    </row>
    <row r="225" spans="8:12" x14ac:dyDescent="0.25">
      <c r="H225" s="7"/>
      <c r="I225" s="8" t="s">
        <v>1512</v>
      </c>
      <c r="J225" s="8" t="s">
        <v>1513</v>
      </c>
      <c r="K225" s="8" t="s">
        <v>1514</v>
      </c>
      <c r="L225" s="9" t="s">
        <v>1522</v>
      </c>
    </row>
    <row r="226" spans="8:12" x14ac:dyDescent="0.25">
      <c r="H226" s="33" t="s">
        <v>1516</v>
      </c>
      <c r="I226" s="4">
        <f>SQRT(POWER($I231-$M$3,2)+POWER($J231-$M$4,2))</f>
        <v>2.9154759474226504</v>
      </c>
      <c r="J226" s="4">
        <f>SQRT(POWER($I231-$N$3,2)+POWER($J231-$N$4,2))</f>
        <v>1.2806248474865698</v>
      </c>
      <c r="K226" s="4">
        <f>SQRT(POWER($I231-$O$3,2)+POWER($J231-$O$4,2))</f>
        <v>1.7240939649566669</v>
      </c>
      <c r="L226" s="10">
        <f>SQRT(POWER($I231-$P$3,2)+POWER($J231-$P$4,2))</f>
        <v>4.0792156108742281</v>
      </c>
    </row>
    <row r="227" spans="8:12" x14ac:dyDescent="0.25">
      <c r="H227" s="33" t="s">
        <v>1527</v>
      </c>
      <c r="I227" s="32">
        <f>ROUND(I226/0.5,0)*0.5</f>
        <v>3</v>
      </c>
      <c r="J227" s="32">
        <f t="shared" ref="J227:L227" si="63">ROUND(J226/0.5,0)*0.5</f>
        <v>1.5</v>
      </c>
      <c r="K227" s="32">
        <f t="shared" si="63"/>
        <v>1.5</v>
      </c>
      <c r="L227" s="34">
        <f t="shared" si="63"/>
        <v>4</v>
      </c>
    </row>
    <row r="228" spans="8:12" x14ac:dyDescent="0.25">
      <c r="H228" s="33" t="s">
        <v>1517</v>
      </c>
      <c r="I228" s="4">
        <f ca="1">IF(INDIRECT("$C$" &amp; $I227*2+3)&gt;$I$6,$I$6,INDIRECT("$C$" &amp; $I227*2+3))</f>
        <v>5.2810983706043579</v>
      </c>
      <c r="J228" s="4">
        <f ca="1">IF(INDIRECT("$D$" &amp; $J227*2+3)&gt;$I$6,$I$6,INDIRECT("$D$" &amp; $J227*2+3))</f>
        <v>0.81996562104385073</v>
      </c>
      <c r="K228" s="4">
        <f ca="1">IF(INDIRECT("$E$" &amp; $K227*2+3)&gt;$I$6,$I$6,INDIRECT("$E$" &amp; $K227*2+3))</f>
        <v>0.84668532843176303</v>
      </c>
      <c r="L228" s="10">
        <f ca="1">IF(INDIRECT("$F$" &amp; $L227*2+3)&gt;$I$6,$I$6,INDIRECT("$F$" &amp; $L227*2+3))</f>
        <v>5.2810983706043579</v>
      </c>
    </row>
    <row r="229" spans="8:12" x14ac:dyDescent="0.25">
      <c r="H229" s="33"/>
      <c r="I229" s="32" t="s">
        <v>1502</v>
      </c>
      <c r="J229" s="4">
        <f>SUM(ABS(I226-I227),ABS(J227-J226),ABS(K227-K226),ABS(L227-L226))</f>
        <v>0.60720878092167485</v>
      </c>
      <c r="K229" s="32"/>
      <c r="L229" s="34"/>
    </row>
    <row r="230" spans="8:12" x14ac:dyDescent="0.25">
      <c r="H230" s="33"/>
      <c r="I230" s="32" t="s">
        <v>1509</v>
      </c>
      <c r="J230" s="32" t="s">
        <v>1510</v>
      </c>
      <c r="K230" s="32"/>
      <c r="L230" s="34"/>
    </row>
    <row r="231" spans="8:12" x14ac:dyDescent="0.25">
      <c r="H231" s="33" t="s">
        <v>1523</v>
      </c>
      <c r="I231" s="32">
        <f>I210+0.5</f>
        <v>1</v>
      </c>
      <c r="J231" s="32">
        <v>2.5</v>
      </c>
      <c r="K231" s="32"/>
      <c r="L231" s="34"/>
    </row>
    <row r="232" spans="8:12" x14ac:dyDescent="0.25">
      <c r="H232" s="33" t="s">
        <v>1525</v>
      </c>
      <c r="I232" s="4">
        <v>-0.87407880597014997</v>
      </c>
      <c r="J232" s="4">
        <v>5.7281194029850697</v>
      </c>
      <c r="K232" s="4">
        <f>IF($I232&lt;$K$3,$K$3,IF($I232&gt;$L$3,$L$3,$I232))</f>
        <v>0</v>
      </c>
      <c r="L232" s="10">
        <f>IF($J232&lt;$K$4,$K$4,IF($J232&gt;$L$4,$L$4,$J232))</f>
        <v>3.35</v>
      </c>
    </row>
    <row r="233" spans="8:12" x14ac:dyDescent="0.25">
      <c r="H233" s="33" t="s">
        <v>1526</v>
      </c>
      <c r="I233" s="4">
        <v>-0.22059999999999999</v>
      </c>
      <c r="J233" s="4">
        <v>5.7353972602739702</v>
      </c>
      <c r="K233" s="4">
        <f>IF($I233&lt;$K$3,$K$3,IF($I233&gt;$L$3,$L$3,$I233))</f>
        <v>0</v>
      </c>
      <c r="L233" s="10">
        <f>IF($J233&lt;$K$4,$K$4,IF($J233&gt;$L$4,$L$4,$J233))</f>
        <v>3.35</v>
      </c>
    </row>
    <row r="234" spans="8:12" x14ac:dyDescent="0.25">
      <c r="H234" s="33"/>
      <c r="I234" s="32"/>
      <c r="J234" s="32"/>
      <c r="K234" s="32"/>
      <c r="L234" s="34"/>
    </row>
    <row r="235" spans="8:12" x14ac:dyDescent="0.25">
      <c r="H235" s="33" t="s">
        <v>1519</v>
      </c>
      <c r="I235" s="32" t="str">
        <f ca="1" xml:space="preserve"> "(x - " &amp; $M$3 &amp; ")^2 + (y - " &amp; $M$4 &amp; ")^2 = " &amp; I228 &amp; "^2"</f>
        <v>(x - 2,5)^2 + (y - 0)^2 = 5,28109837060436^2</v>
      </c>
      <c r="J235" s="32"/>
      <c r="K235" s="32"/>
      <c r="L235" s="34"/>
    </row>
    <row r="236" spans="8:12" x14ac:dyDescent="0.25">
      <c r="H236" s="33"/>
      <c r="I236" s="32" t="str">
        <f ca="1" xml:space="preserve"> "(x - " &amp; $N$3 &amp; ")^2 + (y - " &amp; $N$4 &amp; ")^2 = " &amp; J228 &amp; "^2"</f>
        <v>(x - 0)^2 + (y - 1,7)^2 = 0,819965621043851^2</v>
      </c>
      <c r="J236" s="32"/>
      <c r="K236" s="32"/>
      <c r="L236" s="34"/>
    </row>
    <row r="237" spans="8:12" x14ac:dyDescent="0.25">
      <c r="H237" s="33"/>
      <c r="I237" s="32" t="str">
        <f ca="1" xml:space="preserve"> "(x - " &amp; $O$3 &amp; ")^2 + (y - " &amp; $O$4 &amp; ")^2 = " &amp; K228 &amp; "^2"</f>
        <v>(x - 2,5)^2 + (y - 3,35)^2 = 0,846685328431763^2</v>
      </c>
      <c r="J237" s="32"/>
      <c r="K237" s="32"/>
      <c r="L237" s="34"/>
    </row>
    <row r="238" spans="8:12" x14ac:dyDescent="0.25">
      <c r="H238" s="33"/>
      <c r="I238" s="32" t="str">
        <f ca="1" xml:space="preserve"> "(x - " &amp; $P$3 &amp; ")^2 + (y - " &amp; $P$4 &amp; ")^2 = " &amp; L228 &amp; "^2"</f>
        <v>(x - 5)^2 + (y - 1,7)^2 = 5,28109837060436^2</v>
      </c>
      <c r="J238" s="32"/>
      <c r="K238" s="32"/>
      <c r="L238" s="34"/>
    </row>
    <row r="239" spans="8:12" x14ac:dyDescent="0.25">
      <c r="H239" s="33"/>
      <c r="I239" s="32"/>
      <c r="J239" s="32"/>
      <c r="K239" s="32"/>
      <c r="L239" s="34"/>
    </row>
    <row r="240" spans="8:12" x14ac:dyDescent="0.25">
      <c r="H240" s="33"/>
      <c r="I240" s="32" t="s">
        <v>1529</v>
      </c>
      <c r="J240" s="32"/>
      <c r="K240" s="32"/>
      <c r="L240" s="34"/>
    </row>
    <row r="241" spans="8:12" x14ac:dyDescent="0.25">
      <c r="H241" s="33"/>
      <c r="I241" s="32" t="s">
        <v>1525</v>
      </c>
      <c r="J241" s="32">
        <f>SQRT(POWER($K232-$I231,2)+POWER($L232-$J231,2))</f>
        <v>1.3124404748406688</v>
      </c>
      <c r="K241" s="32"/>
      <c r="L241" s="34"/>
    </row>
    <row r="242" spans="8:12" x14ac:dyDescent="0.25">
      <c r="H242" s="35"/>
      <c r="I242" s="36" t="s">
        <v>1526</v>
      </c>
      <c r="J242" s="36">
        <f>SQRT(POWER($K233-$I231,2)+POWER($L233-$J231,2))</f>
        <v>1.3124404748406688</v>
      </c>
      <c r="K242" s="36"/>
      <c r="L242" s="37"/>
    </row>
    <row r="246" spans="8:12" x14ac:dyDescent="0.25">
      <c r="H246" s="7"/>
      <c r="I246" s="8" t="s">
        <v>1512</v>
      </c>
      <c r="J246" s="8" t="s">
        <v>1513</v>
      </c>
      <c r="K246" s="8" t="s">
        <v>1514</v>
      </c>
      <c r="L246" s="9" t="s">
        <v>1522</v>
      </c>
    </row>
    <row r="247" spans="8:12" x14ac:dyDescent="0.25">
      <c r="H247" s="33" t="s">
        <v>1516</v>
      </c>
      <c r="I247" s="4">
        <f>SQRT(POWER($I252-$M$3,2)+POWER($J252-$M$4,2))</f>
        <v>2.6925824035672519</v>
      </c>
      <c r="J247" s="4">
        <f>SQRT(POWER($I252-$N$3,2)+POWER($J252-$N$4,2))</f>
        <v>1.7</v>
      </c>
      <c r="K247" s="4">
        <f>SQRT(POWER($I252-$O$3,2)+POWER($J252-$O$4,2))</f>
        <v>1.3124404748406688</v>
      </c>
      <c r="L247" s="10">
        <f>SQRT(POWER($I252-$P$3,2)+POWER($J252-$P$4,2))</f>
        <v>3.5902646142032486</v>
      </c>
    </row>
    <row r="248" spans="8:12" x14ac:dyDescent="0.25">
      <c r="H248" s="33" t="s">
        <v>1527</v>
      </c>
      <c r="I248" s="32">
        <f>ROUND(I247/0.5,0)*0.5</f>
        <v>2.5</v>
      </c>
      <c r="J248" s="32">
        <f t="shared" ref="J248:L248" si="64">ROUND(J247/0.5,0)*0.5</f>
        <v>1.5</v>
      </c>
      <c r="K248" s="32">
        <f t="shared" si="64"/>
        <v>1.5</v>
      </c>
      <c r="L248" s="34">
        <f t="shared" si="64"/>
        <v>3.5</v>
      </c>
    </row>
    <row r="249" spans="8:12" x14ac:dyDescent="0.25">
      <c r="H249" s="33" t="s">
        <v>1517</v>
      </c>
      <c r="I249" s="4">
        <f ca="1">IF(INDIRECT("$C$" &amp; $I248*2+3)&gt;$I$6,$I$6,INDIRECT("$C$" &amp; $I248*2+3))</f>
        <v>3.3616834628301917</v>
      </c>
      <c r="J249" s="4">
        <f ca="1">IF(INDIRECT("$D$" &amp; $J248*2+3)&gt;$I$6,$I$6,INDIRECT("$D$" &amp; $J248*2+3))</f>
        <v>0.81996562104385073</v>
      </c>
      <c r="K249" s="4">
        <f ca="1">IF(INDIRECT("$E$" &amp; $K248*2+3)&gt;$I$6,$I$6,INDIRECT("$E$" &amp; $K248*2+3))</f>
        <v>0.84668532843176303</v>
      </c>
      <c r="L249" s="10">
        <f ca="1">IF(INDIRECT("$F$" &amp; $L248*2+3)&gt;$I$6,$I$6,INDIRECT("$F$" &amp; $L248*2+3))</f>
        <v>3.7609640645075757</v>
      </c>
    </row>
    <row r="250" spans="8:12" x14ac:dyDescent="0.25">
      <c r="H250" s="33"/>
      <c r="I250" s="32" t="s">
        <v>1502</v>
      </c>
      <c r="J250" s="4">
        <f>SUM(ABS(I247-I248),ABS(J248-J247),ABS(K248-K247),ABS(L248-L247))</f>
        <v>0.67040654292983159</v>
      </c>
      <c r="K250" s="32"/>
      <c r="L250" s="34"/>
    </row>
    <row r="251" spans="8:12" x14ac:dyDescent="0.25">
      <c r="H251" s="33"/>
      <c r="I251" s="32" t="s">
        <v>1509</v>
      </c>
      <c r="J251" s="32" t="s">
        <v>1510</v>
      </c>
      <c r="K251" s="32"/>
      <c r="L251" s="34"/>
    </row>
    <row r="252" spans="8:12" x14ac:dyDescent="0.25">
      <c r="H252" s="33" t="s">
        <v>1523</v>
      </c>
      <c r="I252" s="32">
        <f>I231+0.5</f>
        <v>1.5</v>
      </c>
      <c r="J252" s="32">
        <v>2.5</v>
      </c>
      <c r="K252" s="32"/>
      <c r="L252" s="34"/>
    </row>
    <row r="253" spans="8:12" x14ac:dyDescent="0.25">
      <c r="H253" s="33" t="s">
        <v>1525</v>
      </c>
      <c r="I253" s="4">
        <v>0.76004179104477598</v>
      </c>
      <c r="J253" s="4">
        <v>3.25217910447761</v>
      </c>
      <c r="K253" s="4">
        <f>IF($I253&lt;$K$3,$K$3,IF($I253&gt;$L$3,$L$3,$I253))</f>
        <v>0.76004179104477598</v>
      </c>
      <c r="L253" s="10">
        <f>IF($J253&lt;$K$4,$K$4,IF($J253&gt;$L$4,$L$4,$J253))</f>
        <v>3.25217910447761</v>
      </c>
    </row>
    <row r="254" spans="8:12" x14ac:dyDescent="0.25">
      <c r="H254" s="33" t="s">
        <v>1526</v>
      </c>
      <c r="I254" s="4">
        <v>1.1534800000000001</v>
      </c>
      <c r="J254" s="4">
        <v>3.25656086423878</v>
      </c>
      <c r="K254" s="4">
        <f>IF($I254&lt;$K$3,$K$3,IF($I254&gt;$L$3,$L$3,$I254))</f>
        <v>1.1534800000000001</v>
      </c>
      <c r="L254" s="10">
        <f>IF($J254&lt;$K$4,$K$4,IF($J254&gt;$L$4,$L$4,$J254))</f>
        <v>3.25656086423878</v>
      </c>
    </row>
    <row r="255" spans="8:12" x14ac:dyDescent="0.25">
      <c r="H255" s="33"/>
      <c r="I255" s="32"/>
      <c r="J255" s="32"/>
      <c r="K255" s="32"/>
      <c r="L255" s="34"/>
    </row>
    <row r="256" spans="8:12" x14ac:dyDescent="0.25">
      <c r="H256" s="33" t="s">
        <v>1519</v>
      </c>
      <c r="I256" s="32" t="str">
        <f ca="1" xml:space="preserve"> "(x - " &amp; $M$3 &amp; ")^2 + (y - " &amp; $M$4 &amp; ")^2 = " &amp; I249 &amp; "^2"</f>
        <v>(x - 2,5)^2 + (y - 0)^2 = 3,36168346283019^2</v>
      </c>
      <c r="J256" s="32"/>
      <c r="K256" s="32"/>
      <c r="L256" s="34"/>
    </row>
    <row r="257" spans="8:12" x14ac:dyDescent="0.25">
      <c r="H257" s="33"/>
      <c r="I257" s="32" t="str">
        <f ca="1" xml:space="preserve"> "(x - " &amp; $N$3 &amp; ")^2 + (y - " &amp; $N$4 &amp; ")^2 = " &amp; J249 &amp; "^2"</f>
        <v>(x - 0)^2 + (y - 1,7)^2 = 0,819965621043851^2</v>
      </c>
      <c r="J257" s="32"/>
      <c r="K257" s="32"/>
      <c r="L257" s="34"/>
    </row>
    <row r="258" spans="8:12" x14ac:dyDescent="0.25">
      <c r="H258" s="33"/>
      <c r="I258" s="32" t="str">
        <f ca="1" xml:space="preserve"> "(x - " &amp; $O$3 &amp; ")^2 + (y - " &amp; $O$4 &amp; ")^2 = " &amp; K249 &amp; "^2"</f>
        <v>(x - 2,5)^2 + (y - 3,35)^2 = 0,846685328431763^2</v>
      </c>
      <c r="J258" s="32"/>
      <c r="K258" s="32"/>
      <c r="L258" s="34"/>
    </row>
    <row r="259" spans="8:12" x14ac:dyDescent="0.25">
      <c r="H259" s="33"/>
      <c r="I259" s="32" t="str">
        <f ca="1" xml:space="preserve"> "(x - " &amp; $P$3 &amp; ")^2 + (y - " &amp; $P$4 &amp; ")^2 = " &amp; L249 &amp; "^2"</f>
        <v>(x - 5)^2 + (y - 1,7)^2 = 3,76096406450758^2</v>
      </c>
      <c r="J259" s="32"/>
      <c r="K259" s="32"/>
      <c r="L259" s="34"/>
    </row>
    <row r="260" spans="8:12" x14ac:dyDescent="0.25">
      <c r="H260" s="33"/>
      <c r="I260" s="32"/>
      <c r="J260" s="32"/>
      <c r="K260" s="32"/>
      <c r="L260" s="34"/>
    </row>
    <row r="261" spans="8:12" x14ac:dyDescent="0.25">
      <c r="H261" s="33"/>
      <c r="I261" s="32" t="s">
        <v>1529</v>
      </c>
      <c r="J261" s="32"/>
      <c r="K261" s="32"/>
      <c r="L261" s="34"/>
    </row>
    <row r="262" spans="8:12" x14ac:dyDescent="0.25">
      <c r="H262" s="33"/>
      <c r="I262" s="32" t="s">
        <v>1525</v>
      </c>
      <c r="J262" s="32">
        <f>SQRT(POWER($K253-$I252,2)+POWER($L253-$J252,2))</f>
        <v>1.055135799891636</v>
      </c>
      <c r="K262" s="32"/>
      <c r="L262" s="34"/>
    </row>
    <row r="263" spans="8:12" x14ac:dyDescent="0.25">
      <c r="H263" s="35"/>
      <c r="I263" s="36" t="s">
        <v>1526</v>
      </c>
      <c r="J263" s="36">
        <f>SQRT(POWER($K254-$I252,2)+POWER($L254-$J252,2))</f>
        <v>0.83214208624352715</v>
      </c>
      <c r="K263" s="36"/>
      <c r="L263" s="37"/>
    </row>
    <row r="267" spans="8:12" x14ac:dyDescent="0.25">
      <c r="H267" s="7"/>
      <c r="I267" s="8" t="s">
        <v>1512</v>
      </c>
      <c r="J267" s="8" t="s">
        <v>1513</v>
      </c>
      <c r="K267" s="8" t="s">
        <v>1514</v>
      </c>
      <c r="L267" s="9" t="s">
        <v>1522</v>
      </c>
    </row>
    <row r="268" spans="8:12" x14ac:dyDescent="0.25">
      <c r="H268" s="33" t="s">
        <v>1516</v>
      </c>
      <c r="I268" s="4">
        <f>SQRT(POWER($I273-$M$3,2)+POWER($J273-$M$4,2))</f>
        <v>2.5495097567963922</v>
      </c>
      <c r="J268" s="4">
        <f>SQRT(POWER($I273-$N$3,2)+POWER($J273-$N$4,2))</f>
        <v>2.1540659228538019</v>
      </c>
      <c r="K268" s="4">
        <f>SQRT(POWER($I273-$O$3,2)+POWER($J273-$O$4,2))</f>
        <v>0.9861541461658011</v>
      </c>
      <c r="L268" s="10">
        <f>SQRT(POWER($I273-$P$3,2)+POWER($J273-$P$4,2))</f>
        <v>3.1048349392520049</v>
      </c>
    </row>
    <row r="269" spans="8:12" x14ac:dyDescent="0.25">
      <c r="H269" s="33" t="s">
        <v>1527</v>
      </c>
      <c r="I269" s="32">
        <f>ROUND(I268/0.5,0)*0.5</f>
        <v>2.5</v>
      </c>
      <c r="J269" s="32">
        <f t="shared" ref="J269:L269" si="65">ROUND(J268/0.5,0)*0.5</f>
        <v>2</v>
      </c>
      <c r="K269" s="32">
        <f t="shared" si="65"/>
        <v>1</v>
      </c>
      <c r="L269" s="34">
        <f t="shared" si="65"/>
        <v>3</v>
      </c>
    </row>
    <row r="270" spans="8:12" x14ac:dyDescent="0.25">
      <c r="H270" s="33" t="s">
        <v>1517</v>
      </c>
      <c r="I270" s="4">
        <f ca="1">IF(INDIRECT("$C$" &amp; $I269*2+3)&gt;$I$6,$I$6,INDIRECT("$C$" &amp; $I269*2+3))</f>
        <v>3.3616834628301917</v>
      </c>
      <c r="J270" s="4">
        <f ca="1">IF(INDIRECT("$D$" &amp; $J269*2+3)&gt;$I$6,$I$6,INDIRECT("$D$" &amp; $J269*2+3))</f>
        <v>1.305353997541538</v>
      </c>
      <c r="K270" s="4">
        <f ca="1">IF(INDIRECT("$E$" &amp; $K269*2+3)&gt;$I$6,$I$6,INDIRECT("$E$" &amp; $K269*2+3))</f>
        <v>0.73291443924320154</v>
      </c>
      <c r="L270" s="10">
        <f ca="1">IF(INDIRECT("$F$" &amp; $L269*2+3)&gt;$I$6,$I$6,INDIRECT("$F$" &amp; $L269*2+3))</f>
        <v>5.2810983706043579</v>
      </c>
    </row>
    <row r="271" spans="8:12" x14ac:dyDescent="0.25">
      <c r="H271" s="33"/>
      <c r="I271" s="32" t="s">
        <v>1502</v>
      </c>
      <c r="J271" s="4">
        <f>SUM(ABS(I268-I269),ABS(J269-J268),ABS(K269-K268),ABS(L269-L268))</f>
        <v>0.32225647273639801</v>
      </c>
      <c r="K271" s="32"/>
      <c r="L271" s="34"/>
    </row>
    <row r="272" spans="8:12" x14ac:dyDescent="0.25">
      <c r="H272" s="33"/>
      <c r="I272" s="32" t="s">
        <v>1509</v>
      </c>
      <c r="J272" s="32" t="s">
        <v>1510</v>
      </c>
      <c r="K272" s="32"/>
      <c r="L272" s="34"/>
    </row>
    <row r="273" spans="8:12" x14ac:dyDescent="0.25">
      <c r="H273" s="33" t="s">
        <v>1523</v>
      </c>
      <c r="I273" s="32">
        <f>I252+0.5</f>
        <v>2</v>
      </c>
      <c r="J273" s="32">
        <v>2.5</v>
      </c>
      <c r="K273" s="32"/>
      <c r="L273" s="34"/>
    </row>
    <row r="274" spans="8:12" x14ac:dyDescent="0.25">
      <c r="H274" s="33" t="s">
        <v>1525</v>
      </c>
      <c r="I274" s="4">
        <v>0.98802477611940298</v>
      </c>
      <c r="J274" s="4">
        <v>3.2804776119403001</v>
      </c>
      <c r="K274" s="4">
        <f>IF($I274&lt;$K$3,$K$3,IF($I274&gt;$L$3,$L$3,$I274))</f>
        <v>0.98802477611940298</v>
      </c>
      <c r="L274" s="10">
        <f>IF($J274&lt;$K$4,$K$4,IF($J274&gt;$L$4,$L$4,$J274))</f>
        <v>3.2804776119403001</v>
      </c>
    </row>
    <row r="275" spans="8:12" x14ac:dyDescent="0.25">
      <c r="H275" s="33" t="s">
        <v>1526</v>
      </c>
      <c r="I275" s="4">
        <v>-0.11623</v>
      </c>
      <c r="J275" s="4">
        <v>3.2681794186434998</v>
      </c>
      <c r="K275" s="4">
        <f>IF($I275&lt;$K$3,$K$3,IF($I275&gt;$L$3,$L$3,$I275))</f>
        <v>0</v>
      </c>
      <c r="L275" s="10">
        <f>IF($J275&lt;$K$4,$K$4,IF($J275&gt;$L$4,$L$4,$J275))</f>
        <v>3.2681794186434998</v>
      </c>
    </row>
    <row r="276" spans="8:12" x14ac:dyDescent="0.25">
      <c r="H276" s="33"/>
      <c r="I276" s="32"/>
      <c r="J276" s="32"/>
      <c r="K276" s="32"/>
      <c r="L276" s="34"/>
    </row>
    <row r="277" spans="8:12" x14ac:dyDescent="0.25">
      <c r="H277" s="33" t="s">
        <v>1519</v>
      </c>
      <c r="I277" s="32" t="str">
        <f ca="1" xml:space="preserve"> "(x - " &amp; $M$3 &amp; ")^2 + (y - " &amp; $M$4 &amp; ")^2 = " &amp; I270 &amp; "^2"</f>
        <v>(x - 2,5)^2 + (y - 0)^2 = 3,36168346283019^2</v>
      </c>
      <c r="J277" s="32"/>
      <c r="K277" s="32"/>
      <c r="L277" s="34"/>
    </row>
    <row r="278" spans="8:12" x14ac:dyDescent="0.25">
      <c r="H278" s="33"/>
      <c r="I278" s="32" t="str">
        <f ca="1" xml:space="preserve"> "(x - " &amp; $N$3 &amp; ")^2 + (y - " &amp; $N$4 &amp; ")^2 = " &amp; J270 &amp; "^2"</f>
        <v>(x - 0)^2 + (y - 1,7)^2 = 1,30535399754154^2</v>
      </c>
      <c r="J278" s="32"/>
      <c r="K278" s="32"/>
      <c r="L278" s="34"/>
    </row>
    <row r="279" spans="8:12" x14ac:dyDescent="0.25">
      <c r="H279" s="33"/>
      <c r="I279" s="32" t="str">
        <f ca="1" xml:space="preserve"> "(x - " &amp; $O$3 &amp; ")^2 + (y - " &amp; $O$4 &amp; ")^2 = " &amp; K270 &amp; "^2"</f>
        <v>(x - 2,5)^2 + (y - 3,35)^2 = 0,732914439243202^2</v>
      </c>
      <c r="J279" s="32"/>
      <c r="K279" s="32"/>
      <c r="L279" s="34"/>
    </row>
    <row r="280" spans="8:12" x14ac:dyDescent="0.25">
      <c r="H280" s="33"/>
      <c r="I280" s="32" t="str">
        <f ca="1" xml:space="preserve"> "(x - " &amp; $P$3 &amp; ")^2 + (y - " &amp; $P$4 &amp; ")^2 = " &amp; L270 &amp; "^2"</f>
        <v>(x - 5)^2 + (y - 1,7)^2 = 5,28109837060436^2</v>
      </c>
      <c r="J280" s="32"/>
      <c r="K280" s="32"/>
      <c r="L280" s="34"/>
    </row>
    <row r="281" spans="8:12" x14ac:dyDescent="0.25">
      <c r="H281" s="33"/>
      <c r="I281" s="32"/>
      <c r="J281" s="32"/>
      <c r="K281" s="32"/>
      <c r="L281" s="34"/>
    </row>
    <row r="282" spans="8:12" x14ac:dyDescent="0.25">
      <c r="H282" s="33"/>
      <c r="I282" s="32" t="s">
        <v>1529</v>
      </c>
      <c r="J282" s="32"/>
      <c r="K282" s="32"/>
      <c r="L282" s="34"/>
    </row>
    <row r="283" spans="8:12" x14ac:dyDescent="0.25">
      <c r="H283" s="33"/>
      <c r="I283" s="32" t="s">
        <v>1525</v>
      </c>
      <c r="J283" s="32">
        <f>SQRT(POWER($K274-$I273,2)+POWER($L274-$J273,2))</f>
        <v>1.2779824554696431</v>
      </c>
      <c r="K283" s="32"/>
      <c r="L283" s="34"/>
    </row>
    <row r="284" spans="8:12" x14ac:dyDescent="0.25">
      <c r="H284" s="35"/>
      <c r="I284" s="36" t="s">
        <v>1526</v>
      </c>
      <c r="J284" s="36">
        <f>SQRT(POWER($K275-$I273,2)+POWER($L275-$J273,2))</f>
        <v>2.1424517775734104</v>
      </c>
      <c r="K284" s="36"/>
      <c r="L284" s="37"/>
    </row>
    <row r="288" spans="8:12" x14ac:dyDescent="0.25">
      <c r="H288" s="7"/>
      <c r="I288" s="8" t="s">
        <v>1512</v>
      </c>
      <c r="J288" s="8" t="s">
        <v>1513</v>
      </c>
      <c r="K288" s="8" t="s">
        <v>1514</v>
      </c>
      <c r="L288" s="9" t="s">
        <v>1522</v>
      </c>
    </row>
    <row r="289" spans="8:12" x14ac:dyDescent="0.25">
      <c r="H289" s="33" t="s">
        <v>1516</v>
      </c>
      <c r="I289" s="4">
        <f>SQRT(POWER($I294-$M$3,2)+POWER($J294-$M$4,2))</f>
        <v>2.5</v>
      </c>
      <c r="J289" s="4">
        <f>SQRT(POWER($I294-$N$3,2)+POWER($J294-$N$4,2))</f>
        <v>2.6248809496813377</v>
      </c>
      <c r="K289" s="4">
        <f>SQRT(POWER($I294-$O$3,2)+POWER($J294-$O$4,2))</f>
        <v>0.85000000000000009</v>
      </c>
      <c r="L289" s="10">
        <f>SQRT(POWER($I294-$P$3,2)+POWER($J294-$P$4,2))</f>
        <v>2.6248809496813377</v>
      </c>
    </row>
    <row r="290" spans="8:12" x14ac:dyDescent="0.25">
      <c r="H290" s="33" t="s">
        <v>1527</v>
      </c>
      <c r="I290" s="32">
        <f>ROUND(I289/0.5,0)*0.5</f>
        <v>2.5</v>
      </c>
      <c r="J290" s="32">
        <f t="shared" ref="J290:L290" si="66">ROUND(J289/0.5,0)*0.5</f>
        <v>2.5</v>
      </c>
      <c r="K290" s="32">
        <f t="shared" si="66"/>
        <v>1</v>
      </c>
      <c r="L290" s="34">
        <f t="shared" si="66"/>
        <v>2.5</v>
      </c>
    </row>
    <row r="291" spans="8:12" x14ac:dyDescent="0.25">
      <c r="H291" s="33" t="s">
        <v>1517</v>
      </c>
      <c r="I291" s="4">
        <f ca="1">IF(INDIRECT("$C$" &amp; $I290*2+3)&gt;$I$6,$I$6,INDIRECT("$C$" &amp; $I290*2+3))</f>
        <v>3.3616834628301917</v>
      </c>
      <c r="J291" s="4">
        <f ca="1">IF(INDIRECT("$D$" &amp; $J290*2+3)&gt;$I$6,$I$6,INDIRECT("$D$" &amp; $J290*2+3))</f>
        <v>3.5273325269550631</v>
      </c>
      <c r="K291" s="4">
        <f ca="1">IF(INDIRECT("$E$" &amp; $K290*2+3)&gt;$I$6,$I$6,INDIRECT("$E$" &amp; $K290*2+3))</f>
        <v>0.73291443924320154</v>
      </c>
      <c r="L291" s="10">
        <f ca="1">IF(INDIRECT("$F$" &amp; $L290*2+3)&gt;$I$6,$I$6,INDIRECT("$F$" &amp; $L290*2+3))</f>
        <v>3.308214208460992</v>
      </c>
    </row>
    <row r="292" spans="8:12" x14ac:dyDescent="0.25">
      <c r="H292" s="33"/>
      <c r="I292" s="32" t="s">
        <v>1502</v>
      </c>
      <c r="J292" s="4">
        <f>SUM(ABS(I289-I290),ABS(J290-J289),ABS(K290-K289),ABS(L290-L289))</f>
        <v>0.39976189936267525</v>
      </c>
      <c r="K292" s="32"/>
      <c r="L292" s="34"/>
    </row>
    <row r="293" spans="8:12" x14ac:dyDescent="0.25">
      <c r="H293" s="33"/>
      <c r="I293" s="32" t="s">
        <v>1509</v>
      </c>
      <c r="J293" s="32" t="s">
        <v>1510</v>
      </c>
      <c r="K293" s="32"/>
      <c r="L293" s="34"/>
    </row>
    <row r="294" spans="8:12" x14ac:dyDescent="0.25">
      <c r="H294" s="33" t="s">
        <v>1523</v>
      </c>
      <c r="I294" s="32">
        <f>I273+0.5</f>
        <v>2.5</v>
      </c>
      <c r="J294" s="32">
        <v>2.5</v>
      </c>
      <c r="K294" s="32"/>
      <c r="L294" s="34"/>
    </row>
    <row r="295" spans="8:12" x14ac:dyDescent="0.25">
      <c r="H295" s="33" t="s">
        <v>1525</v>
      </c>
      <c r="I295" s="4">
        <v>3.1369847761193999</v>
      </c>
      <c r="J295" s="4">
        <v>3.2804776119403001</v>
      </c>
      <c r="K295" s="4">
        <f>IF($I295&lt;$K$3,$K$3,IF($I295&gt;$L$3,$L$3,$I295))</f>
        <v>3.1369847761193999</v>
      </c>
      <c r="L295" s="10">
        <f>IF($J295&lt;$K$4,$K$4,IF($J295&gt;$L$4,$L$4,$J295))</f>
        <v>3.2804776119403001</v>
      </c>
    </row>
    <row r="296" spans="8:12" x14ac:dyDescent="0.25">
      <c r="H296" s="33" t="s">
        <v>1526</v>
      </c>
      <c r="I296" s="4">
        <v>2.6504799999999999</v>
      </c>
      <c r="J296" s="4">
        <v>3.27505936073059</v>
      </c>
      <c r="K296" s="4">
        <f>IF($I296&lt;$K$3,$K$3,IF($I296&gt;$L$3,$L$3,$I296))</f>
        <v>2.6504799999999999</v>
      </c>
      <c r="L296" s="10">
        <f>IF($J296&lt;$K$4,$K$4,IF($J296&gt;$L$4,$L$4,$J296))</f>
        <v>3.27505936073059</v>
      </c>
    </row>
    <row r="297" spans="8:12" x14ac:dyDescent="0.25">
      <c r="H297" s="33"/>
      <c r="I297" s="32"/>
      <c r="J297" s="32"/>
      <c r="K297" s="32"/>
      <c r="L297" s="34"/>
    </row>
    <row r="298" spans="8:12" x14ac:dyDescent="0.25">
      <c r="H298" s="33" t="s">
        <v>1519</v>
      </c>
      <c r="I298" s="32" t="str">
        <f ca="1" xml:space="preserve"> "(x - " &amp; $M$3 &amp; ")^2 + (y - " &amp; $M$4 &amp; ")^2 = " &amp; I291 &amp; "^2"</f>
        <v>(x - 2,5)^2 + (y - 0)^2 = 3,36168346283019^2</v>
      </c>
      <c r="J298" s="32"/>
      <c r="K298" s="32"/>
      <c r="L298" s="34"/>
    </row>
    <row r="299" spans="8:12" x14ac:dyDescent="0.25">
      <c r="H299" s="33"/>
      <c r="I299" s="32" t="str">
        <f ca="1" xml:space="preserve"> "(x - " &amp; $N$3 &amp; ")^2 + (y - " &amp; $N$4 &amp; ")^2 = " &amp; J291 &amp; "^2"</f>
        <v>(x - 0)^2 + (y - 1,7)^2 = 3,52733252695506^2</v>
      </c>
      <c r="J299" s="32"/>
      <c r="K299" s="32"/>
      <c r="L299" s="34"/>
    </row>
    <row r="300" spans="8:12" x14ac:dyDescent="0.25">
      <c r="H300" s="33"/>
      <c r="I300" s="32" t="str">
        <f ca="1" xml:space="preserve"> "(x - " &amp; $O$3 &amp; ")^2 + (y - " &amp; $O$4 &amp; ")^2 = " &amp; K291 &amp; "^2"</f>
        <v>(x - 2,5)^2 + (y - 3,35)^2 = 0,732914439243202^2</v>
      </c>
      <c r="J300" s="32"/>
      <c r="K300" s="32"/>
      <c r="L300" s="34"/>
    </row>
    <row r="301" spans="8:12" x14ac:dyDescent="0.25">
      <c r="H301" s="33"/>
      <c r="I301" s="32" t="str">
        <f ca="1" xml:space="preserve"> "(x - " &amp; $P$3 &amp; ")^2 + (y - " &amp; $P$4 &amp; ")^2 = " &amp; L291 &amp; "^2"</f>
        <v>(x - 5)^2 + (y - 1,7)^2 = 3,30821420846099^2</v>
      </c>
      <c r="J301" s="32"/>
      <c r="K301" s="32"/>
      <c r="L301" s="34"/>
    </row>
    <row r="302" spans="8:12" x14ac:dyDescent="0.25">
      <c r="H302" s="33"/>
      <c r="I302" s="32"/>
      <c r="J302" s="32"/>
      <c r="K302" s="32"/>
      <c r="L302" s="34"/>
    </row>
    <row r="303" spans="8:12" x14ac:dyDescent="0.25">
      <c r="H303" s="33"/>
      <c r="I303" s="32" t="s">
        <v>1529</v>
      </c>
      <c r="J303" s="32"/>
      <c r="K303" s="32"/>
      <c r="L303" s="34"/>
    </row>
    <row r="304" spans="8:12" x14ac:dyDescent="0.25">
      <c r="H304" s="33"/>
      <c r="I304" s="32" t="s">
        <v>1525</v>
      </c>
      <c r="J304" s="32">
        <f>SQRT(POWER($K295-$I294,2)+POWER($L295-$J294,2))</f>
        <v>1.0074199262213923</v>
      </c>
      <c r="K304" s="32"/>
      <c r="L304" s="34"/>
    </row>
    <row r="305" spans="8:12" x14ac:dyDescent="0.25">
      <c r="H305" s="35"/>
      <c r="I305" s="36" t="s">
        <v>1526</v>
      </c>
      <c r="J305" s="36">
        <f>SQRT(POWER($K296-$I294,2)+POWER($L296-$J294,2))</f>
        <v>0.78953229386524204</v>
      </c>
      <c r="K305" s="36"/>
      <c r="L305" s="37"/>
    </row>
    <row r="309" spans="8:12" x14ac:dyDescent="0.25">
      <c r="H309" s="7"/>
      <c r="I309" s="8" t="s">
        <v>1512</v>
      </c>
      <c r="J309" s="8" t="s">
        <v>1513</v>
      </c>
      <c r="K309" s="8" t="s">
        <v>1514</v>
      </c>
      <c r="L309" s="9" t="s">
        <v>1522</v>
      </c>
    </row>
    <row r="310" spans="8:12" x14ac:dyDescent="0.25">
      <c r="H310" s="33" t="s">
        <v>1516</v>
      </c>
      <c r="I310" s="4">
        <f>SQRT(POWER($I315-$M$3,2)+POWER($J315-$M$4,2))</f>
        <v>2.5495097567963922</v>
      </c>
      <c r="J310" s="4">
        <f>SQRT(POWER($I315-$N$3,2)+POWER($J315-$N$4,2))</f>
        <v>3.1048349392520049</v>
      </c>
      <c r="K310" s="4">
        <f>SQRT(POWER($I315-$O$3,2)+POWER($J315-$O$4,2))</f>
        <v>0.9861541461658011</v>
      </c>
      <c r="L310" s="10">
        <f>SQRT(POWER($I315-$P$3,2)+POWER($J315-$P$4,2))</f>
        <v>2.1540659228538019</v>
      </c>
    </row>
    <row r="311" spans="8:12" x14ac:dyDescent="0.25">
      <c r="H311" s="33" t="s">
        <v>1527</v>
      </c>
      <c r="I311" s="32">
        <f>ROUND(I310/0.5,0)*0.5</f>
        <v>2.5</v>
      </c>
      <c r="J311" s="32">
        <f t="shared" ref="J311:L311" si="67">ROUND(J310/0.5,0)*0.5</f>
        <v>3</v>
      </c>
      <c r="K311" s="32">
        <f t="shared" si="67"/>
        <v>1</v>
      </c>
      <c r="L311" s="34">
        <f t="shared" si="67"/>
        <v>2</v>
      </c>
    </row>
    <row r="312" spans="8:12" x14ac:dyDescent="0.25">
      <c r="H312" s="33" t="s">
        <v>1517</v>
      </c>
      <c r="I312" s="4">
        <f ca="1">IF(INDIRECT("$C$" &amp; $I311*2+3)&gt;$I$6,$I$6,INDIRECT("$C$" &amp; $I311*2+3))</f>
        <v>3.3616834628301917</v>
      </c>
      <c r="J312" s="4">
        <f ca="1">IF(INDIRECT("$D$" &amp; $J311*2+3)&gt;$I$6,$I$6,INDIRECT("$D$" &amp; $J311*2+3))</f>
        <v>5.2810983706043579</v>
      </c>
      <c r="K312" s="4">
        <f ca="1">IF(INDIRECT("$E$" &amp; $K311*2+3)&gt;$I$6,$I$6,INDIRECT("$E$" &amp; $K311*2+3))</f>
        <v>0.73291443924320154</v>
      </c>
      <c r="L312" s="10">
        <f ca="1">IF(INDIRECT("$F$" &amp; $L311*2+3)&gt;$I$6,$I$6,INDIRECT("$F$" &amp; $L311*2+3))</f>
        <v>1.305353997541538</v>
      </c>
    </row>
    <row r="313" spans="8:12" x14ac:dyDescent="0.25">
      <c r="H313" s="33"/>
      <c r="I313" s="32" t="s">
        <v>1502</v>
      </c>
      <c r="J313" s="4">
        <f>SUM(ABS(I310-I311),ABS(J311-J310),ABS(K311-K310),ABS(L311-L310))</f>
        <v>0.32225647273639801</v>
      </c>
      <c r="K313" s="32"/>
      <c r="L313" s="34"/>
    </row>
    <row r="314" spans="8:12" x14ac:dyDescent="0.25">
      <c r="H314" s="33"/>
      <c r="I314" s="32" t="s">
        <v>1509</v>
      </c>
      <c r="J314" s="32" t="s">
        <v>1510</v>
      </c>
      <c r="K314" s="32"/>
      <c r="L314" s="34"/>
    </row>
    <row r="315" spans="8:12" x14ac:dyDescent="0.25">
      <c r="H315" s="33" t="s">
        <v>1523</v>
      </c>
      <c r="I315" s="32">
        <f>I294+0.5</f>
        <v>3</v>
      </c>
      <c r="J315" s="32">
        <v>2.5</v>
      </c>
      <c r="K315" s="32"/>
      <c r="L315" s="34"/>
    </row>
    <row r="316" spans="8:12" x14ac:dyDescent="0.25">
      <c r="H316" s="33" t="s">
        <v>1525</v>
      </c>
      <c r="I316" s="4">
        <v>6.2204847761193998</v>
      </c>
      <c r="J316" s="4">
        <v>3.2804776119403001</v>
      </c>
      <c r="K316" s="4">
        <f>IF($I316&lt;$K$3,$K$3,IF($I316&gt;$L$3,$L$3,$I316))</f>
        <v>5</v>
      </c>
      <c r="L316" s="10">
        <f>IF($J316&lt;$K$4,$K$4,IF($J316&gt;$L$4,$L$4,$J316))</f>
        <v>3.2804776119403001</v>
      </c>
    </row>
    <row r="317" spans="8:12" x14ac:dyDescent="0.25">
      <c r="H317" s="33" t="s">
        <v>1526</v>
      </c>
      <c r="I317" s="4">
        <v>5.1162299999999998</v>
      </c>
      <c r="J317" s="4">
        <v>3.2681794186434998</v>
      </c>
      <c r="K317" s="4">
        <f>IF($I317&lt;$K$3,$K$3,IF($I317&gt;$L$3,$L$3,$I317))</f>
        <v>5</v>
      </c>
      <c r="L317" s="10">
        <f>IF($J317&lt;$K$4,$K$4,IF($J317&gt;$L$4,$L$4,$J317))</f>
        <v>3.2681794186434998</v>
      </c>
    </row>
    <row r="318" spans="8:12" x14ac:dyDescent="0.25">
      <c r="H318" s="33"/>
      <c r="I318" s="32"/>
      <c r="J318" s="32"/>
      <c r="K318" s="32"/>
      <c r="L318" s="34"/>
    </row>
    <row r="319" spans="8:12" x14ac:dyDescent="0.25">
      <c r="H319" s="33" t="s">
        <v>1519</v>
      </c>
      <c r="I319" s="32" t="str">
        <f ca="1" xml:space="preserve"> "(x - " &amp; $M$3 &amp; ")^2 + (y - " &amp; $M$4 &amp; ")^2 = " &amp; I312 &amp; "^2"</f>
        <v>(x - 2,5)^2 + (y - 0)^2 = 3,36168346283019^2</v>
      </c>
      <c r="J319" s="32"/>
      <c r="K319" s="32"/>
      <c r="L319" s="34"/>
    </row>
    <row r="320" spans="8:12" x14ac:dyDescent="0.25">
      <c r="H320" s="33"/>
      <c r="I320" s="32" t="str">
        <f ca="1" xml:space="preserve"> "(x - " &amp; $N$3 &amp; ")^2 + (y - " &amp; $N$4 &amp; ")^2 = " &amp; J312 &amp; "^2"</f>
        <v>(x - 0)^2 + (y - 1,7)^2 = 5,28109837060436^2</v>
      </c>
      <c r="J320" s="32"/>
      <c r="K320" s="32"/>
      <c r="L320" s="34"/>
    </row>
    <row r="321" spans="8:12" x14ac:dyDescent="0.25">
      <c r="H321" s="33"/>
      <c r="I321" s="32" t="str">
        <f ca="1" xml:space="preserve"> "(x - " &amp; $O$3 &amp; ")^2 + (y - " &amp; $O$4 &amp; ")^2 = " &amp; K312 &amp; "^2"</f>
        <v>(x - 2,5)^2 + (y - 3,35)^2 = 0,732914439243202^2</v>
      </c>
      <c r="J321" s="32"/>
      <c r="K321" s="32"/>
      <c r="L321" s="34"/>
    </row>
    <row r="322" spans="8:12" x14ac:dyDescent="0.25">
      <c r="H322" s="33"/>
      <c r="I322" s="32" t="str">
        <f ca="1" xml:space="preserve"> "(x - " &amp; $P$3 &amp; ")^2 + (y - " &amp; $P$4 &amp; ")^2 = " &amp; L312 &amp; "^2"</f>
        <v>(x - 5)^2 + (y - 1,7)^2 = 1,30535399754154^2</v>
      </c>
      <c r="J322" s="32"/>
      <c r="K322" s="32"/>
      <c r="L322" s="34"/>
    </row>
    <row r="323" spans="8:12" x14ac:dyDescent="0.25">
      <c r="H323" s="33"/>
      <c r="I323" s="32"/>
      <c r="J323" s="32"/>
      <c r="K323" s="32"/>
      <c r="L323" s="34"/>
    </row>
    <row r="324" spans="8:12" x14ac:dyDescent="0.25">
      <c r="H324" s="33"/>
      <c r="I324" s="32" t="s">
        <v>1529</v>
      </c>
      <c r="J324" s="32"/>
      <c r="K324" s="32"/>
      <c r="L324" s="34"/>
    </row>
    <row r="325" spans="8:12" x14ac:dyDescent="0.25">
      <c r="H325" s="33"/>
      <c r="I325" s="32" t="s">
        <v>1525</v>
      </c>
      <c r="J325" s="32">
        <f>SQRT(POWER($K316-$I315,2)+POWER($L316-$J315,2))</f>
        <v>2.1468920100321847</v>
      </c>
      <c r="K325" s="32"/>
      <c r="L325" s="34"/>
    </row>
    <row r="326" spans="8:12" x14ac:dyDescent="0.25">
      <c r="H326" s="35"/>
      <c r="I326" s="36" t="s">
        <v>1526</v>
      </c>
      <c r="J326" s="36">
        <f>SQRT(POWER($K317-$I315,2)+POWER($L317-$J315,2))</f>
        <v>2.1424517775734104</v>
      </c>
      <c r="K326" s="36"/>
      <c r="L326" s="37"/>
    </row>
    <row r="330" spans="8:12" x14ac:dyDescent="0.25">
      <c r="H330" s="7"/>
      <c r="I330" s="8" t="s">
        <v>1512</v>
      </c>
      <c r="J330" s="8" t="s">
        <v>1513</v>
      </c>
      <c r="K330" s="8" t="s">
        <v>1514</v>
      </c>
      <c r="L330" s="9" t="s">
        <v>1522</v>
      </c>
    </row>
    <row r="331" spans="8:12" x14ac:dyDescent="0.25">
      <c r="H331" s="33" t="s">
        <v>1516</v>
      </c>
      <c r="I331" s="4">
        <f>SQRT(POWER($I336-$M$3,2)+POWER($J336-$M$4,2))</f>
        <v>2.6925824035672519</v>
      </c>
      <c r="J331" s="4">
        <f>SQRT(POWER($I336-$N$3,2)+POWER($J336-$N$4,2))</f>
        <v>3.5902646142032486</v>
      </c>
      <c r="K331" s="4">
        <f>SQRT(POWER($I336-$O$3,2)+POWER($J336-$O$4,2))</f>
        <v>1.3124404748406688</v>
      </c>
      <c r="L331" s="10">
        <f>SQRT(POWER($I336-$P$3,2)+POWER($J336-$P$4,2))</f>
        <v>1.7</v>
      </c>
    </row>
    <row r="332" spans="8:12" x14ac:dyDescent="0.25">
      <c r="H332" s="33" t="s">
        <v>1527</v>
      </c>
      <c r="I332" s="32">
        <f>ROUND(I331/0.5,0)*0.5</f>
        <v>2.5</v>
      </c>
      <c r="J332" s="32">
        <f t="shared" ref="J332:L332" si="68">ROUND(J331/0.5,0)*0.5</f>
        <v>3.5</v>
      </c>
      <c r="K332" s="32">
        <f t="shared" si="68"/>
        <v>1.5</v>
      </c>
      <c r="L332" s="34">
        <f t="shared" si="68"/>
        <v>1.5</v>
      </c>
    </row>
    <row r="333" spans="8:12" x14ac:dyDescent="0.25">
      <c r="H333" s="33" t="s">
        <v>1517</v>
      </c>
      <c r="I333" s="4">
        <f ca="1">IF(INDIRECT("$C$" &amp; $I332*2+3)&gt;$I$6,$I$6,INDIRECT("$C$" &amp; $I332*2+3))</f>
        <v>3.3616834628301917</v>
      </c>
      <c r="J333" s="4">
        <f ca="1">IF(INDIRECT("$D$" &amp; $J332*2+3)&gt;$I$6,$I$6,INDIRECT("$D$" &amp; $J332*2+3))</f>
        <v>4.0748831502853919</v>
      </c>
      <c r="K333" s="4">
        <f ca="1">IF(INDIRECT("$E$" &amp; $K332*2+3)&gt;$I$6,$I$6,INDIRECT("$E$" &amp; $K332*2+3))</f>
        <v>0.84668532843176303</v>
      </c>
      <c r="L333" s="10">
        <f ca="1">IF(INDIRECT("$F$" &amp; $L332*2+3)&gt;$I$6,$I$6,INDIRECT("$F$" &amp; $L332*2+3))</f>
        <v>0.81996562104385073</v>
      </c>
    </row>
    <row r="334" spans="8:12" x14ac:dyDescent="0.25">
      <c r="H334" s="33"/>
      <c r="I334" s="32" t="s">
        <v>1502</v>
      </c>
      <c r="J334" s="4">
        <f>SUM(ABS(I331-I332),ABS(J332-J331),ABS(K332-K331),ABS(L332-L331))</f>
        <v>0.67040654292983159</v>
      </c>
      <c r="K334" s="32"/>
      <c r="L334" s="34"/>
    </row>
    <row r="335" spans="8:12" x14ac:dyDescent="0.25">
      <c r="H335" s="33"/>
      <c r="I335" s="32" t="s">
        <v>1509</v>
      </c>
      <c r="J335" s="32" t="s">
        <v>1510</v>
      </c>
      <c r="K335" s="32"/>
      <c r="L335" s="34"/>
    </row>
    <row r="336" spans="8:12" x14ac:dyDescent="0.25">
      <c r="H336" s="33" t="s">
        <v>1523</v>
      </c>
      <c r="I336" s="32">
        <f>I315+0.5</f>
        <v>3.5</v>
      </c>
      <c r="J336" s="32">
        <v>2.5</v>
      </c>
      <c r="K336" s="32"/>
      <c r="L336" s="34"/>
    </row>
    <row r="337" spans="8:12" x14ac:dyDescent="0.25">
      <c r="H337" s="33" t="s">
        <v>1525</v>
      </c>
      <c r="I337" s="4">
        <v>3.9385417910447802</v>
      </c>
      <c r="J337" s="4">
        <v>3.25217910447761</v>
      </c>
      <c r="K337" s="4">
        <f>IF($I337&lt;$K$3,$K$3,IF($I337&gt;$L$3,$L$3,$I337))</f>
        <v>3.9385417910447802</v>
      </c>
      <c r="L337" s="10">
        <f>IF($J337&lt;$K$4,$K$4,IF($J337&gt;$L$4,$L$4,$J337))</f>
        <v>3.25217910447761</v>
      </c>
    </row>
    <row r="338" spans="8:12" x14ac:dyDescent="0.25">
      <c r="H338" s="33" t="s">
        <v>1526</v>
      </c>
      <c r="I338" s="4">
        <v>4.0892499999999998</v>
      </c>
      <c r="J338" s="4">
        <v>3.2538575565207699</v>
      </c>
      <c r="K338" s="4">
        <f>IF($I338&lt;$K$3,$K$3,IF($I338&gt;$L$3,$L$3,$I338))</f>
        <v>4.0892499999999998</v>
      </c>
      <c r="L338" s="10">
        <f>IF($J338&lt;$K$4,$K$4,IF($J338&gt;$L$4,$L$4,$J338))</f>
        <v>3.2538575565207699</v>
      </c>
    </row>
    <row r="339" spans="8:12" x14ac:dyDescent="0.25">
      <c r="H339" s="33"/>
      <c r="I339" s="32"/>
      <c r="J339" s="32"/>
      <c r="K339" s="32"/>
      <c r="L339" s="34"/>
    </row>
    <row r="340" spans="8:12" x14ac:dyDescent="0.25">
      <c r="H340" s="33" t="s">
        <v>1519</v>
      </c>
      <c r="I340" s="32" t="str">
        <f ca="1" xml:space="preserve"> "(x - " &amp; $M$3 &amp; ")^2 + (y - " &amp; $M$4 &amp; ")^2 = " &amp; I333 &amp; "^2"</f>
        <v>(x - 2,5)^2 + (y - 0)^2 = 3,36168346283019^2</v>
      </c>
      <c r="J340" s="32"/>
      <c r="K340" s="32"/>
      <c r="L340" s="34"/>
    </row>
    <row r="341" spans="8:12" x14ac:dyDescent="0.25">
      <c r="H341" s="33"/>
      <c r="I341" s="32" t="str">
        <f ca="1" xml:space="preserve"> "(x - " &amp; $N$3 &amp; ")^2 + (y - " &amp; $N$4 &amp; ")^2 = " &amp; J333 &amp; "^2"</f>
        <v>(x - 0)^2 + (y - 1,7)^2 = 4,07488315028539^2</v>
      </c>
      <c r="J341" s="32"/>
      <c r="K341" s="32"/>
      <c r="L341" s="34"/>
    </row>
    <row r="342" spans="8:12" x14ac:dyDescent="0.25">
      <c r="H342" s="33"/>
      <c r="I342" s="32" t="str">
        <f ca="1" xml:space="preserve"> "(x - " &amp; $O$3 &amp; ")^2 + (y - " &amp; $O$4 &amp; ")^2 = " &amp; K333 &amp; "^2"</f>
        <v>(x - 2,5)^2 + (y - 3,35)^2 = 0,846685328431763^2</v>
      </c>
      <c r="J342" s="32"/>
      <c r="K342" s="32"/>
      <c r="L342" s="34"/>
    </row>
    <row r="343" spans="8:12" x14ac:dyDescent="0.25">
      <c r="H343" s="33"/>
      <c r="I343" s="32" t="str">
        <f ca="1" xml:space="preserve"> "(x - " &amp; $P$3 &amp; ")^2 + (y - " &amp; $P$4 &amp; ")^2 = " &amp; L333 &amp; "^2"</f>
        <v>(x - 5)^2 + (y - 1,7)^2 = 0,819965621043851^2</v>
      </c>
      <c r="J343" s="32"/>
      <c r="K343" s="32"/>
      <c r="L343" s="34"/>
    </row>
    <row r="344" spans="8:12" x14ac:dyDescent="0.25">
      <c r="H344" s="33"/>
      <c r="I344" s="32"/>
      <c r="J344" s="32"/>
      <c r="K344" s="32"/>
      <c r="L344" s="34"/>
    </row>
    <row r="345" spans="8:12" x14ac:dyDescent="0.25">
      <c r="H345" s="33"/>
      <c r="I345" s="32" t="s">
        <v>1529</v>
      </c>
      <c r="J345" s="32"/>
      <c r="K345" s="32"/>
      <c r="L345" s="34"/>
    </row>
    <row r="346" spans="8:12" x14ac:dyDescent="0.25">
      <c r="H346" s="33"/>
      <c r="I346" s="32" t="s">
        <v>1525</v>
      </c>
      <c r="J346" s="32">
        <f>SQRT(POWER($K337-$I336,2)+POWER($L337-$J336,2))</f>
        <v>0.87068496467178247</v>
      </c>
      <c r="K346" s="32"/>
      <c r="L346" s="34"/>
    </row>
    <row r="347" spans="8:12" x14ac:dyDescent="0.25">
      <c r="H347" s="35"/>
      <c r="I347" s="36" t="s">
        <v>1526</v>
      </c>
      <c r="J347" s="36">
        <f>SQRT(POWER($K338-$I336,2)+POWER($L338-$J336,2))</f>
        <v>0.95682640955581155</v>
      </c>
      <c r="K347" s="36"/>
      <c r="L347" s="37"/>
    </row>
    <row r="351" spans="8:12" x14ac:dyDescent="0.25">
      <c r="H351" s="7"/>
      <c r="I351" s="8" t="s">
        <v>1512</v>
      </c>
      <c r="J351" s="8" t="s">
        <v>1513</v>
      </c>
      <c r="K351" s="8" t="s">
        <v>1514</v>
      </c>
      <c r="L351" s="9" t="s">
        <v>1522</v>
      </c>
    </row>
    <row r="352" spans="8:12" x14ac:dyDescent="0.25">
      <c r="H352" s="33" t="s">
        <v>1516</v>
      </c>
      <c r="I352" s="4">
        <f>SQRT(POWER($I357-$M$3,2)+POWER($J357-$M$4,2))</f>
        <v>2.9154759474226504</v>
      </c>
      <c r="J352" s="4">
        <f>SQRT(POWER($I357-$N$3,2)+POWER($J357-$N$4,2))</f>
        <v>4.0792156108742281</v>
      </c>
      <c r="K352" s="4">
        <f>SQRT(POWER($I357-$O$3,2)+POWER($J357-$O$4,2))</f>
        <v>1.7240939649566669</v>
      </c>
      <c r="L352" s="10">
        <f>SQRT(POWER($I357-$P$3,2)+POWER($J357-$P$4,2))</f>
        <v>1.2806248474865698</v>
      </c>
    </row>
    <row r="353" spans="8:12" x14ac:dyDescent="0.25">
      <c r="H353" s="33" t="s">
        <v>1527</v>
      </c>
      <c r="I353" s="32">
        <f>ROUND(I352/0.5,0)*0.5</f>
        <v>3</v>
      </c>
      <c r="J353" s="32">
        <f t="shared" ref="J353:L353" si="69">ROUND(J352/0.5,0)*0.5</f>
        <v>4</v>
      </c>
      <c r="K353" s="32">
        <f t="shared" si="69"/>
        <v>1.5</v>
      </c>
      <c r="L353" s="34">
        <f t="shared" si="69"/>
        <v>1.5</v>
      </c>
    </row>
    <row r="354" spans="8:12" x14ac:dyDescent="0.25">
      <c r="H354" s="33" t="s">
        <v>1517</v>
      </c>
      <c r="I354" s="4">
        <f ca="1">IF(INDIRECT("$C$" &amp; $I353*2+3)&gt;$I$6,$I$6,INDIRECT("$C$" &amp; $I353*2+3))</f>
        <v>5.2810983706043579</v>
      </c>
      <c r="J354" s="4">
        <f ca="1">IF(INDIRECT("$D$" &amp; $J353*2+3)&gt;$I$6,$I$6,INDIRECT("$D$" &amp; $J353*2+3))</f>
        <v>5.2810983706043579</v>
      </c>
      <c r="K354" s="4">
        <f ca="1">IF(INDIRECT("$E$" &amp; $K353*2+3)&gt;$I$6,$I$6,INDIRECT("$E$" &amp; $K353*2+3))</f>
        <v>0.84668532843176303</v>
      </c>
      <c r="L354" s="10">
        <f ca="1">IF(INDIRECT("$F$" &amp; $L353*2+3)&gt;$I$6,$I$6,INDIRECT("$F$" &amp; $L353*2+3))</f>
        <v>0.81996562104385073</v>
      </c>
    </row>
    <row r="355" spans="8:12" x14ac:dyDescent="0.25">
      <c r="H355" s="33"/>
      <c r="I355" s="32" t="s">
        <v>1502</v>
      </c>
      <c r="J355" s="4">
        <f>SUM(ABS(I352-I353),ABS(J353-J352),ABS(K353-K352),ABS(L353-L352))</f>
        <v>0.60720878092167485</v>
      </c>
      <c r="K355" s="32"/>
      <c r="L355" s="34"/>
    </row>
    <row r="356" spans="8:12" x14ac:dyDescent="0.25">
      <c r="H356" s="33"/>
      <c r="I356" s="32" t="s">
        <v>1509</v>
      </c>
      <c r="J356" s="32" t="s">
        <v>1510</v>
      </c>
      <c r="K356" s="32"/>
      <c r="L356" s="34"/>
    </row>
    <row r="357" spans="8:12" x14ac:dyDescent="0.25">
      <c r="H357" s="33" t="s">
        <v>1523</v>
      </c>
      <c r="I357" s="32">
        <f>I336+0.5</f>
        <v>4</v>
      </c>
      <c r="J357" s="32">
        <v>2.5</v>
      </c>
      <c r="K357" s="32"/>
      <c r="L357" s="34"/>
    </row>
    <row r="358" spans="8:12" x14ac:dyDescent="0.25">
      <c r="H358" s="33" t="s">
        <v>1525</v>
      </c>
      <c r="I358" s="4">
        <v>4.5671211940298502</v>
      </c>
      <c r="J358" s="4">
        <v>5.7281194029850697</v>
      </c>
      <c r="K358" s="4">
        <f>IF($I358&lt;$K$3,$K$3,IF($I358&gt;$L$3,$L$3,$I358))</f>
        <v>4.5671211940298502</v>
      </c>
      <c r="L358" s="10">
        <f>IF($J358&lt;$K$4,$K$4,IF($J358&gt;$L$4,$L$4,$J358))</f>
        <v>3.35</v>
      </c>
    </row>
    <row r="359" spans="8:12" x14ac:dyDescent="0.25">
      <c r="H359" s="33" t="s">
        <v>1526</v>
      </c>
      <c r="I359" s="4">
        <v>5.2206000000000001</v>
      </c>
      <c r="J359" s="4">
        <v>5.7353972602739702</v>
      </c>
      <c r="K359" s="4">
        <f>IF($I359&lt;$K$3,$K$3,IF($I359&gt;$L$3,$L$3,$I359))</f>
        <v>5</v>
      </c>
      <c r="L359" s="10">
        <f>IF($J359&lt;$K$4,$K$4,IF($J359&gt;$L$4,$L$4,$J359))</f>
        <v>3.35</v>
      </c>
    </row>
    <row r="360" spans="8:12" x14ac:dyDescent="0.25">
      <c r="H360" s="33"/>
      <c r="I360" s="32"/>
      <c r="J360" s="32"/>
      <c r="K360" s="32"/>
      <c r="L360" s="34"/>
    </row>
    <row r="361" spans="8:12" x14ac:dyDescent="0.25">
      <c r="H361" s="33" t="s">
        <v>1519</v>
      </c>
      <c r="I361" s="32" t="str">
        <f ca="1" xml:space="preserve"> "(x - " &amp; $M$3 &amp; ")^2 + (y - " &amp; $M$4 &amp; ")^2 = " &amp; I354 &amp; "^2"</f>
        <v>(x - 2,5)^2 + (y - 0)^2 = 5,28109837060436^2</v>
      </c>
      <c r="J361" s="32"/>
      <c r="K361" s="32"/>
      <c r="L361" s="34"/>
    </row>
    <row r="362" spans="8:12" x14ac:dyDescent="0.25">
      <c r="H362" s="33"/>
      <c r="I362" s="32" t="str">
        <f ca="1" xml:space="preserve"> "(x - " &amp; $N$3 &amp; ")^2 + (y - " &amp; $N$4 &amp; ")^2 = " &amp; J354 &amp; "^2"</f>
        <v>(x - 0)^2 + (y - 1,7)^2 = 5,28109837060436^2</v>
      </c>
      <c r="J362" s="32"/>
      <c r="K362" s="32"/>
      <c r="L362" s="34"/>
    </row>
    <row r="363" spans="8:12" x14ac:dyDescent="0.25">
      <c r="H363" s="33"/>
      <c r="I363" s="32" t="str">
        <f ca="1" xml:space="preserve"> "(x - " &amp; $O$3 &amp; ")^2 + (y - " &amp; $O$4 &amp; ")^2 = " &amp; K354 &amp; "^2"</f>
        <v>(x - 2,5)^2 + (y - 3,35)^2 = 0,846685328431763^2</v>
      </c>
      <c r="J363" s="32"/>
      <c r="K363" s="32"/>
      <c r="L363" s="34"/>
    </row>
    <row r="364" spans="8:12" x14ac:dyDescent="0.25">
      <c r="H364" s="33"/>
      <c r="I364" s="32" t="str">
        <f ca="1" xml:space="preserve"> "(x - " &amp; $P$3 &amp; ")^2 + (y - " &amp; $P$4 &amp; ")^2 = " &amp; L354 &amp; "^2"</f>
        <v>(x - 5)^2 + (y - 1,7)^2 = 0,819965621043851^2</v>
      </c>
      <c r="J364" s="32"/>
      <c r="K364" s="32"/>
      <c r="L364" s="34"/>
    </row>
    <row r="365" spans="8:12" x14ac:dyDescent="0.25">
      <c r="H365" s="33"/>
      <c r="I365" s="32"/>
      <c r="J365" s="32"/>
      <c r="K365" s="32"/>
      <c r="L365" s="34"/>
    </row>
    <row r="366" spans="8:12" x14ac:dyDescent="0.25">
      <c r="H366" s="33"/>
      <c r="I366" s="32" t="s">
        <v>1529</v>
      </c>
      <c r="J366" s="32"/>
      <c r="K366" s="32"/>
      <c r="L366" s="34"/>
    </row>
    <row r="367" spans="8:12" x14ac:dyDescent="0.25">
      <c r="H367" s="33"/>
      <c r="I367" s="32" t="s">
        <v>1525</v>
      </c>
      <c r="J367" s="32">
        <f>SQRT(POWER($K358-$I357,2)+POWER($L358-$J357,2))</f>
        <v>1.0218250577852568</v>
      </c>
      <c r="K367" s="32"/>
      <c r="L367" s="34"/>
    </row>
    <row r="368" spans="8:12" x14ac:dyDescent="0.25">
      <c r="H368" s="35"/>
      <c r="I368" s="36" t="s">
        <v>1526</v>
      </c>
      <c r="J368" s="36">
        <f>SQRT(POWER($K359-$I357,2)+POWER($L359-$J357,2))</f>
        <v>1.3124404748406688</v>
      </c>
      <c r="K368" s="36"/>
      <c r="L368" s="37"/>
    </row>
    <row r="372" spans="8:12" x14ac:dyDescent="0.25">
      <c r="H372" s="7"/>
      <c r="I372" s="8" t="s">
        <v>1512</v>
      </c>
      <c r="J372" s="8" t="s">
        <v>1513</v>
      </c>
      <c r="K372" s="8" t="s">
        <v>1514</v>
      </c>
      <c r="L372" s="9" t="s">
        <v>1522</v>
      </c>
    </row>
    <row r="373" spans="8:12" x14ac:dyDescent="0.25">
      <c r="H373" s="33" t="s">
        <v>1516</v>
      </c>
      <c r="I373" s="4">
        <f>SQRT(POWER($I378-$M$3,2)+POWER($J378-$M$4,2))</f>
        <v>3.2015621187164243</v>
      </c>
      <c r="J373" s="4">
        <f>SQRT(POWER($I378-$N$3,2)+POWER($J378-$N$4,2))</f>
        <v>4.5705579528105753</v>
      </c>
      <c r="K373" s="4">
        <f>SQRT(POWER($I378-$O$3,2)+POWER($J378-$O$4,2))</f>
        <v>2.173131381210073</v>
      </c>
      <c r="L373" s="10">
        <f>SQRT(POWER($I378-$P$3,2)+POWER($J378-$P$4,2))</f>
        <v>0.94339811320566047</v>
      </c>
    </row>
    <row r="374" spans="8:12" x14ac:dyDescent="0.25">
      <c r="H374" s="33" t="s">
        <v>1527</v>
      </c>
      <c r="I374" s="32">
        <f>ROUND(I373/0.5,0)*0.5</f>
        <v>3</v>
      </c>
      <c r="J374" s="32">
        <f t="shared" ref="J374:L374" si="70">ROUND(J373/0.5,0)*0.5</f>
        <v>4.5</v>
      </c>
      <c r="K374" s="32">
        <f t="shared" si="70"/>
        <v>2</v>
      </c>
      <c r="L374" s="34">
        <f t="shared" si="70"/>
        <v>1</v>
      </c>
    </row>
    <row r="375" spans="8:12" x14ac:dyDescent="0.25">
      <c r="H375" s="33" t="s">
        <v>1517</v>
      </c>
      <c r="I375" s="4">
        <f ca="1">IF(INDIRECT("$C$" &amp; $I374*2+3)&gt;$I$6,$I$6,INDIRECT("$C$" &amp; $I374*2+3))</f>
        <v>5.2810983706043579</v>
      </c>
      <c r="J375" s="4">
        <f ca="1">IF(INDIRECT("$D$" &amp; $J374*2+3)&gt;$I$6,$I$6,INDIRECT("$D$" &amp; $J374*2+3))</f>
        <v>2.3248949231470326</v>
      </c>
      <c r="K375" s="4">
        <f ca="1">IF(INDIRECT("$E$" &amp; $K374*2+3)&gt;$I$6,$I$6,INDIRECT("$E$" &amp; $K374*2+3))</f>
        <v>1.305353997541538</v>
      </c>
      <c r="L375" s="10">
        <f ca="1">IF(INDIRECT("$F$" &amp; $L374*2+3)&gt;$I$6,$I$6,INDIRECT("$F$" &amp; $L374*2+3))</f>
        <v>0.75679746415834659</v>
      </c>
    </row>
    <row r="376" spans="8:12" x14ac:dyDescent="0.25">
      <c r="H376" s="33"/>
      <c r="I376" s="32" t="s">
        <v>1502</v>
      </c>
      <c r="J376" s="4">
        <f>SUM(ABS(I373-I374),ABS(J374-J373),ABS(K374-K373),ABS(L374-L373))</f>
        <v>0.50185333953141209</v>
      </c>
      <c r="K376" s="32"/>
      <c r="L376" s="34"/>
    </row>
    <row r="377" spans="8:12" x14ac:dyDescent="0.25">
      <c r="H377" s="33"/>
      <c r="I377" s="32" t="s">
        <v>1509</v>
      </c>
      <c r="J377" s="32" t="s">
        <v>1510</v>
      </c>
      <c r="K377" s="32"/>
      <c r="L377" s="34"/>
    </row>
    <row r="378" spans="8:12" x14ac:dyDescent="0.25">
      <c r="H378" s="33" t="s">
        <v>1523</v>
      </c>
      <c r="I378" s="32">
        <f>I357+0.5</f>
        <v>4.5</v>
      </c>
      <c r="J378" s="32">
        <v>2.5</v>
      </c>
      <c r="K378" s="32"/>
      <c r="L378" s="34"/>
    </row>
    <row r="379" spans="8:12" x14ac:dyDescent="0.25">
      <c r="H379" s="33" t="s">
        <v>1525</v>
      </c>
      <c r="I379" s="4">
        <v>-3.2921791044776903E-2</v>
      </c>
      <c r="J379" s="4">
        <v>5.5798208955223902</v>
      </c>
      <c r="K379" s="4">
        <f>IF($I379&lt;$K$3,$K$3,IF($I379&gt;$L$3,$L$3,$I379))</f>
        <v>0</v>
      </c>
      <c r="L379" s="10">
        <f>IF($J379&lt;$K$4,$K$4,IF($J379&gt;$L$4,$L$4,$J379))</f>
        <v>3.35</v>
      </c>
    </row>
    <row r="380" spans="8:12" x14ac:dyDescent="0.25">
      <c r="H380" s="33" t="s">
        <v>1526</v>
      </c>
      <c r="I380" s="4">
        <v>2.98048</v>
      </c>
      <c r="J380" s="4">
        <v>5.6133814455952802</v>
      </c>
      <c r="K380" s="4">
        <f>IF($I380&lt;$K$3,$K$3,IF($I380&gt;$L$3,$L$3,$I380))</f>
        <v>2.98048</v>
      </c>
      <c r="L380" s="10">
        <f>IF($J380&lt;$K$4,$K$4,IF($J380&gt;$L$4,$L$4,$J380))</f>
        <v>3.35</v>
      </c>
    </row>
    <row r="381" spans="8:12" x14ac:dyDescent="0.25">
      <c r="H381" s="33"/>
      <c r="I381" s="32"/>
      <c r="J381" s="32"/>
      <c r="K381" s="32"/>
      <c r="L381" s="34"/>
    </row>
    <row r="382" spans="8:12" x14ac:dyDescent="0.25">
      <c r="H382" s="33" t="s">
        <v>1519</v>
      </c>
      <c r="I382" s="32" t="str">
        <f ca="1" xml:space="preserve"> "(x - " &amp; $M$3 &amp; ")^2 + (y - " &amp; $M$4 &amp; ")^2 = " &amp; I375 &amp; "^2"</f>
        <v>(x - 2,5)^2 + (y - 0)^2 = 5,28109837060436^2</v>
      </c>
      <c r="J382" s="32"/>
      <c r="K382" s="32"/>
      <c r="L382" s="34"/>
    </row>
    <row r="383" spans="8:12" x14ac:dyDescent="0.25">
      <c r="H383" s="33"/>
      <c r="I383" s="32" t="str">
        <f ca="1" xml:space="preserve"> "(x - " &amp; $N$3 &amp; ")^2 + (y - " &amp; $N$4 &amp; ")^2 = " &amp; J375 &amp; "^2"</f>
        <v>(x - 0)^2 + (y - 1,7)^2 = 2,32489492314703^2</v>
      </c>
      <c r="J383" s="32"/>
      <c r="K383" s="32"/>
      <c r="L383" s="34"/>
    </row>
    <row r="384" spans="8:12" x14ac:dyDescent="0.25">
      <c r="H384" s="33"/>
      <c r="I384" s="32" t="str">
        <f ca="1" xml:space="preserve"> "(x - " &amp; $O$3 &amp; ")^2 + (y - " &amp; $O$4 &amp; ")^2 = " &amp; K375 &amp; "^2"</f>
        <v>(x - 2,5)^2 + (y - 3,35)^2 = 1,30535399754154^2</v>
      </c>
      <c r="J384" s="32"/>
      <c r="K384" s="32"/>
      <c r="L384" s="34"/>
    </row>
    <row r="385" spans="8:12" x14ac:dyDescent="0.25">
      <c r="H385" s="33"/>
      <c r="I385" s="32" t="str">
        <f ca="1" xml:space="preserve"> "(x - " &amp; $P$3 &amp; ")^2 + (y - " &amp; $P$4 &amp; ")^2 = " &amp; L375 &amp; "^2"</f>
        <v>(x - 5)^2 + (y - 1,7)^2 = 0,756797464158347^2</v>
      </c>
      <c r="J385" s="32"/>
      <c r="K385" s="32"/>
      <c r="L385" s="34"/>
    </row>
    <row r="386" spans="8:12" x14ac:dyDescent="0.25">
      <c r="H386" s="33"/>
      <c r="I386" s="32"/>
      <c r="J386" s="32"/>
      <c r="K386" s="32"/>
      <c r="L386" s="34"/>
    </row>
    <row r="387" spans="8:12" x14ac:dyDescent="0.25">
      <c r="H387" s="33"/>
      <c r="I387" s="32" t="s">
        <v>1529</v>
      </c>
      <c r="J387" s="32"/>
      <c r="K387" s="32"/>
      <c r="L387" s="34"/>
    </row>
    <row r="388" spans="8:12" x14ac:dyDescent="0.25">
      <c r="H388" s="33"/>
      <c r="I388" s="32" t="s">
        <v>1525</v>
      </c>
      <c r="J388" s="32">
        <f>SQRT(POWER($K379-$I378,2)+POWER($L379-$J378,2))</f>
        <v>4.579574216016157</v>
      </c>
      <c r="K388" s="32"/>
      <c r="L388" s="34"/>
    </row>
    <row r="389" spans="8:12" x14ac:dyDescent="0.25">
      <c r="H389" s="35"/>
      <c r="I389" s="36" t="s">
        <v>1526</v>
      </c>
      <c r="J389" s="36">
        <f>SQRT(POWER($K380-$I378,2)+POWER($L380-$J378,2))</f>
        <v>1.7411033945173962</v>
      </c>
      <c r="K389" s="36"/>
      <c r="L389" s="37"/>
    </row>
    <row r="393" spans="8:12" x14ac:dyDescent="0.25">
      <c r="H393" s="7"/>
      <c r="I393" s="8" t="s">
        <v>1512</v>
      </c>
      <c r="J393" s="8" t="s">
        <v>1513</v>
      </c>
      <c r="K393" s="8" t="s">
        <v>1514</v>
      </c>
      <c r="L393" s="9" t="s">
        <v>1522</v>
      </c>
    </row>
    <row r="394" spans="8:12" x14ac:dyDescent="0.25">
      <c r="H394" s="33" t="s">
        <v>1516</v>
      </c>
      <c r="I394" s="4">
        <f>SQRT(POWER($I399-$M$3,2)+POWER($J399-$M$4,2))</f>
        <v>2.8284271247461903</v>
      </c>
      <c r="J394" s="4">
        <f>SQRT(POWER($I399-$N$3,2)+POWER($J399-$N$4,2))</f>
        <v>0.5830951894845301</v>
      </c>
      <c r="K394" s="4">
        <f>SQRT(POWER($I399-$O$3,2)+POWER($J399-$O$4,2))</f>
        <v>2.4129857024027306</v>
      </c>
      <c r="L394" s="10">
        <f>SQRT(POWER($I399-$P$3,2)+POWER($J399-$P$4,2))</f>
        <v>4.5099889135118723</v>
      </c>
    </row>
    <row r="395" spans="8:12" x14ac:dyDescent="0.25">
      <c r="H395" s="33" t="s">
        <v>1527</v>
      </c>
      <c r="I395" s="32">
        <f>ROUND(I394/0.5,0)*0.5</f>
        <v>3</v>
      </c>
      <c r="J395" s="32">
        <f t="shared" ref="J395:L395" si="71">ROUND(J394/0.5,0)*0.5</f>
        <v>0.5</v>
      </c>
      <c r="K395" s="32">
        <f t="shared" si="71"/>
        <v>2.5</v>
      </c>
      <c r="L395" s="34">
        <f t="shared" si="71"/>
        <v>4.5</v>
      </c>
    </row>
    <row r="396" spans="8:12" x14ac:dyDescent="0.25">
      <c r="H396" s="33" t="s">
        <v>1517</v>
      </c>
      <c r="I396" s="4">
        <f ca="1">IF(INDIRECT("$C$" &amp; $I395*2+3)&gt;$I$6,$I$6,INDIRECT("$C$" &amp; $I395*2+3))</f>
        <v>5.2810983706043579</v>
      </c>
      <c r="J396" s="4">
        <f ca="1">IF(INDIRECT("$D$" &amp; $J395*2+3)&gt;$I$6,$I$6,INDIRECT("$D$" &amp; $J395*2+3))</f>
        <v>0.94724953416546942</v>
      </c>
      <c r="K396" s="4">
        <f ca="1">IF(INDIRECT("$E$" &amp; $K395*2+3)&gt;$I$6,$I$6,INDIRECT("$E$" &amp; $K395*2+3))</f>
        <v>3.5843432971905935</v>
      </c>
      <c r="L396" s="10">
        <f ca="1">IF(INDIRECT("$F$" &amp; $L395*2+3)&gt;$I$6,$I$6,INDIRECT("$F$" &amp; $L395*2+3))</f>
        <v>2.1457906735558052</v>
      </c>
    </row>
    <row r="397" spans="8:12" x14ac:dyDescent="0.25">
      <c r="H397" s="33"/>
      <c r="I397" s="32" t="s">
        <v>1502</v>
      </c>
      <c r="J397" s="4">
        <f>SUM(ABS(I394-I395),ABS(J395-J394),ABS(K395-K394),ABS(L395-L394))</f>
        <v>0.35167127584748148</v>
      </c>
      <c r="K397" s="32"/>
      <c r="L397" s="34"/>
    </row>
    <row r="398" spans="8:12" x14ac:dyDescent="0.25">
      <c r="H398" s="33"/>
      <c r="I398" s="32" t="s">
        <v>1509</v>
      </c>
      <c r="J398" s="32" t="s">
        <v>1510</v>
      </c>
      <c r="K398" s="32"/>
      <c r="L398" s="34"/>
    </row>
    <row r="399" spans="8:12" x14ac:dyDescent="0.25">
      <c r="H399" s="33" t="s">
        <v>1523</v>
      </c>
      <c r="I399" s="32">
        <v>0.5</v>
      </c>
      <c r="J399" s="32">
        <v>2</v>
      </c>
      <c r="K399" s="32"/>
      <c r="L399" s="34"/>
    </row>
    <row r="400" spans="8:12" x14ac:dyDescent="0.25">
      <c r="H400" s="33" t="s">
        <v>1525</v>
      </c>
      <c r="I400" s="4">
        <v>-2.0554994029850802</v>
      </c>
      <c r="J400" s="4">
        <v>3.9230597014925399</v>
      </c>
      <c r="K400" s="4">
        <f>IF($I400&lt;$K$3,$K$3,IF($I400&gt;$L$3,$L$3,$I400))</f>
        <v>0</v>
      </c>
      <c r="L400" s="10">
        <f>IF($J400&lt;$K$4,$K$4,IF($J400&gt;$L$4,$L$4,$J400))</f>
        <v>3.35</v>
      </c>
    </row>
    <row r="401" spans="8:12" x14ac:dyDescent="0.25">
      <c r="H401" s="33" t="s">
        <v>1526</v>
      </c>
      <c r="I401" s="4">
        <v>2.1280000000000001</v>
      </c>
      <c r="J401" s="4">
        <v>3.96965174295579</v>
      </c>
      <c r="K401" s="4">
        <f>IF($I401&lt;$K$3,$K$3,IF($I401&gt;$L$3,$L$3,$I401))</f>
        <v>2.1280000000000001</v>
      </c>
      <c r="L401" s="10">
        <f>IF($J401&lt;$K$4,$K$4,IF($J401&gt;$L$4,$L$4,$J401))</f>
        <v>3.35</v>
      </c>
    </row>
    <row r="402" spans="8:12" x14ac:dyDescent="0.25">
      <c r="H402" s="33"/>
      <c r="I402" s="32"/>
      <c r="J402" s="32"/>
      <c r="K402" s="32"/>
      <c r="L402" s="34"/>
    </row>
    <row r="403" spans="8:12" x14ac:dyDescent="0.25">
      <c r="H403" s="33" t="s">
        <v>1519</v>
      </c>
      <c r="I403" s="32" t="str">
        <f ca="1" xml:space="preserve"> "(x - " &amp; $M$3 &amp; ")^2 + (y - " &amp; $M$4 &amp; ")^2 = " &amp; I396 &amp; "^2"</f>
        <v>(x - 2,5)^2 + (y - 0)^2 = 5,28109837060436^2</v>
      </c>
      <c r="J403" s="32"/>
      <c r="K403" s="32"/>
      <c r="L403" s="34"/>
    </row>
    <row r="404" spans="8:12" x14ac:dyDescent="0.25">
      <c r="H404" s="33"/>
      <c r="I404" s="32" t="str">
        <f ca="1" xml:space="preserve"> "(x - " &amp; $N$3 &amp; ")^2 + (y - " &amp; $N$4 &amp; ")^2 = " &amp; J396 &amp; "^2"</f>
        <v>(x - 0)^2 + (y - 1,7)^2 = 0,947249534165469^2</v>
      </c>
      <c r="J404" s="32"/>
      <c r="K404" s="32"/>
      <c r="L404" s="34"/>
    </row>
    <row r="405" spans="8:12" x14ac:dyDescent="0.25">
      <c r="H405" s="33"/>
      <c r="I405" s="32" t="str">
        <f ca="1" xml:space="preserve"> "(x - " &amp; $O$3 &amp; ")^2 + (y - " &amp; $O$4 &amp; ")^2 = " &amp; K396 &amp; "^2"</f>
        <v>(x - 2,5)^2 + (y - 3,35)^2 = 3,58434329719059^2</v>
      </c>
      <c r="J405" s="32"/>
      <c r="K405" s="32"/>
      <c r="L405" s="34"/>
    </row>
    <row r="406" spans="8:12" x14ac:dyDescent="0.25">
      <c r="H406" s="33"/>
      <c r="I406" s="32" t="str">
        <f ca="1" xml:space="preserve"> "(x - " &amp; $P$3 &amp; ")^2 + (y - " &amp; $P$4 &amp; ")^2 = " &amp; L396 &amp; "^2"</f>
        <v>(x - 5)^2 + (y - 1,7)^2 = 2,14579067355581^2</v>
      </c>
      <c r="J406" s="32"/>
      <c r="K406" s="32"/>
      <c r="L406" s="34"/>
    </row>
    <row r="407" spans="8:12" x14ac:dyDescent="0.25">
      <c r="H407" s="33"/>
      <c r="I407" s="32"/>
      <c r="J407" s="32"/>
      <c r="K407" s="32"/>
      <c r="L407" s="34"/>
    </row>
    <row r="408" spans="8:12" x14ac:dyDescent="0.25">
      <c r="H408" s="33"/>
      <c r="I408" s="32" t="s">
        <v>1529</v>
      </c>
      <c r="J408" s="32"/>
      <c r="K408" s="32"/>
      <c r="L408" s="34"/>
    </row>
    <row r="409" spans="8:12" x14ac:dyDescent="0.25">
      <c r="H409" s="33"/>
      <c r="I409" s="32" t="s">
        <v>1525</v>
      </c>
      <c r="J409" s="32">
        <f>SQRT(POWER($K400-$I399,2)+POWER($L400-$J399,2))</f>
        <v>1.439618004888797</v>
      </c>
      <c r="K409" s="32"/>
      <c r="L409" s="34"/>
    </row>
    <row r="410" spans="8:12" x14ac:dyDescent="0.25">
      <c r="H410" s="35"/>
      <c r="I410" s="36" t="s">
        <v>1526</v>
      </c>
      <c r="J410" s="36">
        <f>SQRT(POWER($K401-$I399,2)+POWER($L401-$J399,2))</f>
        <v>2.1149193838063902</v>
      </c>
      <c r="K410" s="36"/>
      <c r="L410" s="37"/>
    </row>
    <row r="414" spans="8:12" x14ac:dyDescent="0.25">
      <c r="H414" s="7"/>
      <c r="I414" s="8" t="s">
        <v>1512</v>
      </c>
      <c r="J414" s="8" t="s">
        <v>1513</v>
      </c>
      <c r="K414" s="8" t="s">
        <v>1514</v>
      </c>
      <c r="L414" s="9" t="s">
        <v>1522</v>
      </c>
    </row>
    <row r="415" spans="8:12" x14ac:dyDescent="0.25">
      <c r="H415" s="33" t="s">
        <v>1516</v>
      </c>
      <c r="I415" s="4">
        <f>SQRT(POWER($I420-$M$3,2)+POWER($J420-$M$4,2))</f>
        <v>2.5</v>
      </c>
      <c r="J415" s="4">
        <f>SQRT(POWER($I420-$N$3,2)+POWER($J420-$N$4,2))</f>
        <v>1.0440306508910551</v>
      </c>
      <c r="K415" s="4">
        <f>SQRT(POWER($I420-$O$3,2)+POWER($J420-$O$4,2))</f>
        <v>2.0180436070610566</v>
      </c>
      <c r="L415" s="10">
        <f>SQRT(POWER($I420-$P$3,2)+POWER($J420-$P$4,2))</f>
        <v>4.0112342240263157</v>
      </c>
    </row>
    <row r="416" spans="8:12" x14ac:dyDescent="0.25">
      <c r="H416" s="33" t="s">
        <v>1527</v>
      </c>
      <c r="I416" s="32">
        <f>ROUND(I415/0.5,0)*0.5</f>
        <v>2.5</v>
      </c>
      <c r="J416" s="32">
        <f t="shared" ref="J416:L416" si="72">ROUND(J415/0.5,0)*0.5</f>
        <v>1</v>
      </c>
      <c r="K416" s="32">
        <f t="shared" si="72"/>
        <v>2</v>
      </c>
      <c r="L416" s="34">
        <f t="shared" si="72"/>
        <v>4</v>
      </c>
    </row>
    <row r="417" spans="8:12" x14ac:dyDescent="0.25">
      <c r="H417" s="33" t="s">
        <v>1517</v>
      </c>
      <c r="I417" s="4">
        <f ca="1">IF(INDIRECT("$C$" &amp; $I416*2+3)&gt;$I$6,$I$6,INDIRECT("$C$" &amp; $I416*2+3))</f>
        <v>3.3616834628301917</v>
      </c>
      <c r="J417" s="4">
        <f ca="1">IF(INDIRECT("$D$" &amp; $J416*2+3)&gt;$I$6,$I$6,INDIRECT("$D$" &amp; $J416*2+3))</f>
        <v>0.78145875028456535</v>
      </c>
      <c r="K417" s="4">
        <f ca="1">IF(INDIRECT("$E$" &amp; $K416*2+3)&gt;$I$6,$I$6,INDIRECT("$E$" &amp; $K416*2+3))</f>
        <v>1.305353997541538</v>
      </c>
      <c r="L417" s="10">
        <f ca="1">IF(INDIRECT("$F$" &amp; $L416*2+3)&gt;$I$6,$I$6,INDIRECT("$F$" &amp; $L416*2+3))</f>
        <v>5.2810983706043579</v>
      </c>
    </row>
    <row r="418" spans="8:12" x14ac:dyDescent="0.25">
      <c r="H418" s="33"/>
      <c r="I418" s="32" t="s">
        <v>1502</v>
      </c>
      <c r="J418" s="4">
        <f>SUM(ABS(I415-I416),ABS(J416-J415),ABS(K416-K415),ABS(L416-L415))</f>
        <v>7.330848197842732E-2</v>
      </c>
      <c r="K418" s="32"/>
      <c r="L418" s="34"/>
    </row>
    <row r="419" spans="8:12" x14ac:dyDescent="0.25">
      <c r="H419" s="33"/>
      <c r="I419" s="32" t="s">
        <v>1509</v>
      </c>
      <c r="J419" s="32" t="s">
        <v>1510</v>
      </c>
      <c r="K419" s="32"/>
      <c r="L419" s="34"/>
    </row>
    <row r="420" spans="8:12" x14ac:dyDescent="0.25">
      <c r="H420" s="33" t="s">
        <v>1523</v>
      </c>
      <c r="I420" s="32">
        <f>0.5+I399</f>
        <v>1</v>
      </c>
      <c r="J420" s="32">
        <v>2</v>
      </c>
      <c r="K420" s="32"/>
      <c r="L420" s="34"/>
    </row>
    <row r="421" spans="8:12" x14ac:dyDescent="0.25">
      <c r="H421" s="33" t="s">
        <v>1525</v>
      </c>
      <c r="I421" s="4">
        <v>0.64639880597014998</v>
      </c>
      <c r="J421" s="4">
        <v>3.1038805970149301</v>
      </c>
      <c r="K421" s="4">
        <f>IF($I421&lt;$K$3,$K$3,IF($I421&gt;$L$3,$L$3,$I421))</f>
        <v>0.64639880597014998</v>
      </c>
      <c r="L421" s="10">
        <f>IF($J421&lt;$K$4,$K$4,IF($J421&gt;$L$4,$L$4,$J421))</f>
        <v>3.1038805970149301</v>
      </c>
    </row>
    <row r="422" spans="8:12" x14ac:dyDescent="0.25">
      <c r="H422" s="33" t="s">
        <v>1526</v>
      </c>
      <c r="I422" s="4">
        <v>-0.22700000000000101</v>
      </c>
      <c r="J422" s="4">
        <v>3.0941534692059198</v>
      </c>
      <c r="K422" s="4">
        <f>IF($I422&lt;$K$3,$K$3,IF($I422&gt;$L$3,$L$3,$I422))</f>
        <v>0</v>
      </c>
      <c r="L422" s="10">
        <f>IF($J422&lt;$K$4,$K$4,IF($J422&gt;$L$4,$L$4,$J422))</f>
        <v>3.0941534692059198</v>
      </c>
    </row>
    <row r="423" spans="8:12" x14ac:dyDescent="0.25">
      <c r="H423" s="33"/>
      <c r="I423" s="32"/>
      <c r="J423" s="32"/>
      <c r="K423" s="32"/>
      <c r="L423" s="34"/>
    </row>
    <row r="424" spans="8:12" x14ac:dyDescent="0.25">
      <c r="H424" s="33" t="s">
        <v>1519</v>
      </c>
      <c r="I424" s="32" t="str">
        <f ca="1" xml:space="preserve"> "(x - " &amp; $M$3 &amp; ")^2 + (y - " &amp; $M$4 &amp; ")^2 = " &amp; I417 &amp; "^2"</f>
        <v>(x - 2,5)^2 + (y - 0)^2 = 3,36168346283019^2</v>
      </c>
      <c r="J424" s="32"/>
      <c r="K424" s="32"/>
      <c r="L424" s="34"/>
    </row>
    <row r="425" spans="8:12" x14ac:dyDescent="0.25">
      <c r="H425" s="33"/>
      <c r="I425" s="32" t="str">
        <f ca="1" xml:space="preserve"> "(x - " &amp; $N$3 &amp; ")^2 + (y - " &amp; $N$4 &amp; ")^2 = " &amp; J417 &amp; "^2"</f>
        <v>(x - 0)^2 + (y - 1,7)^2 = 0,781458750284565^2</v>
      </c>
      <c r="J425" s="32"/>
      <c r="K425" s="32"/>
      <c r="L425" s="34"/>
    </row>
    <row r="426" spans="8:12" x14ac:dyDescent="0.25">
      <c r="H426" s="33"/>
      <c r="I426" s="32" t="str">
        <f ca="1" xml:space="preserve"> "(x - " &amp; $O$3 &amp; ")^2 + (y - " &amp; $O$4 &amp; ")^2 = " &amp; K417 &amp; "^2"</f>
        <v>(x - 2,5)^2 + (y - 3,35)^2 = 1,30535399754154^2</v>
      </c>
      <c r="J426" s="32"/>
      <c r="K426" s="32"/>
      <c r="L426" s="34"/>
    </row>
    <row r="427" spans="8:12" x14ac:dyDescent="0.25">
      <c r="H427" s="33"/>
      <c r="I427" s="32" t="str">
        <f ca="1" xml:space="preserve"> "(x - " &amp; $P$3 &amp; ")^2 + (y - " &amp; $P$4 &amp; ")^2 = " &amp; L417 &amp; "^2"</f>
        <v>(x - 5)^2 + (y - 1,7)^2 = 5,28109837060436^2</v>
      </c>
      <c r="J427" s="32"/>
      <c r="K427" s="32"/>
      <c r="L427" s="34"/>
    </row>
    <row r="428" spans="8:12" x14ac:dyDescent="0.25">
      <c r="H428" s="33"/>
      <c r="I428" s="32"/>
      <c r="J428" s="32"/>
      <c r="K428" s="32"/>
      <c r="L428" s="34"/>
    </row>
    <row r="429" spans="8:12" x14ac:dyDescent="0.25">
      <c r="H429" s="33"/>
      <c r="I429" s="32" t="s">
        <v>1529</v>
      </c>
      <c r="J429" s="32"/>
      <c r="K429" s="32"/>
      <c r="L429" s="34"/>
    </row>
    <row r="430" spans="8:12" x14ac:dyDescent="0.25">
      <c r="H430" s="33"/>
      <c r="I430" s="32" t="s">
        <v>1525</v>
      </c>
      <c r="J430" s="32">
        <f>SQRT(POWER($K421-$I420,2)+POWER($L421-$J420,2))</f>
        <v>1.1591316477800846</v>
      </c>
      <c r="K430" s="32"/>
      <c r="L430" s="34"/>
    </row>
    <row r="431" spans="8:12" x14ac:dyDescent="0.25">
      <c r="H431" s="35"/>
      <c r="I431" s="36" t="s">
        <v>1526</v>
      </c>
      <c r="J431" s="36">
        <f>SQRT(POWER($K422-$I420,2)+POWER($L422-$J420,2))</f>
        <v>1.4822860095728321</v>
      </c>
      <c r="K431" s="36"/>
      <c r="L431" s="37"/>
    </row>
    <row r="435" spans="8:12" x14ac:dyDescent="0.25">
      <c r="H435" s="7"/>
      <c r="I435" s="8" t="s">
        <v>1512</v>
      </c>
      <c r="J435" s="8" t="s">
        <v>1513</v>
      </c>
      <c r="K435" s="8" t="s">
        <v>1514</v>
      </c>
      <c r="L435" s="9" t="s">
        <v>1522</v>
      </c>
    </row>
    <row r="436" spans="8:12" x14ac:dyDescent="0.25">
      <c r="H436" s="33" t="s">
        <v>1516</v>
      </c>
      <c r="I436" s="4">
        <f>SQRT(POWER($I441-$M$3,2)+POWER($J441-$M$4,2))</f>
        <v>2.2360679774997898</v>
      </c>
      <c r="J436" s="4">
        <f>SQRT(POWER($I441-$N$3,2)+POWER($J441-$N$4,2))</f>
        <v>1.5297058540778354</v>
      </c>
      <c r="K436" s="4">
        <f>SQRT(POWER($I441-$O$3,2)+POWER($J441-$O$4,2))</f>
        <v>1.6800297616411444</v>
      </c>
      <c r="L436" s="10">
        <f>SQRT(POWER($I441-$P$3,2)+POWER($J441-$P$4,2))</f>
        <v>3.5128336140500593</v>
      </c>
    </row>
    <row r="437" spans="8:12" x14ac:dyDescent="0.25">
      <c r="H437" s="33" t="s">
        <v>1527</v>
      </c>
      <c r="I437" s="32">
        <f>ROUND(I436/0.5,0)*0.5</f>
        <v>2</v>
      </c>
      <c r="J437" s="32">
        <f t="shared" ref="J437:L437" si="73">ROUND(J436/0.5,0)*0.5</f>
        <v>1.5</v>
      </c>
      <c r="K437" s="32">
        <f t="shared" si="73"/>
        <v>1.5</v>
      </c>
      <c r="L437" s="34">
        <f t="shared" si="73"/>
        <v>3.5</v>
      </c>
    </row>
    <row r="438" spans="8:12" x14ac:dyDescent="0.25">
      <c r="H438" s="33" t="s">
        <v>1517</v>
      </c>
      <c r="I438" s="4">
        <f ca="1">IF(INDIRECT("$C$" &amp; $I437*2+3)&gt;$I$6,$I$6,INDIRECT("$C$" &amp; $I437*2+3))</f>
        <v>1.305353997541538</v>
      </c>
      <c r="J438" s="4">
        <f ca="1">IF(INDIRECT("$D$" &amp; $J437*2+3)&gt;$I$6,$I$6,INDIRECT("$D$" &amp; $J437*2+3))</f>
        <v>0.81996562104385073</v>
      </c>
      <c r="K438" s="4">
        <f ca="1">IF(INDIRECT("$E$" &amp; $K437*2+3)&gt;$I$6,$I$6,INDIRECT("$E$" &amp; $K437*2+3))</f>
        <v>0.84668532843176303</v>
      </c>
      <c r="L438" s="10">
        <f ca="1">IF(INDIRECT("$F$" &amp; $L437*2+3)&gt;$I$6,$I$6,INDIRECT("$F$" &amp; $L437*2+3))</f>
        <v>3.7609640645075757</v>
      </c>
    </row>
    <row r="439" spans="8:12" x14ac:dyDescent="0.25">
      <c r="H439" s="33"/>
      <c r="I439" s="32" t="s">
        <v>1502</v>
      </c>
      <c r="J439" s="4">
        <f>SUM(ABS(I436-I437),ABS(J437-J436),ABS(K437-K436),ABS(L437-L436))</f>
        <v>0.45863720726882895</v>
      </c>
      <c r="K439" s="32"/>
      <c r="L439" s="34"/>
    </row>
    <row r="440" spans="8:12" x14ac:dyDescent="0.25">
      <c r="H440" s="33"/>
      <c r="I440" s="32" t="s">
        <v>1509</v>
      </c>
      <c r="J440" s="32" t="s">
        <v>1510</v>
      </c>
      <c r="K440" s="32"/>
      <c r="L440" s="34"/>
    </row>
    <row r="441" spans="8:12" x14ac:dyDescent="0.25">
      <c r="H441" s="33" t="s">
        <v>1523</v>
      </c>
      <c r="I441" s="32">
        <f>0.5+I420</f>
        <v>1.5</v>
      </c>
      <c r="J441" s="32">
        <v>2</v>
      </c>
      <c r="K441" s="32"/>
      <c r="L441" s="34"/>
    </row>
    <row r="442" spans="8:12" x14ac:dyDescent="0.25">
      <c r="H442" s="33" t="s">
        <v>1525</v>
      </c>
      <c r="I442" s="4">
        <v>1.70310298507463</v>
      </c>
      <c r="J442" s="4">
        <v>1.82329850746269</v>
      </c>
      <c r="K442" s="4">
        <f>IF($I442&lt;$K$3,$K$3,IF($I442&gt;$L$3,$L$3,$I442))</f>
        <v>1.70310298507463</v>
      </c>
      <c r="L442" s="10">
        <f>IF($J442&lt;$K$4,$K$4,IF($J442&gt;$L$4,$L$4,$J442))</f>
        <v>1.82329850746269</v>
      </c>
    </row>
    <row r="443" spans="8:12" x14ac:dyDescent="0.25">
      <c r="H443" s="33" t="s">
        <v>1526</v>
      </c>
      <c r="I443" s="4">
        <v>1.1534800000000001</v>
      </c>
      <c r="J443" s="4">
        <v>1.81717730259494</v>
      </c>
      <c r="K443" s="4">
        <f>IF($I443&lt;$K$3,$K$3,IF($I443&gt;$L$3,$L$3,$I443))</f>
        <v>1.1534800000000001</v>
      </c>
      <c r="L443" s="10">
        <f>IF($J443&lt;$K$4,$K$4,IF($J443&gt;$L$4,$L$4,$J443))</f>
        <v>1.81717730259494</v>
      </c>
    </row>
    <row r="444" spans="8:12" x14ac:dyDescent="0.25">
      <c r="H444" s="33"/>
      <c r="I444" s="32"/>
      <c r="J444" s="32"/>
      <c r="K444" s="32"/>
      <c r="L444" s="34"/>
    </row>
    <row r="445" spans="8:12" x14ac:dyDescent="0.25">
      <c r="H445" s="33" t="s">
        <v>1519</v>
      </c>
      <c r="I445" s="32" t="str">
        <f ca="1" xml:space="preserve"> "(x - " &amp; $M$3 &amp; ")^2 + (y - " &amp; $M$4 &amp; ")^2 = " &amp; I438 &amp; "^2"</f>
        <v>(x - 2,5)^2 + (y - 0)^2 = 1,30535399754154^2</v>
      </c>
      <c r="J445" s="32"/>
      <c r="K445" s="32"/>
      <c r="L445" s="34"/>
    </row>
    <row r="446" spans="8:12" x14ac:dyDescent="0.25">
      <c r="H446" s="33"/>
      <c r="I446" s="32" t="str">
        <f ca="1" xml:space="preserve"> "(x - " &amp; $N$3 &amp; ")^2 + (y - " &amp; $N$4 &amp; ")^2 = " &amp; J438 &amp; "^2"</f>
        <v>(x - 0)^2 + (y - 1,7)^2 = 0,819965621043851^2</v>
      </c>
      <c r="J446" s="32"/>
      <c r="K446" s="32"/>
      <c r="L446" s="34"/>
    </row>
    <row r="447" spans="8:12" x14ac:dyDescent="0.25">
      <c r="H447" s="33"/>
      <c r="I447" s="32" t="str">
        <f ca="1" xml:space="preserve"> "(x - " &amp; $O$3 &amp; ")^2 + (y - " &amp; $O$4 &amp; ")^2 = " &amp; K438 &amp; "^2"</f>
        <v>(x - 2,5)^2 + (y - 3,35)^2 = 0,846685328431763^2</v>
      </c>
      <c r="J447" s="32"/>
      <c r="K447" s="32"/>
      <c r="L447" s="34"/>
    </row>
    <row r="448" spans="8:12" x14ac:dyDescent="0.25">
      <c r="H448" s="33"/>
      <c r="I448" s="32" t="str">
        <f ca="1" xml:space="preserve"> "(x - " &amp; $P$3 &amp; ")^2 + (y - " &amp; $P$4 &amp; ")^2 = " &amp; L438 &amp; "^2"</f>
        <v>(x - 5)^2 + (y - 1,7)^2 = 3,76096406450758^2</v>
      </c>
      <c r="J448" s="32"/>
      <c r="K448" s="32"/>
      <c r="L448" s="34"/>
    </row>
    <row r="449" spans="8:12" x14ac:dyDescent="0.25">
      <c r="H449" s="33"/>
      <c r="I449" s="32"/>
      <c r="J449" s="32"/>
      <c r="K449" s="32"/>
      <c r="L449" s="34"/>
    </row>
    <row r="450" spans="8:12" x14ac:dyDescent="0.25">
      <c r="H450" s="33"/>
      <c r="I450" s="32" t="s">
        <v>1529</v>
      </c>
      <c r="J450" s="32"/>
      <c r="K450" s="32"/>
      <c r="L450" s="34"/>
    </row>
    <row r="451" spans="8:12" x14ac:dyDescent="0.25">
      <c r="H451" s="33"/>
      <c r="I451" s="32" t="s">
        <v>1525</v>
      </c>
      <c r="J451" s="32">
        <f>SQRT(POWER($K442-$I441,2)+POWER($L442-$J441,2))</f>
        <v>0.26921040100846477</v>
      </c>
      <c r="K451" s="32"/>
      <c r="L451" s="34"/>
    </row>
    <row r="452" spans="8:12" x14ac:dyDescent="0.25">
      <c r="H452" s="35"/>
      <c r="I452" s="36" t="s">
        <v>1526</v>
      </c>
      <c r="J452" s="36">
        <f>SQRT(POWER($K443-$I441,2)+POWER($L443-$J441,2))</f>
        <v>0.39179107836506705</v>
      </c>
      <c r="K452" s="36"/>
      <c r="L452" s="37"/>
    </row>
    <row r="456" spans="8:12" x14ac:dyDescent="0.25">
      <c r="H456" s="7"/>
      <c r="I456" s="8" t="s">
        <v>1512</v>
      </c>
      <c r="J456" s="8" t="s">
        <v>1513</v>
      </c>
      <c r="K456" s="8" t="s">
        <v>1514</v>
      </c>
      <c r="L456" s="9" t="s">
        <v>1522</v>
      </c>
    </row>
    <row r="457" spans="8:12" x14ac:dyDescent="0.25">
      <c r="H457" s="33" t="s">
        <v>1516</v>
      </c>
      <c r="I457" s="4">
        <f>SQRT(POWER($I462-$M$3,2)+POWER($J462-$M$4,2))</f>
        <v>2.0615528128088303</v>
      </c>
      <c r="J457" s="4">
        <f>SQRT(POWER($I462-$N$3,2)+POWER($J462-$N$4,2))</f>
        <v>2.0223748416156684</v>
      </c>
      <c r="K457" s="4">
        <f>SQRT(POWER($I462-$O$3,2)+POWER($J462-$O$4,2))</f>
        <v>1.439618004888797</v>
      </c>
      <c r="L457" s="10">
        <f>SQRT(POWER($I462-$P$3,2)+POWER($J462-$P$4,2))</f>
        <v>3.0149626863362671</v>
      </c>
    </row>
    <row r="458" spans="8:12" x14ac:dyDescent="0.25">
      <c r="H458" s="33" t="s">
        <v>1527</v>
      </c>
      <c r="I458" s="32">
        <f>ROUND(I457/0.5,0)*0.5</f>
        <v>2</v>
      </c>
      <c r="J458" s="32">
        <f t="shared" ref="J458:L458" si="74">ROUND(J457/0.5,0)*0.5</f>
        <v>2</v>
      </c>
      <c r="K458" s="32">
        <f t="shared" si="74"/>
        <v>1.5</v>
      </c>
      <c r="L458" s="34">
        <f t="shared" si="74"/>
        <v>3</v>
      </c>
    </row>
    <row r="459" spans="8:12" x14ac:dyDescent="0.25">
      <c r="H459" s="33" t="s">
        <v>1517</v>
      </c>
      <c r="I459" s="4">
        <f ca="1">IF(INDIRECT("$C$" &amp; $I458*2+3)&gt;$I$6,$I$6,INDIRECT("$C$" &amp; $I458*2+3))</f>
        <v>1.305353997541538</v>
      </c>
      <c r="J459" s="4">
        <f ca="1">IF(INDIRECT("$D$" &amp; $J458*2+3)&gt;$I$6,$I$6,INDIRECT("$D$" &amp; $J458*2+3))</f>
        <v>1.305353997541538</v>
      </c>
      <c r="K459" s="4">
        <f ca="1">IF(INDIRECT("$E$" &amp; $K458*2+3)&gt;$I$6,$I$6,INDIRECT("$E$" &amp; $K458*2+3))</f>
        <v>0.84668532843176303</v>
      </c>
      <c r="L459" s="10">
        <f ca="1">IF(INDIRECT("$F$" &amp; $L458*2+3)&gt;$I$6,$I$6,INDIRECT("$F$" &amp; $L458*2+3))</f>
        <v>5.2810983706043579</v>
      </c>
    </row>
    <row r="460" spans="8:12" x14ac:dyDescent="0.25">
      <c r="H460" s="33"/>
      <c r="I460" s="32" t="s">
        <v>1502</v>
      </c>
      <c r="J460" s="4">
        <f>SUM(ABS(I457-I458),ABS(J458-J457),ABS(K458-K457),ABS(L458-L457))</f>
        <v>0.15927233587196876</v>
      </c>
      <c r="K460" s="32"/>
      <c r="L460" s="34"/>
    </row>
    <row r="461" spans="8:12" x14ac:dyDescent="0.25">
      <c r="H461" s="33"/>
      <c r="I461" s="32" t="s">
        <v>1509</v>
      </c>
      <c r="J461" s="32" t="s">
        <v>1510</v>
      </c>
      <c r="K461" s="32"/>
      <c r="L461" s="34"/>
    </row>
    <row r="462" spans="8:12" x14ac:dyDescent="0.25">
      <c r="H462" s="33" t="s">
        <v>1523</v>
      </c>
      <c r="I462" s="32">
        <f>0.5+I441</f>
        <v>2</v>
      </c>
      <c r="J462" s="32">
        <v>2</v>
      </c>
      <c r="K462" s="32"/>
      <c r="L462" s="34"/>
    </row>
    <row r="463" spans="8:12" x14ac:dyDescent="0.25">
      <c r="H463" s="33" t="s">
        <v>1525</v>
      </c>
      <c r="I463" s="4">
        <v>1.9118429850746299</v>
      </c>
      <c r="J463" s="4">
        <v>1.82329850746269</v>
      </c>
      <c r="K463" s="4">
        <f>IF($I463&lt;$K$3,$K$3,IF($I463&gt;$L$3,$L$3,$I463))</f>
        <v>1.9118429850746299</v>
      </c>
      <c r="L463" s="10">
        <f>IF($J463&lt;$K$4,$K$4,IF($J463&gt;$L$4,$L$4,$J463))</f>
        <v>1.82329850746269</v>
      </c>
    </row>
    <row r="464" spans="8:12" x14ac:dyDescent="0.25">
      <c r="H464" s="33" t="s">
        <v>1526</v>
      </c>
      <c r="I464" s="4">
        <v>-0.11623</v>
      </c>
      <c r="J464" s="4">
        <v>1.8007116605412601</v>
      </c>
      <c r="K464" s="4">
        <f>IF($I464&lt;$K$3,$K$3,IF($I464&gt;$L$3,$L$3,$I464))</f>
        <v>0</v>
      </c>
      <c r="L464" s="10">
        <f>IF($J464&lt;$K$4,$K$4,IF($J464&gt;$L$4,$L$4,$J464))</f>
        <v>1.8007116605412601</v>
      </c>
    </row>
    <row r="465" spans="8:12" x14ac:dyDescent="0.25">
      <c r="H465" s="33"/>
      <c r="I465" s="32"/>
      <c r="J465" s="32"/>
      <c r="K465" s="32"/>
      <c r="L465" s="34"/>
    </row>
    <row r="466" spans="8:12" x14ac:dyDescent="0.25">
      <c r="H466" s="33" t="s">
        <v>1519</v>
      </c>
      <c r="I466" s="32" t="str">
        <f ca="1" xml:space="preserve"> "(x - " &amp; $M$3 &amp; ")^2 + (y - " &amp; $M$4 &amp; ")^2 = " &amp; I459 &amp; "^2"</f>
        <v>(x - 2,5)^2 + (y - 0)^2 = 1,30535399754154^2</v>
      </c>
      <c r="J466" s="32"/>
      <c r="K466" s="32"/>
      <c r="L466" s="34"/>
    </row>
    <row r="467" spans="8:12" x14ac:dyDescent="0.25">
      <c r="H467" s="33"/>
      <c r="I467" s="32" t="str">
        <f ca="1" xml:space="preserve"> "(x - " &amp; $N$3 &amp; ")^2 + (y - " &amp; $N$4 &amp; ")^2 = " &amp; J459 &amp; "^2"</f>
        <v>(x - 0)^2 + (y - 1,7)^2 = 1,30535399754154^2</v>
      </c>
      <c r="J467" s="32"/>
      <c r="K467" s="32"/>
      <c r="L467" s="34"/>
    </row>
    <row r="468" spans="8:12" x14ac:dyDescent="0.25">
      <c r="H468" s="33"/>
      <c r="I468" s="32" t="str">
        <f ca="1" xml:space="preserve"> "(x - " &amp; $O$3 &amp; ")^2 + (y - " &amp; $O$4 &amp; ")^2 = " &amp; K459 &amp; "^2"</f>
        <v>(x - 2,5)^2 + (y - 3,35)^2 = 0,846685328431763^2</v>
      </c>
      <c r="J468" s="32"/>
      <c r="K468" s="32"/>
      <c r="L468" s="34"/>
    </row>
    <row r="469" spans="8:12" x14ac:dyDescent="0.25">
      <c r="H469" s="33"/>
      <c r="I469" s="32" t="str">
        <f ca="1" xml:space="preserve"> "(x - " &amp; $P$3 &amp; ")^2 + (y - " &amp; $P$4 &amp; ")^2 = " &amp; L459 &amp; "^2"</f>
        <v>(x - 5)^2 + (y - 1,7)^2 = 5,28109837060436^2</v>
      </c>
      <c r="J469" s="32"/>
      <c r="K469" s="32"/>
      <c r="L469" s="34"/>
    </row>
    <row r="470" spans="8:12" x14ac:dyDescent="0.25">
      <c r="H470" s="33"/>
      <c r="I470" s="32"/>
      <c r="J470" s="32"/>
      <c r="K470" s="32"/>
      <c r="L470" s="34"/>
    </row>
    <row r="471" spans="8:12" x14ac:dyDescent="0.25">
      <c r="H471" s="33"/>
      <c r="I471" s="32" t="s">
        <v>1529</v>
      </c>
      <c r="J471" s="32"/>
      <c r="K471" s="32"/>
      <c r="L471" s="34"/>
    </row>
    <row r="472" spans="8:12" x14ac:dyDescent="0.25">
      <c r="H472" s="33"/>
      <c r="I472" s="32" t="s">
        <v>1525</v>
      </c>
      <c r="J472" s="32">
        <f>SQRT(POWER($K463-$I462,2)+POWER($L463-$J462,2))</f>
        <v>0.19747171125370075</v>
      </c>
      <c r="K472" s="32"/>
      <c r="L472" s="34"/>
    </row>
    <row r="473" spans="8:12" x14ac:dyDescent="0.25">
      <c r="H473" s="35"/>
      <c r="I473" s="36" t="s">
        <v>1526</v>
      </c>
      <c r="J473" s="36">
        <f>SQRT(POWER($K464-$I462,2)+POWER($L464-$J462,2))</f>
        <v>2.0099044360974534</v>
      </c>
      <c r="K473" s="36"/>
      <c r="L473" s="37"/>
    </row>
    <row r="477" spans="8:12" x14ac:dyDescent="0.25">
      <c r="H477" s="7"/>
      <c r="I477" s="8" t="s">
        <v>1512</v>
      </c>
      <c r="J477" s="8" t="s">
        <v>1513</v>
      </c>
      <c r="K477" s="8" t="s">
        <v>1514</v>
      </c>
      <c r="L477" s="9" t="s">
        <v>1522</v>
      </c>
    </row>
    <row r="478" spans="8:12" x14ac:dyDescent="0.25">
      <c r="H478" s="33" t="s">
        <v>1516</v>
      </c>
      <c r="I478" s="4">
        <f>SQRT(POWER($I483-$M$3,2)+POWER($J483-$M$4,2))</f>
        <v>2</v>
      </c>
      <c r="J478" s="4">
        <f>SQRT(POWER($I483-$N$3,2)+POWER($J483-$N$4,2))</f>
        <v>2.5179356624028344</v>
      </c>
      <c r="K478" s="4">
        <f>SQRT(POWER($I483-$O$3,2)+POWER($J483-$O$4,2))</f>
        <v>1.35</v>
      </c>
      <c r="L478" s="10">
        <f>SQRT(POWER($I483-$P$3,2)+POWER($J483-$P$4,2))</f>
        <v>2.5179356624028344</v>
      </c>
    </row>
    <row r="479" spans="8:12" x14ac:dyDescent="0.25">
      <c r="H479" s="33" t="s">
        <v>1527</v>
      </c>
      <c r="I479" s="32">
        <f>ROUND(I478/0.5,0)*0.5</f>
        <v>2</v>
      </c>
      <c r="J479" s="32">
        <f t="shared" ref="J479:L479" si="75">ROUND(J478/0.5,0)*0.5</f>
        <v>2.5</v>
      </c>
      <c r="K479" s="32">
        <f t="shared" si="75"/>
        <v>1.5</v>
      </c>
      <c r="L479" s="34">
        <f t="shared" si="75"/>
        <v>2.5</v>
      </c>
    </row>
    <row r="480" spans="8:12" x14ac:dyDescent="0.25">
      <c r="H480" s="33" t="s">
        <v>1517</v>
      </c>
      <c r="I480" s="4">
        <f ca="1">IF(INDIRECT("$C$" &amp; $I479*2+3)&gt;$I$6,$I$6,INDIRECT("$C$" &amp; $I479*2+3))</f>
        <v>1.305353997541538</v>
      </c>
      <c r="J480" s="4">
        <f ca="1">IF(INDIRECT("$D$" &amp; $J479*2+3)&gt;$I$6,$I$6,INDIRECT("$D$" &amp; $J479*2+3))</f>
        <v>3.5273325269550631</v>
      </c>
      <c r="K480" s="4">
        <f ca="1">IF(INDIRECT("$E$" &amp; $K479*2+3)&gt;$I$6,$I$6,INDIRECT("$E$" &amp; $K479*2+3))</f>
        <v>0.84668532843176303</v>
      </c>
      <c r="L480" s="10">
        <f ca="1">IF(INDIRECT("$F$" &amp; $L479*2+3)&gt;$I$6,$I$6,INDIRECT("$F$" &amp; $L479*2+3))</f>
        <v>3.308214208460992</v>
      </c>
    </row>
    <row r="481" spans="8:12" x14ac:dyDescent="0.25">
      <c r="H481" s="33"/>
      <c r="I481" s="32" t="s">
        <v>1502</v>
      </c>
      <c r="J481" s="4">
        <f>SUM(ABS(I478-I479),ABS(J479-J478),ABS(K479-K478),ABS(L479-L478))</f>
        <v>0.1858713248056687</v>
      </c>
      <c r="K481" s="32"/>
      <c r="L481" s="34"/>
    </row>
    <row r="482" spans="8:12" x14ac:dyDescent="0.25">
      <c r="H482" s="33"/>
      <c r="I482" s="32" t="s">
        <v>1509</v>
      </c>
      <c r="J482" s="32" t="s">
        <v>1510</v>
      </c>
      <c r="K482" s="32"/>
      <c r="L482" s="34"/>
    </row>
    <row r="483" spans="8:12" x14ac:dyDescent="0.25">
      <c r="H483" s="33" t="s">
        <v>1523</v>
      </c>
      <c r="I483" s="32">
        <f>0.5+I462</f>
        <v>2.5</v>
      </c>
      <c r="J483" s="32">
        <v>2</v>
      </c>
      <c r="K483" s="32"/>
      <c r="L483" s="34"/>
    </row>
    <row r="484" spans="8:12" x14ac:dyDescent="0.25">
      <c r="H484" s="33" t="s">
        <v>1525</v>
      </c>
      <c r="I484" s="4">
        <v>4.0608029850746297</v>
      </c>
      <c r="J484" s="4">
        <v>1.82329850746269</v>
      </c>
      <c r="K484" s="4">
        <f>IF($I484&lt;$K$3,$K$3,IF($I484&gt;$L$3,$L$3,$I484))</f>
        <v>4.0608029850746297</v>
      </c>
      <c r="L484" s="10">
        <f>IF($J484&lt;$K$4,$K$4,IF($J484&gt;$L$4,$L$4,$J484))</f>
        <v>1.82329850746269</v>
      </c>
    </row>
    <row r="485" spans="8:12" x14ac:dyDescent="0.25">
      <c r="H485" s="33" t="s">
        <v>1526</v>
      </c>
      <c r="I485" s="4">
        <v>2.6504799999999999</v>
      </c>
      <c r="J485" s="4">
        <v>1.8075916026283601</v>
      </c>
      <c r="K485" s="4">
        <f>IF($I485&lt;$K$3,$K$3,IF($I485&gt;$L$3,$L$3,$I485))</f>
        <v>2.6504799999999999</v>
      </c>
      <c r="L485" s="10">
        <f>IF($J485&lt;$K$4,$K$4,IF($J485&gt;$L$4,$L$4,$J485))</f>
        <v>1.8075916026283601</v>
      </c>
    </row>
    <row r="486" spans="8:12" x14ac:dyDescent="0.25">
      <c r="H486" s="33"/>
      <c r="I486" s="32"/>
      <c r="J486" s="32"/>
      <c r="K486" s="32"/>
      <c r="L486" s="34"/>
    </row>
    <row r="487" spans="8:12" x14ac:dyDescent="0.25">
      <c r="H487" s="33" t="s">
        <v>1519</v>
      </c>
      <c r="I487" s="32" t="str">
        <f ca="1" xml:space="preserve"> "(x - " &amp; $M$3 &amp; ")^2 + (y - " &amp; $M$4 &amp; ")^2 = " &amp; I480 &amp; "^2"</f>
        <v>(x - 2,5)^2 + (y - 0)^2 = 1,30535399754154^2</v>
      </c>
      <c r="J487" s="32"/>
      <c r="K487" s="32"/>
      <c r="L487" s="34"/>
    </row>
    <row r="488" spans="8:12" x14ac:dyDescent="0.25">
      <c r="H488" s="33"/>
      <c r="I488" s="32" t="str">
        <f ca="1" xml:space="preserve"> "(x - " &amp; $N$3 &amp; ")^2 + (y - " &amp; $N$4 &amp; ")^2 = " &amp; J480 &amp; "^2"</f>
        <v>(x - 0)^2 + (y - 1,7)^2 = 3,52733252695506^2</v>
      </c>
      <c r="J488" s="32"/>
      <c r="K488" s="32"/>
      <c r="L488" s="34"/>
    </row>
    <row r="489" spans="8:12" x14ac:dyDescent="0.25">
      <c r="H489" s="33"/>
      <c r="I489" s="32" t="str">
        <f ca="1" xml:space="preserve"> "(x - " &amp; $O$3 &amp; ")^2 + (y - " &amp; $O$4 &amp; ")^2 = " &amp; K480 &amp; "^2"</f>
        <v>(x - 2,5)^2 + (y - 3,35)^2 = 0,846685328431763^2</v>
      </c>
      <c r="J489" s="32"/>
      <c r="K489" s="32"/>
      <c r="L489" s="34"/>
    </row>
    <row r="490" spans="8:12" x14ac:dyDescent="0.25">
      <c r="H490" s="33"/>
      <c r="I490" s="32" t="str">
        <f ca="1" xml:space="preserve"> "(x - " &amp; $P$3 &amp; ")^2 + (y - " &amp; $P$4 &amp; ")^2 = " &amp; L480 &amp; "^2"</f>
        <v>(x - 5)^2 + (y - 1,7)^2 = 3,30821420846099^2</v>
      </c>
      <c r="J490" s="32"/>
      <c r="K490" s="32"/>
      <c r="L490" s="34"/>
    </row>
    <row r="491" spans="8:12" x14ac:dyDescent="0.25">
      <c r="H491" s="33"/>
      <c r="I491" s="32"/>
      <c r="J491" s="32"/>
      <c r="K491" s="32"/>
      <c r="L491" s="34"/>
    </row>
    <row r="492" spans="8:12" x14ac:dyDescent="0.25">
      <c r="H492" s="33"/>
      <c r="I492" s="32" t="s">
        <v>1529</v>
      </c>
      <c r="J492" s="32"/>
      <c r="K492" s="32"/>
      <c r="L492" s="34"/>
    </row>
    <row r="493" spans="8:12" x14ac:dyDescent="0.25">
      <c r="H493" s="33"/>
      <c r="I493" s="32" t="s">
        <v>1525</v>
      </c>
      <c r="J493" s="32">
        <f>SQRT(POWER($K484-$I483,2)+POWER($L484-$J483,2))</f>
        <v>1.5707734959830422</v>
      </c>
      <c r="K493" s="32"/>
      <c r="L493" s="34"/>
    </row>
    <row r="494" spans="8:12" x14ac:dyDescent="0.25">
      <c r="H494" s="35"/>
      <c r="I494" s="36" t="s">
        <v>1526</v>
      </c>
      <c r="J494" s="36">
        <f>SQRT(POWER($K485-$I483,2)+POWER($L485-$J483,2))</f>
        <v>0.24426465519825599</v>
      </c>
      <c r="K494" s="36"/>
      <c r="L494" s="37"/>
    </row>
    <row r="498" spans="8:12" x14ac:dyDescent="0.25">
      <c r="H498" s="7"/>
      <c r="I498" s="8" t="s">
        <v>1512</v>
      </c>
      <c r="J498" s="8" t="s">
        <v>1513</v>
      </c>
      <c r="K498" s="8" t="s">
        <v>1514</v>
      </c>
      <c r="L498" s="9" t="s">
        <v>1522</v>
      </c>
    </row>
    <row r="499" spans="8:12" x14ac:dyDescent="0.25">
      <c r="H499" s="33" t="s">
        <v>1516</v>
      </c>
      <c r="I499" s="4">
        <f>SQRT(POWER($I504-$M$3,2)+POWER($J504-$M$4,2))</f>
        <v>2.0615528128088303</v>
      </c>
      <c r="J499" s="4">
        <f>SQRT(POWER($I504-$N$3,2)+POWER($J504-$N$4,2))</f>
        <v>3.0149626863362671</v>
      </c>
      <c r="K499" s="4">
        <f>SQRT(POWER($I504-$O$3,2)+POWER($J504-$O$4,2))</f>
        <v>1.439618004888797</v>
      </c>
      <c r="L499" s="10">
        <f>SQRT(POWER($I504-$P$3,2)+POWER($J504-$P$4,2))</f>
        <v>2.0223748416156684</v>
      </c>
    </row>
    <row r="500" spans="8:12" x14ac:dyDescent="0.25">
      <c r="H500" s="33" t="s">
        <v>1527</v>
      </c>
      <c r="I500" s="32">
        <f>ROUND(I499/0.5,0)*0.5</f>
        <v>2</v>
      </c>
      <c r="J500" s="32">
        <f t="shared" ref="J500:L500" si="76">ROUND(J499/0.5,0)*0.5</f>
        <v>3</v>
      </c>
      <c r="K500" s="32">
        <f t="shared" si="76"/>
        <v>1.5</v>
      </c>
      <c r="L500" s="34">
        <f t="shared" si="76"/>
        <v>2</v>
      </c>
    </row>
    <row r="501" spans="8:12" x14ac:dyDescent="0.25">
      <c r="H501" s="33" t="s">
        <v>1517</v>
      </c>
      <c r="I501" s="4">
        <f ca="1">IF(INDIRECT("$C$" &amp; $I500*2+3)&gt;$I$6,$I$6,INDIRECT("$C$" &amp; $I500*2+3))</f>
        <v>1.305353997541538</v>
      </c>
      <c r="J501" s="4">
        <f ca="1">IF(INDIRECT("$D$" &amp; $J500*2+3)&gt;$I$6,$I$6,INDIRECT("$D$" &amp; $J500*2+3))</f>
        <v>5.2810983706043579</v>
      </c>
      <c r="K501" s="4">
        <f ca="1">IF(INDIRECT("$E$" &amp; $K500*2+3)&gt;$I$6,$I$6,INDIRECT("$E$" &amp; $K500*2+3))</f>
        <v>0.84668532843176303</v>
      </c>
      <c r="L501" s="10">
        <f ca="1">IF(INDIRECT("$F$" &amp; $L500*2+3)&gt;$I$6,$I$6,INDIRECT("$F$" &amp; $L500*2+3))</f>
        <v>1.305353997541538</v>
      </c>
    </row>
    <row r="502" spans="8:12" x14ac:dyDescent="0.25">
      <c r="H502" s="33"/>
      <c r="I502" s="32" t="s">
        <v>1502</v>
      </c>
      <c r="J502" s="4">
        <f>SUM(ABS(I499-I500),ABS(J500-J499),ABS(K500-K499),ABS(L500-L499))</f>
        <v>0.15927233587196876</v>
      </c>
      <c r="K502" s="32"/>
      <c r="L502" s="34"/>
    </row>
    <row r="503" spans="8:12" x14ac:dyDescent="0.25">
      <c r="H503" s="33"/>
      <c r="I503" s="32" t="s">
        <v>1509</v>
      </c>
      <c r="J503" s="32" t="s">
        <v>1510</v>
      </c>
      <c r="K503" s="32"/>
      <c r="L503" s="34"/>
    </row>
    <row r="504" spans="8:12" x14ac:dyDescent="0.25">
      <c r="H504" s="33" t="s">
        <v>1523</v>
      </c>
      <c r="I504" s="32">
        <f>0.5+I483</f>
        <v>3</v>
      </c>
      <c r="J504" s="32">
        <v>2</v>
      </c>
      <c r="K504" s="32"/>
      <c r="L504" s="34"/>
    </row>
    <row r="505" spans="8:12" x14ac:dyDescent="0.25">
      <c r="H505" s="33" t="s">
        <v>1525</v>
      </c>
      <c r="I505" s="4">
        <v>7.1443029850746296</v>
      </c>
      <c r="J505" s="4">
        <v>1.82329850746269</v>
      </c>
      <c r="K505" s="4">
        <f>IF($I505&lt;$K$3,$K$3,IF($I505&gt;$L$3,$L$3,$I505))</f>
        <v>5</v>
      </c>
      <c r="L505" s="10">
        <f>IF($J505&lt;$K$4,$K$4,IF($J505&gt;$L$4,$L$4,$J505))</f>
        <v>1.82329850746269</v>
      </c>
    </row>
    <row r="506" spans="8:12" x14ac:dyDescent="0.25">
      <c r="H506" s="33" t="s">
        <v>1526</v>
      </c>
      <c r="I506" s="4">
        <v>5.1162299999999998</v>
      </c>
      <c r="J506" s="4">
        <v>1.8007116605412601</v>
      </c>
      <c r="K506" s="4">
        <f>IF($I506&lt;$K$3,$K$3,IF($I506&gt;$L$3,$L$3,$I506))</f>
        <v>5</v>
      </c>
      <c r="L506" s="10">
        <f>IF($J506&lt;$K$4,$K$4,IF($J506&gt;$L$4,$L$4,$J506))</f>
        <v>1.8007116605412601</v>
      </c>
    </row>
    <row r="507" spans="8:12" x14ac:dyDescent="0.25">
      <c r="H507" s="33"/>
      <c r="I507" s="32"/>
      <c r="J507" s="32"/>
      <c r="K507" s="32"/>
      <c r="L507" s="34"/>
    </row>
    <row r="508" spans="8:12" x14ac:dyDescent="0.25">
      <c r="H508" s="33" t="s">
        <v>1519</v>
      </c>
      <c r="I508" s="32" t="str">
        <f ca="1" xml:space="preserve"> "(x - " &amp; $M$3 &amp; ")^2 + (y - " &amp; $M$4 &amp; ")^2 = " &amp; I501 &amp; "^2"</f>
        <v>(x - 2,5)^2 + (y - 0)^2 = 1,30535399754154^2</v>
      </c>
      <c r="J508" s="32"/>
      <c r="K508" s="32"/>
      <c r="L508" s="34"/>
    </row>
    <row r="509" spans="8:12" x14ac:dyDescent="0.25">
      <c r="H509" s="33"/>
      <c r="I509" s="32" t="str">
        <f ca="1" xml:space="preserve"> "(x - " &amp; $N$3 &amp; ")^2 + (y - " &amp; $N$4 &amp; ")^2 = " &amp; J501 &amp; "^2"</f>
        <v>(x - 0)^2 + (y - 1,7)^2 = 5,28109837060436^2</v>
      </c>
      <c r="J509" s="32"/>
      <c r="K509" s="32"/>
      <c r="L509" s="34"/>
    </row>
    <row r="510" spans="8:12" x14ac:dyDescent="0.25">
      <c r="H510" s="33"/>
      <c r="I510" s="32" t="str">
        <f ca="1" xml:space="preserve"> "(x - " &amp; $O$3 &amp; ")^2 + (y - " &amp; $O$4 &amp; ")^2 = " &amp; K501 &amp; "^2"</f>
        <v>(x - 2,5)^2 + (y - 3,35)^2 = 0,846685328431763^2</v>
      </c>
      <c r="J510" s="32"/>
      <c r="K510" s="32"/>
      <c r="L510" s="34"/>
    </row>
    <row r="511" spans="8:12" x14ac:dyDescent="0.25">
      <c r="H511" s="33"/>
      <c r="I511" s="32" t="str">
        <f ca="1" xml:space="preserve"> "(x - " &amp; $P$3 &amp; ")^2 + (y - " &amp; $P$4 &amp; ")^2 = " &amp; L501 &amp; "^2"</f>
        <v>(x - 5)^2 + (y - 1,7)^2 = 1,30535399754154^2</v>
      </c>
      <c r="J511" s="32"/>
      <c r="K511" s="32"/>
      <c r="L511" s="34"/>
    </row>
    <row r="512" spans="8:12" x14ac:dyDescent="0.25">
      <c r="H512" s="33"/>
      <c r="I512" s="32"/>
      <c r="J512" s="32"/>
      <c r="K512" s="32"/>
      <c r="L512" s="34"/>
    </row>
    <row r="513" spans="8:12" x14ac:dyDescent="0.25">
      <c r="H513" s="33"/>
      <c r="I513" s="32" t="s">
        <v>1529</v>
      </c>
      <c r="J513" s="32"/>
      <c r="K513" s="32"/>
      <c r="L513" s="34"/>
    </row>
    <row r="514" spans="8:12" x14ac:dyDescent="0.25">
      <c r="H514" s="33"/>
      <c r="I514" s="32" t="s">
        <v>1525</v>
      </c>
      <c r="J514" s="32">
        <f>SQRT(POWER($K505-$I504,2)+POWER($L505-$J504,2))</f>
        <v>2.0077906806898254</v>
      </c>
      <c r="K514" s="32"/>
      <c r="L514" s="34"/>
    </row>
    <row r="515" spans="8:12" x14ac:dyDescent="0.25">
      <c r="H515" s="35"/>
      <c r="I515" s="36" t="s">
        <v>1526</v>
      </c>
      <c r="J515" s="36">
        <f>SQRT(POWER($K506-$I504,2)+POWER($L506-$J504,2))</f>
        <v>2.0099044360974534</v>
      </c>
      <c r="K515" s="36"/>
      <c r="L515" s="37"/>
    </row>
    <row r="519" spans="8:12" x14ac:dyDescent="0.25">
      <c r="H519" s="7"/>
      <c r="I519" s="8" t="s">
        <v>1512</v>
      </c>
      <c r="J519" s="8" t="s">
        <v>1513</v>
      </c>
      <c r="K519" s="8" t="s">
        <v>1514</v>
      </c>
      <c r="L519" s="9" t="s">
        <v>1522</v>
      </c>
    </row>
    <row r="520" spans="8:12" x14ac:dyDescent="0.25">
      <c r="H520" s="33" t="s">
        <v>1516</v>
      </c>
      <c r="I520" s="4">
        <f>SQRT(POWER($I525-$M$3,2)+POWER($J525-$M$4,2))</f>
        <v>2.2360679774997898</v>
      </c>
      <c r="J520" s="4">
        <f>SQRT(POWER($I525-$N$3,2)+POWER($J525-$N$4,2))</f>
        <v>3.5128336140500593</v>
      </c>
      <c r="K520" s="4">
        <f>SQRT(POWER($I525-$O$3,2)+POWER($J525-$O$4,2))</f>
        <v>1.6800297616411444</v>
      </c>
      <c r="L520" s="10">
        <f>SQRT(POWER($I525-$P$3,2)+POWER($J525-$P$4,2))</f>
        <v>1.5297058540778354</v>
      </c>
    </row>
    <row r="521" spans="8:12" x14ac:dyDescent="0.25">
      <c r="H521" s="33" t="s">
        <v>1527</v>
      </c>
      <c r="I521" s="32">
        <f>ROUND(I520/0.5,0)*0.5</f>
        <v>2</v>
      </c>
      <c r="J521" s="32">
        <f t="shared" ref="J521:L521" si="77">ROUND(J520/0.5,0)*0.5</f>
        <v>3.5</v>
      </c>
      <c r="K521" s="32">
        <f t="shared" si="77"/>
        <v>1.5</v>
      </c>
      <c r="L521" s="34">
        <f t="shared" si="77"/>
        <v>1.5</v>
      </c>
    </row>
    <row r="522" spans="8:12" x14ac:dyDescent="0.25">
      <c r="H522" s="33" t="s">
        <v>1517</v>
      </c>
      <c r="I522" s="4">
        <f ca="1">IF(INDIRECT("$C$" &amp; $I521*2+3)&gt;$I$6,$I$6,INDIRECT("$C$" &amp; $I521*2+3))</f>
        <v>1.305353997541538</v>
      </c>
      <c r="J522" s="4">
        <f ca="1">IF(INDIRECT("$D$" &amp; $J521*2+3)&gt;$I$6,$I$6,INDIRECT("$D$" &amp; $J521*2+3))</f>
        <v>4.0748831502853919</v>
      </c>
      <c r="K522" s="4">
        <f ca="1">IF(INDIRECT("$E$" &amp; $K521*2+3)&gt;$I$6,$I$6,INDIRECT("$E$" &amp; $K521*2+3))</f>
        <v>0.84668532843176303</v>
      </c>
      <c r="L522" s="10">
        <f ca="1">IF(INDIRECT("$F$" &amp; $L521*2+3)&gt;$I$6,$I$6,INDIRECT("$F$" &amp; $L521*2+3))</f>
        <v>0.81996562104385073</v>
      </c>
    </row>
    <row r="523" spans="8:12" x14ac:dyDescent="0.25">
      <c r="H523" s="33"/>
      <c r="I523" s="32" t="s">
        <v>1502</v>
      </c>
      <c r="J523" s="4">
        <f>SUM(ABS(I520-I521),ABS(J521-J520),ABS(K521-K520),ABS(L521-L520))</f>
        <v>0.45863720726882895</v>
      </c>
      <c r="K523" s="32"/>
      <c r="L523" s="34"/>
    </row>
    <row r="524" spans="8:12" x14ac:dyDescent="0.25">
      <c r="H524" s="33"/>
      <c r="I524" s="32" t="s">
        <v>1509</v>
      </c>
      <c r="J524" s="32" t="s">
        <v>1510</v>
      </c>
      <c r="K524" s="32"/>
      <c r="L524" s="34"/>
    </row>
    <row r="525" spans="8:12" x14ac:dyDescent="0.25">
      <c r="H525" s="33" t="s">
        <v>1523</v>
      </c>
      <c r="I525" s="32">
        <f>0.5+I504</f>
        <v>3.5</v>
      </c>
      <c r="J525" s="32">
        <v>2</v>
      </c>
      <c r="K525" s="32"/>
      <c r="L525" s="34"/>
    </row>
    <row r="526" spans="8:12" x14ac:dyDescent="0.25">
      <c r="H526" s="33" t="s">
        <v>1525</v>
      </c>
      <c r="I526" s="4">
        <v>4.8816029850746299</v>
      </c>
      <c r="J526" s="4">
        <v>1.82329850746269</v>
      </c>
      <c r="K526" s="4">
        <f>IF($I526&lt;$K$3,$K$3,IF($I526&gt;$L$3,$L$3,$I526))</f>
        <v>4.8816029850746299</v>
      </c>
      <c r="L526" s="10">
        <f>IF($J526&lt;$K$4,$K$4,IF($J526&gt;$L$4,$L$4,$J526))</f>
        <v>1.82329850746269</v>
      </c>
    </row>
    <row r="527" spans="8:12" x14ac:dyDescent="0.25">
      <c r="H527" s="33" t="s">
        <v>1526</v>
      </c>
      <c r="I527" s="4">
        <v>4.0892499999999998</v>
      </c>
      <c r="J527" s="4">
        <v>1.8144739948769399</v>
      </c>
      <c r="K527" s="4">
        <f>IF($I527&lt;$K$3,$K$3,IF($I527&gt;$L$3,$L$3,$I527))</f>
        <v>4.0892499999999998</v>
      </c>
      <c r="L527" s="10">
        <f>IF($J527&lt;$K$4,$K$4,IF($J527&gt;$L$4,$L$4,$J527))</f>
        <v>1.8144739948769399</v>
      </c>
    </row>
    <row r="528" spans="8:12" x14ac:dyDescent="0.25">
      <c r="H528" s="33"/>
      <c r="I528" s="32"/>
      <c r="J528" s="32"/>
      <c r="K528" s="32"/>
      <c r="L528" s="34"/>
    </row>
    <row r="529" spans="8:12" x14ac:dyDescent="0.25">
      <c r="H529" s="33" t="s">
        <v>1519</v>
      </c>
      <c r="I529" s="32" t="str">
        <f ca="1" xml:space="preserve"> "(x - " &amp; $M$3 &amp; ")^2 + (y - " &amp; $M$4 &amp; ")^2 = " &amp; I522 &amp; "^2"</f>
        <v>(x - 2,5)^2 + (y - 0)^2 = 1,30535399754154^2</v>
      </c>
      <c r="J529" s="32"/>
      <c r="K529" s="32"/>
      <c r="L529" s="34"/>
    </row>
    <row r="530" spans="8:12" x14ac:dyDescent="0.25">
      <c r="H530" s="33"/>
      <c r="I530" s="32" t="str">
        <f ca="1" xml:space="preserve"> "(x - " &amp; $N$3 &amp; ")^2 + (y - " &amp; $N$4 &amp; ")^2 = " &amp; J522 &amp; "^2"</f>
        <v>(x - 0)^2 + (y - 1,7)^2 = 4,07488315028539^2</v>
      </c>
      <c r="J530" s="32"/>
      <c r="K530" s="32"/>
      <c r="L530" s="34"/>
    </row>
    <row r="531" spans="8:12" x14ac:dyDescent="0.25">
      <c r="H531" s="33"/>
      <c r="I531" s="32" t="str">
        <f ca="1" xml:space="preserve"> "(x - " &amp; $O$3 &amp; ")^2 + (y - " &amp; $O$4 &amp; ")^2 = " &amp; K522 &amp; "^2"</f>
        <v>(x - 2,5)^2 + (y - 3,35)^2 = 0,846685328431763^2</v>
      </c>
      <c r="J531" s="32"/>
      <c r="K531" s="32"/>
      <c r="L531" s="34"/>
    </row>
    <row r="532" spans="8:12" x14ac:dyDescent="0.25">
      <c r="H532" s="33"/>
      <c r="I532" s="32" t="str">
        <f ca="1" xml:space="preserve"> "(x - " &amp; $P$3 &amp; ")^2 + (y - " &amp; $P$4 &amp; ")^2 = " &amp; L522 &amp; "^2"</f>
        <v>(x - 5)^2 + (y - 1,7)^2 = 0,819965621043851^2</v>
      </c>
      <c r="J532" s="32"/>
      <c r="K532" s="32"/>
      <c r="L532" s="34"/>
    </row>
    <row r="533" spans="8:12" x14ac:dyDescent="0.25">
      <c r="H533" s="33"/>
      <c r="I533" s="32"/>
      <c r="J533" s="32"/>
      <c r="K533" s="32"/>
      <c r="L533" s="34"/>
    </row>
    <row r="534" spans="8:12" x14ac:dyDescent="0.25">
      <c r="H534" s="33"/>
      <c r="I534" s="32" t="s">
        <v>1529</v>
      </c>
      <c r="J534" s="32"/>
      <c r="K534" s="32"/>
      <c r="L534" s="34"/>
    </row>
    <row r="535" spans="8:12" x14ac:dyDescent="0.25">
      <c r="H535" s="33"/>
      <c r="I535" s="32" t="s">
        <v>1525</v>
      </c>
      <c r="J535" s="32">
        <f>SQRT(POWER($K526-$I525,2)+POWER($L526-$J525,2))</f>
        <v>1.3928568576246594</v>
      </c>
      <c r="K535" s="32"/>
      <c r="L535" s="34"/>
    </row>
    <row r="536" spans="8:12" x14ac:dyDescent="0.25">
      <c r="H536" s="35"/>
      <c r="I536" s="36" t="s">
        <v>1526</v>
      </c>
      <c r="J536" s="36">
        <f>SQRT(POWER($K527-$I525,2)+POWER($L527-$J525,2))</f>
        <v>0.61776651016134043</v>
      </c>
      <c r="K536" s="36"/>
      <c r="L536" s="37"/>
    </row>
    <row r="540" spans="8:12" x14ac:dyDescent="0.25">
      <c r="H540" s="7"/>
      <c r="I540" s="8" t="s">
        <v>1512</v>
      </c>
      <c r="J540" s="8" t="s">
        <v>1513</v>
      </c>
      <c r="K540" s="8" t="s">
        <v>1514</v>
      </c>
      <c r="L540" s="9" t="s">
        <v>1522</v>
      </c>
    </row>
    <row r="541" spans="8:12" x14ac:dyDescent="0.25">
      <c r="H541" s="33" t="s">
        <v>1516</v>
      </c>
      <c r="I541" s="4">
        <f>SQRT(POWER($I546-$M$3,2)+POWER($J546-$M$4,2))</f>
        <v>2.5</v>
      </c>
      <c r="J541" s="4">
        <f>SQRT(POWER($I546-$N$3,2)+POWER($J546-$N$4,2))</f>
        <v>4.0112342240263157</v>
      </c>
      <c r="K541" s="4">
        <f>SQRT(POWER($I546-$O$3,2)+POWER($J546-$O$4,2))</f>
        <v>2.0180436070610566</v>
      </c>
      <c r="L541" s="10">
        <f>SQRT(POWER($I546-$P$3,2)+POWER($J546-$P$4,2))</f>
        <v>1.0440306508910551</v>
      </c>
    </row>
    <row r="542" spans="8:12" x14ac:dyDescent="0.25">
      <c r="H542" s="33" t="s">
        <v>1527</v>
      </c>
      <c r="I542" s="32">
        <f>ROUND(I541/0.5,0)*0.5</f>
        <v>2.5</v>
      </c>
      <c r="J542" s="32">
        <f t="shared" ref="J542:L542" si="78">ROUND(J541/0.5,0)*0.5</f>
        <v>4</v>
      </c>
      <c r="K542" s="32">
        <f t="shared" si="78"/>
        <v>2</v>
      </c>
      <c r="L542" s="34">
        <f t="shared" si="78"/>
        <v>1</v>
      </c>
    </row>
    <row r="543" spans="8:12" x14ac:dyDescent="0.25">
      <c r="H543" s="33" t="s">
        <v>1517</v>
      </c>
      <c r="I543" s="4">
        <f ca="1">IF(INDIRECT("$C$" &amp; $I542*2+3)&gt;$I$6,$I$6,INDIRECT("$C$" &amp; $I542*2+3))</f>
        <v>3.3616834628301917</v>
      </c>
      <c r="J543" s="4">
        <f ca="1">IF(INDIRECT("$D$" &amp; $J542*2+3)&gt;$I$6,$I$6,INDIRECT("$D$" &amp; $J542*2+3))</f>
        <v>5.2810983706043579</v>
      </c>
      <c r="K543" s="4">
        <f ca="1">IF(INDIRECT("$E$" &amp; $K542*2+3)&gt;$I$6,$I$6,INDIRECT("$E$" &amp; $K542*2+3))</f>
        <v>1.305353997541538</v>
      </c>
      <c r="L543" s="10">
        <f ca="1">IF(INDIRECT("$F$" &amp; $L542*2+3)&gt;$I$6,$I$6,INDIRECT("$F$" &amp; $L542*2+3))</f>
        <v>0.75679746415834659</v>
      </c>
    </row>
    <row r="544" spans="8:12" x14ac:dyDescent="0.25">
      <c r="H544" s="33"/>
      <c r="I544" s="32" t="s">
        <v>1502</v>
      </c>
      <c r="J544" s="4">
        <f>SUM(ABS(I541-I542),ABS(J542-J541),ABS(K542-K541),ABS(L542-L541))</f>
        <v>7.330848197842732E-2</v>
      </c>
      <c r="K544" s="32"/>
      <c r="L544" s="34"/>
    </row>
    <row r="545" spans="8:12" x14ac:dyDescent="0.25">
      <c r="H545" s="33"/>
      <c r="I545" s="32" t="s">
        <v>1509</v>
      </c>
      <c r="J545" s="32" t="s">
        <v>1510</v>
      </c>
      <c r="K545" s="32"/>
      <c r="L545" s="34"/>
    </row>
    <row r="546" spans="8:12" x14ac:dyDescent="0.25">
      <c r="H546" s="33" t="s">
        <v>1523</v>
      </c>
      <c r="I546" s="32">
        <f>0.5+I525</f>
        <v>4</v>
      </c>
      <c r="J546" s="32">
        <v>2</v>
      </c>
      <c r="K546" s="32"/>
      <c r="L546" s="34"/>
    </row>
    <row r="547" spans="8:12" x14ac:dyDescent="0.25">
      <c r="H547" s="33" t="s">
        <v>1525</v>
      </c>
      <c r="I547" s="4">
        <v>6.1003988059701504</v>
      </c>
      <c r="J547" s="4">
        <v>3.1038805970149301</v>
      </c>
      <c r="K547" s="4">
        <f>IF($I547&lt;$K$3,$K$3,IF($I547&gt;$L$3,$L$3,$I547))</f>
        <v>5</v>
      </c>
      <c r="L547" s="10">
        <f>IF($J547&lt;$K$4,$K$4,IF($J547&gt;$L$4,$L$4,$J547))</f>
        <v>3.1038805970149301</v>
      </c>
    </row>
    <row r="548" spans="8:12" x14ac:dyDescent="0.25">
      <c r="H548" s="33" t="s">
        <v>1526</v>
      </c>
      <c r="I548" s="4">
        <v>5.2300800000000001</v>
      </c>
      <c r="J548" s="4">
        <v>3.0941877714667601</v>
      </c>
      <c r="K548" s="4">
        <f>IF($I548&lt;$K$3,$K$3,IF($I548&gt;$L$3,$L$3,$I548))</f>
        <v>5</v>
      </c>
      <c r="L548" s="10">
        <f>IF($J548&lt;$K$4,$K$4,IF($J548&gt;$L$4,$L$4,$J548))</f>
        <v>3.0941877714667601</v>
      </c>
    </row>
    <row r="549" spans="8:12" x14ac:dyDescent="0.25">
      <c r="H549" s="33"/>
      <c r="I549" s="32"/>
      <c r="J549" s="32"/>
      <c r="K549" s="32"/>
      <c r="L549" s="34"/>
    </row>
    <row r="550" spans="8:12" x14ac:dyDescent="0.25">
      <c r="H550" s="33" t="s">
        <v>1519</v>
      </c>
      <c r="I550" s="32" t="str">
        <f ca="1" xml:space="preserve"> "(x - " &amp; $M$3 &amp; ")^2 + (y - " &amp; $M$4 &amp; ")^2 = " &amp; I543 &amp; "^2"</f>
        <v>(x - 2,5)^2 + (y - 0)^2 = 3,36168346283019^2</v>
      </c>
      <c r="J550" s="32"/>
      <c r="K550" s="32"/>
      <c r="L550" s="34"/>
    </row>
    <row r="551" spans="8:12" x14ac:dyDescent="0.25">
      <c r="H551" s="33"/>
      <c r="I551" s="32" t="str">
        <f ca="1" xml:space="preserve"> "(x - " &amp; $N$3 &amp; ")^2 + (y - " &amp; $N$4 &amp; ")^2 = " &amp; J543 &amp; "^2"</f>
        <v>(x - 0)^2 + (y - 1,7)^2 = 5,28109837060436^2</v>
      </c>
      <c r="J551" s="32"/>
      <c r="K551" s="32"/>
      <c r="L551" s="34"/>
    </row>
    <row r="552" spans="8:12" x14ac:dyDescent="0.25">
      <c r="H552" s="33"/>
      <c r="I552" s="32" t="str">
        <f ca="1" xml:space="preserve"> "(x - " &amp; $O$3 &amp; ")^2 + (y - " &amp; $O$4 &amp; ")^2 = " &amp; K543 &amp; "^2"</f>
        <v>(x - 2,5)^2 + (y - 3,35)^2 = 1,30535399754154^2</v>
      </c>
      <c r="J552" s="32"/>
      <c r="K552" s="32"/>
      <c r="L552" s="34"/>
    </row>
    <row r="553" spans="8:12" x14ac:dyDescent="0.25">
      <c r="H553" s="33"/>
      <c r="I553" s="32" t="str">
        <f ca="1" xml:space="preserve"> "(x - " &amp; $P$3 &amp; ")^2 + (y - " &amp; $P$4 &amp; ")^2 = " &amp; L543 &amp; "^2"</f>
        <v>(x - 5)^2 + (y - 1,7)^2 = 0,756797464158347^2</v>
      </c>
      <c r="J553" s="32"/>
      <c r="K553" s="32"/>
      <c r="L553" s="34"/>
    </row>
    <row r="554" spans="8:12" x14ac:dyDescent="0.25">
      <c r="H554" s="33"/>
      <c r="I554" s="32"/>
      <c r="J554" s="32"/>
      <c r="K554" s="32"/>
      <c r="L554" s="34"/>
    </row>
    <row r="555" spans="8:12" x14ac:dyDescent="0.25">
      <c r="H555" s="33"/>
      <c r="I555" s="32" t="s">
        <v>1529</v>
      </c>
      <c r="J555" s="32"/>
      <c r="K555" s="32"/>
      <c r="L555" s="34"/>
    </row>
    <row r="556" spans="8:12" x14ac:dyDescent="0.25">
      <c r="H556" s="33"/>
      <c r="I556" s="32" t="s">
        <v>1525</v>
      </c>
      <c r="J556" s="32">
        <f>SQRT(POWER($K547-$I546,2)+POWER($L547-$J546,2))</f>
        <v>1.4894805713623922</v>
      </c>
      <c r="K556" s="32"/>
      <c r="L556" s="34"/>
    </row>
    <row r="557" spans="8:12" x14ac:dyDescent="0.25">
      <c r="H557" s="35"/>
      <c r="I557" s="36" t="s">
        <v>1526</v>
      </c>
      <c r="J557" s="36">
        <f>SQRT(POWER($K548-$I546,2)+POWER($L548-$J546,2))</f>
        <v>1.482311330061062</v>
      </c>
      <c r="K557" s="36"/>
      <c r="L557" s="37"/>
    </row>
    <row r="561" spans="8:12" x14ac:dyDescent="0.25">
      <c r="H561" s="7"/>
      <c r="I561" s="8" t="s">
        <v>1512</v>
      </c>
      <c r="J561" s="8" t="s">
        <v>1513</v>
      </c>
      <c r="K561" s="8" t="s">
        <v>1514</v>
      </c>
      <c r="L561" s="9" t="s">
        <v>1522</v>
      </c>
    </row>
    <row r="562" spans="8:12" x14ac:dyDescent="0.25">
      <c r="H562" s="33" t="s">
        <v>1516</v>
      </c>
      <c r="I562" s="4">
        <f>SQRT(POWER($I567-$M$3,2)+POWER($J567-$M$4,2))</f>
        <v>2.8284271247461903</v>
      </c>
      <c r="J562" s="4">
        <f>SQRT(POWER($I567-$N$3,2)+POWER($J567-$N$4,2))</f>
        <v>4.5099889135118723</v>
      </c>
      <c r="K562" s="4">
        <f>SQRT(POWER($I567-$O$3,2)+POWER($J567-$O$4,2))</f>
        <v>2.4129857024027306</v>
      </c>
      <c r="L562" s="10">
        <f>SQRT(POWER($I567-$P$3,2)+POWER($J567-$P$4,2))</f>
        <v>0.5830951894845301</v>
      </c>
    </row>
    <row r="563" spans="8:12" x14ac:dyDescent="0.25">
      <c r="H563" s="33" t="s">
        <v>1527</v>
      </c>
      <c r="I563" s="32">
        <f>ROUND(I562/0.5,0)*0.5</f>
        <v>3</v>
      </c>
      <c r="J563" s="32">
        <f t="shared" ref="J563:L563" si="79">ROUND(J562/0.5,0)*0.5</f>
        <v>4.5</v>
      </c>
      <c r="K563" s="32">
        <f t="shared" si="79"/>
        <v>2.5</v>
      </c>
      <c r="L563" s="34">
        <f t="shared" si="79"/>
        <v>0.5</v>
      </c>
    </row>
    <row r="564" spans="8:12" x14ac:dyDescent="0.25">
      <c r="H564" s="33" t="s">
        <v>1517</v>
      </c>
      <c r="I564" s="4">
        <f ca="1">IF(INDIRECT("$C$" &amp; $I563*2+3)&gt;$I$6,$I$6,INDIRECT("$C$" &amp; $I563*2+3))</f>
        <v>5.2810983706043579</v>
      </c>
      <c r="J564" s="4">
        <f ca="1">IF(INDIRECT("$D$" &amp; $J563*2+3)&gt;$I$6,$I$6,INDIRECT("$D$" &amp; $J563*2+3))</f>
        <v>2.3248949231470326</v>
      </c>
      <c r="K564" s="4">
        <f ca="1">IF(INDIRECT("$E$" &amp; $K563*2+3)&gt;$I$6,$I$6,INDIRECT("$E$" &amp; $K563*2+3))</f>
        <v>3.5843432971905935</v>
      </c>
      <c r="L564" s="10">
        <f ca="1">IF(INDIRECT("$F$" &amp; $L563*2+3)&gt;$I$6,$I$6,INDIRECT("$F$" &amp; $L563*2+3))</f>
        <v>0.94724953416546942</v>
      </c>
    </row>
    <row r="565" spans="8:12" x14ac:dyDescent="0.25">
      <c r="H565" s="33"/>
      <c r="I565" s="32" t="s">
        <v>1502</v>
      </c>
      <c r="J565" s="4">
        <f>SUM(ABS(I562-I563),ABS(J563-J562),ABS(K563-K562),ABS(L563-L562))</f>
        <v>0.35167127584748148</v>
      </c>
      <c r="K565" s="32"/>
      <c r="L565" s="34"/>
    </row>
    <row r="566" spans="8:12" x14ac:dyDescent="0.25">
      <c r="H566" s="33"/>
      <c r="I566" s="32" t="s">
        <v>1509</v>
      </c>
      <c r="J566" s="32" t="s">
        <v>1510</v>
      </c>
      <c r="K566" s="32"/>
      <c r="L566" s="34"/>
    </row>
    <row r="567" spans="8:12" x14ac:dyDescent="0.25">
      <c r="H567" s="33" t="s">
        <v>1523</v>
      </c>
      <c r="I567" s="32">
        <f>0.5+I546</f>
        <v>4.5</v>
      </c>
      <c r="J567" s="32">
        <v>2</v>
      </c>
      <c r="K567" s="32"/>
      <c r="L567" s="34"/>
    </row>
    <row r="568" spans="8:12" x14ac:dyDescent="0.25">
      <c r="H568" s="33" t="s">
        <v>1525</v>
      </c>
      <c r="I568" s="4">
        <v>-1.1595194029850799</v>
      </c>
      <c r="J568" s="4">
        <v>3.9230597014925399</v>
      </c>
      <c r="K568" s="4">
        <f>IF($I568&lt;$K$3,$K$3,IF($I568&gt;$L$3,$L$3,$I568))</f>
        <v>0</v>
      </c>
      <c r="L568" s="10">
        <f>IF($J568&lt;$K$4,$K$4,IF($J568&gt;$L$4,$L$4,$J568))</f>
        <v>3.35</v>
      </c>
    </row>
    <row r="569" spans="8:12" x14ac:dyDescent="0.25">
      <c r="H569" s="33" t="s">
        <v>1526</v>
      </c>
      <c r="I569" s="4">
        <v>2.9479899999999999</v>
      </c>
      <c r="J569" s="4">
        <v>3.9688054349036599</v>
      </c>
      <c r="K569" s="4">
        <f>IF($I569&lt;$K$3,$K$3,IF($I569&gt;$L$3,$L$3,$I569))</f>
        <v>2.9479899999999999</v>
      </c>
      <c r="L569" s="10">
        <f>IF($J569&lt;$K$4,$K$4,IF($J569&gt;$L$4,$L$4,$J569))</f>
        <v>3.35</v>
      </c>
    </row>
    <row r="570" spans="8:12" x14ac:dyDescent="0.25">
      <c r="H570" s="33"/>
      <c r="I570" s="32"/>
      <c r="J570" s="32"/>
      <c r="K570" s="32"/>
      <c r="L570" s="34"/>
    </row>
    <row r="571" spans="8:12" x14ac:dyDescent="0.25">
      <c r="H571" s="33" t="s">
        <v>1519</v>
      </c>
      <c r="I571" s="32" t="str">
        <f ca="1" xml:space="preserve"> "(x - " &amp; $M$3 &amp; ")^2 + (y - " &amp; $M$4 &amp; ")^2 = " &amp; I564 &amp; "^2"</f>
        <v>(x - 2,5)^2 + (y - 0)^2 = 5,28109837060436^2</v>
      </c>
      <c r="J571" s="32"/>
      <c r="K571" s="32"/>
      <c r="L571" s="34"/>
    </row>
    <row r="572" spans="8:12" x14ac:dyDescent="0.25">
      <c r="H572" s="33"/>
      <c r="I572" s="32" t="str">
        <f ca="1" xml:space="preserve"> "(x - " &amp; $N$3 &amp; ")^2 + (y - " &amp; $N$4 &amp; ")^2 = " &amp; J564 &amp; "^2"</f>
        <v>(x - 0)^2 + (y - 1,7)^2 = 2,32489492314703^2</v>
      </c>
      <c r="J572" s="32"/>
      <c r="K572" s="32"/>
      <c r="L572" s="34"/>
    </row>
    <row r="573" spans="8:12" x14ac:dyDescent="0.25">
      <c r="H573" s="33"/>
      <c r="I573" s="32" t="str">
        <f ca="1" xml:space="preserve"> "(x - " &amp; $O$3 &amp; ")^2 + (y - " &amp; $O$4 &amp; ")^2 = " &amp; K564 &amp; "^2"</f>
        <v>(x - 2,5)^2 + (y - 3,35)^2 = 3,58434329719059^2</v>
      </c>
      <c r="J573" s="32"/>
      <c r="K573" s="32"/>
      <c r="L573" s="34"/>
    </row>
    <row r="574" spans="8:12" x14ac:dyDescent="0.25">
      <c r="H574" s="33"/>
      <c r="I574" s="32" t="str">
        <f ca="1" xml:space="preserve"> "(x - " &amp; $P$3 &amp; ")^2 + (y - " &amp; $P$4 &amp; ")^2 = " &amp; L564 &amp; "^2"</f>
        <v>(x - 5)^2 + (y - 1,7)^2 = 0,947249534165469^2</v>
      </c>
      <c r="J574" s="32"/>
      <c r="K574" s="32"/>
      <c r="L574" s="34"/>
    </row>
    <row r="575" spans="8:12" x14ac:dyDescent="0.25">
      <c r="H575" s="33"/>
      <c r="I575" s="32"/>
      <c r="J575" s="32"/>
      <c r="K575" s="32"/>
      <c r="L575" s="34"/>
    </row>
    <row r="576" spans="8:12" x14ac:dyDescent="0.25">
      <c r="H576" s="33"/>
      <c r="I576" s="32" t="s">
        <v>1529</v>
      </c>
      <c r="J576" s="32"/>
      <c r="K576" s="32"/>
      <c r="L576" s="34"/>
    </row>
    <row r="577" spans="8:12" x14ac:dyDescent="0.25">
      <c r="H577" s="33"/>
      <c r="I577" s="32" t="s">
        <v>1525</v>
      </c>
      <c r="J577" s="32">
        <f>SQRT(POWER($K568-$I567,2)+POWER($L568-$J567,2))</f>
        <v>4.6981379290097474</v>
      </c>
      <c r="K577" s="32"/>
      <c r="L577" s="34"/>
    </row>
    <row r="578" spans="8:12" x14ac:dyDescent="0.25">
      <c r="H578" s="35"/>
      <c r="I578" s="36" t="s">
        <v>1526</v>
      </c>
      <c r="J578" s="36">
        <f>SQRT(POWER($K569-$I567,2)+POWER($L569-$J567,2))</f>
        <v>2.0569966067303076</v>
      </c>
      <c r="K578" s="36"/>
      <c r="L578" s="37"/>
    </row>
    <row r="582" spans="8:12" x14ac:dyDescent="0.25">
      <c r="H582" s="7"/>
      <c r="I582" s="8" t="s">
        <v>1512</v>
      </c>
      <c r="J582" s="8" t="s">
        <v>1513</v>
      </c>
      <c r="K582" s="8" t="s">
        <v>1514</v>
      </c>
      <c r="L582" s="9" t="s">
        <v>1522</v>
      </c>
    </row>
    <row r="583" spans="8:12" x14ac:dyDescent="0.25">
      <c r="H583" s="33" t="s">
        <v>1516</v>
      </c>
      <c r="I583" s="4">
        <f>SQRT(POWER($I588-$M$3,2)+POWER($J588-$M$4,2))</f>
        <v>2.5</v>
      </c>
      <c r="J583" s="4">
        <f>SQRT(POWER($I588-$N$3,2)+POWER($J588-$N$4,2))</f>
        <v>0.53851648071345037</v>
      </c>
      <c r="K583" s="4">
        <f>SQRT(POWER($I588-$O$3,2)+POWER($J588-$O$4,2))</f>
        <v>2.7244265451650556</v>
      </c>
      <c r="L583" s="10">
        <f>SQRT(POWER($I588-$P$3,2)+POWER($J588-$P$4,2))</f>
        <v>4.5044422518220832</v>
      </c>
    </row>
    <row r="584" spans="8:12" x14ac:dyDescent="0.25">
      <c r="H584" s="33" t="s">
        <v>1527</v>
      </c>
      <c r="I584" s="32">
        <f>ROUND(I583/0.5,0)*0.5</f>
        <v>2.5</v>
      </c>
      <c r="J584" s="32">
        <f t="shared" ref="J584:L584" si="80">ROUND(J583/0.5,0)*0.5</f>
        <v>0.5</v>
      </c>
      <c r="K584" s="32">
        <f t="shared" si="80"/>
        <v>2.5</v>
      </c>
      <c r="L584" s="34">
        <f t="shared" si="80"/>
        <v>4.5</v>
      </c>
    </row>
    <row r="585" spans="8:12" x14ac:dyDescent="0.25">
      <c r="H585" s="33" t="s">
        <v>1517</v>
      </c>
      <c r="I585" s="4">
        <f ca="1">IF(INDIRECT("$C$" &amp; $I584*2+3)&gt;$I$6,$I$6,INDIRECT("$C$" &amp; $I584*2+3))</f>
        <v>3.3616834628301917</v>
      </c>
      <c r="J585" s="4">
        <f ca="1">IF(INDIRECT("$D$" &amp; $J584*2+3)&gt;$I$6,$I$6,INDIRECT("$D$" &amp; $J584*2+3))</f>
        <v>0.94724953416546942</v>
      </c>
      <c r="K585" s="4">
        <f ca="1">IF(INDIRECT("$E$" &amp; $K584*2+3)&gt;$I$6,$I$6,INDIRECT("$E$" &amp; $K584*2+3))</f>
        <v>3.5843432971905935</v>
      </c>
      <c r="L585" s="10">
        <f ca="1">IF(INDIRECT("$F$" &amp; $L584*2+3)&gt;$I$6,$I$6,INDIRECT("$F$" &amp; $L584*2+3))</f>
        <v>2.1457906735558052</v>
      </c>
    </row>
    <row r="586" spans="8:12" x14ac:dyDescent="0.25">
      <c r="H586" s="33"/>
      <c r="I586" s="32" t="s">
        <v>1502</v>
      </c>
      <c r="J586" s="4">
        <f>SUM(ABS(I583-I584),ABS(J584-J583),ABS(K584-K583),ABS(L584-L583))</f>
        <v>0.26738527770058917</v>
      </c>
      <c r="K586" s="32"/>
      <c r="L586" s="34"/>
    </row>
    <row r="587" spans="8:12" x14ac:dyDescent="0.25">
      <c r="H587" s="33"/>
      <c r="I587" s="32" t="s">
        <v>1509</v>
      </c>
      <c r="J587" s="32" t="s">
        <v>1510</v>
      </c>
      <c r="K587" s="32"/>
      <c r="L587" s="34"/>
    </row>
    <row r="588" spans="8:12" x14ac:dyDescent="0.25">
      <c r="H588" s="33" t="s">
        <v>1523</v>
      </c>
      <c r="I588" s="32">
        <v>0.5</v>
      </c>
      <c r="J588" s="32">
        <v>1.5</v>
      </c>
      <c r="K588" s="32"/>
      <c r="L588" s="34"/>
    </row>
    <row r="589" spans="8:12" x14ac:dyDescent="0.25">
      <c r="H589" s="33" t="s">
        <v>1525</v>
      </c>
      <c r="I589" s="4">
        <v>-0.42137880597014898</v>
      </c>
      <c r="J589" s="4">
        <v>1.44711940298507</v>
      </c>
      <c r="K589" s="4">
        <f>IF($I589&lt;$K$3,$K$3,IF($I589&gt;$L$3,$L$3,$I589))</f>
        <v>0</v>
      </c>
      <c r="L589" s="10">
        <f>IF($J589&lt;$K$4,$K$4,IF($J589&gt;$L$4,$L$4,$J589))</f>
        <v>1.44711940298507</v>
      </c>
    </row>
    <row r="590" spans="8:12" x14ac:dyDescent="0.25">
      <c r="H590" s="33" t="s">
        <v>1526</v>
      </c>
      <c r="I590" s="4">
        <v>2.1280000000000001</v>
      </c>
      <c r="J590" s="4">
        <v>1.4755120837509701</v>
      </c>
      <c r="K590" s="4">
        <f>IF($I590&lt;$K$3,$K$3,IF($I590&gt;$L$3,$L$3,$I590))</f>
        <v>2.1280000000000001</v>
      </c>
      <c r="L590" s="10">
        <f>IF($J590&lt;$K$4,$K$4,IF($J590&gt;$L$4,$L$4,$J590))</f>
        <v>1.4755120837509701</v>
      </c>
    </row>
    <row r="591" spans="8:12" x14ac:dyDescent="0.25">
      <c r="H591" s="33"/>
      <c r="I591" s="32"/>
      <c r="J591" s="32"/>
      <c r="K591" s="32"/>
      <c r="L591" s="34"/>
    </row>
    <row r="592" spans="8:12" x14ac:dyDescent="0.25">
      <c r="H592" s="33" t="s">
        <v>1519</v>
      </c>
      <c r="I592" s="32" t="str">
        <f ca="1" xml:space="preserve"> "(x - " &amp; $M$3 &amp; ")^2 + (y - " &amp; $M$4 &amp; ")^2 = " &amp; I585 &amp; "^2"</f>
        <v>(x - 2,5)^2 + (y - 0)^2 = 3,36168346283019^2</v>
      </c>
      <c r="J592" s="32"/>
      <c r="K592" s="32"/>
      <c r="L592" s="34"/>
    </row>
    <row r="593" spans="8:12" x14ac:dyDescent="0.25">
      <c r="H593" s="33"/>
      <c r="I593" s="32" t="str">
        <f ca="1" xml:space="preserve"> "(x - " &amp; $N$3 &amp; ")^2 + (y - " &amp; $N$4 &amp; ")^2 = " &amp; J585 &amp; "^2"</f>
        <v>(x - 0)^2 + (y - 1,7)^2 = 0,947249534165469^2</v>
      </c>
      <c r="J593" s="32"/>
      <c r="K593" s="32"/>
      <c r="L593" s="34"/>
    </row>
    <row r="594" spans="8:12" x14ac:dyDescent="0.25">
      <c r="H594" s="33"/>
      <c r="I594" s="32" t="str">
        <f ca="1" xml:space="preserve"> "(x - " &amp; $O$3 &amp; ")^2 + (y - " &amp; $O$4 &amp; ")^2 = " &amp; K585 &amp; "^2"</f>
        <v>(x - 2,5)^2 + (y - 3,35)^2 = 3,58434329719059^2</v>
      </c>
      <c r="J594" s="32"/>
      <c r="K594" s="32"/>
      <c r="L594" s="34"/>
    </row>
    <row r="595" spans="8:12" x14ac:dyDescent="0.25">
      <c r="H595" s="33"/>
      <c r="I595" s="32" t="str">
        <f ca="1" xml:space="preserve"> "(x - " &amp; $P$3 &amp; ")^2 + (y - " &amp; $P$4 &amp; ")^2 = " &amp; L585 &amp; "^2"</f>
        <v>(x - 5)^2 + (y - 1,7)^2 = 2,14579067355581^2</v>
      </c>
      <c r="J595" s="32"/>
      <c r="K595" s="32"/>
      <c r="L595" s="34"/>
    </row>
    <row r="596" spans="8:12" x14ac:dyDescent="0.25">
      <c r="H596" s="33"/>
      <c r="I596" s="32"/>
      <c r="J596" s="32"/>
      <c r="K596" s="32"/>
      <c r="L596" s="34"/>
    </row>
    <row r="597" spans="8:12" x14ac:dyDescent="0.25">
      <c r="H597" s="33"/>
      <c r="I597" s="32" t="s">
        <v>1529</v>
      </c>
      <c r="J597" s="32"/>
      <c r="K597" s="32"/>
      <c r="L597" s="34"/>
    </row>
    <row r="598" spans="8:12" x14ac:dyDescent="0.25">
      <c r="H598" s="33"/>
      <c r="I598" s="32" t="s">
        <v>1525</v>
      </c>
      <c r="J598" s="32">
        <f>SQRT(POWER($K589-$I588,2)+POWER($L589-$J588,2))</f>
        <v>0.50278858135468374</v>
      </c>
      <c r="K598" s="32"/>
      <c r="L598" s="34"/>
    </row>
    <row r="599" spans="8:12" x14ac:dyDescent="0.25">
      <c r="H599" s="35"/>
      <c r="I599" s="36" t="s">
        <v>1526</v>
      </c>
      <c r="J599" s="36">
        <f>SQRT(POWER($K590-$I588,2)+POWER($L590-$J588,2))</f>
        <v>1.6281841597442901</v>
      </c>
      <c r="K599" s="36"/>
      <c r="L599" s="37"/>
    </row>
    <row r="603" spans="8:12" x14ac:dyDescent="0.25">
      <c r="H603" s="7"/>
      <c r="I603" s="8" t="s">
        <v>1512</v>
      </c>
      <c r="J603" s="8" t="s">
        <v>1513</v>
      </c>
      <c r="K603" s="8" t="s">
        <v>1514</v>
      </c>
      <c r="L603" s="9" t="s">
        <v>1522</v>
      </c>
    </row>
    <row r="604" spans="8:12" x14ac:dyDescent="0.25">
      <c r="H604" s="33" t="s">
        <v>1516</v>
      </c>
      <c r="I604" s="4">
        <f>SQRT(POWER($I609-$M$3,2)+POWER($J609-$M$4,2))</f>
        <v>2.1213203435596424</v>
      </c>
      <c r="J604" s="4">
        <f>SQRT(POWER($I609-$N$3,2)+POWER($J609-$N$4,2))</f>
        <v>1.019803902718557</v>
      </c>
      <c r="K604" s="4">
        <f>SQRT(POWER($I609-$O$3,2)+POWER($J609-$O$4,2))</f>
        <v>2.3817010727629109</v>
      </c>
      <c r="L604" s="10">
        <f>SQRT(POWER($I609-$P$3,2)+POWER($J609-$P$4,2))</f>
        <v>4.0049968789001573</v>
      </c>
    </row>
    <row r="605" spans="8:12" x14ac:dyDescent="0.25">
      <c r="H605" s="33" t="s">
        <v>1527</v>
      </c>
      <c r="I605" s="32">
        <f>ROUND(I604/0.5,0)*0.5</f>
        <v>2</v>
      </c>
      <c r="J605" s="32">
        <f t="shared" ref="J605:L605" si="81">ROUND(J604/0.5,0)*0.5</f>
        <v>1</v>
      </c>
      <c r="K605" s="32">
        <f t="shared" si="81"/>
        <v>2.5</v>
      </c>
      <c r="L605" s="34">
        <f t="shared" si="81"/>
        <v>4</v>
      </c>
    </row>
    <row r="606" spans="8:12" x14ac:dyDescent="0.25">
      <c r="H606" s="33" t="s">
        <v>1517</v>
      </c>
      <c r="I606" s="4">
        <f ca="1">IF(INDIRECT("$C$" &amp; $I605*2+3)&gt;$I$6,$I$6,INDIRECT("$C$" &amp; $I605*2+3))</f>
        <v>1.305353997541538</v>
      </c>
      <c r="J606" s="4">
        <f ca="1">IF(INDIRECT("$D$" &amp; $J605*2+3)&gt;$I$6,$I$6,INDIRECT("$D$" &amp; $J605*2+3))</f>
        <v>0.78145875028456535</v>
      </c>
      <c r="K606" s="4">
        <f ca="1">IF(INDIRECT("$E$" &amp; $K605*2+3)&gt;$I$6,$I$6,INDIRECT("$E$" &amp; $K605*2+3))</f>
        <v>3.5843432971905935</v>
      </c>
      <c r="L606" s="10">
        <f ca="1">IF(INDIRECT("$F$" &amp; $L605*2+3)&gt;$I$6,$I$6,INDIRECT("$F$" &amp; $L605*2+3))</f>
        <v>5.2810983706043579</v>
      </c>
    </row>
    <row r="607" spans="8:12" x14ac:dyDescent="0.25">
      <c r="H607" s="33"/>
      <c r="I607" s="32" t="s">
        <v>1502</v>
      </c>
      <c r="J607" s="4">
        <f>SUM(ABS(I604-I605),ABS(J605-J604),ABS(K605-K604),ABS(L605-L604))</f>
        <v>0.26442005241544586</v>
      </c>
      <c r="K607" s="32"/>
      <c r="L607" s="34"/>
    </row>
    <row r="608" spans="8:12" x14ac:dyDescent="0.25">
      <c r="H608" s="33"/>
      <c r="I608" s="32" t="s">
        <v>1509</v>
      </c>
      <c r="J608" s="32" t="s">
        <v>1510</v>
      </c>
      <c r="K608" s="32"/>
      <c r="L608" s="34"/>
    </row>
    <row r="609" spans="8:12" x14ac:dyDescent="0.25">
      <c r="H609" s="33" t="s">
        <v>1523</v>
      </c>
      <c r="I609" s="32">
        <f>I588+0.5</f>
        <v>1</v>
      </c>
      <c r="J609" s="32">
        <v>1.5</v>
      </c>
      <c r="K609" s="32"/>
      <c r="L609" s="34"/>
    </row>
    <row r="610" spans="8:12" x14ac:dyDescent="0.25">
      <c r="H610" s="33" t="s">
        <v>1525</v>
      </c>
      <c r="I610" s="4">
        <v>0.46286238805970198</v>
      </c>
      <c r="J610" s="4">
        <v>1.8238805970149399E-2</v>
      </c>
      <c r="K610" s="4">
        <f>IF($I610&lt;$K$3,$K$3,IF($I610&gt;$L$3,$L$3,$I610))</f>
        <v>0.46286238805970198</v>
      </c>
      <c r="L610" s="10">
        <f>IF($J610&lt;$K$4,$K$4,IF($J610&gt;$L$4,$L$4,$J610))</f>
        <v>1.8238805970149399E-2</v>
      </c>
    </row>
    <row r="611" spans="8:12" x14ac:dyDescent="0.25">
      <c r="H611" s="33" t="s">
        <v>1526</v>
      </c>
      <c r="I611" s="4">
        <v>-0.22700000000000001</v>
      </c>
      <c r="J611" s="4">
        <v>1.0555741173850299E-2</v>
      </c>
      <c r="K611" s="4">
        <f>IF($I611&lt;$K$3,$K$3,IF($I611&gt;$L$3,$L$3,$I611))</f>
        <v>0</v>
      </c>
      <c r="L611" s="10">
        <f>IF($J611&lt;$K$4,$K$4,IF($J611&gt;$L$4,$L$4,$J611))</f>
        <v>1.0555741173850299E-2</v>
      </c>
    </row>
    <row r="612" spans="8:12" x14ac:dyDescent="0.25">
      <c r="H612" s="33"/>
      <c r="I612" s="32"/>
      <c r="J612" s="32"/>
      <c r="K612" s="32"/>
      <c r="L612" s="34"/>
    </row>
    <row r="613" spans="8:12" x14ac:dyDescent="0.25">
      <c r="H613" s="33" t="s">
        <v>1519</v>
      </c>
      <c r="I613" s="32" t="str">
        <f ca="1" xml:space="preserve"> "(x - " &amp; $M$3 &amp; ")^2 + (y - " &amp; $M$4 &amp; ")^2 = " &amp; I606 &amp; "^2"</f>
        <v>(x - 2,5)^2 + (y - 0)^2 = 1,30535399754154^2</v>
      </c>
      <c r="J613" s="32"/>
      <c r="K613" s="32"/>
      <c r="L613" s="34"/>
    </row>
    <row r="614" spans="8:12" x14ac:dyDescent="0.25">
      <c r="H614" s="33"/>
      <c r="I614" s="32" t="str">
        <f ca="1" xml:space="preserve"> "(x - " &amp; $N$3 &amp; ")^2 + (y - " &amp; $N$4 &amp; ")^2 = " &amp; J606 &amp; "^2"</f>
        <v>(x - 0)^2 + (y - 1,7)^2 = 0,781458750284565^2</v>
      </c>
      <c r="J614" s="32"/>
      <c r="K614" s="32"/>
      <c r="L614" s="34"/>
    </row>
    <row r="615" spans="8:12" x14ac:dyDescent="0.25">
      <c r="H615" s="33"/>
      <c r="I615" s="32" t="str">
        <f ca="1" xml:space="preserve"> "(x - " &amp; $O$3 &amp; ")^2 + (y - " &amp; $O$4 &amp; ")^2 = " &amp; K606 &amp; "^2"</f>
        <v>(x - 2,5)^2 + (y - 3,35)^2 = 3,58434329719059^2</v>
      </c>
      <c r="J615" s="32"/>
      <c r="K615" s="32"/>
      <c r="L615" s="34"/>
    </row>
    <row r="616" spans="8:12" x14ac:dyDescent="0.25">
      <c r="H616" s="33"/>
      <c r="I616" s="32" t="str">
        <f ca="1" xml:space="preserve"> "(x - " &amp; $P$3 &amp; ")^2 + (y - " &amp; $P$4 &amp; ")^2 = " &amp; L606 &amp; "^2"</f>
        <v>(x - 5)^2 + (y - 1,7)^2 = 5,28109837060436^2</v>
      </c>
      <c r="J616" s="32"/>
      <c r="K616" s="32"/>
      <c r="L616" s="34"/>
    </row>
    <row r="617" spans="8:12" x14ac:dyDescent="0.25">
      <c r="H617" s="33"/>
      <c r="I617" s="32"/>
      <c r="J617" s="32"/>
      <c r="K617" s="32"/>
      <c r="L617" s="34"/>
    </row>
    <row r="618" spans="8:12" x14ac:dyDescent="0.25">
      <c r="H618" s="33"/>
      <c r="I618" s="32" t="s">
        <v>1529</v>
      </c>
      <c r="J618" s="32"/>
      <c r="K618" s="32"/>
      <c r="L618" s="34"/>
    </row>
    <row r="619" spans="8:12" x14ac:dyDescent="0.25">
      <c r="H619" s="33"/>
      <c r="I619" s="32" t="s">
        <v>1525</v>
      </c>
      <c r="J619" s="32">
        <f>SQRT(POWER($K610-$I609,2)+POWER($L610-$J609,2))</f>
        <v>1.5761132733067424</v>
      </c>
      <c r="K619" s="32"/>
      <c r="L619" s="34"/>
    </row>
    <row r="620" spans="8:12" x14ac:dyDescent="0.25">
      <c r="H620" s="35"/>
      <c r="I620" s="36" t="s">
        <v>1526</v>
      </c>
      <c r="J620" s="36">
        <f>SQRT(POWER($K611-$I609,2)+POWER($L611-$J609,2))</f>
        <v>1.7940022854361635</v>
      </c>
      <c r="K620" s="36"/>
      <c r="L620" s="37"/>
    </row>
    <row r="624" spans="8:12" x14ac:dyDescent="0.25">
      <c r="H624" s="7"/>
      <c r="I624" s="8" t="s">
        <v>1512</v>
      </c>
      <c r="J624" s="8" t="s">
        <v>1513</v>
      </c>
      <c r="K624" s="8" t="s">
        <v>1514</v>
      </c>
      <c r="L624" s="9" t="s">
        <v>1522</v>
      </c>
    </row>
    <row r="625" spans="8:12" x14ac:dyDescent="0.25">
      <c r="H625" s="33" t="s">
        <v>1516</v>
      </c>
      <c r="I625" s="4">
        <f>SQRT(POWER($I630-$M$3,2)+POWER($J630-$M$4,2))</f>
        <v>1.8027756377319946</v>
      </c>
      <c r="J625" s="4">
        <f>SQRT(POWER($I630-$N$3,2)+POWER($J630-$N$4,2))</f>
        <v>1.5132745950421556</v>
      </c>
      <c r="K625" s="4">
        <f>SQRT(POWER($I630-$O$3,2)+POWER($J630-$O$4,2))</f>
        <v>2.1029740844813092</v>
      </c>
      <c r="L625" s="10">
        <f>SQRT(POWER($I630-$P$3,2)+POWER($J630-$P$4,2))</f>
        <v>3.5057096285916205</v>
      </c>
    </row>
    <row r="626" spans="8:12" x14ac:dyDescent="0.25">
      <c r="H626" s="33" t="s">
        <v>1527</v>
      </c>
      <c r="I626" s="32">
        <f>ROUND(I625/0.5,0)*0.5</f>
        <v>2</v>
      </c>
      <c r="J626" s="32">
        <f t="shared" ref="J626:L626" si="82">ROUND(J625/0.5,0)*0.5</f>
        <v>1.5</v>
      </c>
      <c r="K626" s="32">
        <f t="shared" si="82"/>
        <v>2</v>
      </c>
      <c r="L626" s="34">
        <f t="shared" si="82"/>
        <v>3.5</v>
      </c>
    </row>
    <row r="627" spans="8:12" x14ac:dyDescent="0.25">
      <c r="H627" s="33" t="s">
        <v>1517</v>
      </c>
      <c r="I627" s="4">
        <f ca="1">IF(INDIRECT("$C$" &amp; $I626*2+3)&gt;$I$6,$I$6,INDIRECT("$C$" &amp; $I626*2+3))</f>
        <v>1.305353997541538</v>
      </c>
      <c r="J627" s="4">
        <f ca="1">IF(INDIRECT("$D$" &amp; $J626*2+3)&gt;$I$6,$I$6,INDIRECT("$D$" &amp; $J626*2+3))</f>
        <v>0.81996562104385073</v>
      </c>
      <c r="K627" s="4">
        <f ca="1">IF(INDIRECT("$E$" &amp; $K626*2+3)&gt;$I$6,$I$6,INDIRECT("$E$" &amp; $K626*2+3))</f>
        <v>1.305353997541538</v>
      </c>
      <c r="L627" s="10">
        <f ca="1">IF(INDIRECT("$F$" &amp; $L626*2+3)&gt;$I$6,$I$6,INDIRECT("$F$" &amp; $L626*2+3))</f>
        <v>3.7609640645075757</v>
      </c>
    </row>
    <row r="628" spans="8:12" x14ac:dyDescent="0.25">
      <c r="H628" s="33"/>
      <c r="I628" s="32" t="s">
        <v>1502</v>
      </c>
      <c r="J628" s="4">
        <f>SUM(ABS(I625-I626),ABS(J626-J625),ABS(K626-K625),ABS(L626-L625))</f>
        <v>0.31918267038309067</v>
      </c>
      <c r="K628" s="32"/>
      <c r="L628" s="34"/>
    </row>
    <row r="629" spans="8:12" x14ac:dyDescent="0.25">
      <c r="H629" s="33"/>
      <c r="I629" s="32" t="s">
        <v>1509</v>
      </c>
      <c r="J629" s="32" t="s">
        <v>1510</v>
      </c>
      <c r="K629" s="32"/>
      <c r="L629" s="34"/>
    </row>
    <row r="630" spans="8:12" x14ac:dyDescent="0.25">
      <c r="H630" s="33" t="s">
        <v>1523</v>
      </c>
      <c r="I630" s="32">
        <f>I609+0.5</f>
        <v>1.5</v>
      </c>
      <c r="J630" s="32">
        <v>1.5</v>
      </c>
      <c r="K630" s="32"/>
      <c r="L630" s="34"/>
    </row>
    <row r="631" spans="8:12" x14ac:dyDescent="0.25">
      <c r="H631" s="33" t="s">
        <v>1525</v>
      </c>
      <c r="I631" s="4">
        <v>1.60226</v>
      </c>
      <c r="J631" s="4">
        <v>1.675</v>
      </c>
      <c r="K631" s="4">
        <f>IF($I631&lt;$K$3,$K$3,IF($I631&gt;$L$3,$L$3,$I631))</f>
        <v>1.60226</v>
      </c>
      <c r="L631" s="10">
        <f>IF($J631&lt;$K$4,$K$4,IF($J631&gt;$L$4,$L$4,$J631))</f>
        <v>1.675</v>
      </c>
    </row>
    <row r="632" spans="8:12" x14ac:dyDescent="0.25">
      <c r="H632" s="33" t="s">
        <v>1526</v>
      </c>
      <c r="I632" s="4">
        <v>1.1534800000000001</v>
      </c>
      <c r="J632" s="4">
        <v>1.6700018933066001</v>
      </c>
      <c r="K632" s="4">
        <f>IF($I632&lt;$K$3,$K$3,IF($I632&gt;$L$3,$L$3,$I632))</f>
        <v>1.1534800000000001</v>
      </c>
      <c r="L632" s="10">
        <f>IF($J632&lt;$K$4,$K$4,IF($J632&gt;$L$4,$L$4,$J632))</f>
        <v>1.6700018933066001</v>
      </c>
    </row>
    <row r="633" spans="8:12" x14ac:dyDescent="0.25">
      <c r="H633" s="33"/>
      <c r="I633" s="32"/>
      <c r="J633" s="32"/>
      <c r="K633" s="32"/>
      <c r="L633" s="34"/>
    </row>
    <row r="634" spans="8:12" x14ac:dyDescent="0.25">
      <c r="H634" s="33" t="s">
        <v>1519</v>
      </c>
      <c r="I634" s="32" t="str">
        <f ca="1" xml:space="preserve"> "(x - " &amp; $M$3 &amp; ")^2 + (y - " &amp; $M$4 &amp; ")^2 = " &amp; I627 &amp; "^2"</f>
        <v>(x - 2,5)^2 + (y - 0)^2 = 1,30535399754154^2</v>
      </c>
      <c r="J634" s="32"/>
      <c r="K634" s="32"/>
      <c r="L634" s="34"/>
    </row>
    <row r="635" spans="8:12" x14ac:dyDescent="0.25">
      <c r="H635" s="33"/>
      <c r="I635" s="32" t="str">
        <f ca="1" xml:space="preserve"> "(x - " &amp; $N$3 &amp; ")^2 + (y - " &amp; $N$4 &amp; ")^2 = " &amp; J627 &amp; "^2"</f>
        <v>(x - 0)^2 + (y - 1,7)^2 = 0,819965621043851^2</v>
      </c>
      <c r="J635" s="32"/>
      <c r="K635" s="32"/>
      <c r="L635" s="34"/>
    </row>
    <row r="636" spans="8:12" x14ac:dyDescent="0.25">
      <c r="H636" s="33"/>
      <c r="I636" s="32" t="str">
        <f ca="1" xml:space="preserve"> "(x - " &amp; $O$3 &amp; ")^2 + (y - " &amp; $O$4 &amp; ")^2 = " &amp; K627 &amp; "^2"</f>
        <v>(x - 2,5)^2 + (y - 3,35)^2 = 1,30535399754154^2</v>
      </c>
      <c r="J636" s="32"/>
      <c r="K636" s="32"/>
      <c r="L636" s="34"/>
    </row>
    <row r="637" spans="8:12" x14ac:dyDescent="0.25">
      <c r="H637" s="33"/>
      <c r="I637" s="32" t="str">
        <f ca="1" xml:space="preserve"> "(x - " &amp; $P$3 &amp; ")^2 + (y - " &amp; $P$4 &amp; ")^2 = " &amp; L627 &amp; "^2"</f>
        <v>(x - 5)^2 + (y - 1,7)^2 = 3,76096406450758^2</v>
      </c>
      <c r="J637" s="32"/>
      <c r="K637" s="32"/>
      <c r="L637" s="34"/>
    </row>
    <row r="638" spans="8:12" x14ac:dyDescent="0.25">
      <c r="H638" s="33"/>
      <c r="I638" s="32"/>
      <c r="J638" s="32"/>
      <c r="K638" s="32"/>
      <c r="L638" s="34"/>
    </row>
    <row r="639" spans="8:12" x14ac:dyDescent="0.25">
      <c r="H639" s="33"/>
      <c r="I639" s="32" t="s">
        <v>1529</v>
      </c>
      <c r="J639" s="32"/>
      <c r="K639" s="32"/>
      <c r="L639" s="34"/>
    </row>
    <row r="640" spans="8:12" x14ac:dyDescent="0.25">
      <c r="H640" s="33"/>
      <c r="I640" s="32" t="s">
        <v>1525</v>
      </c>
      <c r="J640" s="32">
        <f>SQRT(POWER($K631-$I630,2)+POWER($L631-$J630,2))</f>
        <v>0.20268721617309765</v>
      </c>
      <c r="K640" s="32"/>
      <c r="L640" s="34"/>
    </row>
    <row r="641" spans="8:12" x14ac:dyDescent="0.25">
      <c r="H641" s="35"/>
      <c r="I641" s="36" t="s">
        <v>1526</v>
      </c>
      <c r="J641" s="36">
        <f>SQRT(POWER($K632-$I630,2)+POWER($L632-$J630,2))</f>
        <v>0.38597506930866482</v>
      </c>
      <c r="K641" s="36"/>
      <c r="L641" s="37"/>
    </row>
    <row r="645" spans="8:12" x14ac:dyDescent="0.25">
      <c r="H645" s="7"/>
      <c r="I645" s="8" t="s">
        <v>1512</v>
      </c>
      <c r="J645" s="8" t="s">
        <v>1513</v>
      </c>
      <c r="K645" s="8" t="s">
        <v>1514</v>
      </c>
      <c r="L645" s="9" t="s">
        <v>1522</v>
      </c>
    </row>
    <row r="646" spans="8:12" x14ac:dyDescent="0.25">
      <c r="H646" s="33" t="s">
        <v>1516</v>
      </c>
      <c r="I646" s="4">
        <f>SQRT(POWER($I651-$M$3,2)+POWER($J651-$M$4,2))</f>
        <v>1.5811388300841898</v>
      </c>
      <c r="J646" s="4">
        <f>SQRT(POWER($I651-$N$3,2)+POWER($J651-$N$4,2))</f>
        <v>2.0099751242241779</v>
      </c>
      <c r="K646" s="4">
        <f>SQRT(POWER($I651-$O$3,2)+POWER($J651-$O$4,2))</f>
        <v>1.9163767896736801</v>
      </c>
      <c r="L646" s="10">
        <f>SQRT(POWER($I651-$P$3,2)+POWER($J651-$P$4,2))</f>
        <v>3.0066592756745814</v>
      </c>
    </row>
    <row r="647" spans="8:12" x14ac:dyDescent="0.25">
      <c r="H647" s="33" t="s">
        <v>1527</v>
      </c>
      <c r="I647" s="32">
        <f>ROUND(I646/0.5,0)*0.5</f>
        <v>1.5</v>
      </c>
      <c r="J647" s="32">
        <f t="shared" ref="J647:L647" si="83">ROUND(J646/0.5,0)*0.5</f>
        <v>2</v>
      </c>
      <c r="K647" s="32">
        <f t="shared" si="83"/>
        <v>2</v>
      </c>
      <c r="L647" s="34">
        <f t="shared" si="83"/>
        <v>3</v>
      </c>
    </row>
    <row r="648" spans="8:12" x14ac:dyDescent="0.25">
      <c r="H648" s="33" t="s">
        <v>1517</v>
      </c>
      <c r="I648" s="4">
        <f ca="1">IF(INDIRECT("$C$" &amp; $I647*2+3)&gt;$I$6,$I$6,INDIRECT("$C$" &amp; $I647*2+3))</f>
        <v>0.84668532843176303</v>
      </c>
      <c r="J648" s="4">
        <f ca="1">IF(INDIRECT("$D$" &amp; $J647*2+3)&gt;$I$6,$I$6,INDIRECT("$D$" &amp; $J647*2+3))</f>
        <v>1.305353997541538</v>
      </c>
      <c r="K648" s="4">
        <f ca="1">IF(INDIRECT("$E$" &amp; $K647*2+3)&gt;$I$6,$I$6,INDIRECT("$E$" &amp; $K647*2+3))</f>
        <v>1.305353997541538</v>
      </c>
      <c r="L648" s="10">
        <f ca="1">IF(INDIRECT("$F$" &amp; $L647*2+3)&gt;$I$6,$I$6,INDIRECT("$F$" &amp; $L647*2+3))</f>
        <v>5.2810983706043579</v>
      </c>
    </row>
    <row r="649" spans="8:12" x14ac:dyDescent="0.25">
      <c r="H649" s="33"/>
      <c r="I649" s="32" t="s">
        <v>1502</v>
      </c>
      <c r="J649" s="4">
        <f>SUM(ABS(I646-I647),ABS(J647-J646),ABS(K647-K646),ABS(L647-L646))</f>
        <v>0.18139644030926894</v>
      </c>
      <c r="K649" s="32"/>
      <c r="L649" s="34"/>
    </row>
    <row r="650" spans="8:12" x14ac:dyDescent="0.25">
      <c r="H650" s="33"/>
      <c r="I650" s="32" t="s">
        <v>1509</v>
      </c>
      <c r="J650" s="32" t="s">
        <v>1510</v>
      </c>
      <c r="K650" s="32"/>
      <c r="L650" s="34"/>
    </row>
    <row r="651" spans="8:12" x14ac:dyDescent="0.25">
      <c r="H651" s="33" t="s">
        <v>1523</v>
      </c>
      <c r="I651" s="32">
        <f>I630+0.5</f>
        <v>2</v>
      </c>
      <c r="J651" s="32">
        <v>1.5</v>
      </c>
      <c r="K651" s="32"/>
      <c r="L651" s="34"/>
    </row>
    <row r="652" spans="8:12" x14ac:dyDescent="0.25">
      <c r="H652" s="33" t="s">
        <v>1525</v>
      </c>
      <c r="I652" s="4">
        <v>1.90887701492537</v>
      </c>
      <c r="J652" s="4">
        <v>1.5267014925373099</v>
      </c>
      <c r="K652" s="4">
        <f>IF($I652&lt;$K$3,$K$3,IF($I652&gt;$L$3,$L$3,$I652))</f>
        <v>1.90887701492537</v>
      </c>
      <c r="L652" s="10">
        <f>IF($J652&lt;$K$4,$K$4,IF($J652&gt;$L$4,$L$4,$J652))</f>
        <v>1.5267014925373099</v>
      </c>
    </row>
    <row r="653" spans="8:12" x14ac:dyDescent="0.25">
      <c r="H653" s="33" t="s">
        <v>1526</v>
      </c>
      <c r="I653" s="4">
        <v>-0.11623</v>
      </c>
      <c r="J653" s="4">
        <v>1.5041476779151399</v>
      </c>
      <c r="K653" s="4">
        <f>IF($I653&lt;$K$3,$K$3,IF($I653&gt;$L$3,$L$3,$I653))</f>
        <v>0</v>
      </c>
      <c r="L653" s="10">
        <f>IF($J653&lt;$K$4,$K$4,IF($J653&gt;$L$4,$L$4,$J653))</f>
        <v>1.5041476779151399</v>
      </c>
    </row>
    <row r="654" spans="8:12" x14ac:dyDescent="0.25">
      <c r="H654" s="33"/>
      <c r="I654" s="32"/>
      <c r="J654" s="32"/>
      <c r="K654" s="32"/>
      <c r="L654" s="34"/>
    </row>
    <row r="655" spans="8:12" x14ac:dyDescent="0.25">
      <c r="H655" s="33" t="s">
        <v>1519</v>
      </c>
      <c r="I655" s="32" t="str">
        <f ca="1" xml:space="preserve"> "(x - " &amp; $M$3 &amp; ")^2 + (y - " &amp; $M$4 &amp; ")^2 = " &amp; I648 &amp; "^2"</f>
        <v>(x - 2,5)^2 + (y - 0)^2 = 0,846685328431763^2</v>
      </c>
      <c r="J655" s="32"/>
      <c r="K655" s="32"/>
      <c r="L655" s="34"/>
    </row>
    <row r="656" spans="8:12" x14ac:dyDescent="0.25">
      <c r="H656" s="33"/>
      <c r="I656" s="32" t="str">
        <f ca="1" xml:space="preserve"> "(x - " &amp; $N$3 &amp; ")^2 + (y - " &amp; $N$4 &amp; ")^2 = " &amp; J648 &amp; "^2"</f>
        <v>(x - 0)^2 + (y - 1,7)^2 = 1,30535399754154^2</v>
      </c>
      <c r="J656" s="32"/>
      <c r="K656" s="32"/>
      <c r="L656" s="34"/>
    </row>
    <row r="657" spans="8:12" x14ac:dyDescent="0.25">
      <c r="H657" s="33"/>
      <c r="I657" s="32" t="str">
        <f ca="1" xml:space="preserve"> "(x - " &amp; $O$3 &amp; ")^2 + (y - " &amp; $O$4 &amp; ")^2 = " &amp; K648 &amp; "^2"</f>
        <v>(x - 2,5)^2 + (y - 3,35)^2 = 1,30535399754154^2</v>
      </c>
      <c r="J657" s="32"/>
      <c r="K657" s="32"/>
      <c r="L657" s="34"/>
    </row>
    <row r="658" spans="8:12" x14ac:dyDescent="0.25">
      <c r="H658" s="33"/>
      <c r="I658" s="32" t="str">
        <f ca="1" xml:space="preserve"> "(x - " &amp; $P$3 &amp; ")^2 + (y - " &amp; $P$4 &amp; ")^2 = " &amp; L648 &amp; "^2"</f>
        <v>(x - 5)^2 + (y - 1,7)^2 = 5,28109837060436^2</v>
      </c>
      <c r="J658" s="32"/>
      <c r="K658" s="32"/>
      <c r="L658" s="34"/>
    </row>
    <row r="659" spans="8:12" x14ac:dyDescent="0.25">
      <c r="H659" s="33"/>
      <c r="I659" s="32"/>
      <c r="J659" s="32"/>
      <c r="K659" s="32"/>
      <c r="L659" s="34"/>
    </row>
    <row r="660" spans="8:12" x14ac:dyDescent="0.25">
      <c r="H660" s="33"/>
      <c r="I660" s="32" t="s">
        <v>1529</v>
      </c>
      <c r="J660" s="32"/>
      <c r="K660" s="32"/>
      <c r="L660" s="34"/>
    </row>
    <row r="661" spans="8:12" x14ac:dyDescent="0.25">
      <c r="H661" s="33"/>
      <c r="I661" s="32" t="s">
        <v>1525</v>
      </c>
      <c r="J661" s="32">
        <f>SQRT(POWER($K652-$I651,2)+POWER($L652-$J651,2))</f>
        <v>9.4954558145627019E-2</v>
      </c>
      <c r="K661" s="32"/>
      <c r="L661" s="34"/>
    </row>
    <row r="662" spans="8:12" x14ac:dyDescent="0.25">
      <c r="H662" s="35"/>
      <c r="I662" s="36" t="s">
        <v>1526</v>
      </c>
      <c r="J662" s="36">
        <f>SQRT(POWER($K653-$I651,2)+POWER($L653-$J651,2))</f>
        <v>2.0000043008033979</v>
      </c>
      <c r="K662" s="36"/>
      <c r="L662" s="37"/>
    </row>
    <row r="666" spans="8:12" x14ac:dyDescent="0.25">
      <c r="H666" s="7"/>
      <c r="I666" s="8" t="s">
        <v>1512</v>
      </c>
      <c r="J666" s="8" t="s">
        <v>1513</v>
      </c>
      <c r="K666" s="8" t="s">
        <v>1514</v>
      </c>
      <c r="L666" s="9" t="s">
        <v>1522</v>
      </c>
    </row>
    <row r="667" spans="8:12" x14ac:dyDescent="0.25">
      <c r="H667" s="33" t="s">
        <v>1516</v>
      </c>
      <c r="I667" s="4">
        <f>SQRT(POWER($I672-$M$3,2)+POWER($J672-$M$4,2))</f>
        <v>1.5</v>
      </c>
      <c r="J667" s="4">
        <f>SQRT(POWER($I672-$N$3,2)+POWER($J672-$N$4,2))</f>
        <v>2.5079872407968904</v>
      </c>
      <c r="K667" s="4">
        <f>SQRT(POWER($I672-$O$3,2)+POWER($J672-$O$4,2))</f>
        <v>1.85</v>
      </c>
      <c r="L667" s="10">
        <f>SQRT(POWER($I672-$P$3,2)+POWER($J672-$P$4,2))</f>
        <v>2.5079872407968904</v>
      </c>
    </row>
    <row r="668" spans="8:12" x14ac:dyDescent="0.25">
      <c r="H668" s="33" t="s">
        <v>1527</v>
      </c>
      <c r="I668" s="32">
        <f>ROUND(I667/0.5,0)*0.5</f>
        <v>1.5</v>
      </c>
      <c r="J668" s="32">
        <f t="shared" ref="J668:L668" si="84">ROUND(J667/0.5,0)*0.5</f>
        <v>2.5</v>
      </c>
      <c r="K668" s="32">
        <f t="shared" si="84"/>
        <v>2</v>
      </c>
      <c r="L668" s="34">
        <f t="shared" si="84"/>
        <v>2.5</v>
      </c>
    </row>
    <row r="669" spans="8:12" x14ac:dyDescent="0.25">
      <c r="H669" s="33" t="s">
        <v>1517</v>
      </c>
      <c r="I669" s="4">
        <f ca="1">IF(INDIRECT("$C$" &amp; $I668*2+3)&gt;$I$6,$I$6,INDIRECT("$C$" &amp; $I668*2+3))</f>
        <v>0.84668532843176303</v>
      </c>
      <c r="J669" s="4">
        <f ca="1">IF(INDIRECT("$D$" &amp; $J668*2+3)&gt;$I$6,$I$6,INDIRECT("$D$" &amp; $J668*2+3))</f>
        <v>3.5273325269550631</v>
      </c>
      <c r="K669" s="4">
        <f ca="1">IF(INDIRECT("$E$" &amp; $K668*2+3)&gt;$I$6,$I$6,INDIRECT("$E$" &amp; $K668*2+3))</f>
        <v>1.305353997541538</v>
      </c>
      <c r="L669" s="10">
        <f ca="1">IF(INDIRECT("$F$" &amp; $L668*2+3)&gt;$I$6,$I$6,INDIRECT("$F$" &amp; $L668*2+3))</f>
        <v>3.308214208460992</v>
      </c>
    </row>
    <row r="670" spans="8:12" x14ac:dyDescent="0.25">
      <c r="H670" s="33"/>
      <c r="I670" s="32" t="s">
        <v>1502</v>
      </c>
      <c r="J670" s="4">
        <f>SUM(ABS(I667-I668),ABS(J668-J667),ABS(K668-K667),ABS(L668-L667))</f>
        <v>0.1659744815937807</v>
      </c>
      <c r="K670" s="32"/>
      <c r="L670" s="34"/>
    </row>
    <row r="671" spans="8:12" x14ac:dyDescent="0.25">
      <c r="H671" s="33"/>
      <c r="I671" s="32" t="s">
        <v>1509</v>
      </c>
      <c r="J671" s="32" t="s">
        <v>1510</v>
      </c>
      <c r="K671" s="32"/>
      <c r="L671" s="34"/>
    </row>
    <row r="672" spans="8:12" x14ac:dyDescent="0.25">
      <c r="H672" s="33" t="s">
        <v>1523</v>
      </c>
      <c r="I672" s="32">
        <f>I651+0.5</f>
        <v>2.5</v>
      </c>
      <c r="J672" s="32">
        <v>1.5</v>
      </c>
      <c r="K672" s="32"/>
      <c r="L672" s="34"/>
    </row>
    <row r="673" spans="8:12" x14ac:dyDescent="0.25">
      <c r="H673" s="33" t="s">
        <v>1525</v>
      </c>
      <c r="I673" s="4">
        <v>4.0578370149253704</v>
      </c>
      <c r="J673" s="4">
        <v>1.5267014925373099</v>
      </c>
      <c r="K673" s="4">
        <f>IF($I673&lt;$K$3,$K$3,IF($I673&gt;$L$3,$L$3,$I673))</f>
        <v>4.0578370149253704</v>
      </c>
      <c r="L673" s="10">
        <f>IF($J673&lt;$K$4,$K$4,IF($J673&gt;$L$4,$L$4,$J673))</f>
        <v>1.5267014925373099</v>
      </c>
    </row>
    <row r="674" spans="8:12" x14ac:dyDescent="0.25">
      <c r="H674" s="33" t="s">
        <v>1526</v>
      </c>
      <c r="I674" s="4">
        <v>2.6504799999999999</v>
      </c>
      <c r="J674" s="4">
        <v>1.5110276200022299</v>
      </c>
      <c r="K674" s="4">
        <f>IF($I674&lt;$K$3,$K$3,IF($I674&gt;$L$3,$L$3,$I674))</f>
        <v>2.6504799999999999</v>
      </c>
      <c r="L674" s="10">
        <f>IF($J674&lt;$K$4,$K$4,IF($J674&gt;$L$4,$L$4,$J674))</f>
        <v>1.5110276200022299</v>
      </c>
    </row>
    <row r="675" spans="8:12" x14ac:dyDescent="0.25">
      <c r="H675" s="33"/>
      <c r="I675" s="32"/>
      <c r="J675" s="32"/>
      <c r="K675" s="32"/>
      <c r="L675" s="34"/>
    </row>
    <row r="676" spans="8:12" x14ac:dyDescent="0.25">
      <c r="H676" s="33" t="s">
        <v>1519</v>
      </c>
      <c r="I676" s="32" t="str">
        <f ca="1" xml:space="preserve"> "(x - " &amp; $M$3 &amp; ")^2 + (y - " &amp; $M$4 &amp; ")^2 = " &amp; I669 &amp; "^2"</f>
        <v>(x - 2,5)^2 + (y - 0)^2 = 0,846685328431763^2</v>
      </c>
      <c r="J676" s="32"/>
      <c r="K676" s="32"/>
      <c r="L676" s="34"/>
    </row>
    <row r="677" spans="8:12" x14ac:dyDescent="0.25">
      <c r="H677" s="33"/>
      <c r="I677" s="32" t="str">
        <f ca="1" xml:space="preserve"> "(x - " &amp; $N$3 &amp; ")^2 + (y - " &amp; $N$4 &amp; ")^2 = " &amp; J669 &amp; "^2"</f>
        <v>(x - 0)^2 + (y - 1,7)^2 = 3,52733252695506^2</v>
      </c>
      <c r="J677" s="32"/>
      <c r="K677" s="32"/>
      <c r="L677" s="34"/>
    </row>
    <row r="678" spans="8:12" x14ac:dyDescent="0.25">
      <c r="H678" s="33"/>
      <c r="I678" s="32" t="str">
        <f ca="1" xml:space="preserve"> "(x - " &amp; $O$3 &amp; ")^2 + (y - " &amp; $O$4 &amp; ")^2 = " &amp; K669 &amp; "^2"</f>
        <v>(x - 2,5)^2 + (y - 3,35)^2 = 1,30535399754154^2</v>
      </c>
      <c r="J678" s="32"/>
      <c r="K678" s="32"/>
      <c r="L678" s="34"/>
    </row>
    <row r="679" spans="8:12" x14ac:dyDescent="0.25">
      <c r="H679" s="33"/>
      <c r="I679" s="32" t="str">
        <f ca="1" xml:space="preserve"> "(x - " &amp; $P$3 &amp; ")^2 + (y - " &amp; $P$4 &amp; ")^2 = " &amp; L669 &amp; "^2"</f>
        <v>(x - 5)^2 + (y - 1,7)^2 = 3,30821420846099^2</v>
      </c>
      <c r="J679" s="32"/>
      <c r="K679" s="32"/>
      <c r="L679" s="34"/>
    </row>
    <row r="680" spans="8:12" x14ac:dyDescent="0.25">
      <c r="H680" s="33"/>
      <c r="I680" s="32"/>
      <c r="J680" s="32"/>
      <c r="K680" s="32"/>
      <c r="L680" s="34"/>
    </row>
    <row r="681" spans="8:12" x14ac:dyDescent="0.25">
      <c r="H681" s="33"/>
      <c r="I681" s="32" t="s">
        <v>1529</v>
      </c>
      <c r="J681" s="32"/>
      <c r="K681" s="32"/>
      <c r="L681" s="34"/>
    </row>
    <row r="682" spans="8:12" x14ac:dyDescent="0.25">
      <c r="H682" s="33"/>
      <c r="I682" s="32" t="s">
        <v>1525</v>
      </c>
      <c r="J682" s="32">
        <f>SQRT(POWER($K673-$I672,2)+POWER($L673-$J672,2))</f>
        <v>1.5580658313355404</v>
      </c>
      <c r="K682" s="32"/>
      <c r="L682" s="34"/>
    </row>
    <row r="683" spans="8:12" x14ac:dyDescent="0.25">
      <c r="H683" s="35"/>
      <c r="I683" s="36" t="s">
        <v>1526</v>
      </c>
      <c r="J683" s="36">
        <f>SQRT(POWER($K674-$I672,2)+POWER($L674-$J672,2))</f>
        <v>0.15088352727489363</v>
      </c>
      <c r="K683" s="36"/>
      <c r="L683" s="37"/>
    </row>
    <row r="687" spans="8:12" x14ac:dyDescent="0.25">
      <c r="H687" s="7"/>
      <c r="I687" s="8" t="s">
        <v>1512</v>
      </c>
      <c r="J687" s="8" t="s">
        <v>1513</v>
      </c>
      <c r="K687" s="8" t="s">
        <v>1514</v>
      </c>
      <c r="L687" s="9" t="s">
        <v>1522</v>
      </c>
    </row>
    <row r="688" spans="8:12" x14ac:dyDescent="0.25">
      <c r="H688" s="33" t="s">
        <v>1516</v>
      </c>
      <c r="I688" s="4">
        <f>SQRT(POWER($I693-$M$3,2)+POWER($J693-$M$4,2))</f>
        <v>1.5811388300841898</v>
      </c>
      <c r="J688" s="4">
        <f>SQRT(POWER($I693-$N$3,2)+POWER($J693-$N$4,2))</f>
        <v>3.0066592756745814</v>
      </c>
      <c r="K688" s="4">
        <f>SQRT(POWER($I693-$O$3,2)+POWER($J693-$O$4,2))</f>
        <v>1.9163767896736801</v>
      </c>
      <c r="L688" s="10">
        <f>SQRT(POWER($I693-$P$3,2)+POWER($J693-$P$4,2))</f>
        <v>2.0099751242241779</v>
      </c>
    </row>
    <row r="689" spans="8:12" x14ac:dyDescent="0.25">
      <c r="H689" s="33" t="s">
        <v>1527</v>
      </c>
      <c r="I689" s="32">
        <f>ROUND(I688/0.5,0)*0.5</f>
        <v>1.5</v>
      </c>
      <c r="J689" s="32">
        <f t="shared" ref="J689:L689" si="85">ROUND(J688/0.5,0)*0.5</f>
        <v>3</v>
      </c>
      <c r="K689" s="32">
        <f t="shared" si="85"/>
        <v>2</v>
      </c>
      <c r="L689" s="34">
        <f t="shared" si="85"/>
        <v>2</v>
      </c>
    </row>
    <row r="690" spans="8:12" x14ac:dyDescent="0.25">
      <c r="H690" s="33" t="s">
        <v>1517</v>
      </c>
      <c r="I690" s="4">
        <f ca="1">IF(INDIRECT("$C$" &amp; $I689*2+3)&gt;$I$6,$I$6,INDIRECT("$C$" &amp; $I689*2+3))</f>
        <v>0.84668532843176303</v>
      </c>
      <c r="J690" s="4">
        <f ca="1">IF(INDIRECT("$D$" &amp; $J689*2+3)&gt;$I$6,$I$6,INDIRECT("$D$" &amp; $J689*2+3))</f>
        <v>5.2810983706043579</v>
      </c>
      <c r="K690" s="4">
        <f ca="1">IF(INDIRECT("$E$" &amp; $K689*2+3)&gt;$I$6,$I$6,INDIRECT("$E$" &amp; $K689*2+3))</f>
        <v>1.305353997541538</v>
      </c>
      <c r="L690" s="10">
        <f ca="1">IF(INDIRECT("$F$" &amp; $L689*2+3)&gt;$I$6,$I$6,INDIRECT("$F$" &amp; $L689*2+3))</f>
        <v>1.305353997541538</v>
      </c>
    </row>
    <row r="691" spans="8:12" x14ac:dyDescent="0.25">
      <c r="H691" s="33"/>
      <c r="I691" s="32" t="s">
        <v>1502</v>
      </c>
      <c r="J691" s="4">
        <f>SUM(ABS(I688-I689),ABS(J689-J688),ABS(K689-K688),ABS(L689-L688))</f>
        <v>0.18139644030926894</v>
      </c>
      <c r="K691" s="32"/>
      <c r="L691" s="34"/>
    </row>
    <row r="692" spans="8:12" x14ac:dyDescent="0.25">
      <c r="H692" s="33"/>
      <c r="I692" s="32" t="s">
        <v>1509</v>
      </c>
      <c r="J692" s="32" t="s">
        <v>1510</v>
      </c>
      <c r="K692" s="32"/>
      <c r="L692" s="34"/>
    </row>
    <row r="693" spans="8:12" x14ac:dyDescent="0.25">
      <c r="H693" s="33" t="s">
        <v>1523</v>
      </c>
      <c r="I693" s="32">
        <f>I672+0.5</f>
        <v>3</v>
      </c>
      <c r="J693" s="32">
        <v>1.5</v>
      </c>
      <c r="K693" s="32"/>
      <c r="L693" s="34"/>
    </row>
    <row r="694" spans="8:12" x14ac:dyDescent="0.25">
      <c r="H694" s="33" t="s">
        <v>1525</v>
      </c>
      <c r="I694" s="4">
        <v>7.1413370149253703</v>
      </c>
      <c r="J694" s="4">
        <v>1.5267014925373099</v>
      </c>
      <c r="K694" s="4">
        <f>IF($I694&lt;$K$3,$K$3,IF($I694&gt;$L$3,$L$3,$I694))</f>
        <v>5</v>
      </c>
      <c r="L694" s="10">
        <f>IF($J694&lt;$K$4,$K$4,IF($J694&gt;$L$4,$L$4,$J694))</f>
        <v>1.5267014925373099</v>
      </c>
    </row>
    <row r="695" spans="8:12" x14ac:dyDescent="0.25">
      <c r="H695" s="33" t="s">
        <v>1526</v>
      </c>
      <c r="I695" s="4">
        <v>5.1162299999999998</v>
      </c>
      <c r="J695" s="4">
        <v>1.5041476779151399</v>
      </c>
      <c r="K695" s="4">
        <f>IF($I695&lt;$K$3,$K$3,IF($I695&gt;$L$3,$L$3,$I695))</f>
        <v>5</v>
      </c>
      <c r="L695" s="10">
        <f>IF($J695&lt;$K$4,$K$4,IF($J695&gt;$L$4,$L$4,$J695))</f>
        <v>1.5041476779151399</v>
      </c>
    </row>
    <row r="696" spans="8:12" x14ac:dyDescent="0.25">
      <c r="H696" s="33"/>
      <c r="I696" s="32"/>
      <c r="J696" s="32"/>
      <c r="K696" s="32"/>
      <c r="L696" s="34"/>
    </row>
    <row r="697" spans="8:12" x14ac:dyDescent="0.25">
      <c r="H697" s="33" t="s">
        <v>1519</v>
      </c>
      <c r="I697" s="32" t="str">
        <f ca="1" xml:space="preserve"> "(x - " &amp; $M$3 &amp; ")^2 + (y - " &amp; $M$4 &amp; ")^2 = " &amp; I690 &amp; "^2"</f>
        <v>(x - 2,5)^2 + (y - 0)^2 = 0,846685328431763^2</v>
      </c>
      <c r="J697" s="32"/>
      <c r="K697" s="32"/>
      <c r="L697" s="34"/>
    </row>
    <row r="698" spans="8:12" x14ac:dyDescent="0.25">
      <c r="H698" s="33"/>
      <c r="I698" s="32" t="str">
        <f ca="1" xml:space="preserve"> "(x - " &amp; $N$3 &amp; ")^2 + (y - " &amp; $N$4 &amp; ")^2 = " &amp; J690 &amp; "^2"</f>
        <v>(x - 0)^2 + (y - 1,7)^2 = 5,28109837060436^2</v>
      </c>
      <c r="J698" s="32"/>
      <c r="K698" s="32"/>
      <c r="L698" s="34"/>
    </row>
    <row r="699" spans="8:12" x14ac:dyDescent="0.25">
      <c r="H699" s="33"/>
      <c r="I699" s="32" t="str">
        <f ca="1" xml:space="preserve"> "(x - " &amp; $O$3 &amp; ")^2 + (y - " &amp; $O$4 &amp; ")^2 = " &amp; K690 &amp; "^2"</f>
        <v>(x - 2,5)^2 + (y - 3,35)^2 = 1,30535399754154^2</v>
      </c>
      <c r="J699" s="32"/>
      <c r="K699" s="32"/>
      <c r="L699" s="34"/>
    </row>
    <row r="700" spans="8:12" x14ac:dyDescent="0.25">
      <c r="H700" s="33"/>
      <c r="I700" s="32" t="str">
        <f ca="1" xml:space="preserve"> "(x - " &amp; $P$3 &amp; ")^2 + (y - " &amp; $P$4 &amp; ")^2 = " &amp; L690 &amp; "^2"</f>
        <v>(x - 5)^2 + (y - 1,7)^2 = 1,30535399754154^2</v>
      </c>
      <c r="J700" s="32"/>
      <c r="K700" s="32"/>
      <c r="L700" s="34"/>
    </row>
    <row r="701" spans="8:12" x14ac:dyDescent="0.25">
      <c r="H701" s="33"/>
      <c r="I701" s="32"/>
      <c r="J701" s="32"/>
      <c r="K701" s="32"/>
      <c r="L701" s="34"/>
    </row>
    <row r="702" spans="8:12" x14ac:dyDescent="0.25">
      <c r="H702" s="33"/>
      <c r="I702" s="32" t="s">
        <v>1529</v>
      </c>
      <c r="J702" s="32"/>
      <c r="K702" s="32"/>
      <c r="L702" s="34"/>
    </row>
    <row r="703" spans="8:12" x14ac:dyDescent="0.25">
      <c r="H703" s="33"/>
      <c r="I703" s="32" t="s">
        <v>1525</v>
      </c>
      <c r="J703" s="32">
        <f>SQRT(POWER($K694-$I693,2)+POWER($L694-$J693,2))</f>
        <v>2.0001782344840473</v>
      </c>
      <c r="K703" s="32"/>
      <c r="L703" s="34"/>
    </row>
    <row r="704" spans="8:12" x14ac:dyDescent="0.25">
      <c r="H704" s="35"/>
      <c r="I704" s="36" t="s">
        <v>1526</v>
      </c>
      <c r="J704" s="36">
        <f>SQRT(POWER($K695-$I693,2)+POWER($L695-$J693,2))</f>
        <v>2.0000043008033979</v>
      </c>
      <c r="K704" s="36"/>
      <c r="L704" s="37"/>
    </row>
    <row r="708" spans="8:12" x14ac:dyDescent="0.25">
      <c r="H708" s="7"/>
      <c r="I708" s="8" t="s">
        <v>1512</v>
      </c>
      <c r="J708" s="8" t="s">
        <v>1513</v>
      </c>
      <c r="K708" s="8" t="s">
        <v>1514</v>
      </c>
      <c r="L708" s="9" t="s">
        <v>1522</v>
      </c>
    </row>
    <row r="709" spans="8:12" x14ac:dyDescent="0.25">
      <c r="H709" s="33" t="s">
        <v>1516</v>
      </c>
      <c r="I709" s="4">
        <f>SQRT(POWER($I714-$M$3,2)+POWER($J714-$M$4,2))</f>
        <v>1.8027756377319946</v>
      </c>
      <c r="J709" s="4">
        <f>SQRT(POWER($I714-$N$3,2)+POWER($J714-$N$4,2))</f>
        <v>3.5057096285916205</v>
      </c>
      <c r="K709" s="4">
        <f>SQRT(POWER($I714-$O$3,2)+POWER($J714-$O$4,2))</f>
        <v>2.1029740844813092</v>
      </c>
      <c r="L709" s="10">
        <f>SQRT(POWER($I714-$P$3,2)+POWER($J714-$P$4,2))</f>
        <v>1.5132745950421556</v>
      </c>
    </row>
    <row r="710" spans="8:12" x14ac:dyDescent="0.25">
      <c r="H710" s="33" t="s">
        <v>1527</v>
      </c>
      <c r="I710" s="32">
        <f>ROUND(I709/0.5,0)*0.5</f>
        <v>2</v>
      </c>
      <c r="J710" s="32">
        <f t="shared" ref="J710:L710" si="86">ROUND(J709/0.5,0)*0.5</f>
        <v>3.5</v>
      </c>
      <c r="K710" s="32">
        <f t="shared" si="86"/>
        <v>2</v>
      </c>
      <c r="L710" s="34">
        <f t="shared" si="86"/>
        <v>1.5</v>
      </c>
    </row>
    <row r="711" spans="8:12" x14ac:dyDescent="0.25">
      <c r="H711" s="33" t="s">
        <v>1517</v>
      </c>
      <c r="I711" s="4">
        <f ca="1">IF(INDIRECT("$C$" &amp; $I710*2+3)&gt;$I$6,$I$6,INDIRECT("$C$" &amp; $I710*2+3))</f>
        <v>1.305353997541538</v>
      </c>
      <c r="J711" s="4">
        <f ca="1">IF(INDIRECT("$D$" &amp; $J710*2+3)&gt;$I$6,$I$6,INDIRECT("$D$" &amp; $J710*2+3))</f>
        <v>4.0748831502853919</v>
      </c>
      <c r="K711" s="4">
        <f ca="1">IF(INDIRECT("$E$" &amp; $K710*2+3)&gt;$I$6,$I$6,INDIRECT("$E$" &amp; $K710*2+3))</f>
        <v>1.305353997541538</v>
      </c>
      <c r="L711" s="10">
        <f ca="1">IF(INDIRECT("$F$" &amp; $L710*2+3)&gt;$I$6,$I$6,INDIRECT("$F$" &amp; $L710*2+3))</f>
        <v>0.81996562104385073</v>
      </c>
    </row>
    <row r="712" spans="8:12" x14ac:dyDescent="0.25">
      <c r="H712" s="33"/>
      <c r="I712" s="32" t="s">
        <v>1502</v>
      </c>
      <c r="J712" s="4">
        <f>SUM(ABS(I709-I710),ABS(J710-J709),ABS(K710-K709),ABS(L710-L709))</f>
        <v>0.31918267038309067</v>
      </c>
      <c r="K712" s="32"/>
      <c r="L712" s="34"/>
    </row>
    <row r="713" spans="8:12" x14ac:dyDescent="0.25">
      <c r="H713" s="33"/>
      <c r="I713" s="32" t="s">
        <v>1509</v>
      </c>
      <c r="J713" s="32" t="s">
        <v>1510</v>
      </c>
      <c r="K713" s="32"/>
      <c r="L713" s="34"/>
    </row>
    <row r="714" spans="8:12" x14ac:dyDescent="0.25">
      <c r="H714" s="33" t="s">
        <v>1523</v>
      </c>
      <c r="I714" s="32">
        <f>I693+0.5</f>
        <v>3.5</v>
      </c>
      <c r="J714" s="32">
        <v>1.5</v>
      </c>
      <c r="K714" s="32"/>
      <c r="L714" s="34"/>
    </row>
    <row r="715" spans="8:12" x14ac:dyDescent="0.25">
      <c r="H715" s="33" t="s">
        <v>1525</v>
      </c>
      <c r="I715" s="4">
        <v>4.7807599999999999</v>
      </c>
      <c r="J715" s="4">
        <v>1.675</v>
      </c>
      <c r="K715" s="4">
        <f>IF($I715&lt;$K$3,$K$3,IF($I715&gt;$L$3,$L$3,$I715))</f>
        <v>4.7807599999999999</v>
      </c>
      <c r="L715" s="10">
        <f>IF($J715&lt;$K$4,$K$4,IF($J715&gt;$L$4,$L$4,$J715))</f>
        <v>1.675</v>
      </c>
    </row>
    <row r="716" spans="8:12" x14ac:dyDescent="0.25">
      <c r="H716" s="33" t="s">
        <v>1526</v>
      </c>
      <c r="I716" s="4">
        <v>4.0892499999999998</v>
      </c>
      <c r="J716" s="4">
        <v>1.6672985855886</v>
      </c>
      <c r="K716" s="4">
        <f>IF($I716&lt;$K$3,$K$3,IF($I716&gt;$L$3,$L$3,$I716))</f>
        <v>4.0892499999999998</v>
      </c>
      <c r="L716" s="10">
        <f>IF($J716&lt;$K$4,$K$4,IF($J716&gt;$L$4,$L$4,$J716))</f>
        <v>1.6672985855886</v>
      </c>
    </row>
    <row r="717" spans="8:12" x14ac:dyDescent="0.25">
      <c r="H717" s="33"/>
      <c r="I717" s="32"/>
      <c r="J717" s="32"/>
      <c r="K717" s="32"/>
      <c r="L717" s="34"/>
    </row>
    <row r="718" spans="8:12" x14ac:dyDescent="0.25">
      <c r="H718" s="33" t="s">
        <v>1519</v>
      </c>
      <c r="I718" s="32" t="str">
        <f ca="1" xml:space="preserve"> "(x - " &amp; $M$3 &amp; ")^2 + (y - " &amp; $M$4 &amp; ")^2 = " &amp; I711 &amp; "^2"</f>
        <v>(x - 2,5)^2 + (y - 0)^2 = 1,30535399754154^2</v>
      </c>
      <c r="J718" s="32"/>
      <c r="K718" s="32"/>
      <c r="L718" s="34"/>
    </row>
    <row r="719" spans="8:12" x14ac:dyDescent="0.25">
      <c r="H719" s="33"/>
      <c r="I719" s="32" t="str">
        <f ca="1" xml:space="preserve"> "(x - " &amp; $N$3 &amp; ")^2 + (y - " &amp; $N$4 &amp; ")^2 = " &amp; J711 &amp; "^2"</f>
        <v>(x - 0)^2 + (y - 1,7)^2 = 4,07488315028539^2</v>
      </c>
      <c r="J719" s="32"/>
      <c r="K719" s="32"/>
      <c r="L719" s="34"/>
    </row>
    <row r="720" spans="8:12" x14ac:dyDescent="0.25">
      <c r="H720" s="33"/>
      <c r="I720" s="32" t="str">
        <f ca="1" xml:space="preserve"> "(x - " &amp; $O$3 &amp; ")^2 + (y - " &amp; $O$4 &amp; ")^2 = " &amp; K711 &amp; "^2"</f>
        <v>(x - 2,5)^2 + (y - 3,35)^2 = 1,30535399754154^2</v>
      </c>
      <c r="J720" s="32"/>
      <c r="K720" s="32"/>
      <c r="L720" s="34"/>
    </row>
    <row r="721" spans="8:12" x14ac:dyDescent="0.25">
      <c r="H721" s="33"/>
      <c r="I721" s="32" t="str">
        <f ca="1" xml:space="preserve"> "(x - " &amp; $P$3 &amp; ")^2 + (y - " &amp; $P$4 &amp; ")^2 = " &amp; L711 &amp; "^2"</f>
        <v>(x - 5)^2 + (y - 1,7)^2 = 0,819965621043851^2</v>
      </c>
      <c r="J721" s="32"/>
      <c r="K721" s="32"/>
      <c r="L721" s="34"/>
    </row>
    <row r="722" spans="8:12" x14ac:dyDescent="0.25">
      <c r="H722" s="33"/>
      <c r="I722" s="32"/>
      <c r="J722" s="32"/>
      <c r="K722" s="32"/>
      <c r="L722" s="34"/>
    </row>
    <row r="723" spans="8:12" x14ac:dyDescent="0.25">
      <c r="H723" s="33"/>
      <c r="I723" s="32" t="s">
        <v>1529</v>
      </c>
      <c r="J723" s="32"/>
      <c r="K723" s="32"/>
      <c r="L723" s="34"/>
    </row>
    <row r="724" spans="8:12" x14ac:dyDescent="0.25">
      <c r="H724" s="33"/>
      <c r="I724" s="32" t="s">
        <v>1525</v>
      </c>
      <c r="J724" s="32">
        <f>SQRT(POWER($K715-$I714,2)+POWER($L715-$J714,2))</f>
        <v>1.2926605036126073</v>
      </c>
      <c r="K724" s="32"/>
      <c r="L724" s="34"/>
    </row>
    <row r="725" spans="8:12" x14ac:dyDescent="0.25">
      <c r="H725" s="35"/>
      <c r="I725" s="36" t="s">
        <v>1526</v>
      </c>
      <c r="J725" s="36">
        <f>SQRT(POWER($K716-$I714,2)+POWER($L716-$J714,2))</f>
        <v>0.61253928791543322</v>
      </c>
      <c r="K725" s="36"/>
      <c r="L725" s="37"/>
    </row>
    <row r="729" spans="8:12" x14ac:dyDescent="0.25">
      <c r="H729" s="7"/>
      <c r="I729" s="8" t="s">
        <v>1512</v>
      </c>
      <c r="J729" s="8" t="s">
        <v>1513</v>
      </c>
      <c r="K729" s="8" t="s">
        <v>1514</v>
      </c>
      <c r="L729" s="9" t="s">
        <v>1522</v>
      </c>
    </row>
    <row r="730" spans="8:12" x14ac:dyDescent="0.25">
      <c r="H730" s="33" t="s">
        <v>1516</v>
      </c>
      <c r="I730" s="4">
        <f>SQRT(POWER($I735-$M$3,2)+POWER($J735-$M$4,2))</f>
        <v>2.1213203435596424</v>
      </c>
      <c r="J730" s="4">
        <f>SQRT(POWER($I735-$N$3,2)+POWER($J735-$N$4,2))</f>
        <v>4.0049968789001573</v>
      </c>
      <c r="K730" s="4">
        <f>SQRT(POWER($I735-$O$3,2)+POWER($J735-$O$4,2))</f>
        <v>2.3817010727629109</v>
      </c>
      <c r="L730" s="10">
        <f>SQRT(POWER($I735-$P$3,2)+POWER($J735-$P$4,2))</f>
        <v>1.019803902718557</v>
      </c>
    </row>
    <row r="731" spans="8:12" x14ac:dyDescent="0.25">
      <c r="H731" s="33" t="s">
        <v>1527</v>
      </c>
      <c r="I731" s="32">
        <f>ROUND(I730/0.5,0)*0.5</f>
        <v>2</v>
      </c>
      <c r="J731" s="32">
        <f t="shared" ref="J731:L731" si="87">ROUND(J730/0.5,0)*0.5</f>
        <v>4</v>
      </c>
      <c r="K731" s="32">
        <f t="shared" si="87"/>
        <v>2.5</v>
      </c>
      <c r="L731" s="34">
        <f t="shared" si="87"/>
        <v>1</v>
      </c>
    </row>
    <row r="732" spans="8:12" x14ac:dyDescent="0.25">
      <c r="H732" s="33" t="s">
        <v>1517</v>
      </c>
      <c r="I732" s="4">
        <f ca="1">IF(INDIRECT("$C$" &amp; $I731*2+3)&gt;$I$6,$I$6,INDIRECT("$C$" &amp; $I731*2+3))</f>
        <v>1.305353997541538</v>
      </c>
      <c r="J732" s="4">
        <f ca="1">IF(INDIRECT("$D$" &amp; $J731*2+3)&gt;$I$6,$I$6,INDIRECT("$D$" &amp; $J731*2+3))</f>
        <v>5.2810983706043579</v>
      </c>
      <c r="K732" s="4">
        <f ca="1">IF(INDIRECT("$E$" &amp; $K731*2+3)&gt;$I$6,$I$6,INDIRECT("$E$" &amp; $K731*2+3))</f>
        <v>3.5843432971905935</v>
      </c>
      <c r="L732" s="10">
        <f ca="1">IF(INDIRECT("$F$" &amp; $L731*2+3)&gt;$I$6,$I$6,INDIRECT("$F$" &amp; $L731*2+3))</f>
        <v>0.75679746415834659</v>
      </c>
    </row>
    <row r="733" spans="8:12" x14ac:dyDescent="0.25">
      <c r="H733" s="33"/>
      <c r="I733" s="32" t="s">
        <v>1502</v>
      </c>
      <c r="J733" s="4">
        <f>SUM(ABS(I730-I731),ABS(J731-J730),ABS(K731-K730),ABS(L731-L730))</f>
        <v>0.26442005241544586</v>
      </c>
      <c r="K733" s="32"/>
      <c r="L733" s="34"/>
    </row>
    <row r="734" spans="8:12" x14ac:dyDescent="0.25">
      <c r="H734" s="33"/>
      <c r="I734" s="32" t="s">
        <v>1509</v>
      </c>
      <c r="J734" s="32" t="s">
        <v>1510</v>
      </c>
      <c r="K734" s="32"/>
      <c r="L734" s="34"/>
    </row>
    <row r="735" spans="8:12" x14ac:dyDescent="0.25">
      <c r="H735" s="33" t="s">
        <v>1523</v>
      </c>
      <c r="I735" s="32">
        <f>I714+0.5</f>
        <v>4</v>
      </c>
      <c r="J735" s="32">
        <v>1.5</v>
      </c>
      <c r="K735" s="32"/>
      <c r="L735" s="34"/>
    </row>
    <row r="736" spans="8:12" x14ac:dyDescent="0.25">
      <c r="H736" s="33" t="s">
        <v>1525</v>
      </c>
      <c r="I736" s="4">
        <v>5.9168623880597</v>
      </c>
      <c r="J736" s="4">
        <v>1.8238805970149399E-2</v>
      </c>
      <c r="K736" s="4">
        <f>IF($I736&lt;$K$3,$K$3,IF($I736&gt;$L$3,$L$3,$I736))</f>
        <v>5</v>
      </c>
      <c r="L736" s="10">
        <f>IF($J736&lt;$K$4,$K$4,IF($J736&gt;$L$4,$L$4,$J736))</f>
        <v>1.8238805970149399E-2</v>
      </c>
    </row>
    <row r="737" spans="8:12" x14ac:dyDescent="0.25">
      <c r="H737" s="33" t="s">
        <v>1526</v>
      </c>
      <c r="I737" s="4">
        <v>5.2300800000000001</v>
      </c>
      <c r="J737" s="4">
        <v>1.0590043434681101E-2</v>
      </c>
      <c r="K737" s="4">
        <f>IF($I737&lt;$K$3,$K$3,IF($I737&gt;$L$3,$L$3,$I737))</f>
        <v>5</v>
      </c>
      <c r="L737" s="10">
        <f>IF($J737&lt;$K$4,$K$4,IF($J737&gt;$L$4,$L$4,$J737))</f>
        <v>1.0590043434681101E-2</v>
      </c>
    </row>
    <row r="738" spans="8:12" x14ac:dyDescent="0.25">
      <c r="H738" s="33"/>
      <c r="I738" s="32"/>
      <c r="J738" s="32"/>
      <c r="K738" s="32"/>
      <c r="L738" s="34"/>
    </row>
    <row r="739" spans="8:12" x14ac:dyDescent="0.25">
      <c r="H739" s="33" t="s">
        <v>1519</v>
      </c>
      <c r="I739" s="32" t="str">
        <f ca="1" xml:space="preserve"> "(x - " &amp; $M$3 &amp; ")^2 + (y - " &amp; $M$4 &amp; ")^2 = " &amp; I732 &amp; "^2"</f>
        <v>(x - 2,5)^2 + (y - 0)^2 = 1,30535399754154^2</v>
      </c>
      <c r="J739" s="32"/>
      <c r="K739" s="32"/>
      <c r="L739" s="34"/>
    </row>
    <row r="740" spans="8:12" x14ac:dyDescent="0.25">
      <c r="H740" s="33"/>
      <c r="I740" s="32" t="str">
        <f ca="1" xml:space="preserve"> "(x - " &amp; $N$3 &amp; ")^2 + (y - " &amp; $N$4 &amp; ")^2 = " &amp; J732 &amp; "^2"</f>
        <v>(x - 0)^2 + (y - 1,7)^2 = 5,28109837060436^2</v>
      </c>
      <c r="J740" s="32"/>
      <c r="K740" s="32"/>
      <c r="L740" s="34"/>
    </row>
    <row r="741" spans="8:12" x14ac:dyDescent="0.25">
      <c r="H741" s="33"/>
      <c r="I741" s="32" t="str">
        <f ca="1" xml:space="preserve"> "(x - " &amp; $O$3 &amp; ")^2 + (y - " &amp; $O$4 &amp; ")^2 = " &amp; K732 &amp; "^2"</f>
        <v>(x - 2,5)^2 + (y - 3,35)^2 = 3,58434329719059^2</v>
      </c>
      <c r="J741" s="32"/>
      <c r="K741" s="32"/>
      <c r="L741" s="34"/>
    </row>
    <row r="742" spans="8:12" x14ac:dyDescent="0.25">
      <c r="H742" s="33"/>
      <c r="I742" s="32" t="str">
        <f ca="1" xml:space="preserve"> "(x - " &amp; $P$3 &amp; ")^2 + (y - " &amp; $P$4 &amp; ")^2 = " &amp; L732 &amp; "^2"</f>
        <v>(x - 5)^2 + (y - 1,7)^2 = 0,756797464158347^2</v>
      </c>
      <c r="J742" s="32"/>
      <c r="K742" s="32"/>
      <c r="L742" s="34"/>
    </row>
    <row r="743" spans="8:12" x14ac:dyDescent="0.25">
      <c r="H743" s="33"/>
      <c r="I743" s="32"/>
      <c r="J743" s="32"/>
      <c r="K743" s="32"/>
      <c r="L743" s="34"/>
    </row>
    <row r="744" spans="8:12" x14ac:dyDescent="0.25">
      <c r="H744" s="33"/>
      <c r="I744" s="32" t="s">
        <v>1529</v>
      </c>
      <c r="J744" s="32"/>
      <c r="K744" s="32"/>
      <c r="L744" s="34"/>
    </row>
    <row r="745" spans="8:12" x14ac:dyDescent="0.25">
      <c r="H745" s="33"/>
      <c r="I745" s="32" t="s">
        <v>1525</v>
      </c>
      <c r="J745" s="32">
        <f>SQRT(POWER($K736-$I735,2)+POWER($L736-$J735,2))</f>
        <v>1.787628662819202</v>
      </c>
      <c r="K745" s="32"/>
      <c r="L745" s="34"/>
    </row>
    <row r="746" spans="8:12" x14ac:dyDescent="0.25">
      <c r="H746" s="35"/>
      <c r="I746" s="36" t="s">
        <v>1526</v>
      </c>
      <c r="J746" s="36">
        <f>SQRT(POWER($K737-$I735,2)+POWER($L737-$J735,2))</f>
        <v>1.7939738065857889</v>
      </c>
      <c r="K746" s="36"/>
      <c r="L746" s="37"/>
    </row>
    <row r="750" spans="8:12" x14ac:dyDescent="0.25">
      <c r="H750" s="7"/>
      <c r="I750" s="8" t="s">
        <v>1512</v>
      </c>
      <c r="J750" s="8" t="s">
        <v>1513</v>
      </c>
      <c r="K750" s="8" t="s">
        <v>1514</v>
      </c>
      <c r="L750" s="9" t="s">
        <v>1522</v>
      </c>
    </row>
    <row r="751" spans="8:12" x14ac:dyDescent="0.25">
      <c r="H751" s="33" t="s">
        <v>1516</v>
      </c>
      <c r="I751" s="4">
        <f>SQRT(POWER($I756-$M$3,2)+POWER($J756-$M$4,2))</f>
        <v>2.5</v>
      </c>
      <c r="J751" s="4">
        <f>SQRT(POWER($I756-$N$3,2)+POWER($J756-$N$4,2))</f>
        <v>4.5044422518220832</v>
      </c>
      <c r="K751" s="4">
        <f>SQRT(POWER($I756-$O$3,2)+POWER($J756-$O$4,2))</f>
        <v>2.7244265451650556</v>
      </c>
      <c r="L751" s="10">
        <f>SQRT(POWER($I756-$P$3,2)+POWER($J756-$P$4,2))</f>
        <v>0.53851648071345037</v>
      </c>
    </row>
    <row r="752" spans="8:12" x14ac:dyDescent="0.25">
      <c r="H752" s="33" t="s">
        <v>1527</v>
      </c>
      <c r="I752" s="32">
        <f>ROUND(I751/0.5,0)*0.5</f>
        <v>2.5</v>
      </c>
      <c r="J752" s="32">
        <f t="shared" ref="J752:L752" si="88">ROUND(J751/0.5,0)*0.5</f>
        <v>4.5</v>
      </c>
      <c r="K752" s="32">
        <f t="shared" si="88"/>
        <v>2.5</v>
      </c>
      <c r="L752" s="34">
        <f t="shared" si="88"/>
        <v>0.5</v>
      </c>
    </row>
    <row r="753" spans="8:12" x14ac:dyDescent="0.25">
      <c r="H753" s="33" t="s">
        <v>1517</v>
      </c>
      <c r="I753" s="4">
        <f ca="1">IF(INDIRECT("$C$" &amp; $I752*2+3)&gt;$I$6,$I$6,INDIRECT("$C$" &amp; $I752*2+3))</f>
        <v>3.3616834628301917</v>
      </c>
      <c r="J753" s="4">
        <f ca="1">IF(INDIRECT("$D$" &amp; $J752*2+3)&gt;$I$6,$I$6,INDIRECT("$D$" &amp; $J752*2+3))</f>
        <v>2.3248949231470326</v>
      </c>
      <c r="K753" s="4">
        <f ca="1">IF(INDIRECT("$E$" &amp; $K752*2+3)&gt;$I$6,$I$6,INDIRECT("$E$" &amp; $K752*2+3))</f>
        <v>3.5843432971905935</v>
      </c>
      <c r="L753" s="10">
        <f ca="1">IF(INDIRECT("$F$" &amp; $L752*2+3)&gt;$I$6,$I$6,INDIRECT("$F$" &amp; $L752*2+3))</f>
        <v>0.94724953416546942</v>
      </c>
    </row>
    <row r="754" spans="8:12" x14ac:dyDescent="0.25">
      <c r="H754" s="33"/>
      <c r="I754" s="32" t="s">
        <v>1502</v>
      </c>
      <c r="J754" s="4">
        <f>SUM(ABS(I751-I752),ABS(J752-J751),ABS(K752-K751),ABS(L752-L751))</f>
        <v>0.26738527770058917</v>
      </c>
      <c r="K754" s="32"/>
      <c r="L754" s="34"/>
    </row>
    <row r="755" spans="8:12" x14ac:dyDescent="0.25">
      <c r="H755" s="33"/>
      <c r="I755" s="32" t="s">
        <v>1509</v>
      </c>
      <c r="J755" s="32" t="s">
        <v>1510</v>
      </c>
      <c r="K755" s="32"/>
      <c r="L755" s="34"/>
    </row>
    <row r="756" spans="8:12" x14ac:dyDescent="0.25">
      <c r="H756" s="33" t="s">
        <v>1523</v>
      </c>
      <c r="I756" s="32">
        <f>I735+0.5</f>
        <v>4.5</v>
      </c>
      <c r="J756" s="32">
        <v>1.5</v>
      </c>
      <c r="K756" s="32"/>
      <c r="L756" s="34"/>
    </row>
    <row r="757" spans="8:12" x14ac:dyDescent="0.25">
      <c r="H757" s="33" t="s">
        <v>1525</v>
      </c>
      <c r="I757" s="4">
        <v>0.47460119402985101</v>
      </c>
      <c r="J757" s="4">
        <v>1.44711940298507</v>
      </c>
      <c r="K757" s="4">
        <f>IF($I757&lt;$K$3,$K$3,IF($I757&gt;$L$3,$L$3,$I757))</f>
        <v>0.47460119402985101</v>
      </c>
      <c r="L757" s="10">
        <f>IF($J757&lt;$K$4,$K$4,IF($J757&gt;$L$4,$L$4,$J757))</f>
        <v>1.44711940298507</v>
      </c>
    </row>
    <row r="758" spans="8:12" x14ac:dyDescent="0.25">
      <c r="H758" s="33" t="s">
        <v>1526</v>
      </c>
      <c r="I758" s="4">
        <v>2.9479899999999999</v>
      </c>
      <c r="J758" s="4">
        <v>1.4746657756988499</v>
      </c>
      <c r="K758" s="4">
        <f>IF($I758&lt;$K$3,$K$3,IF($I758&gt;$L$3,$L$3,$I758))</f>
        <v>2.9479899999999999</v>
      </c>
      <c r="L758" s="10">
        <f>IF($J758&lt;$K$4,$K$4,IF($J758&gt;$L$4,$L$4,$J758))</f>
        <v>1.4746657756988499</v>
      </c>
    </row>
    <row r="759" spans="8:12" x14ac:dyDescent="0.25">
      <c r="H759" s="33"/>
      <c r="I759" s="32"/>
      <c r="J759" s="32"/>
      <c r="K759" s="32"/>
      <c r="L759" s="34"/>
    </row>
    <row r="760" spans="8:12" x14ac:dyDescent="0.25">
      <c r="H760" s="33" t="s">
        <v>1519</v>
      </c>
      <c r="I760" s="32" t="str">
        <f ca="1" xml:space="preserve"> "(x - " &amp; $M$3 &amp; ")^2 + (y - " &amp; $M$4 &amp; ")^2 = " &amp; I753 &amp; "^2"</f>
        <v>(x - 2,5)^2 + (y - 0)^2 = 3,36168346283019^2</v>
      </c>
      <c r="J760" s="32"/>
      <c r="K760" s="32"/>
      <c r="L760" s="34"/>
    </row>
    <row r="761" spans="8:12" x14ac:dyDescent="0.25">
      <c r="H761" s="33"/>
      <c r="I761" s="32" t="str">
        <f ca="1" xml:space="preserve"> "(x - " &amp; $N$3 &amp; ")^2 + (y - " &amp; $N$4 &amp; ")^2 = " &amp; J753 &amp; "^2"</f>
        <v>(x - 0)^2 + (y - 1,7)^2 = 2,32489492314703^2</v>
      </c>
      <c r="J761" s="32"/>
      <c r="K761" s="32"/>
      <c r="L761" s="34"/>
    </row>
    <row r="762" spans="8:12" x14ac:dyDescent="0.25">
      <c r="H762" s="33"/>
      <c r="I762" s="32" t="str">
        <f ca="1" xml:space="preserve"> "(x - " &amp; $O$3 &amp; ")^2 + (y - " &amp; $O$4 &amp; ")^2 = " &amp; K753 &amp; "^2"</f>
        <v>(x - 2,5)^2 + (y - 3,35)^2 = 3,58434329719059^2</v>
      </c>
      <c r="J762" s="32"/>
      <c r="K762" s="32"/>
      <c r="L762" s="34"/>
    </row>
    <row r="763" spans="8:12" x14ac:dyDescent="0.25">
      <c r="H763" s="33"/>
      <c r="I763" s="32" t="str">
        <f ca="1" xml:space="preserve"> "(x - " &amp; $P$3 &amp; ")^2 + (y - " &amp; $P$4 &amp; ")^2 = " &amp; L753 &amp; "^2"</f>
        <v>(x - 5)^2 + (y - 1,7)^2 = 0,947249534165469^2</v>
      </c>
      <c r="J763" s="32"/>
      <c r="K763" s="32"/>
      <c r="L763" s="34"/>
    </row>
    <row r="764" spans="8:12" x14ac:dyDescent="0.25">
      <c r="H764" s="33"/>
      <c r="I764" s="32"/>
      <c r="J764" s="32"/>
      <c r="K764" s="32"/>
      <c r="L764" s="34"/>
    </row>
    <row r="765" spans="8:12" x14ac:dyDescent="0.25">
      <c r="H765" s="33"/>
      <c r="I765" s="32" t="s">
        <v>1529</v>
      </c>
      <c r="J765" s="32"/>
      <c r="K765" s="32"/>
      <c r="L765" s="34"/>
    </row>
    <row r="766" spans="8:12" x14ac:dyDescent="0.25">
      <c r="H766" s="33"/>
      <c r="I766" s="32" t="s">
        <v>1525</v>
      </c>
      <c r="J766" s="32">
        <f>SQRT(POWER($K757-$I756,2)+POWER($L757-$J756,2))</f>
        <v>4.0257461301784243</v>
      </c>
      <c r="K766" s="32"/>
      <c r="L766" s="34"/>
    </row>
    <row r="767" spans="8:12" x14ac:dyDescent="0.25">
      <c r="H767" s="35"/>
      <c r="I767" s="36" t="s">
        <v>1526</v>
      </c>
      <c r="J767" s="36">
        <f>SQRT(POWER($K758-$I756,2)+POWER($L758-$J756,2))</f>
        <v>1.5522167577438859</v>
      </c>
      <c r="K767" s="36"/>
      <c r="L767" s="37"/>
    </row>
    <row r="771" spans="8:12" x14ac:dyDescent="0.25">
      <c r="H771" s="7"/>
      <c r="I771" s="8" t="s">
        <v>1512</v>
      </c>
      <c r="J771" s="8" t="s">
        <v>1513</v>
      </c>
      <c r="K771" s="8" t="s">
        <v>1514</v>
      </c>
      <c r="L771" s="9" t="s">
        <v>1522</v>
      </c>
    </row>
    <row r="772" spans="8:12" x14ac:dyDescent="0.25">
      <c r="H772" s="33" t="s">
        <v>1516</v>
      </c>
      <c r="I772" s="4">
        <f>SQRT(POWER($I777-$M$3,2)+POWER($J777-$M$4,2))</f>
        <v>2.2360679774997898</v>
      </c>
      <c r="J772" s="4">
        <f>SQRT(POWER($I777-$N$3,2)+POWER($J777-$N$4,2))</f>
        <v>0.86023252670426265</v>
      </c>
      <c r="K772" s="4">
        <f>SQRT(POWER($I777-$O$3,2)+POWER($J777-$O$4,2))</f>
        <v>3.0858548248418947</v>
      </c>
      <c r="L772" s="10">
        <f>SQRT(POWER($I777-$P$3,2)+POWER($J777-$P$4,2))</f>
        <v>4.5541190146942796</v>
      </c>
    </row>
    <row r="773" spans="8:12" x14ac:dyDescent="0.25">
      <c r="H773" s="33" t="s">
        <v>1527</v>
      </c>
      <c r="I773" s="32">
        <f>ROUND(I772/0.5,0)*0.5</f>
        <v>2</v>
      </c>
      <c r="J773" s="32">
        <f t="shared" ref="J773:L773" si="89">ROUND(J772/0.5,0)*0.5</f>
        <v>1</v>
      </c>
      <c r="K773" s="32">
        <f t="shared" si="89"/>
        <v>3</v>
      </c>
      <c r="L773" s="34">
        <f t="shared" si="89"/>
        <v>4.5</v>
      </c>
    </row>
    <row r="774" spans="8:12" x14ac:dyDescent="0.25">
      <c r="H774" s="33" t="s">
        <v>1517</v>
      </c>
      <c r="I774" s="4">
        <f ca="1">IF(INDIRECT("$C$" &amp; $I773*2+3)&gt;$I$6,$I$6,INDIRECT("$C$" &amp; $I773*2+3))</f>
        <v>1.305353997541538</v>
      </c>
      <c r="J774" s="4">
        <f ca="1">IF(INDIRECT("$D$" &amp; $J773*2+3)&gt;$I$6,$I$6,INDIRECT("$D$" &amp; $J773*2+3))</f>
        <v>0.78145875028456535</v>
      </c>
      <c r="K774" s="4">
        <f ca="1">IF(INDIRECT("$E$" &amp; $K773*2+3)&gt;$I$6,$I$6,INDIRECT("$E$" &amp; $K773*2+3))</f>
        <v>5.2810983706043579</v>
      </c>
      <c r="L774" s="10">
        <f ca="1">IF(INDIRECT("$F$" &amp; $L773*2+3)&gt;$I$6,$I$6,INDIRECT("$F$" &amp; $L773*2+3))</f>
        <v>2.1457906735558052</v>
      </c>
    </row>
    <row r="775" spans="8:12" x14ac:dyDescent="0.25">
      <c r="H775" s="33"/>
      <c r="I775" s="32" t="s">
        <v>1502</v>
      </c>
      <c r="J775" s="4">
        <f>SUM(ABS(I772-I773),ABS(J773-J772),ABS(K773-K772),ABS(L773-L772))</f>
        <v>0.51580929033170142</v>
      </c>
      <c r="K775" s="32"/>
      <c r="L775" s="34"/>
    </row>
    <row r="776" spans="8:12" x14ac:dyDescent="0.25">
      <c r="H776" s="33"/>
      <c r="I776" s="32" t="s">
        <v>1509</v>
      </c>
      <c r="J776" s="32" t="s">
        <v>1510</v>
      </c>
      <c r="K776" s="32"/>
      <c r="L776" s="34"/>
    </row>
    <row r="777" spans="8:12" x14ac:dyDescent="0.25">
      <c r="H777" s="33" t="s">
        <v>1523</v>
      </c>
      <c r="I777" s="32">
        <v>0.5</v>
      </c>
      <c r="J777" s="32">
        <v>1</v>
      </c>
      <c r="K777" s="32"/>
      <c r="L777" s="34"/>
    </row>
    <row r="778" spans="8:12" x14ac:dyDescent="0.25">
      <c r="H778" s="33" t="s">
        <v>1525</v>
      </c>
      <c r="I778" s="4">
        <v>-1.0658182089552199</v>
      </c>
      <c r="J778" s="4">
        <v>-2.2298208955223902</v>
      </c>
      <c r="K778" s="4">
        <f>IF($I778&lt;$K$3,$K$3,IF($I778&gt;$L$3,$L$3,$I778))</f>
        <v>0</v>
      </c>
      <c r="L778" s="10">
        <f>IF($J778&lt;$K$4,$K$4,IF($J778&gt;$L$4,$L$4,$J778))</f>
        <v>0</v>
      </c>
    </row>
    <row r="779" spans="8:12" x14ac:dyDescent="0.25">
      <c r="H779" s="33" t="s">
        <v>1526</v>
      </c>
      <c r="I779" s="4">
        <v>2.0985900000000002</v>
      </c>
      <c r="J779" s="4">
        <v>-2.19457857222408</v>
      </c>
      <c r="K779" s="4">
        <f>IF($I779&lt;$K$3,$K$3,IF($I779&gt;$L$3,$L$3,$I779))</f>
        <v>2.0985900000000002</v>
      </c>
      <c r="L779" s="10">
        <f>IF($J779&lt;$K$4,$K$4,IF($J779&gt;$L$4,$L$4,$J779))</f>
        <v>0</v>
      </c>
    </row>
    <row r="780" spans="8:12" x14ac:dyDescent="0.25">
      <c r="H780" s="33"/>
      <c r="I780" s="32"/>
      <c r="J780" s="32"/>
      <c r="K780" s="32"/>
      <c r="L780" s="34"/>
    </row>
    <row r="781" spans="8:12" x14ac:dyDescent="0.25">
      <c r="H781" s="33" t="s">
        <v>1519</v>
      </c>
      <c r="I781" s="32" t="str">
        <f ca="1" xml:space="preserve"> "(x - " &amp; $M$3 &amp; ")^2 + (y - " &amp; $M$4 &amp; ")^2 = " &amp; I774 &amp; "^2"</f>
        <v>(x - 2,5)^2 + (y - 0)^2 = 1,30535399754154^2</v>
      </c>
      <c r="J781" s="32"/>
      <c r="K781" s="32"/>
      <c r="L781" s="34"/>
    </row>
    <row r="782" spans="8:12" x14ac:dyDescent="0.25">
      <c r="H782" s="33"/>
      <c r="I782" s="32" t="str">
        <f ca="1" xml:space="preserve"> "(x - " &amp; $N$3 &amp; ")^2 + (y - " &amp; $N$4 &amp; ")^2 = " &amp; J774 &amp; "^2"</f>
        <v>(x - 0)^2 + (y - 1,7)^2 = 0,781458750284565^2</v>
      </c>
      <c r="J782" s="32"/>
      <c r="K782" s="32"/>
      <c r="L782" s="34"/>
    </row>
    <row r="783" spans="8:12" x14ac:dyDescent="0.25">
      <c r="H783" s="33"/>
      <c r="I783" s="32" t="str">
        <f ca="1" xml:space="preserve"> "(x - " &amp; $O$3 &amp; ")^2 + (y - " &amp; $O$4 &amp; ")^2 = " &amp; K774 &amp; "^2"</f>
        <v>(x - 2,5)^2 + (y - 3,35)^2 = 5,28109837060436^2</v>
      </c>
      <c r="J783" s="32"/>
      <c r="K783" s="32"/>
      <c r="L783" s="34"/>
    </row>
    <row r="784" spans="8:12" x14ac:dyDescent="0.25">
      <c r="H784" s="33"/>
      <c r="I784" s="32" t="str">
        <f ca="1" xml:space="preserve"> "(x - " &amp; $P$3 &amp; ")^2 + (y - " &amp; $P$4 &amp; ")^2 = " &amp; L774 &amp; "^2"</f>
        <v>(x - 5)^2 + (y - 1,7)^2 = 2,14579067355581^2</v>
      </c>
      <c r="J784" s="32"/>
      <c r="K784" s="32"/>
      <c r="L784" s="34"/>
    </row>
    <row r="785" spans="8:12" x14ac:dyDescent="0.25">
      <c r="H785" s="33"/>
      <c r="I785" s="32"/>
      <c r="J785" s="32"/>
      <c r="K785" s="32"/>
      <c r="L785" s="34"/>
    </row>
    <row r="786" spans="8:12" x14ac:dyDescent="0.25">
      <c r="H786" s="33"/>
      <c r="I786" s="32" t="s">
        <v>1529</v>
      </c>
      <c r="J786" s="32"/>
      <c r="K786" s="32"/>
      <c r="L786" s="34"/>
    </row>
    <row r="787" spans="8:12" x14ac:dyDescent="0.25">
      <c r="H787" s="33"/>
      <c r="I787" s="32" t="s">
        <v>1525</v>
      </c>
      <c r="J787" s="32">
        <f>SQRT(POWER($K778-$I777,2)+POWER($L778-$J777,2))</f>
        <v>1.1180339887498949</v>
      </c>
      <c r="K787" s="32"/>
      <c r="L787" s="34"/>
    </row>
    <row r="788" spans="8:12" x14ac:dyDescent="0.25">
      <c r="H788" s="35"/>
      <c r="I788" s="36" t="s">
        <v>1526</v>
      </c>
      <c r="J788" s="36">
        <f>SQRT(POWER($K779-$I777,2)+POWER($L779-$J777,2))</f>
        <v>1.885600696886804</v>
      </c>
      <c r="K788" s="36"/>
      <c r="L788" s="37"/>
    </row>
    <row r="792" spans="8:12" x14ac:dyDescent="0.25">
      <c r="H792" s="7"/>
      <c r="I792" s="8" t="s">
        <v>1512</v>
      </c>
      <c r="J792" s="8" t="s">
        <v>1513</v>
      </c>
      <c r="K792" s="8" t="s">
        <v>1514</v>
      </c>
      <c r="L792" s="9" t="s">
        <v>1522</v>
      </c>
    </row>
    <row r="793" spans="8:12" x14ac:dyDescent="0.25">
      <c r="H793" s="33" t="s">
        <v>1516</v>
      </c>
      <c r="I793" s="4">
        <f>SQRT(POWER($I798-$M$3,2)+POWER($J798-$M$4,2))</f>
        <v>1.8027756377319946</v>
      </c>
      <c r="J793" s="4">
        <f>SQRT(POWER($I798-$N$3,2)+POWER($J798-$N$4,2))</f>
        <v>1.2206555615733703</v>
      </c>
      <c r="K793" s="4">
        <f>SQRT(POWER($I798-$O$3,2)+POWER($J798-$O$4,2))</f>
        <v>2.78792037189013</v>
      </c>
      <c r="L793" s="10">
        <f>SQRT(POWER($I798-$P$3,2)+POWER($J798-$P$4,2))</f>
        <v>4.0607881008493907</v>
      </c>
    </row>
    <row r="794" spans="8:12" x14ac:dyDescent="0.25">
      <c r="H794" s="33" t="s">
        <v>1527</v>
      </c>
      <c r="I794" s="32">
        <f>ROUND(I793/0.5,0)*0.5</f>
        <v>2</v>
      </c>
      <c r="J794" s="32">
        <f t="shared" ref="J794:L794" si="90">ROUND(J793/0.5,0)*0.5</f>
        <v>1</v>
      </c>
      <c r="K794" s="32">
        <f t="shared" si="90"/>
        <v>3</v>
      </c>
      <c r="L794" s="34">
        <f t="shared" si="90"/>
        <v>4</v>
      </c>
    </row>
    <row r="795" spans="8:12" x14ac:dyDescent="0.25">
      <c r="H795" s="33" t="s">
        <v>1517</v>
      </c>
      <c r="I795" s="4">
        <f ca="1">IF(INDIRECT("$C$" &amp; $I794*2+3)&gt;$I$6,$I$6,INDIRECT("$C$" &amp; $I794*2+3))</f>
        <v>1.305353997541538</v>
      </c>
      <c r="J795" s="4">
        <f ca="1">IF(INDIRECT("$D$" &amp; $J794*2+3)&gt;$I$6,$I$6,INDIRECT("$D$" &amp; $J794*2+3))</f>
        <v>0.78145875028456535</v>
      </c>
      <c r="K795" s="4">
        <f ca="1">IF(INDIRECT("$E$" &amp; $K794*2+3)&gt;$I$6,$I$6,INDIRECT("$E$" &amp; $K794*2+3))</f>
        <v>5.2810983706043579</v>
      </c>
      <c r="L795" s="10">
        <f ca="1">IF(INDIRECT("$F$" &amp; $L794*2+3)&gt;$I$6,$I$6,INDIRECT("$F$" &amp; $L794*2+3))</f>
        <v>5.2810983706043579</v>
      </c>
    </row>
    <row r="796" spans="8:12" x14ac:dyDescent="0.25">
      <c r="H796" s="33"/>
      <c r="I796" s="32" t="s">
        <v>1502</v>
      </c>
      <c r="J796" s="4">
        <f>SUM(ABS(I793-I794),ABS(J794-J793),ABS(K794-K793),ABS(L794-L793))</f>
        <v>0.69074765280063644</v>
      </c>
      <c r="K796" s="32"/>
      <c r="L796" s="34"/>
    </row>
    <row r="797" spans="8:12" x14ac:dyDescent="0.25">
      <c r="H797" s="33"/>
      <c r="I797" s="32" t="s">
        <v>1509</v>
      </c>
      <c r="J797" s="32" t="s">
        <v>1510</v>
      </c>
      <c r="K797" s="32"/>
      <c r="L797" s="34"/>
    </row>
    <row r="798" spans="8:12" x14ac:dyDescent="0.25">
      <c r="H798" s="33" t="s">
        <v>1523</v>
      </c>
      <c r="I798" s="32">
        <f>I777+0.5</f>
        <v>1</v>
      </c>
      <c r="J798" s="32">
        <v>1</v>
      </c>
      <c r="K798" s="32"/>
      <c r="L798" s="34"/>
    </row>
    <row r="799" spans="8:12" x14ac:dyDescent="0.25">
      <c r="H799" s="33" t="s">
        <v>1525</v>
      </c>
      <c r="I799" s="4">
        <v>-1.0658182089552199</v>
      </c>
      <c r="J799" s="4">
        <v>-2.2298208955223902</v>
      </c>
      <c r="K799" s="4">
        <f>IF($I799&lt;$K$3,$K$3,IF($I799&gt;$L$3,$L$3,$I799))</f>
        <v>0</v>
      </c>
      <c r="L799" s="10">
        <f>IF($J799&lt;$K$4,$K$4,IF($J799&gt;$L$4,$L$4,$J799))</f>
        <v>0</v>
      </c>
    </row>
    <row r="800" spans="8:12" x14ac:dyDescent="0.25">
      <c r="H800" s="33" t="s">
        <v>1526</v>
      </c>
      <c r="I800" s="4">
        <v>-0.22700000000000001</v>
      </c>
      <c r="J800" s="4">
        <v>-2.2204788951999102</v>
      </c>
      <c r="K800" s="4">
        <f>IF($I800&lt;$K$3,$K$3,IF($I800&gt;$L$3,$L$3,$I800))</f>
        <v>0</v>
      </c>
      <c r="L800" s="10">
        <f>IF($J800&lt;$K$4,$K$4,IF($J800&gt;$L$4,$L$4,$J800))</f>
        <v>0</v>
      </c>
    </row>
    <row r="801" spans="8:12" x14ac:dyDescent="0.25">
      <c r="H801" s="33"/>
      <c r="I801" s="32"/>
      <c r="J801" s="32"/>
      <c r="K801" s="32"/>
      <c r="L801" s="34"/>
    </row>
    <row r="802" spans="8:12" x14ac:dyDescent="0.25">
      <c r="H802" s="33" t="s">
        <v>1519</v>
      </c>
      <c r="I802" s="32" t="str">
        <f ca="1" xml:space="preserve"> "(x - " &amp; $M$3 &amp; ")^2 + (y - " &amp; $M$4 &amp; ")^2 = " &amp; I795 &amp; "^2"</f>
        <v>(x - 2,5)^2 + (y - 0)^2 = 1,30535399754154^2</v>
      </c>
      <c r="J802" s="32"/>
      <c r="K802" s="32"/>
      <c r="L802" s="34"/>
    </row>
    <row r="803" spans="8:12" x14ac:dyDescent="0.25">
      <c r="H803" s="33"/>
      <c r="I803" s="32" t="str">
        <f ca="1" xml:space="preserve"> "(x - " &amp; $N$3 &amp; ")^2 + (y - " &amp; $N$4 &amp; ")^2 = " &amp; J795 &amp; "^2"</f>
        <v>(x - 0)^2 + (y - 1,7)^2 = 0,781458750284565^2</v>
      </c>
      <c r="J803" s="32"/>
      <c r="K803" s="32"/>
      <c r="L803" s="34"/>
    </row>
    <row r="804" spans="8:12" x14ac:dyDescent="0.25">
      <c r="H804" s="33"/>
      <c r="I804" s="32" t="str">
        <f ca="1" xml:space="preserve"> "(x - " &amp; $O$3 &amp; ")^2 + (y - " &amp; $O$4 &amp; ")^2 = " &amp; K795 &amp; "^2"</f>
        <v>(x - 2,5)^2 + (y - 3,35)^2 = 5,28109837060436^2</v>
      </c>
      <c r="J804" s="32"/>
      <c r="K804" s="32"/>
      <c r="L804" s="34"/>
    </row>
    <row r="805" spans="8:12" x14ac:dyDescent="0.25">
      <c r="H805" s="33"/>
      <c r="I805" s="32" t="str">
        <f ca="1" xml:space="preserve"> "(x - " &amp; $P$3 &amp; ")^2 + (y - " &amp; $P$4 &amp; ")^2 = " &amp; L795 &amp; "^2"</f>
        <v>(x - 5)^2 + (y - 1,7)^2 = 5,28109837060436^2</v>
      </c>
      <c r="J805" s="32"/>
      <c r="K805" s="32"/>
      <c r="L805" s="34"/>
    </row>
    <row r="806" spans="8:12" x14ac:dyDescent="0.25">
      <c r="H806" s="33"/>
      <c r="I806" s="32"/>
      <c r="J806" s="32"/>
      <c r="K806" s="32"/>
      <c r="L806" s="34"/>
    </row>
    <row r="807" spans="8:12" x14ac:dyDescent="0.25">
      <c r="H807" s="33"/>
      <c r="I807" s="32" t="s">
        <v>1529</v>
      </c>
      <c r="J807" s="32"/>
      <c r="K807" s="32"/>
      <c r="L807" s="34"/>
    </row>
    <row r="808" spans="8:12" x14ac:dyDescent="0.25">
      <c r="H808" s="33"/>
      <c r="I808" s="32" t="s">
        <v>1525</v>
      </c>
      <c r="J808" s="32">
        <f>SQRT(POWER($K799-$I798,2)+POWER($L799-$J798,2))</f>
        <v>1.4142135623730951</v>
      </c>
      <c r="K808" s="32"/>
      <c r="L808" s="34"/>
    </row>
    <row r="809" spans="8:12" x14ac:dyDescent="0.25">
      <c r="H809" s="35"/>
      <c r="I809" s="36" t="s">
        <v>1526</v>
      </c>
      <c r="J809" s="36">
        <f>SQRT(POWER($K800-$I798,2)+POWER($L800-$J798,2))</f>
        <v>1.4142135623730951</v>
      </c>
      <c r="K809" s="36"/>
      <c r="L809" s="37"/>
    </row>
    <row r="813" spans="8:12" x14ac:dyDescent="0.25">
      <c r="H813" s="7"/>
      <c r="I813" s="8" t="s">
        <v>1512</v>
      </c>
      <c r="J813" s="8" t="s">
        <v>1513</v>
      </c>
      <c r="K813" s="8" t="s">
        <v>1514</v>
      </c>
      <c r="L813" s="9" t="s">
        <v>1522</v>
      </c>
    </row>
    <row r="814" spans="8:12" x14ac:dyDescent="0.25">
      <c r="H814" s="33" t="s">
        <v>1516</v>
      </c>
      <c r="I814" s="4">
        <f>SQRT(POWER($I819-$M$3,2)+POWER($J819-$M$4,2))</f>
        <v>1.4142135623730951</v>
      </c>
      <c r="J814" s="4">
        <f>SQRT(POWER($I819-$N$3,2)+POWER($J819-$N$4,2))</f>
        <v>1.6552945357246849</v>
      </c>
      <c r="K814" s="4">
        <f>SQRT(POWER($I819-$O$3,2)+POWER($J819-$O$4,2))</f>
        <v>2.553918557824427</v>
      </c>
      <c r="L814" s="10">
        <f>SQRT(POWER($I819-$P$3,2)+POWER($J819-$P$4,2))</f>
        <v>3.5693136595149495</v>
      </c>
    </row>
    <row r="815" spans="8:12" x14ac:dyDescent="0.25">
      <c r="H815" s="33" t="s">
        <v>1527</v>
      </c>
      <c r="I815" s="32">
        <f>ROUND(I814/0.5,0)*0.5</f>
        <v>1.5</v>
      </c>
      <c r="J815" s="32">
        <f t="shared" ref="J815:L815" si="91">ROUND(J814/0.5,0)*0.5</f>
        <v>1.5</v>
      </c>
      <c r="K815" s="32">
        <f t="shared" si="91"/>
        <v>2.5</v>
      </c>
      <c r="L815" s="34">
        <f t="shared" si="91"/>
        <v>3.5</v>
      </c>
    </row>
    <row r="816" spans="8:12" x14ac:dyDescent="0.25">
      <c r="H816" s="33" t="s">
        <v>1517</v>
      </c>
      <c r="I816" s="4">
        <f ca="1">IF(INDIRECT("$C$" &amp; $I815*2+3)&gt;$I$6,$I$6,INDIRECT("$C$" &amp; $I815*2+3))</f>
        <v>0.84668532843176303</v>
      </c>
      <c r="J816" s="4">
        <f ca="1">IF(INDIRECT("$D$" &amp; $J815*2+3)&gt;$I$6,$I$6,INDIRECT("$D$" &amp; $J815*2+3))</f>
        <v>0.81996562104385073</v>
      </c>
      <c r="K816" s="4">
        <f ca="1">IF(INDIRECT("$E$" &amp; $K815*2+3)&gt;$I$6,$I$6,INDIRECT("$E$" &amp; $K815*2+3))</f>
        <v>3.5843432971905935</v>
      </c>
      <c r="L816" s="10">
        <f ca="1">IF(INDIRECT("$F$" &amp; $L815*2+3)&gt;$I$6,$I$6,INDIRECT("$F$" &amp; $L815*2+3))</f>
        <v>3.7609640645075757</v>
      </c>
    </row>
    <row r="817" spans="8:12" x14ac:dyDescent="0.25">
      <c r="H817" s="33"/>
      <c r="I817" s="32" t="s">
        <v>1502</v>
      </c>
      <c r="J817" s="4">
        <f>SUM(ABS(I814-I815),ABS(J815-J814),ABS(K815-K814),ABS(L815-L814))</f>
        <v>0.36431319069096624</v>
      </c>
      <c r="K817" s="32"/>
      <c r="L817" s="34"/>
    </row>
    <row r="818" spans="8:12" x14ac:dyDescent="0.25">
      <c r="H818" s="33"/>
      <c r="I818" s="32" t="s">
        <v>1509</v>
      </c>
      <c r="J818" s="32" t="s">
        <v>1510</v>
      </c>
      <c r="K818" s="32"/>
      <c r="L818" s="34"/>
    </row>
    <row r="819" spans="8:12" x14ac:dyDescent="0.25">
      <c r="H819" s="33" t="s">
        <v>1523</v>
      </c>
      <c r="I819" s="32">
        <f>I798+0.5</f>
        <v>1.5</v>
      </c>
      <c r="J819" s="32">
        <v>1</v>
      </c>
      <c r="K819" s="32"/>
      <c r="L819" s="34"/>
    </row>
    <row r="820" spans="8:12" x14ac:dyDescent="0.25">
      <c r="H820" s="33" t="s">
        <v>1525</v>
      </c>
      <c r="I820" s="4">
        <v>0.573539402985075</v>
      </c>
      <c r="J820" s="4">
        <v>-0.13005970149253701</v>
      </c>
      <c r="K820" s="4">
        <f>IF($I820&lt;$K$3,$K$3,IF($I820&gt;$L$3,$L$3,$I820))</f>
        <v>0.573539402985075</v>
      </c>
      <c r="L820" s="10">
        <f>IF($J820&lt;$K$4,$K$4,IF($J820&gt;$L$4,$L$4,$J820))</f>
        <v>0</v>
      </c>
    </row>
    <row r="821" spans="8:12" x14ac:dyDescent="0.25">
      <c r="H821" s="33" t="s">
        <v>1526</v>
      </c>
      <c r="I821" s="4">
        <v>1.1534800000000001</v>
      </c>
      <c r="J821" s="4">
        <v>-0.123600846419423</v>
      </c>
      <c r="K821" s="4">
        <f>IF($I821&lt;$K$3,$K$3,IF($I821&gt;$L$3,$L$3,$I821))</f>
        <v>1.1534800000000001</v>
      </c>
      <c r="L821" s="10">
        <f>IF($J821&lt;$K$4,$K$4,IF($J821&gt;$L$4,$L$4,$J821))</f>
        <v>0</v>
      </c>
    </row>
    <row r="822" spans="8:12" x14ac:dyDescent="0.25">
      <c r="H822" s="33"/>
      <c r="I822" s="32"/>
      <c r="J822" s="32"/>
      <c r="K822" s="32"/>
      <c r="L822" s="34"/>
    </row>
    <row r="823" spans="8:12" x14ac:dyDescent="0.25">
      <c r="H823" s="33" t="s">
        <v>1519</v>
      </c>
      <c r="I823" s="32" t="str">
        <f ca="1" xml:space="preserve"> "(x - " &amp; $M$3 &amp; ")^2 + (y - " &amp; $M$4 &amp; ")^2 = " &amp; I816 &amp; "^2"</f>
        <v>(x - 2,5)^2 + (y - 0)^2 = 0,846685328431763^2</v>
      </c>
      <c r="J823" s="32"/>
      <c r="K823" s="32"/>
      <c r="L823" s="34"/>
    </row>
    <row r="824" spans="8:12" x14ac:dyDescent="0.25">
      <c r="H824" s="33"/>
      <c r="I824" s="32" t="str">
        <f ca="1" xml:space="preserve"> "(x - " &amp; $N$3 &amp; ")^2 + (y - " &amp; $N$4 &amp; ")^2 = " &amp; J816 &amp; "^2"</f>
        <v>(x - 0)^2 + (y - 1,7)^2 = 0,819965621043851^2</v>
      </c>
      <c r="J824" s="32"/>
      <c r="K824" s="32"/>
      <c r="L824" s="34"/>
    </row>
    <row r="825" spans="8:12" x14ac:dyDescent="0.25">
      <c r="H825" s="33"/>
      <c r="I825" s="32" t="str">
        <f ca="1" xml:space="preserve"> "(x - " &amp; $O$3 &amp; ")^2 + (y - " &amp; $O$4 &amp; ")^2 = " &amp; K816 &amp; "^2"</f>
        <v>(x - 2,5)^2 + (y - 3,35)^2 = 3,58434329719059^2</v>
      </c>
      <c r="J825" s="32"/>
      <c r="K825" s="32"/>
      <c r="L825" s="34"/>
    </row>
    <row r="826" spans="8:12" x14ac:dyDescent="0.25">
      <c r="H826" s="33"/>
      <c r="I826" s="32" t="str">
        <f ca="1" xml:space="preserve"> "(x - " &amp; $P$3 &amp; ")^2 + (y - " &amp; $P$4 &amp; ")^2 = " &amp; L816 &amp; "^2"</f>
        <v>(x - 5)^2 + (y - 1,7)^2 = 3,76096406450758^2</v>
      </c>
      <c r="J826" s="32"/>
      <c r="K826" s="32"/>
      <c r="L826" s="34"/>
    </row>
    <row r="827" spans="8:12" x14ac:dyDescent="0.25">
      <c r="H827" s="33"/>
      <c r="I827" s="32"/>
      <c r="J827" s="32"/>
      <c r="K827" s="32"/>
      <c r="L827" s="34"/>
    </row>
    <row r="828" spans="8:12" x14ac:dyDescent="0.25">
      <c r="H828" s="33"/>
      <c r="I828" s="32" t="s">
        <v>1529</v>
      </c>
      <c r="J828" s="32"/>
      <c r="K828" s="32"/>
      <c r="L828" s="34"/>
    </row>
    <row r="829" spans="8:12" x14ac:dyDescent="0.25">
      <c r="H829" s="33"/>
      <c r="I829" s="32" t="s">
        <v>1525</v>
      </c>
      <c r="J829" s="32">
        <f>SQRT(POWER($K820-$I819,2)+POWER($L820-$J819,2))</f>
        <v>1.3632055009503341</v>
      </c>
      <c r="K829" s="32"/>
      <c r="L829" s="34"/>
    </row>
    <row r="830" spans="8:12" x14ac:dyDescent="0.25">
      <c r="H830" s="35"/>
      <c r="I830" s="36" t="s">
        <v>1526</v>
      </c>
      <c r="J830" s="36">
        <f>SQRT(POWER($K821-$I819,2)+POWER($L821-$J819,2))</f>
        <v>1.0583364825989889</v>
      </c>
      <c r="K830" s="36"/>
      <c r="L830" s="37"/>
    </row>
    <row r="834" spans="8:12" x14ac:dyDescent="0.25">
      <c r="H834" s="7"/>
      <c r="I834" s="8" t="s">
        <v>1512</v>
      </c>
      <c r="J834" s="8" t="s">
        <v>1513</v>
      </c>
      <c r="K834" s="8" t="s">
        <v>1514</v>
      </c>
      <c r="L834" s="9" t="s">
        <v>1522</v>
      </c>
    </row>
    <row r="835" spans="8:12" x14ac:dyDescent="0.25">
      <c r="H835" s="33" t="s">
        <v>1516</v>
      </c>
      <c r="I835" s="4">
        <f>SQRT(POWER($I840-$M$3,2)+POWER($J840-$M$4,2))</f>
        <v>1.1180339887498949</v>
      </c>
      <c r="J835" s="4">
        <f>SQRT(POWER($I840-$N$3,2)+POWER($J840-$N$4,2))</f>
        <v>2.118962010041709</v>
      </c>
      <c r="K835" s="4">
        <f>SQRT(POWER($I840-$O$3,2)+POWER($J840-$O$4,2))</f>
        <v>2.402602755346793</v>
      </c>
      <c r="L835" s="10">
        <f>SQRT(POWER($I840-$P$3,2)+POWER($J840-$P$4,2))</f>
        <v>3.0805843601498726</v>
      </c>
    </row>
    <row r="836" spans="8:12" x14ac:dyDescent="0.25">
      <c r="H836" s="33" t="s">
        <v>1527</v>
      </c>
      <c r="I836" s="32">
        <f>ROUND(I835/0.5,0)*0.5</f>
        <v>1</v>
      </c>
      <c r="J836" s="32">
        <f t="shared" ref="J836:L836" si="92">ROUND(J835/0.5,0)*0.5</f>
        <v>2</v>
      </c>
      <c r="K836" s="32">
        <f t="shared" si="92"/>
        <v>2.5</v>
      </c>
      <c r="L836" s="34">
        <f t="shared" si="92"/>
        <v>3</v>
      </c>
    </row>
    <row r="837" spans="8:12" x14ac:dyDescent="0.25">
      <c r="H837" s="33" t="s">
        <v>1517</v>
      </c>
      <c r="I837" s="4">
        <f ca="1">IF(INDIRECT("$C$" &amp; $I836*2+3)&gt;$I$6,$I$6,INDIRECT("$C$" &amp; $I836*2+3))</f>
        <v>0.76902925858494564</v>
      </c>
      <c r="J837" s="4">
        <f ca="1">IF(INDIRECT("$D$" &amp; $J836*2+3)&gt;$I$6,$I$6,INDIRECT("$D$" &amp; $J836*2+3))</f>
        <v>1.305353997541538</v>
      </c>
      <c r="K837" s="4">
        <f ca="1">IF(INDIRECT("$E$" &amp; $K836*2+3)&gt;$I$6,$I$6,INDIRECT("$E$" &amp; $K836*2+3))</f>
        <v>3.5843432971905935</v>
      </c>
      <c r="L837" s="10">
        <f ca="1">IF(INDIRECT("$F$" &amp; $L836*2+3)&gt;$I$6,$I$6,INDIRECT("$F$" &amp; $L836*2+3))</f>
        <v>5.2810983706043579</v>
      </c>
    </row>
    <row r="838" spans="8:12" x14ac:dyDescent="0.25">
      <c r="H838" s="33"/>
      <c r="I838" s="32" t="s">
        <v>1502</v>
      </c>
      <c r="J838" s="4">
        <f>SUM(ABS(I835-I836),ABS(J836-J835),ABS(K836-K835),ABS(L836-L835))</f>
        <v>0.4149776035946835</v>
      </c>
      <c r="K838" s="32"/>
      <c r="L838" s="34"/>
    </row>
    <row r="839" spans="8:12" x14ac:dyDescent="0.25">
      <c r="H839" s="33"/>
      <c r="I839" s="32" t="s">
        <v>1509</v>
      </c>
      <c r="J839" s="32" t="s">
        <v>1510</v>
      </c>
      <c r="K839" s="32"/>
      <c r="L839" s="34"/>
    </row>
    <row r="840" spans="8:12" x14ac:dyDescent="0.25">
      <c r="H840" s="33" t="s">
        <v>1523</v>
      </c>
      <c r="I840" s="32">
        <f>I819+0.5</f>
        <v>2</v>
      </c>
      <c r="J840" s="32">
        <v>1</v>
      </c>
      <c r="K840" s="32"/>
      <c r="L840" s="34"/>
    </row>
    <row r="841" spans="8:12" x14ac:dyDescent="0.25">
      <c r="H841" s="33" t="s">
        <v>1525</v>
      </c>
      <c r="I841" s="4">
        <v>0.79504597014925404</v>
      </c>
      <c r="J841" s="4">
        <v>-0.14940298507462699</v>
      </c>
      <c r="K841" s="4">
        <f>IF($I841&lt;$K$3,$K$3,IF($I841&gt;$L$3,$L$3,$I841))</f>
        <v>0.79504597014925404</v>
      </c>
      <c r="L841" s="10">
        <f>IF($J841&lt;$K$4,$K$4,IF($J841&gt;$L$4,$L$4,$J841))</f>
        <v>0</v>
      </c>
    </row>
    <row r="842" spans="8:12" x14ac:dyDescent="0.25">
      <c r="H842" s="33" t="s">
        <v>1526</v>
      </c>
      <c r="I842" s="4">
        <v>-0.11623</v>
      </c>
      <c r="J842" s="4">
        <v>-0.159551954560641</v>
      </c>
      <c r="K842" s="4">
        <f>IF($I842&lt;$K$3,$K$3,IF($I842&gt;$L$3,$L$3,$I842))</f>
        <v>0</v>
      </c>
      <c r="L842" s="10">
        <f>IF($J842&lt;$K$4,$K$4,IF($J842&gt;$L$4,$L$4,$J842))</f>
        <v>0</v>
      </c>
    </row>
    <row r="843" spans="8:12" x14ac:dyDescent="0.25">
      <c r="H843" s="33"/>
      <c r="I843" s="32"/>
      <c r="J843" s="32"/>
      <c r="K843" s="32"/>
      <c r="L843" s="34"/>
    </row>
    <row r="844" spans="8:12" x14ac:dyDescent="0.25">
      <c r="H844" s="33" t="s">
        <v>1519</v>
      </c>
      <c r="I844" s="32" t="str">
        <f ca="1" xml:space="preserve"> "(x - " &amp; $M$3 &amp; ")^2 + (y - " &amp; $M$4 &amp; ")^2 = " &amp; I837 &amp; "^2"</f>
        <v>(x - 2,5)^2 + (y - 0)^2 = 0,769029258584946^2</v>
      </c>
      <c r="J844" s="32"/>
      <c r="K844" s="32"/>
      <c r="L844" s="34"/>
    </row>
    <row r="845" spans="8:12" x14ac:dyDescent="0.25">
      <c r="H845" s="33"/>
      <c r="I845" s="32" t="str">
        <f ca="1" xml:space="preserve"> "(x - " &amp; $N$3 &amp; ")^2 + (y - " &amp; $N$4 &amp; ")^2 = " &amp; J837 &amp; "^2"</f>
        <v>(x - 0)^2 + (y - 1,7)^2 = 1,30535399754154^2</v>
      </c>
      <c r="J845" s="32"/>
      <c r="K845" s="32"/>
      <c r="L845" s="34"/>
    </row>
    <row r="846" spans="8:12" x14ac:dyDescent="0.25">
      <c r="H846" s="33"/>
      <c r="I846" s="32" t="str">
        <f ca="1" xml:space="preserve"> "(x - " &amp; $O$3 &amp; ")^2 + (y - " &amp; $O$4 &amp; ")^2 = " &amp; K837 &amp; "^2"</f>
        <v>(x - 2,5)^2 + (y - 3,35)^2 = 3,58434329719059^2</v>
      </c>
      <c r="J846" s="32"/>
      <c r="K846" s="32"/>
      <c r="L846" s="34"/>
    </row>
    <row r="847" spans="8:12" x14ac:dyDescent="0.25">
      <c r="H847" s="33"/>
      <c r="I847" s="32" t="str">
        <f ca="1" xml:space="preserve"> "(x - " &amp; $P$3 &amp; ")^2 + (y - " &amp; $P$4 &amp; ")^2 = " &amp; L837 &amp; "^2"</f>
        <v>(x - 5)^2 + (y - 1,7)^2 = 5,28109837060436^2</v>
      </c>
      <c r="J847" s="32"/>
      <c r="K847" s="32"/>
      <c r="L847" s="34"/>
    </row>
    <row r="848" spans="8:12" x14ac:dyDescent="0.25">
      <c r="H848" s="33"/>
      <c r="I848" s="32"/>
      <c r="J848" s="32"/>
      <c r="K848" s="32"/>
      <c r="L848" s="34"/>
    </row>
    <row r="849" spans="8:12" x14ac:dyDescent="0.25">
      <c r="H849" s="33"/>
      <c r="I849" s="32" t="s">
        <v>1529</v>
      </c>
      <c r="J849" s="32"/>
      <c r="K849" s="32"/>
      <c r="L849" s="34"/>
    </row>
    <row r="850" spans="8:12" x14ac:dyDescent="0.25">
      <c r="H850" s="33"/>
      <c r="I850" s="32" t="s">
        <v>1525</v>
      </c>
      <c r="J850" s="32">
        <f>SQRT(POWER($K841-$I840,2)+POWER($L841-$J840,2))</f>
        <v>1.5658589381082679</v>
      </c>
      <c r="K850" s="32"/>
      <c r="L850" s="34"/>
    </row>
    <row r="851" spans="8:12" x14ac:dyDescent="0.25">
      <c r="H851" s="35"/>
      <c r="I851" s="36" t="s">
        <v>1526</v>
      </c>
      <c r="J851" s="36">
        <f>SQRT(POWER($K842-$I840,2)+POWER($L842-$J840,2))</f>
        <v>2.2360679774997898</v>
      </c>
      <c r="K851" s="36"/>
      <c r="L851" s="37"/>
    </row>
    <row r="855" spans="8:12" x14ac:dyDescent="0.25">
      <c r="H855" s="7"/>
      <c r="I855" s="8" t="s">
        <v>1512</v>
      </c>
      <c r="J855" s="8" t="s">
        <v>1513</v>
      </c>
      <c r="K855" s="8" t="s">
        <v>1514</v>
      </c>
      <c r="L855" s="9" t="s">
        <v>1522</v>
      </c>
    </row>
    <row r="856" spans="8:12" x14ac:dyDescent="0.25">
      <c r="H856" s="33" t="s">
        <v>1516</v>
      </c>
      <c r="I856" s="4">
        <f>SQRT(POWER($I861-$M$3,2)+POWER($J861-$M$4,2))</f>
        <v>1</v>
      </c>
      <c r="J856" s="4">
        <f>SQRT(POWER($I861-$N$3,2)+POWER($J861-$N$4,2))</f>
        <v>2.5961509971494339</v>
      </c>
      <c r="K856" s="4">
        <f>SQRT(POWER($I861-$O$3,2)+POWER($J861-$O$4,2))</f>
        <v>2.35</v>
      </c>
      <c r="L856" s="10">
        <f>SQRT(POWER($I861-$P$3,2)+POWER($J861-$P$4,2))</f>
        <v>2.5961509971494339</v>
      </c>
    </row>
    <row r="857" spans="8:12" x14ac:dyDescent="0.25">
      <c r="H857" s="33" t="s">
        <v>1527</v>
      </c>
      <c r="I857" s="32">
        <f>ROUND(I856/0.5,0)*0.5</f>
        <v>1</v>
      </c>
      <c r="J857" s="32">
        <f t="shared" ref="J857:L857" si="93">ROUND(J856/0.5,0)*0.5</f>
        <v>2.5</v>
      </c>
      <c r="K857" s="32">
        <f t="shared" si="93"/>
        <v>2.5</v>
      </c>
      <c r="L857" s="34">
        <f t="shared" si="93"/>
        <v>2.5</v>
      </c>
    </row>
    <row r="858" spans="8:12" x14ac:dyDescent="0.25">
      <c r="H858" s="33" t="s">
        <v>1517</v>
      </c>
      <c r="I858" s="4">
        <f ca="1">IF(INDIRECT("$C$" &amp; $I857*2+3)&gt;$I$6,$I$6,INDIRECT("$C$" &amp; $I857*2+3))</f>
        <v>0.76902925858494564</v>
      </c>
      <c r="J858" s="4">
        <f ca="1">IF(INDIRECT("$D$" &amp; $J857*2+3)&gt;$I$6,$I$6,INDIRECT("$D$" &amp; $J857*2+3))</f>
        <v>3.5273325269550631</v>
      </c>
      <c r="K858" s="4">
        <f ca="1">IF(INDIRECT("$E$" &amp; $K857*2+3)&gt;$I$6,$I$6,INDIRECT("$E$" &amp; $K857*2+3))</f>
        <v>3.5843432971905935</v>
      </c>
      <c r="L858" s="10">
        <f ca="1">IF(INDIRECT("$F$" &amp; $L857*2+3)&gt;$I$6,$I$6,INDIRECT("$F$" &amp; $L857*2+3))</f>
        <v>3.308214208460992</v>
      </c>
    </row>
    <row r="859" spans="8:12" x14ac:dyDescent="0.25">
      <c r="H859" s="33"/>
      <c r="I859" s="32" t="s">
        <v>1502</v>
      </c>
      <c r="J859" s="4">
        <f>SUM(ABS(I856-I857),ABS(J857-J856),ABS(K857-K856),ABS(L857-L856))</f>
        <v>0.34230199429886765</v>
      </c>
      <c r="K859" s="32"/>
      <c r="L859" s="34"/>
    </row>
    <row r="860" spans="8:12" x14ac:dyDescent="0.25">
      <c r="H860" s="33"/>
      <c r="I860" s="32" t="s">
        <v>1509</v>
      </c>
      <c r="J860" s="32" t="s">
        <v>1510</v>
      </c>
      <c r="K860" s="32"/>
      <c r="L860" s="34"/>
    </row>
    <row r="861" spans="8:12" x14ac:dyDescent="0.25">
      <c r="H861" s="33" t="s">
        <v>1523</v>
      </c>
      <c r="I861" s="32">
        <f>I840+0.5</f>
        <v>2.5</v>
      </c>
      <c r="J861" s="32">
        <v>1</v>
      </c>
      <c r="K861" s="32"/>
      <c r="L861" s="34"/>
    </row>
    <row r="862" spans="8:12" x14ac:dyDescent="0.25">
      <c r="H862" s="33" t="s">
        <v>1525</v>
      </c>
      <c r="I862" s="4">
        <v>2.94400597014925</v>
      </c>
      <c r="J862" s="4">
        <v>-0.14940298507462699</v>
      </c>
      <c r="K862" s="4">
        <f>IF($I862&lt;$K$3,$K$3,IF($I862&gt;$L$3,$L$3,$I862))</f>
        <v>2.94400597014925</v>
      </c>
      <c r="L862" s="10">
        <f>IF($J862&lt;$K$4,$K$4,IF($J862&gt;$L$4,$L$4,$J862))</f>
        <v>0</v>
      </c>
    </row>
    <row r="863" spans="8:12" x14ac:dyDescent="0.25">
      <c r="H863" s="33" t="s">
        <v>1526</v>
      </c>
      <c r="I863" s="4">
        <v>2.6504799999999999</v>
      </c>
      <c r="J863" s="4">
        <v>-0.152672012473549</v>
      </c>
      <c r="K863" s="4">
        <f>IF($I863&lt;$K$3,$K$3,IF($I863&gt;$L$3,$L$3,$I863))</f>
        <v>2.6504799999999999</v>
      </c>
      <c r="L863" s="10">
        <f>IF($J863&lt;$K$4,$K$4,IF($J863&gt;$L$4,$L$4,$J863))</f>
        <v>0</v>
      </c>
    </row>
    <row r="864" spans="8:12" x14ac:dyDescent="0.25">
      <c r="H864" s="33"/>
      <c r="I864" s="32"/>
      <c r="J864" s="32"/>
      <c r="K864" s="32"/>
      <c r="L864" s="34"/>
    </row>
    <row r="865" spans="8:12" x14ac:dyDescent="0.25">
      <c r="H865" s="33" t="s">
        <v>1519</v>
      </c>
      <c r="I865" s="32" t="str">
        <f ca="1" xml:space="preserve"> "(x - " &amp; $M$3 &amp; ")^2 + (y - " &amp; $M$4 &amp; ")^2 = " &amp; I858 &amp; "^2"</f>
        <v>(x - 2,5)^2 + (y - 0)^2 = 0,769029258584946^2</v>
      </c>
      <c r="J865" s="32"/>
      <c r="K865" s="32"/>
      <c r="L865" s="34"/>
    </row>
    <row r="866" spans="8:12" x14ac:dyDescent="0.25">
      <c r="H866" s="33"/>
      <c r="I866" s="32" t="str">
        <f ca="1" xml:space="preserve"> "(x - " &amp; $N$3 &amp; ")^2 + (y - " &amp; $N$4 &amp; ")^2 = " &amp; J858 &amp; "^2"</f>
        <v>(x - 0)^2 + (y - 1,7)^2 = 3,52733252695506^2</v>
      </c>
      <c r="J866" s="32"/>
      <c r="K866" s="32"/>
      <c r="L866" s="34"/>
    </row>
    <row r="867" spans="8:12" x14ac:dyDescent="0.25">
      <c r="H867" s="33"/>
      <c r="I867" s="32" t="str">
        <f ca="1" xml:space="preserve"> "(x - " &amp; $O$3 &amp; ")^2 + (y - " &amp; $O$4 &amp; ")^2 = " &amp; K858 &amp; "^2"</f>
        <v>(x - 2,5)^2 + (y - 3,35)^2 = 3,58434329719059^2</v>
      </c>
      <c r="J867" s="32"/>
      <c r="K867" s="32"/>
      <c r="L867" s="34"/>
    </row>
    <row r="868" spans="8:12" x14ac:dyDescent="0.25">
      <c r="H868" s="33"/>
      <c r="I868" s="32" t="str">
        <f ca="1" xml:space="preserve"> "(x - " &amp; $P$3 &amp; ")^2 + (y - " &amp; $P$4 &amp; ")^2 = " &amp; L858 &amp; "^2"</f>
        <v>(x - 5)^2 + (y - 1,7)^2 = 3,30821420846099^2</v>
      </c>
      <c r="J868" s="32"/>
      <c r="K868" s="32"/>
      <c r="L868" s="34"/>
    </row>
    <row r="869" spans="8:12" x14ac:dyDescent="0.25">
      <c r="H869" s="33"/>
      <c r="I869" s="32"/>
      <c r="J869" s="32"/>
      <c r="K869" s="32"/>
      <c r="L869" s="34"/>
    </row>
    <row r="870" spans="8:12" x14ac:dyDescent="0.25">
      <c r="H870" s="33"/>
      <c r="I870" s="32" t="s">
        <v>1529</v>
      </c>
      <c r="J870" s="32"/>
      <c r="K870" s="32"/>
      <c r="L870" s="34"/>
    </row>
    <row r="871" spans="8:12" x14ac:dyDescent="0.25">
      <c r="H871" s="33"/>
      <c r="I871" s="32" t="s">
        <v>1525</v>
      </c>
      <c r="J871" s="32">
        <f>SQRT(POWER($K862-$I861,2)+POWER($L862-$J861,2))</f>
        <v>1.0941395256219275</v>
      </c>
      <c r="K871" s="32"/>
      <c r="L871" s="34"/>
    </row>
    <row r="872" spans="8:12" x14ac:dyDescent="0.25">
      <c r="H872" s="35"/>
      <c r="I872" s="36" t="s">
        <v>1526</v>
      </c>
      <c r="J872" s="36">
        <f>SQRT(POWER($K863-$I861,2)+POWER($L863-$J861,2))</f>
        <v>1.0112587356359402</v>
      </c>
      <c r="K872" s="36"/>
      <c r="L872" s="37"/>
    </row>
    <row r="876" spans="8:12" x14ac:dyDescent="0.25">
      <c r="H876" s="7"/>
      <c r="I876" s="8" t="s">
        <v>1512</v>
      </c>
      <c r="J876" s="8" t="s">
        <v>1513</v>
      </c>
      <c r="K876" s="8" t="s">
        <v>1514</v>
      </c>
      <c r="L876" s="9" t="s">
        <v>1522</v>
      </c>
    </row>
    <row r="877" spans="8:12" x14ac:dyDescent="0.25">
      <c r="H877" s="33" t="s">
        <v>1516</v>
      </c>
      <c r="I877" s="4">
        <f>SQRT(POWER($I882-$M$3,2)+POWER($J882-$M$4,2))</f>
        <v>1.1180339887498949</v>
      </c>
      <c r="J877" s="4">
        <f>SQRT(POWER($I882-$N$3,2)+POWER($J882-$N$4,2))</f>
        <v>3.0805843601498726</v>
      </c>
      <c r="K877" s="4">
        <f>SQRT(POWER($I882-$O$3,2)+POWER($J882-$O$4,2))</f>
        <v>2.402602755346793</v>
      </c>
      <c r="L877" s="10">
        <f>SQRT(POWER($I882-$P$3,2)+POWER($J882-$P$4,2))</f>
        <v>2.118962010041709</v>
      </c>
    </row>
    <row r="878" spans="8:12" x14ac:dyDescent="0.25">
      <c r="H878" s="33" t="s">
        <v>1527</v>
      </c>
      <c r="I878" s="32">
        <f>ROUND(I877/0.5,0)*0.5</f>
        <v>1</v>
      </c>
      <c r="J878" s="32">
        <f t="shared" ref="J878:L878" si="94">ROUND(J877/0.5,0)*0.5</f>
        <v>3</v>
      </c>
      <c r="K878" s="32">
        <f t="shared" si="94"/>
        <v>2.5</v>
      </c>
      <c r="L878" s="34">
        <f t="shared" si="94"/>
        <v>2</v>
      </c>
    </row>
    <row r="879" spans="8:12" x14ac:dyDescent="0.25">
      <c r="H879" s="33" t="s">
        <v>1517</v>
      </c>
      <c r="I879" s="4">
        <f ca="1">IF(INDIRECT("$C$" &amp; $I878*2+3)&gt;$I$6,$I$6,INDIRECT("$C$" &amp; $I878*2+3))</f>
        <v>0.76902925858494564</v>
      </c>
      <c r="J879" s="4">
        <f ca="1">IF(INDIRECT("$D$" &amp; $J878*2+3)&gt;$I$6,$I$6,INDIRECT("$D$" &amp; $J878*2+3))</f>
        <v>5.2810983706043579</v>
      </c>
      <c r="K879" s="4">
        <f ca="1">IF(INDIRECT("$E$" &amp; $K878*2+3)&gt;$I$6,$I$6,INDIRECT("$E$" &amp; $K878*2+3))</f>
        <v>3.5843432971905935</v>
      </c>
      <c r="L879" s="10">
        <f ca="1">IF(INDIRECT("$F$" &amp; $L878*2+3)&gt;$I$6,$I$6,INDIRECT("$F$" &amp; $L878*2+3))</f>
        <v>1.305353997541538</v>
      </c>
    </row>
    <row r="880" spans="8:12" x14ac:dyDescent="0.25">
      <c r="H880" s="33"/>
      <c r="I880" s="32" t="s">
        <v>1502</v>
      </c>
      <c r="J880" s="4">
        <f>SUM(ABS(I877-I878),ABS(J878-J877),ABS(K878-K877),ABS(L878-L877))</f>
        <v>0.4149776035946835</v>
      </c>
      <c r="K880" s="32"/>
      <c r="L880" s="34"/>
    </row>
    <row r="881" spans="8:12" x14ac:dyDescent="0.25">
      <c r="H881" s="33"/>
      <c r="I881" s="32" t="s">
        <v>1509</v>
      </c>
      <c r="J881" s="32" t="s">
        <v>1510</v>
      </c>
      <c r="K881" s="32"/>
      <c r="L881" s="34"/>
    </row>
    <row r="882" spans="8:12" x14ac:dyDescent="0.25">
      <c r="H882" s="33" t="s">
        <v>1523</v>
      </c>
      <c r="I882" s="32">
        <f>I861+0.5</f>
        <v>3</v>
      </c>
      <c r="J882" s="32">
        <v>1</v>
      </c>
      <c r="K882" s="32"/>
      <c r="L882" s="34"/>
    </row>
    <row r="883" spans="8:12" x14ac:dyDescent="0.25">
      <c r="H883" s="33" t="s">
        <v>1525</v>
      </c>
      <c r="I883" s="4">
        <v>6.0275059701492504</v>
      </c>
      <c r="J883" s="4">
        <v>-0.14940298507462699</v>
      </c>
      <c r="K883" s="4">
        <f>IF($I883&lt;$K$3,$K$3,IF($I883&gt;$L$3,$L$3,$I883))</f>
        <v>5</v>
      </c>
      <c r="L883" s="10">
        <f>IF($J883&lt;$K$4,$K$4,IF($J883&gt;$L$4,$L$4,$J883))</f>
        <v>0</v>
      </c>
    </row>
    <row r="884" spans="8:12" x14ac:dyDescent="0.25">
      <c r="H884" s="33" t="s">
        <v>1526</v>
      </c>
      <c r="I884" s="4">
        <v>5.1162299999999998</v>
      </c>
      <c r="J884" s="4">
        <v>-0.159551954560641</v>
      </c>
      <c r="K884" s="4">
        <f>IF($I884&lt;$K$3,$K$3,IF($I884&gt;$L$3,$L$3,$I884))</f>
        <v>5</v>
      </c>
      <c r="L884" s="10">
        <f>IF($J884&lt;$K$4,$K$4,IF($J884&gt;$L$4,$L$4,$J884))</f>
        <v>0</v>
      </c>
    </row>
    <row r="885" spans="8:12" x14ac:dyDescent="0.25">
      <c r="H885" s="33"/>
      <c r="I885" s="32"/>
      <c r="J885" s="32"/>
      <c r="K885" s="32"/>
      <c r="L885" s="34"/>
    </row>
    <row r="886" spans="8:12" x14ac:dyDescent="0.25">
      <c r="H886" s="33" t="s">
        <v>1519</v>
      </c>
      <c r="I886" s="32" t="str">
        <f ca="1" xml:space="preserve"> "(x - " &amp; $M$3 &amp; ")^2 + (y - " &amp; $M$4 &amp; ")^2 = " &amp; I879 &amp; "^2"</f>
        <v>(x - 2,5)^2 + (y - 0)^2 = 0,769029258584946^2</v>
      </c>
      <c r="J886" s="32"/>
      <c r="K886" s="32"/>
      <c r="L886" s="34"/>
    </row>
    <row r="887" spans="8:12" x14ac:dyDescent="0.25">
      <c r="H887" s="33"/>
      <c r="I887" s="32" t="str">
        <f ca="1" xml:space="preserve"> "(x - " &amp; $N$3 &amp; ")^2 + (y - " &amp; $N$4 &amp; ")^2 = " &amp; J879 &amp; "^2"</f>
        <v>(x - 0)^2 + (y - 1,7)^2 = 5,28109837060436^2</v>
      </c>
      <c r="J887" s="32"/>
      <c r="K887" s="32"/>
      <c r="L887" s="34"/>
    </row>
    <row r="888" spans="8:12" x14ac:dyDescent="0.25">
      <c r="H888" s="33"/>
      <c r="I888" s="32" t="str">
        <f ca="1" xml:space="preserve"> "(x - " &amp; $O$3 &amp; ")^2 + (y - " &amp; $O$4 &amp; ")^2 = " &amp; K879 &amp; "^2"</f>
        <v>(x - 2,5)^2 + (y - 3,35)^2 = 3,58434329719059^2</v>
      </c>
      <c r="J888" s="32"/>
      <c r="K888" s="32"/>
      <c r="L888" s="34"/>
    </row>
    <row r="889" spans="8:12" x14ac:dyDescent="0.25">
      <c r="H889" s="33"/>
      <c r="I889" s="32" t="str">
        <f ca="1" xml:space="preserve"> "(x - " &amp; $P$3 &amp; ")^2 + (y - " &amp; $P$4 &amp; ")^2 = " &amp; L879 &amp; "^2"</f>
        <v>(x - 5)^2 + (y - 1,7)^2 = 1,30535399754154^2</v>
      </c>
      <c r="J889" s="32"/>
      <c r="K889" s="32"/>
      <c r="L889" s="34"/>
    </row>
    <row r="890" spans="8:12" x14ac:dyDescent="0.25">
      <c r="H890" s="33"/>
      <c r="I890" s="32"/>
      <c r="J890" s="32"/>
      <c r="K890" s="32"/>
      <c r="L890" s="34"/>
    </row>
    <row r="891" spans="8:12" x14ac:dyDescent="0.25">
      <c r="H891" s="33"/>
      <c r="I891" s="32" t="s">
        <v>1529</v>
      </c>
      <c r="J891" s="32"/>
      <c r="K891" s="32"/>
      <c r="L891" s="34"/>
    </row>
    <row r="892" spans="8:12" x14ac:dyDescent="0.25">
      <c r="H892" s="33"/>
      <c r="I892" s="32" t="s">
        <v>1525</v>
      </c>
      <c r="J892" s="32">
        <f>SQRT(POWER($K883-$I882,2)+POWER($L883-$J882,2))</f>
        <v>2.2360679774997898</v>
      </c>
      <c r="K892" s="32"/>
      <c r="L892" s="34"/>
    </row>
    <row r="893" spans="8:12" x14ac:dyDescent="0.25">
      <c r="H893" s="35"/>
      <c r="I893" s="36" t="s">
        <v>1526</v>
      </c>
      <c r="J893" s="36">
        <f>SQRT(POWER($K884-$I882,2)+POWER($L884-$J882,2))</f>
        <v>2.2360679774997898</v>
      </c>
      <c r="K893" s="36"/>
      <c r="L893" s="37"/>
    </row>
    <row r="897" spans="8:12" x14ac:dyDescent="0.25">
      <c r="H897" s="7"/>
      <c r="I897" s="8" t="s">
        <v>1512</v>
      </c>
      <c r="J897" s="8" t="s">
        <v>1513</v>
      </c>
      <c r="K897" s="8" t="s">
        <v>1514</v>
      </c>
      <c r="L897" s="9" t="s">
        <v>1522</v>
      </c>
    </row>
    <row r="898" spans="8:12" x14ac:dyDescent="0.25">
      <c r="H898" s="33" t="s">
        <v>1516</v>
      </c>
      <c r="I898" s="4">
        <f>SQRT(POWER($I903-$M$3,2)+POWER($J903-$M$4,2))</f>
        <v>1.4142135623730951</v>
      </c>
      <c r="J898" s="4">
        <f>SQRT(POWER($I903-$N$3,2)+POWER($J903-$N$4,2))</f>
        <v>3.5693136595149495</v>
      </c>
      <c r="K898" s="4">
        <f>SQRT(POWER($I903-$O$3,2)+POWER($J903-$O$4,2))</f>
        <v>2.553918557824427</v>
      </c>
      <c r="L898" s="10">
        <f>SQRT(POWER($I903-$P$3,2)+POWER($J903-$P$4,2))</f>
        <v>1.6552945357246849</v>
      </c>
    </row>
    <row r="899" spans="8:12" x14ac:dyDescent="0.25">
      <c r="H899" s="33" t="s">
        <v>1527</v>
      </c>
      <c r="I899" s="32">
        <f>ROUND(I898/0.5,0)*0.5</f>
        <v>1.5</v>
      </c>
      <c r="J899" s="32">
        <f t="shared" ref="J899:L899" si="95">ROUND(J898/0.5,0)*0.5</f>
        <v>3.5</v>
      </c>
      <c r="K899" s="32">
        <f t="shared" si="95"/>
        <v>2.5</v>
      </c>
      <c r="L899" s="34">
        <f t="shared" si="95"/>
        <v>1.5</v>
      </c>
    </row>
    <row r="900" spans="8:12" x14ac:dyDescent="0.25">
      <c r="H900" s="33" t="s">
        <v>1517</v>
      </c>
      <c r="I900" s="4">
        <f ca="1">IF(INDIRECT("$C$" &amp; $I899*2+3)&gt;$I$6,$I$6,INDIRECT("$C$" &amp; $I899*2+3))</f>
        <v>0.84668532843176303</v>
      </c>
      <c r="J900" s="4">
        <f ca="1">IF(INDIRECT("$D$" &amp; $J899*2+3)&gt;$I$6,$I$6,INDIRECT("$D$" &amp; $J899*2+3))</f>
        <v>4.0748831502853919</v>
      </c>
      <c r="K900" s="4">
        <f ca="1">IF(INDIRECT("$E$" &amp; $K899*2+3)&gt;$I$6,$I$6,INDIRECT("$E$" &amp; $K899*2+3))</f>
        <v>3.5843432971905935</v>
      </c>
      <c r="L900" s="10">
        <f ca="1">IF(INDIRECT("$F$" &amp; $L899*2+3)&gt;$I$6,$I$6,INDIRECT("$F$" &amp; $L899*2+3))</f>
        <v>0.81996562104385073</v>
      </c>
    </row>
    <row r="901" spans="8:12" x14ac:dyDescent="0.25">
      <c r="H901" s="33"/>
      <c r="I901" s="32" t="s">
        <v>1502</v>
      </c>
      <c r="J901" s="4">
        <f>SUM(ABS(I898-I899),ABS(J899-J898),ABS(K899-K898),ABS(L899-L898))</f>
        <v>0.36431319069096624</v>
      </c>
      <c r="K901" s="32"/>
      <c r="L901" s="34"/>
    </row>
    <row r="902" spans="8:12" x14ac:dyDescent="0.25">
      <c r="H902" s="33"/>
      <c r="I902" s="32" t="s">
        <v>1509</v>
      </c>
      <c r="J902" s="32" t="s">
        <v>1510</v>
      </c>
      <c r="K902" s="32"/>
      <c r="L902" s="34"/>
    </row>
    <row r="903" spans="8:12" x14ac:dyDescent="0.25">
      <c r="H903" s="33" t="s">
        <v>1523</v>
      </c>
      <c r="I903" s="32">
        <f>I882+0.5</f>
        <v>3.5</v>
      </c>
      <c r="J903" s="32">
        <v>1</v>
      </c>
      <c r="K903" s="32"/>
      <c r="L903" s="34"/>
    </row>
    <row r="904" spans="8:12" x14ac:dyDescent="0.25">
      <c r="H904" s="33" t="s">
        <v>1525</v>
      </c>
      <c r="I904" s="4">
        <v>3.7520394029850701</v>
      </c>
      <c r="J904" s="4">
        <v>-0.13005970149253701</v>
      </c>
      <c r="K904" s="4">
        <f>IF($I904&lt;$K$3,$K$3,IF($I904&gt;$L$3,$L$3,$I904))</f>
        <v>3.7520394029850701</v>
      </c>
      <c r="L904" s="10">
        <f>IF($J904&lt;$K$4,$K$4,IF($J904&gt;$L$4,$L$4,$J904))</f>
        <v>0</v>
      </c>
    </row>
    <row r="905" spans="8:12" x14ac:dyDescent="0.25">
      <c r="H905" s="33" t="s">
        <v>1526</v>
      </c>
      <c r="I905" s="4">
        <v>4.0892499999999998</v>
      </c>
      <c r="J905" s="4">
        <v>-0.12630415413743201</v>
      </c>
      <c r="K905" s="4">
        <f>IF($I905&lt;$K$3,$K$3,IF($I905&gt;$L$3,$L$3,$I905))</f>
        <v>4.0892499999999998</v>
      </c>
      <c r="L905" s="10">
        <f>IF($J905&lt;$K$4,$K$4,IF($J905&gt;$L$4,$L$4,$J905))</f>
        <v>0</v>
      </c>
    </row>
    <row r="906" spans="8:12" x14ac:dyDescent="0.25">
      <c r="H906" s="33"/>
      <c r="I906" s="32"/>
      <c r="J906" s="32"/>
      <c r="K906" s="32"/>
      <c r="L906" s="34"/>
    </row>
    <row r="907" spans="8:12" x14ac:dyDescent="0.25">
      <c r="H907" s="33" t="s">
        <v>1519</v>
      </c>
      <c r="I907" s="32" t="str">
        <f ca="1" xml:space="preserve"> "(x - " &amp; $M$3 &amp; ")^2 + (y - " &amp; $M$4 &amp; ")^2 = " &amp; I900 &amp; "^2"</f>
        <v>(x - 2,5)^2 + (y - 0)^2 = 0,846685328431763^2</v>
      </c>
      <c r="J907" s="32"/>
      <c r="K907" s="32"/>
      <c r="L907" s="34"/>
    </row>
    <row r="908" spans="8:12" x14ac:dyDescent="0.25">
      <c r="H908" s="33"/>
      <c r="I908" s="32" t="str">
        <f ca="1" xml:space="preserve"> "(x - " &amp; $N$3 &amp; ")^2 + (y - " &amp; $N$4 &amp; ")^2 = " &amp; J900 &amp; "^2"</f>
        <v>(x - 0)^2 + (y - 1,7)^2 = 4,07488315028539^2</v>
      </c>
      <c r="J908" s="32"/>
      <c r="K908" s="32"/>
      <c r="L908" s="34"/>
    </row>
    <row r="909" spans="8:12" x14ac:dyDescent="0.25">
      <c r="H909" s="33"/>
      <c r="I909" s="32" t="str">
        <f ca="1" xml:space="preserve"> "(x - " &amp; $O$3 &amp; ")^2 + (y - " &amp; $O$4 &amp; ")^2 = " &amp; K900 &amp; "^2"</f>
        <v>(x - 2,5)^2 + (y - 3,35)^2 = 3,58434329719059^2</v>
      </c>
      <c r="J909" s="32"/>
      <c r="K909" s="32"/>
      <c r="L909" s="34"/>
    </row>
    <row r="910" spans="8:12" x14ac:dyDescent="0.25">
      <c r="H910" s="33"/>
      <c r="I910" s="32" t="str">
        <f ca="1" xml:space="preserve"> "(x - " &amp; $P$3 &amp; ")^2 + (y - " &amp; $P$4 &amp; ")^2 = " &amp; L900 &amp; "^2"</f>
        <v>(x - 5)^2 + (y - 1,7)^2 = 0,819965621043851^2</v>
      </c>
      <c r="J910" s="32"/>
      <c r="K910" s="32"/>
      <c r="L910" s="34"/>
    </row>
    <row r="911" spans="8:12" x14ac:dyDescent="0.25">
      <c r="H911" s="33"/>
      <c r="I911" s="32"/>
      <c r="J911" s="32"/>
      <c r="K911" s="32"/>
      <c r="L911" s="34"/>
    </row>
    <row r="912" spans="8:12" x14ac:dyDescent="0.25">
      <c r="H912" s="33"/>
      <c r="I912" s="32" t="s">
        <v>1529</v>
      </c>
      <c r="J912" s="32"/>
      <c r="K912" s="32"/>
      <c r="L912" s="34"/>
    </row>
    <row r="913" spans="8:12" x14ac:dyDescent="0.25">
      <c r="H913" s="33"/>
      <c r="I913" s="32" t="s">
        <v>1525</v>
      </c>
      <c r="J913" s="32">
        <f>SQRT(POWER($K904-$I903,2)+POWER($L904-$J903,2))</f>
        <v>1.0312729321848171</v>
      </c>
      <c r="K913" s="32"/>
      <c r="L913" s="34"/>
    </row>
    <row r="914" spans="8:12" x14ac:dyDescent="0.25">
      <c r="H914" s="35"/>
      <c r="I914" s="36" t="s">
        <v>1526</v>
      </c>
      <c r="J914" s="36">
        <f>SQRT(POWER($K905-$I903,2)+POWER($L905-$J903,2))</f>
        <v>1.1606961542539889</v>
      </c>
      <c r="K914" s="36"/>
      <c r="L914" s="37"/>
    </row>
    <row r="918" spans="8:12" x14ac:dyDescent="0.25">
      <c r="H918" s="7"/>
      <c r="I918" s="8" t="s">
        <v>1512</v>
      </c>
      <c r="J918" s="8" t="s">
        <v>1513</v>
      </c>
      <c r="K918" s="8" t="s">
        <v>1514</v>
      </c>
      <c r="L918" s="9" t="s">
        <v>1522</v>
      </c>
    </row>
    <row r="919" spans="8:12" x14ac:dyDescent="0.25">
      <c r="H919" s="33" t="s">
        <v>1516</v>
      </c>
      <c r="I919" s="4">
        <f>SQRT(POWER($I924-$M$3,2)+POWER($J924-$M$4,2))</f>
        <v>1.8027756377319946</v>
      </c>
      <c r="J919" s="4">
        <f>SQRT(POWER($I924-$N$3,2)+POWER($J924-$N$4,2))</f>
        <v>4.0607881008493907</v>
      </c>
      <c r="K919" s="4">
        <f>SQRT(POWER($I924-$O$3,2)+POWER($J924-$O$4,2))</f>
        <v>2.78792037189013</v>
      </c>
      <c r="L919" s="10">
        <f>SQRT(POWER($I924-$P$3,2)+POWER($J924-$P$4,2))</f>
        <v>1.2206555615733703</v>
      </c>
    </row>
    <row r="920" spans="8:12" x14ac:dyDescent="0.25">
      <c r="H920" s="33" t="s">
        <v>1527</v>
      </c>
      <c r="I920" s="32">
        <f>ROUND(I919/0.5,0)*0.5</f>
        <v>2</v>
      </c>
      <c r="J920" s="32">
        <f t="shared" ref="J920:L920" si="96">ROUND(J919/0.5,0)*0.5</f>
        <v>4</v>
      </c>
      <c r="K920" s="32">
        <f t="shared" si="96"/>
        <v>3</v>
      </c>
      <c r="L920" s="34">
        <f t="shared" si="96"/>
        <v>1</v>
      </c>
    </row>
    <row r="921" spans="8:12" x14ac:dyDescent="0.25">
      <c r="H921" s="33" t="s">
        <v>1517</v>
      </c>
      <c r="I921" s="4">
        <f ca="1">IF(INDIRECT("$C$" &amp; $I920*2+3)&gt;$I$6,$I$6,INDIRECT("$C$" &amp; $I920*2+3))</f>
        <v>1.305353997541538</v>
      </c>
      <c r="J921" s="4">
        <f ca="1">IF(INDIRECT("$D$" &amp; $J920*2+3)&gt;$I$6,$I$6,INDIRECT("$D$" &amp; $J920*2+3))</f>
        <v>5.2810983706043579</v>
      </c>
      <c r="K921" s="4">
        <f ca="1">IF(INDIRECT("$E$" &amp; $K920*2+3)&gt;$I$6,$I$6,INDIRECT("$E$" &amp; $K920*2+3))</f>
        <v>5.2810983706043579</v>
      </c>
      <c r="L921" s="10">
        <f ca="1">IF(INDIRECT("$F$" &amp; $L920*2+3)&gt;$I$6,$I$6,INDIRECT("$F$" &amp; $L920*2+3))</f>
        <v>0.75679746415834659</v>
      </c>
    </row>
    <row r="922" spans="8:12" x14ac:dyDescent="0.25">
      <c r="H922" s="33"/>
      <c r="I922" s="32" t="s">
        <v>1502</v>
      </c>
      <c r="J922" s="4">
        <f>SUM(ABS(I919-I920),ABS(J920-J919),ABS(K920-K919),ABS(L920-L919))</f>
        <v>0.69074765280063644</v>
      </c>
      <c r="K922" s="32"/>
      <c r="L922" s="34"/>
    </row>
    <row r="923" spans="8:12" x14ac:dyDescent="0.25">
      <c r="H923" s="33"/>
      <c r="I923" s="32" t="s">
        <v>1509</v>
      </c>
      <c r="J923" s="32" t="s">
        <v>1510</v>
      </c>
      <c r="K923" s="32"/>
      <c r="L923" s="34"/>
    </row>
    <row r="924" spans="8:12" x14ac:dyDescent="0.25">
      <c r="H924" s="33" t="s">
        <v>1523</v>
      </c>
      <c r="I924" s="32">
        <f>I903+0.5</f>
        <v>4</v>
      </c>
      <c r="J924" s="32">
        <v>1</v>
      </c>
      <c r="K924" s="32"/>
      <c r="L924" s="34"/>
    </row>
    <row r="925" spans="8:12" x14ac:dyDescent="0.25">
      <c r="H925" s="33" t="s">
        <v>1525</v>
      </c>
      <c r="I925" s="4">
        <v>4.3881817910447802</v>
      </c>
      <c r="J925" s="4">
        <v>-2.2298208955223902</v>
      </c>
      <c r="K925" s="4">
        <f>IF($I925&lt;$K$3,$K$3,IF($I925&gt;$L$3,$L$3,$I925))</f>
        <v>4.3881817910447802</v>
      </c>
      <c r="L925" s="10">
        <f>IF($J925&lt;$K$4,$K$4,IF($J925&gt;$L$4,$L$4,$J925))</f>
        <v>0</v>
      </c>
    </row>
    <row r="926" spans="8:12" x14ac:dyDescent="0.25">
      <c r="H926" s="33" t="s">
        <v>1526</v>
      </c>
      <c r="I926" s="4">
        <v>5.2300800000000001</v>
      </c>
      <c r="J926" s="4">
        <v>-2.2204445929390801</v>
      </c>
      <c r="K926" s="4">
        <f>IF($I926&lt;$K$3,$K$3,IF($I926&gt;$L$3,$L$3,$I926))</f>
        <v>5</v>
      </c>
      <c r="L926" s="10">
        <f>IF($J926&lt;$K$4,$K$4,IF($J926&gt;$L$4,$L$4,$J926))</f>
        <v>0</v>
      </c>
    </row>
    <row r="927" spans="8:12" x14ac:dyDescent="0.25">
      <c r="H927" s="33"/>
      <c r="I927" s="32"/>
      <c r="J927" s="32"/>
      <c r="K927" s="32"/>
      <c r="L927" s="34"/>
    </row>
    <row r="928" spans="8:12" x14ac:dyDescent="0.25">
      <c r="H928" s="33" t="s">
        <v>1519</v>
      </c>
      <c r="I928" s="32" t="str">
        <f ca="1" xml:space="preserve"> "(x - " &amp; $M$3 &amp; ")^2 + (y - " &amp; $M$4 &amp; ")^2 = " &amp; I921 &amp; "^2"</f>
        <v>(x - 2,5)^2 + (y - 0)^2 = 1,30535399754154^2</v>
      </c>
      <c r="J928" s="32"/>
      <c r="K928" s="32"/>
      <c r="L928" s="34"/>
    </row>
    <row r="929" spans="8:12" x14ac:dyDescent="0.25">
      <c r="H929" s="33"/>
      <c r="I929" s="32" t="str">
        <f ca="1" xml:space="preserve"> "(x - " &amp; $N$3 &amp; ")^2 + (y - " &amp; $N$4 &amp; ")^2 = " &amp; J921 &amp; "^2"</f>
        <v>(x - 0)^2 + (y - 1,7)^2 = 5,28109837060436^2</v>
      </c>
      <c r="J929" s="32"/>
      <c r="K929" s="32"/>
      <c r="L929" s="34"/>
    </row>
    <row r="930" spans="8:12" x14ac:dyDescent="0.25">
      <c r="H930" s="33"/>
      <c r="I930" s="32" t="str">
        <f ca="1" xml:space="preserve"> "(x - " &amp; $O$3 &amp; ")^2 + (y - " &amp; $O$4 &amp; ")^2 = " &amp; K921 &amp; "^2"</f>
        <v>(x - 2,5)^2 + (y - 3,35)^2 = 5,28109837060436^2</v>
      </c>
      <c r="J930" s="32"/>
      <c r="K930" s="32"/>
      <c r="L930" s="34"/>
    </row>
    <row r="931" spans="8:12" x14ac:dyDescent="0.25">
      <c r="H931" s="33"/>
      <c r="I931" s="32" t="str">
        <f ca="1" xml:space="preserve"> "(x - " &amp; $P$3 &amp; ")^2 + (y - " &amp; $P$4 &amp; ")^2 = " &amp; L921 &amp; "^2"</f>
        <v>(x - 5)^2 + (y - 1,7)^2 = 0,756797464158347^2</v>
      </c>
      <c r="J931" s="32"/>
      <c r="K931" s="32"/>
      <c r="L931" s="34"/>
    </row>
    <row r="932" spans="8:12" x14ac:dyDescent="0.25">
      <c r="H932" s="33"/>
      <c r="I932" s="32"/>
      <c r="J932" s="32"/>
      <c r="K932" s="32"/>
      <c r="L932" s="34"/>
    </row>
    <row r="933" spans="8:12" x14ac:dyDescent="0.25">
      <c r="H933" s="33"/>
      <c r="I933" s="32" t="s">
        <v>1529</v>
      </c>
      <c r="J933" s="32"/>
      <c r="K933" s="32"/>
      <c r="L933" s="34"/>
    </row>
    <row r="934" spans="8:12" x14ac:dyDescent="0.25">
      <c r="H934" s="33"/>
      <c r="I934" s="32" t="s">
        <v>1525</v>
      </c>
      <c r="J934" s="32">
        <f>SQRT(POWER($K925-$I924,2)+POWER($L925-$J924,2))</f>
        <v>1.0726999127895618</v>
      </c>
      <c r="K934" s="32"/>
      <c r="L934" s="34"/>
    </row>
    <row r="935" spans="8:12" x14ac:dyDescent="0.25">
      <c r="H935" s="35"/>
      <c r="I935" s="36" t="s">
        <v>1526</v>
      </c>
      <c r="J935" s="36">
        <f>SQRT(POWER($K926-$I924,2)+POWER($L926-$J924,2))</f>
        <v>1.4142135623730951</v>
      </c>
      <c r="K935" s="36"/>
      <c r="L935" s="37"/>
    </row>
    <row r="939" spans="8:12" x14ac:dyDescent="0.25">
      <c r="H939" s="7"/>
      <c r="I939" s="8" t="s">
        <v>1512</v>
      </c>
      <c r="J939" s="8" t="s">
        <v>1513</v>
      </c>
      <c r="K939" s="8" t="s">
        <v>1514</v>
      </c>
      <c r="L939" s="9" t="s">
        <v>1522</v>
      </c>
    </row>
    <row r="940" spans="8:12" x14ac:dyDescent="0.25">
      <c r="H940" s="33" t="s">
        <v>1516</v>
      </c>
      <c r="I940" s="4">
        <f>SQRT(POWER($I945-$M$3,2)+POWER($J945-$M$4,2))</f>
        <v>2.2360679774997898</v>
      </c>
      <c r="J940" s="4">
        <f>SQRT(POWER($I945-$N$3,2)+POWER($J945-$N$4,2))</f>
        <v>4.5541190146942796</v>
      </c>
      <c r="K940" s="4">
        <f>SQRT(POWER($I945-$O$3,2)+POWER($J945-$O$4,2))</f>
        <v>3.0858548248418947</v>
      </c>
      <c r="L940" s="10">
        <f>SQRT(POWER($I945-$P$3,2)+POWER($J945-$P$4,2))</f>
        <v>0.86023252670426265</v>
      </c>
    </row>
    <row r="941" spans="8:12" x14ac:dyDescent="0.25">
      <c r="H941" s="33" t="s">
        <v>1527</v>
      </c>
      <c r="I941" s="32">
        <f>ROUND(I940/0.5,0)*0.5</f>
        <v>2</v>
      </c>
      <c r="J941" s="32">
        <f t="shared" ref="J941:L941" si="97">ROUND(J940/0.5,0)*0.5</f>
        <v>4.5</v>
      </c>
      <c r="K941" s="32">
        <f t="shared" si="97"/>
        <v>3</v>
      </c>
      <c r="L941" s="34">
        <f t="shared" si="97"/>
        <v>1</v>
      </c>
    </row>
    <row r="942" spans="8:12" x14ac:dyDescent="0.25">
      <c r="H942" s="33" t="s">
        <v>1517</v>
      </c>
      <c r="I942" s="4">
        <f ca="1">IF(INDIRECT("$C$" &amp; $I941*2+3)&gt;$I$6,$I$6,INDIRECT("$C$" &amp; $I941*2+3))</f>
        <v>1.305353997541538</v>
      </c>
      <c r="J942" s="4">
        <f ca="1">IF(INDIRECT("$D$" &amp; $J941*2+3)&gt;$I$6,$I$6,INDIRECT("$D$" &amp; $J941*2+3))</f>
        <v>2.3248949231470326</v>
      </c>
      <c r="K942" s="4">
        <f ca="1">IF(INDIRECT("$E$" &amp; $K941*2+3)&gt;$I$6,$I$6,INDIRECT("$E$" &amp; $K941*2+3))</f>
        <v>5.2810983706043579</v>
      </c>
      <c r="L942" s="10">
        <f ca="1">IF(INDIRECT("$F$" &amp; $L941*2+3)&gt;$I$6,$I$6,INDIRECT("$F$" &amp; $L941*2+3))</f>
        <v>0.75679746415834659</v>
      </c>
    </row>
    <row r="943" spans="8:12" x14ac:dyDescent="0.25">
      <c r="H943" s="33"/>
      <c r="I943" s="32" t="s">
        <v>1502</v>
      </c>
      <c r="J943" s="4">
        <f>SUM(ABS(I940-I941),ABS(J941-J940),ABS(K941-K940),ABS(L941-L940))</f>
        <v>0.51580929033170142</v>
      </c>
      <c r="K943" s="32"/>
      <c r="L943" s="34"/>
    </row>
    <row r="944" spans="8:12" x14ac:dyDescent="0.25">
      <c r="H944" s="33"/>
      <c r="I944" s="32" t="s">
        <v>1509</v>
      </c>
      <c r="J944" s="32" t="s">
        <v>1510</v>
      </c>
      <c r="K944" s="32"/>
      <c r="L944" s="34"/>
    </row>
    <row r="945" spans="8:12" x14ac:dyDescent="0.25">
      <c r="H945" s="33" t="s">
        <v>1523</v>
      </c>
      <c r="I945" s="32">
        <f>I924+0.5</f>
        <v>4.5</v>
      </c>
      <c r="J945" s="32">
        <v>1</v>
      </c>
      <c r="K945" s="32"/>
      <c r="L945" s="34"/>
    </row>
    <row r="946" spans="8:12" x14ac:dyDescent="0.25">
      <c r="H946" s="33" t="s">
        <v>1525</v>
      </c>
      <c r="I946" s="4">
        <v>-0.111018208955224</v>
      </c>
      <c r="J946" s="4">
        <v>-2.2298208955223902</v>
      </c>
      <c r="K946" s="4">
        <f>IF($I946&lt;$K$3,$K$3,IF($I946&gt;$L$3,$L$3,$I946))</f>
        <v>0</v>
      </c>
      <c r="L946" s="10">
        <f>IF($J946&lt;$K$4,$K$4,IF($J946&gt;$L$4,$L$4,$J946))</f>
        <v>0</v>
      </c>
    </row>
    <row r="947" spans="8:12" x14ac:dyDescent="0.25">
      <c r="H947" s="33" t="s">
        <v>1526</v>
      </c>
      <c r="I947" s="4">
        <v>2.98048</v>
      </c>
      <c r="J947" s="4">
        <v>-2.19539057801537</v>
      </c>
      <c r="K947" s="4">
        <f>IF($I947&lt;$K$3,$K$3,IF($I947&gt;$L$3,$L$3,$I947))</f>
        <v>2.98048</v>
      </c>
      <c r="L947" s="10">
        <f>IF($J947&lt;$K$4,$K$4,IF($J947&gt;$L$4,$L$4,$J947))</f>
        <v>0</v>
      </c>
    </row>
    <row r="948" spans="8:12" x14ac:dyDescent="0.25">
      <c r="H948" s="33"/>
      <c r="I948" s="32"/>
      <c r="J948" s="32"/>
      <c r="K948" s="32"/>
      <c r="L948" s="34"/>
    </row>
    <row r="949" spans="8:12" x14ac:dyDescent="0.25">
      <c r="H949" s="33" t="s">
        <v>1519</v>
      </c>
      <c r="I949" s="32" t="str">
        <f ca="1" xml:space="preserve"> "(x - " &amp; $M$3 &amp; ")^2 + (y - " &amp; $M$4 &amp; ")^2 = " &amp; I942 &amp; "^2"</f>
        <v>(x - 2,5)^2 + (y - 0)^2 = 1,30535399754154^2</v>
      </c>
      <c r="J949" s="32"/>
      <c r="K949" s="32"/>
      <c r="L949" s="34"/>
    </row>
    <row r="950" spans="8:12" x14ac:dyDescent="0.25">
      <c r="H950" s="33"/>
      <c r="I950" s="32" t="str">
        <f ca="1" xml:space="preserve"> "(x - " &amp; $N$3 &amp; ")^2 + (y - " &amp; $N$4 &amp; ")^2 = " &amp; J942 &amp; "^2"</f>
        <v>(x - 0)^2 + (y - 1,7)^2 = 2,32489492314703^2</v>
      </c>
      <c r="J950" s="32"/>
      <c r="K950" s="32"/>
      <c r="L950" s="34"/>
    </row>
    <row r="951" spans="8:12" x14ac:dyDescent="0.25">
      <c r="H951" s="33"/>
      <c r="I951" s="32" t="str">
        <f ca="1" xml:space="preserve"> "(x - " &amp; $O$3 &amp; ")^2 + (y - " &amp; $O$4 &amp; ")^2 = " &amp; K942 &amp; "^2"</f>
        <v>(x - 2,5)^2 + (y - 3,35)^2 = 5,28109837060436^2</v>
      </c>
      <c r="J951" s="32"/>
      <c r="K951" s="32"/>
      <c r="L951" s="34"/>
    </row>
    <row r="952" spans="8:12" x14ac:dyDescent="0.25">
      <c r="H952" s="33"/>
      <c r="I952" s="32" t="str">
        <f ca="1" xml:space="preserve"> "(x - " &amp; $P$3 &amp; ")^2 + (y - " &amp; $P$4 &amp; ")^2 = " &amp; L942 &amp; "^2"</f>
        <v>(x - 5)^2 + (y - 1,7)^2 = 0,756797464158347^2</v>
      </c>
      <c r="J952" s="32"/>
      <c r="K952" s="32"/>
      <c r="L952" s="34"/>
    </row>
    <row r="953" spans="8:12" x14ac:dyDescent="0.25">
      <c r="H953" s="33"/>
      <c r="I953" s="32"/>
      <c r="J953" s="32"/>
      <c r="K953" s="32"/>
      <c r="L953" s="34"/>
    </row>
    <row r="954" spans="8:12" x14ac:dyDescent="0.25">
      <c r="H954" s="33"/>
      <c r="I954" s="32" t="s">
        <v>1529</v>
      </c>
      <c r="J954" s="32"/>
      <c r="K954" s="32"/>
      <c r="L954" s="34"/>
    </row>
    <row r="955" spans="8:12" x14ac:dyDescent="0.25">
      <c r="H955" s="33"/>
      <c r="I955" s="32" t="s">
        <v>1525</v>
      </c>
      <c r="J955" s="32">
        <f>SQRT(POWER($K946-$I945,2)+POWER($L946-$J945,2))</f>
        <v>4.6097722286464435</v>
      </c>
      <c r="K955" s="32"/>
      <c r="L955" s="34"/>
    </row>
    <row r="956" spans="8:12" x14ac:dyDescent="0.25">
      <c r="H956" s="35"/>
      <c r="I956" s="36" t="s">
        <v>1526</v>
      </c>
      <c r="J956" s="36">
        <f>SQRT(POWER($K947-$I945,2)+POWER($L947-$J945,2))</f>
        <v>1.81904948541814</v>
      </c>
      <c r="K956" s="36"/>
      <c r="L956" s="37"/>
    </row>
    <row r="960" spans="8:12" x14ac:dyDescent="0.25">
      <c r="H960" s="7"/>
      <c r="I960" s="8" t="s">
        <v>1512</v>
      </c>
      <c r="J960" s="8" t="s">
        <v>1513</v>
      </c>
      <c r="K960" s="8" t="s">
        <v>1514</v>
      </c>
      <c r="L960" s="9" t="s">
        <v>1522</v>
      </c>
    </row>
    <row r="961" spans="8:12" x14ac:dyDescent="0.25">
      <c r="H961" s="33" t="s">
        <v>1516</v>
      </c>
      <c r="I961" s="4">
        <f>SQRT(POWER($I966-$M$3,2)+POWER($J966-$M$4,2))</f>
        <v>2.0615528128088303</v>
      </c>
      <c r="J961" s="4">
        <f>SQRT(POWER($I966-$N$3,2)+POWER($J966-$N$4,2))</f>
        <v>1.3</v>
      </c>
      <c r="K961" s="4">
        <f>SQRT(POWER($I966-$O$3,2)+POWER($J966-$O$4,2))</f>
        <v>3.4817380717107369</v>
      </c>
      <c r="L961" s="10">
        <f>SQRT(POWER($I966-$P$3,2)+POWER($J966-$P$4,2))</f>
        <v>4.6572524088780076</v>
      </c>
    </row>
    <row r="962" spans="8:12" x14ac:dyDescent="0.25">
      <c r="H962" s="33" t="s">
        <v>1527</v>
      </c>
      <c r="I962" s="32">
        <f>ROUND(I961/0.5,0)*0.5</f>
        <v>2</v>
      </c>
      <c r="J962" s="32">
        <f t="shared" ref="J962:L962" si="98">ROUND(J961/0.5,0)*0.5</f>
        <v>1.5</v>
      </c>
      <c r="K962" s="32">
        <f t="shared" si="98"/>
        <v>3.5</v>
      </c>
      <c r="L962" s="34">
        <f t="shared" si="98"/>
        <v>4.5</v>
      </c>
    </row>
    <row r="963" spans="8:12" x14ac:dyDescent="0.25">
      <c r="H963" s="33" t="s">
        <v>1517</v>
      </c>
      <c r="I963" s="4">
        <f ca="1">IF(INDIRECT("$C$" &amp; $I962*2+3)&gt;$I$6,$I$6,INDIRECT("$C$" &amp; $I962*2+3))</f>
        <v>1.305353997541538</v>
      </c>
      <c r="J963" s="4">
        <f ca="1">IF(INDIRECT("$D$" &amp; $J962*2+3)&gt;$I$6,$I$6,INDIRECT("$D$" &amp; $J962*2+3))</f>
        <v>0.81996562104385073</v>
      </c>
      <c r="K963" s="4">
        <f ca="1">IF(INDIRECT("$E$" &amp; $K962*2+3)&gt;$I$6,$I$6,INDIRECT("$E$" &amp; $K962*2+3))</f>
        <v>3.7011440527598762</v>
      </c>
      <c r="L963" s="10">
        <f ca="1">IF(INDIRECT("$F$" &amp; $L962*2+3)&gt;$I$6,$I$6,INDIRECT("$F$" &amp; $L962*2+3))</f>
        <v>2.1457906735558052</v>
      </c>
    </row>
    <row r="964" spans="8:12" x14ac:dyDescent="0.25">
      <c r="H964" s="33"/>
      <c r="I964" s="32" t="s">
        <v>1502</v>
      </c>
      <c r="J964" s="4">
        <f>SUM(ABS(I961-I962),ABS(J962-J961),ABS(K962-K961),ABS(L962-L961))</f>
        <v>0.43706714997610097</v>
      </c>
      <c r="K964" s="32"/>
      <c r="L964" s="34"/>
    </row>
    <row r="965" spans="8:12" x14ac:dyDescent="0.25">
      <c r="H965" s="33"/>
      <c r="I965" s="32" t="s">
        <v>1509</v>
      </c>
      <c r="J965" s="32" t="s">
        <v>1510</v>
      </c>
      <c r="K965" s="32"/>
      <c r="L965" s="34"/>
    </row>
    <row r="966" spans="8:12" x14ac:dyDescent="0.25">
      <c r="H966" s="33" t="s">
        <v>1523</v>
      </c>
      <c r="I966" s="32">
        <v>0.5</v>
      </c>
      <c r="J966" s="32">
        <v>0.5</v>
      </c>
      <c r="K966" s="32"/>
      <c r="L966" s="34"/>
    </row>
    <row r="967" spans="8:12" x14ac:dyDescent="0.25">
      <c r="H967" s="33" t="s">
        <v>1525</v>
      </c>
      <c r="I967" s="4">
        <v>0.38699850746268699</v>
      </c>
      <c r="J967" s="4">
        <v>-0.112149253731343</v>
      </c>
      <c r="K967" s="4">
        <f>IF($I967&lt;$K$3,$K$3,IF($I967&gt;$L$3,$L$3,$I967))</f>
        <v>0.38699850746268699</v>
      </c>
      <c r="L967" s="10">
        <f>IF($J967&lt;$K$4,$K$4,IF($J967&gt;$L$4,$L$4,$J967))</f>
        <v>0</v>
      </c>
    </row>
    <row r="968" spans="8:12" x14ac:dyDescent="0.25">
      <c r="H968" s="33" t="s">
        <v>1526</v>
      </c>
      <c r="I968" s="4">
        <v>2.1049899999999999</v>
      </c>
      <c r="J968" s="4">
        <v>-9.3015814678695005E-2</v>
      </c>
      <c r="K968" s="4">
        <f>IF($I968&lt;$K$3,$K$3,IF($I968&gt;$L$3,$L$3,$I968))</f>
        <v>2.1049899999999999</v>
      </c>
      <c r="L968" s="10">
        <f>IF($J968&lt;$K$4,$K$4,IF($J968&gt;$L$4,$L$4,$J968))</f>
        <v>0</v>
      </c>
    </row>
    <row r="969" spans="8:12" x14ac:dyDescent="0.25">
      <c r="H969" s="33"/>
      <c r="I969" s="32"/>
      <c r="J969" s="32"/>
      <c r="K969" s="32"/>
      <c r="L969" s="34"/>
    </row>
    <row r="970" spans="8:12" x14ac:dyDescent="0.25">
      <c r="H970" s="33" t="s">
        <v>1519</v>
      </c>
      <c r="I970" s="32" t="str">
        <f ca="1" xml:space="preserve"> "(x - " &amp; $M$3 &amp; ")^2 + (y - " &amp; $M$4 &amp; ")^2 = " &amp; I963 &amp; "^2"</f>
        <v>(x - 2,5)^2 + (y - 0)^2 = 1,30535399754154^2</v>
      </c>
      <c r="J970" s="32"/>
      <c r="K970" s="32"/>
      <c r="L970" s="34"/>
    </row>
    <row r="971" spans="8:12" x14ac:dyDescent="0.25">
      <c r="H971" s="33"/>
      <c r="I971" s="32" t="str">
        <f ca="1" xml:space="preserve"> "(x - " &amp; $N$3 &amp; ")^2 + (y - " &amp; $N$4 &amp; ")^2 = " &amp; J963 &amp; "^2"</f>
        <v>(x - 0)^2 + (y - 1,7)^2 = 0,819965621043851^2</v>
      </c>
      <c r="J971" s="32"/>
      <c r="K971" s="32"/>
      <c r="L971" s="34"/>
    </row>
    <row r="972" spans="8:12" x14ac:dyDescent="0.25">
      <c r="H972" s="33"/>
      <c r="I972" s="32" t="str">
        <f ca="1" xml:space="preserve"> "(x - " &amp; $O$3 &amp; ")^2 + (y - " &amp; $O$4 &amp; ")^2 = " &amp; K963 &amp; "^2"</f>
        <v>(x - 2,5)^2 + (y - 3,35)^2 = 3,70114405275988^2</v>
      </c>
      <c r="J972" s="32"/>
      <c r="K972" s="32"/>
      <c r="L972" s="34"/>
    </row>
    <row r="973" spans="8:12" x14ac:dyDescent="0.25">
      <c r="H973" s="33"/>
      <c r="I973" s="32" t="str">
        <f ca="1" xml:space="preserve"> "(x - " &amp; $P$3 &amp; ")^2 + (y - " &amp; $P$4 &amp; ")^2 = " &amp; L963 &amp; "^2"</f>
        <v>(x - 5)^2 + (y - 1,7)^2 = 2,14579067355581^2</v>
      </c>
      <c r="J973" s="32"/>
      <c r="K973" s="32"/>
      <c r="L973" s="34"/>
    </row>
    <row r="974" spans="8:12" x14ac:dyDescent="0.25">
      <c r="H974" s="33"/>
      <c r="I974" s="32"/>
      <c r="J974" s="32"/>
      <c r="K974" s="32"/>
      <c r="L974" s="34"/>
    </row>
    <row r="975" spans="8:12" x14ac:dyDescent="0.25">
      <c r="H975" s="33"/>
      <c r="I975" s="32" t="s">
        <v>1529</v>
      </c>
      <c r="J975" s="32"/>
      <c r="K975" s="32"/>
      <c r="L975" s="34"/>
    </row>
    <row r="976" spans="8:12" x14ac:dyDescent="0.25">
      <c r="H976" s="33"/>
      <c r="I976" s="32" t="s">
        <v>1525</v>
      </c>
      <c r="J976" s="32">
        <f>SQRT(POWER($K967-$I966,2)+POWER($L967-$J966,2))</f>
        <v>0.51261031721538775</v>
      </c>
      <c r="K976" s="32"/>
      <c r="L976" s="34"/>
    </row>
    <row r="977" spans="8:12" x14ac:dyDescent="0.25">
      <c r="H977" s="35"/>
      <c r="I977" s="36" t="s">
        <v>1526</v>
      </c>
      <c r="J977" s="36">
        <f>SQRT(POWER($K968-$I966,2)+POWER($L968-$J966,2))</f>
        <v>1.6810689754141559</v>
      </c>
      <c r="K977" s="36"/>
      <c r="L977" s="37"/>
    </row>
    <row r="981" spans="8:12" x14ac:dyDescent="0.25">
      <c r="H981" s="7"/>
      <c r="I981" s="8" t="s">
        <v>1512</v>
      </c>
      <c r="J981" s="8" t="s">
        <v>1513</v>
      </c>
      <c r="K981" s="8" t="s">
        <v>1514</v>
      </c>
      <c r="L981" s="9" t="s">
        <v>1522</v>
      </c>
    </row>
    <row r="982" spans="8:12" x14ac:dyDescent="0.25">
      <c r="H982" s="33" t="s">
        <v>1516</v>
      </c>
      <c r="I982" s="4">
        <f>SQRT(POWER($I987-$M$3,2)+POWER($J987-$M$4,2))</f>
        <v>1.5811388300841898</v>
      </c>
      <c r="J982" s="4">
        <f>SQRT(POWER($I987-$N$3,2)+POWER($J987-$N$4,2))</f>
        <v>1.5620499351813308</v>
      </c>
      <c r="K982" s="4">
        <f>SQRT(POWER($I987-$O$3,2)+POWER($J987-$O$4,2))</f>
        <v>3.2206365830375834</v>
      </c>
      <c r="L982" s="10">
        <f>SQRT(POWER($I987-$P$3,2)+POWER($J987-$P$4,2))</f>
        <v>4.1761226035642203</v>
      </c>
    </row>
    <row r="983" spans="8:12" x14ac:dyDescent="0.25">
      <c r="H983" s="33" t="s">
        <v>1527</v>
      </c>
      <c r="I983" s="32">
        <f>ROUND(I982/0.5,0)*0.5</f>
        <v>1.5</v>
      </c>
      <c r="J983" s="32">
        <f t="shared" ref="J983:L983" si="99">ROUND(J982/0.5,0)*0.5</f>
        <v>1.5</v>
      </c>
      <c r="K983" s="32">
        <f t="shared" si="99"/>
        <v>3</v>
      </c>
      <c r="L983" s="34">
        <f t="shared" si="99"/>
        <v>4</v>
      </c>
    </row>
    <row r="984" spans="8:12" x14ac:dyDescent="0.25">
      <c r="H984" s="33" t="s">
        <v>1517</v>
      </c>
      <c r="I984" s="4">
        <f ca="1">IF(INDIRECT("$C$" &amp; $I983*2+3)&gt;$I$6,$I$6,INDIRECT("$C$" &amp; $I983*2+3))</f>
        <v>0.84668532843176303</v>
      </c>
      <c r="J984" s="4">
        <f ca="1">IF(INDIRECT("$D$" &amp; $J983*2+3)&gt;$I$6,$I$6,INDIRECT("$D$" &amp; $J983*2+3))</f>
        <v>0.81996562104385073</v>
      </c>
      <c r="K984" s="4">
        <f ca="1">IF(INDIRECT("$E$" &amp; $K983*2+3)&gt;$I$6,$I$6,INDIRECT("$E$" &amp; $K983*2+3))</f>
        <v>5.2810983706043579</v>
      </c>
      <c r="L984" s="10">
        <f ca="1">IF(INDIRECT("$F$" &amp; $L983*2+3)&gt;$I$6,$I$6,INDIRECT("$F$" &amp; $L983*2+3))</f>
        <v>5.2810983706043579</v>
      </c>
    </row>
    <row r="985" spans="8:12" x14ac:dyDescent="0.25">
      <c r="H985" s="33"/>
      <c r="I985" s="32" t="s">
        <v>1502</v>
      </c>
      <c r="J985" s="4">
        <f>SUM(ABS(I982-I983),ABS(J983-J982),ABS(K983-K982),ABS(L983-L982))</f>
        <v>0.53994795186732425</v>
      </c>
      <c r="K985" s="32"/>
      <c r="L985" s="34"/>
    </row>
    <row r="986" spans="8:12" x14ac:dyDescent="0.25">
      <c r="H986" s="33"/>
      <c r="I986" s="32" t="s">
        <v>1509</v>
      </c>
      <c r="J986" s="32" t="s">
        <v>1510</v>
      </c>
      <c r="K986" s="32"/>
      <c r="L986" s="34"/>
    </row>
    <row r="987" spans="8:12" x14ac:dyDescent="0.25">
      <c r="H987" s="33" t="s">
        <v>1523</v>
      </c>
      <c r="I987" s="32">
        <f>I966+0.5</f>
        <v>1</v>
      </c>
      <c r="J987" s="32">
        <v>0.5</v>
      </c>
      <c r="K987" s="32"/>
      <c r="L987" s="34"/>
    </row>
    <row r="988" spans="8:12" x14ac:dyDescent="0.25">
      <c r="H988" s="33" t="s">
        <v>1525</v>
      </c>
      <c r="I988" s="4">
        <v>-0.95514119402985098</v>
      </c>
      <c r="J988" s="4">
        <v>-2.3781194029850798</v>
      </c>
      <c r="K988" s="4">
        <f>IF($I988&lt;$K$3,$K$3,IF($I988&gt;$L$3,$L$3,$I988))</f>
        <v>0</v>
      </c>
      <c r="L988" s="10">
        <f>IF($J988&lt;$K$4,$K$4,IF($J988&gt;$L$4,$L$4,$J988))</f>
        <v>0</v>
      </c>
    </row>
    <row r="989" spans="8:12" x14ac:dyDescent="0.25">
      <c r="H989" s="33" t="s">
        <v>1526</v>
      </c>
      <c r="I989" s="4">
        <v>-0.22059999999999999</v>
      </c>
      <c r="J989" s="4">
        <v>-2.3699387459627999</v>
      </c>
      <c r="K989" s="4">
        <f>IF($I989&lt;$K$3,$K$3,IF($I989&gt;$L$3,$L$3,$I989))</f>
        <v>0</v>
      </c>
      <c r="L989" s="10">
        <f>IF($J989&lt;$K$4,$K$4,IF($J989&gt;$L$4,$L$4,$J989))</f>
        <v>0</v>
      </c>
    </row>
    <row r="990" spans="8:12" x14ac:dyDescent="0.25">
      <c r="H990" s="33"/>
      <c r="I990" s="32"/>
      <c r="J990" s="32"/>
      <c r="K990" s="32"/>
      <c r="L990" s="34"/>
    </row>
    <row r="991" spans="8:12" x14ac:dyDescent="0.25">
      <c r="H991" s="33" t="s">
        <v>1519</v>
      </c>
      <c r="I991" s="32" t="str">
        <f ca="1" xml:space="preserve"> "(x - " &amp; $M$3 &amp; ")^2 + (y - " &amp; $M$4 &amp; ")^2 = " &amp; I984 &amp; "^2"</f>
        <v>(x - 2,5)^2 + (y - 0)^2 = 0,846685328431763^2</v>
      </c>
      <c r="J991" s="32"/>
      <c r="K991" s="32"/>
      <c r="L991" s="34"/>
    </row>
    <row r="992" spans="8:12" x14ac:dyDescent="0.25">
      <c r="H992" s="33"/>
      <c r="I992" s="32" t="str">
        <f ca="1" xml:space="preserve"> "(x - " &amp; $N$3 &amp; ")^2 + (y - " &amp; $N$4 &amp; ")^2 = " &amp; J984 &amp; "^2"</f>
        <v>(x - 0)^2 + (y - 1,7)^2 = 0,819965621043851^2</v>
      </c>
      <c r="J992" s="32"/>
      <c r="K992" s="32"/>
      <c r="L992" s="34"/>
    </row>
    <row r="993" spans="8:12" x14ac:dyDescent="0.25">
      <c r="H993" s="33"/>
      <c r="I993" s="32" t="str">
        <f ca="1" xml:space="preserve"> "(x - " &amp; $O$3 &amp; ")^2 + (y - " &amp; $O$4 &amp; ")^2 = " &amp; K984 &amp; "^2"</f>
        <v>(x - 2,5)^2 + (y - 3,35)^2 = 5,28109837060436^2</v>
      </c>
      <c r="J993" s="32"/>
      <c r="K993" s="32"/>
      <c r="L993" s="34"/>
    </row>
    <row r="994" spans="8:12" x14ac:dyDescent="0.25">
      <c r="H994" s="33"/>
      <c r="I994" s="32" t="str">
        <f ca="1" xml:space="preserve"> "(x - " &amp; $P$3 &amp; ")^2 + (y - " &amp; $P$4 &amp; ")^2 = " &amp; L984 &amp; "^2"</f>
        <v>(x - 5)^2 + (y - 1,7)^2 = 5,28109837060436^2</v>
      </c>
      <c r="J994" s="32"/>
      <c r="K994" s="32"/>
      <c r="L994" s="34"/>
    </row>
    <row r="995" spans="8:12" x14ac:dyDescent="0.25">
      <c r="H995" s="33"/>
      <c r="I995" s="32"/>
      <c r="J995" s="32"/>
      <c r="K995" s="32"/>
      <c r="L995" s="34"/>
    </row>
    <row r="996" spans="8:12" x14ac:dyDescent="0.25">
      <c r="H996" s="33"/>
      <c r="I996" s="32" t="s">
        <v>1529</v>
      </c>
      <c r="J996" s="32"/>
      <c r="K996" s="32"/>
      <c r="L996" s="34"/>
    </row>
    <row r="997" spans="8:12" x14ac:dyDescent="0.25">
      <c r="H997" s="33"/>
      <c r="I997" s="32" t="s">
        <v>1525</v>
      </c>
      <c r="J997" s="32">
        <f>SQRT(POWER($K988-$I987,2)+POWER($L988-$J987,2))</f>
        <v>1.1180339887498949</v>
      </c>
      <c r="K997" s="32"/>
      <c r="L997" s="34"/>
    </row>
    <row r="998" spans="8:12" x14ac:dyDescent="0.25">
      <c r="H998" s="35"/>
      <c r="I998" s="36" t="s">
        <v>1526</v>
      </c>
      <c r="J998" s="36">
        <f>SQRT(POWER($K989-$I987,2)+POWER($L989-$J987,2))</f>
        <v>1.1180339887498949</v>
      </c>
      <c r="K998" s="36"/>
      <c r="L998" s="37"/>
    </row>
    <row r="1002" spans="8:12" x14ac:dyDescent="0.25">
      <c r="H1002" s="7"/>
      <c r="I1002" s="8" t="s">
        <v>1512</v>
      </c>
      <c r="J1002" s="8" t="s">
        <v>1513</v>
      </c>
      <c r="K1002" s="8" t="s">
        <v>1514</v>
      </c>
      <c r="L1002" s="9" t="s">
        <v>1522</v>
      </c>
    </row>
    <row r="1003" spans="8:12" x14ac:dyDescent="0.25">
      <c r="H1003" s="33" t="s">
        <v>1516</v>
      </c>
      <c r="I1003" s="4">
        <f>SQRT(POWER($I1008-$M$3,2)+POWER($J1008-$M$4,2))</f>
        <v>1.1180339887498949</v>
      </c>
      <c r="J1003" s="4">
        <f>SQRT(POWER($I1008-$N$3,2)+POWER($J1008-$N$4,2))</f>
        <v>1.9209372712298547</v>
      </c>
      <c r="K1003" s="4">
        <f>SQRT(POWER($I1008-$O$3,2)+POWER($J1008-$O$4,2))</f>
        <v>3.0203476621077914</v>
      </c>
      <c r="L1003" s="10">
        <f>SQRT(POWER($I1008-$P$3,2)+POWER($J1008-$P$4,2))</f>
        <v>3.6999999999999997</v>
      </c>
    </row>
    <row r="1004" spans="8:12" x14ac:dyDescent="0.25">
      <c r="H1004" s="33" t="s">
        <v>1527</v>
      </c>
      <c r="I1004" s="32">
        <f>ROUND(I1003/0.5,0)*0.5</f>
        <v>1</v>
      </c>
      <c r="J1004" s="32">
        <f t="shared" ref="J1004:L1004" si="100">ROUND(J1003/0.5,0)*0.5</f>
        <v>2</v>
      </c>
      <c r="K1004" s="32">
        <f t="shared" si="100"/>
        <v>3</v>
      </c>
      <c r="L1004" s="34">
        <f t="shared" si="100"/>
        <v>3.5</v>
      </c>
    </row>
    <row r="1005" spans="8:12" x14ac:dyDescent="0.25">
      <c r="H1005" s="33" t="s">
        <v>1517</v>
      </c>
      <c r="I1005" s="4">
        <f ca="1">IF(INDIRECT("$C$" &amp; $I1004*2+3)&gt;$I$6,$I$6,INDIRECT("$C$" &amp; $I1004*2+3))</f>
        <v>0.76902925858494564</v>
      </c>
      <c r="J1005" s="4">
        <f ca="1">IF(INDIRECT("$D$" &amp; $J1004*2+3)&gt;$I$6,$I$6,INDIRECT("$D$" &amp; $J1004*2+3))</f>
        <v>1.305353997541538</v>
      </c>
      <c r="K1005" s="4">
        <f ca="1">IF(INDIRECT("$E$" &amp; $K1004*2+3)&gt;$I$6,$I$6,INDIRECT("$E$" &amp; $K1004*2+3))</f>
        <v>5.2810983706043579</v>
      </c>
      <c r="L1005" s="10">
        <f ca="1">IF(INDIRECT("$F$" &amp; $L1004*2+3)&gt;$I$6,$I$6,INDIRECT("$F$" &amp; $L1004*2+3))</f>
        <v>3.7609640645075757</v>
      </c>
    </row>
    <row r="1006" spans="8:12" x14ac:dyDescent="0.25">
      <c r="H1006" s="33"/>
      <c r="I1006" s="32" t="s">
        <v>1502</v>
      </c>
      <c r="J1006" s="4">
        <f>SUM(ABS(I1003-I1004),ABS(J1004-J1003),ABS(K1004-K1003),ABS(L1004-L1003))</f>
        <v>0.41744437962783132</v>
      </c>
      <c r="K1006" s="32"/>
      <c r="L1006" s="34"/>
    </row>
    <row r="1007" spans="8:12" x14ac:dyDescent="0.25">
      <c r="H1007" s="33"/>
      <c r="I1007" s="32" t="s">
        <v>1509</v>
      </c>
      <c r="J1007" s="32" t="s">
        <v>1510</v>
      </c>
      <c r="K1007" s="32"/>
      <c r="L1007" s="34"/>
    </row>
    <row r="1008" spans="8:12" x14ac:dyDescent="0.25">
      <c r="H1008" s="33" t="s">
        <v>1523</v>
      </c>
      <c r="I1008" s="32">
        <f>I987+0.5</f>
        <v>1.5</v>
      </c>
      <c r="J1008" s="32">
        <v>0.5</v>
      </c>
      <c r="K1008" s="32"/>
      <c r="L1008" s="34"/>
    </row>
    <row r="1009" spans="8:12" x14ac:dyDescent="0.25">
      <c r="H1009" s="33" t="s">
        <v>1525</v>
      </c>
      <c r="I1009" s="4">
        <v>-0.73363462686567205</v>
      </c>
      <c r="J1009" s="4">
        <v>-2.39746268656716</v>
      </c>
      <c r="K1009" s="4">
        <f>IF($I1009&lt;$K$3,$K$3,IF($I1009&gt;$L$3,$L$3,$I1009))</f>
        <v>0</v>
      </c>
      <c r="L1009" s="10">
        <f>IF($J1009&lt;$K$4,$K$4,IF($J1009&gt;$L$4,$L$4,$J1009))</f>
        <v>0</v>
      </c>
    </row>
    <row r="1010" spans="8:12" x14ac:dyDescent="0.25">
      <c r="H1010" s="33" t="s">
        <v>1526</v>
      </c>
      <c r="I1010" s="4">
        <v>1.2578499999999999</v>
      </c>
      <c r="J1010" s="4">
        <v>-2.3752833277647798</v>
      </c>
      <c r="K1010" s="4">
        <f>IF($I1010&lt;$K$3,$K$3,IF($I1010&gt;$L$3,$L$3,$I1010))</f>
        <v>1.2578499999999999</v>
      </c>
      <c r="L1010" s="10">
        <f>IF($J1010&lt;$K$4,$K$4,IF($J1010&gt;$L$4,$L$4,$J1010))</f>
        <v>0</v>
      </c>
    </row>
    <row r="1011" spans="8:12" x14ac:dyDescent="0.25">
      <c r="H1011" s="33"/>
      <c r="I1011" s="32"/>
      <c r="J1011" s="32"/>
      <c r="K1011" s="32"/>
      <c r="L1011" s="34"/>
    </row>
    <row r="1012" spans="8:12" x14ac:dyDescent="0.25">
      <c r="H1012" s="33" t="s">
        <v>1519</v>
      </c>
      <c r="I1012" s="32" t="str">
        <f ca="1" xml:space="preserve"> "(x - " &amp; $M$3 &amp; ")^2 + (y - " &amp; $M$4 &amp; ")^2 = " &amp; I1005 &amp; "^2"</f>
        <v>(x - 2,5)^2 + (y - 0)^2 = 0,769029258584946^2</v>
      </c>
      <c r="J1012" s="32"/>
      <c r="K1012" s="32"/>
      <c r="L1012" s="34"/>
    </row>
    <row r="1013" spans="8:12" x14ac:dyDescent="0.25">
      <c r="H1013" s="33"/>
      <c r="I1013" s="32" t="str">
        <f ca="1" xml:space="preserve"> "(x - " &amp; $N$3 &amp; ")^2 + (y - " &amp; $N$4 &amp; ")^2 = " &amp; J1005 &amp; "^2"</f>
        <v>(x - 0)^2 + (y - 1,7)^2 = 1,30535399754154^2</v>
      </c>
      <c r="J1013" s="32"/>
      <c r="K1013" s="32"/>
      <c r="L1013" s="34"/>
    </row>
    <row r="1014" spans="8:12" x14ac:dyDescent="0.25">
      <c r="H1014" s="33"/>
      <c r="I1014" s="32" t="str">
        <f ca="1" xml:space="preserve"> "(x - " &amp; $O$3 &amp; ")^2 + (y - " &amp; $O$4 &amp; ")^2 = " &amp; K1005 &amp; "^2"</f>
        <v>(x - 2,5)^2 + (y - 3,35)^2 = 5,28109837060436^2</v>
      </c>
      <c r="J1014" s="32"/>
      <c r="K1014" s="32"/>
      <c r="L1014" s="34"/>
    </row>
    <row r="1015" spans="8:12" x14ac:dyDescent="0.25">
      <c r="H1015" s="33"/>
      <c r="I1015" s="32" t="str">
        <f ca="1" xml:space="preserve"> "(x - " &amp; $P$3 &amp; ")^2 + (y - " &amp; $P$4 &amp; ")^2 = " &amp; L1005 &amp; "^2"</f>
        <v>(x - 5)^2 + (y - 1,7)^2 = 3,76096406450758^2</v>
      </c>
      <c r="J1015" s="32"/>
      <c r="K1015" s="32"/>
      <c r="L1015" s="34"/>
    </row>
    <row r="1016" spans="8:12" x14ac:dyDescent="0.25">
      <c r="H1016" s="33"/>
      <c r="I1016" s="32"/>
      <c r="J1016" s="32"/>
      <c r="K1016" s="32"/>
      <c r="L1016" s="34"/>
    </row>
    <row r="1017" spans="8:12" x14ac:dyDescent="0.25">
      <c r="H1017" s="33"/>
      <c r="I1017" s="32" t="s">
        <v>1529</v>
      </c>
      <c r="J1017" s="32"/>
      <c r="K1017" s="32"/>
      <c r="L1017" s="34"/>
    </row>
    <row r="1018" spans="8:12" x14ac:dyDescent="0.25">
      <c r="H1018" s="33"/>
      <c r="I1018" s="32" t="s">
        <v>1525</v>
      </c>
      <c r="J1018" s="32">
        <f>SQRT(POWER($K1009-$I1008,2)+POWER($L1009-$J1008,2))</f>
        <v>1.5811388300841898</v>
      </c>
      <c r="K1018" s="32"/>
      <c r="L1018" s="34"/>
    </row>
    <row r="1019" spans="8:12" x14ac:dyDescent="0.25">
      <c r="H1019" s="35"/>
      <c r="I1019" s="36" t="s">
        <v>1526</v>
      </c>
      <c r="J1019" s="36">
        <f>SQRT(POWER($K1010-$I1008,2)+POWER($L1010-$J1008,2))</f>
        <v>0.55555073800688992</v>
      </c>
      <c r="K1019" s="36"/>
      <c r="L1019" s="37"/>
    </row>
    <row r="1023" spans="8:12" x14ac:dyDescent="0.25">
      <c r="H1023" s="7"/>
      <c r="I1023" s="8" t="s">
        <v>1512</v>
      </c>
      <c r="J1023" s="8" t="s">
        <v>1513</v>
      </c>
      <c r="K1023" s="8" t="s">
        <v>1514</v>
      </c>
      <c r="L1023" s="9" t="s">
        <v>1522</v>
      </c>
    </row>
    <row r="1024" spans="8:12" x14ac:dyDescent="0.25">
      <c r="H1024" s="33" t="s">
        <v>1516</v>
      </c>
      <c r="I1024" s="4">
        <f>SQRT(POWER($I1029-$M$3,2)+POWER($J1029-$M$4,2))</f>
        <v>0.70710678118654757</v>
      </c>
      <c r="J1024" s="4">
        <f>SQRT(POWER($I1029-$N$3,2)+POWER($J1029-$N$4,2))</f>
        <v>2.3323807579381199</v>
      </c>
      <c r="K1024" s="4">
        <f>SQRT(POWER($I1029-$O$3,2)+POWER($J1029-$O$4,2))</f>
        <v>2.8935272592460572</v>
      </c>
      <c r="L1024" s="10">
        <f>SQRT(POWER($I1029-$P$3,2)+POWER($J1029-$P$4,2))</f>
        <v>3.2310988842807022</v>
      </c>
    </row>
    <row r="1025" spans="8:12" x14ac:dyDescent="0.25">
      <c r="H1025" s="33" t="s">
        <v>1527</v>
      </c>
      <c r="I1025" s="32">
        <f>ROUND(I1024/0.5,0)*0.5</f>
        <v>0.5</v>
      </c>
      <c r="J1025" s="32">
        <f t="shared" ref="J1025:L1025" si="101">ROUND(J1024/0.5,0)*0.5</f>
        <v>2.5</v>
      </c>
      <c r="K1025" s="32">
        <f t="shared" si="101"/>
        <v>3</v>
      </c>
      <c r="L1025" s="34">
        <f t="shared" si="101"/>
        <v>3</v>
      </c>
    </row>
    <row r="1026" spans="8:12" x14ac:dyDescent="0.25">
      <c r="H1026" s="33" t="s">
        <v>1517</v>
      </c>
      <c r="I1026" s="4">
        <f ca="1">IF(INDIRECT("$C$" &amp; $I1025*2+3)&gt;$I$6,$I$6,INDIRECT("$C$" &amp; $I1025*2+3))</f>
        <v>0.94724953416546942</v>
      </c>
      <c r="J1026" s="4">
        <f ca="1">IF(INDIRECT("$D$" &amp; $J1025*2+3)&gt;$I$6,$I$6,INDIRECT("$D$" &amp; $J1025*2+3))</f>
        <v>3.5273325269550631</v>
      </c>
      <c r="K1026" s="4">
        <f ca="1">IF(INDIRECT("$E$" &amp; $K1025*2+3)&gt;$I$6,$I$6,INDIRECT("$E$" &amp; $K1025*2+3))</f>
        <v>5.2810983706043579</v>
      </c>
      <c r="L1026" s="10">
        <f ca="1">IF(INDIRECT("$F$" &amp; $L1025*2+3)&gt;$I$6,$I$6,INDIRECT("$F$" &amp; $L1025*2+3))</f>
        <v>5.2810983706043579</v>
      </c>
    </row>
    <row r="1027" spans="8:12" x14ac:dyDescent="0.25">
      <c r="H1027" s="33"/>
      <c r="I1027" s="32" t="s">
        <v>1502</v>
      </c>
      <c r="J1027" s="4">
        <f>SUM(ABS(I1024-I1025),ABS(J1025-J1024),ABS(K1025-K1024),ABS(L1025-L1024))</f>
        <v>0.71229764828307263</v>
      </c>
      <c r="K1027" s="32"/>
      <c r="L1027" s="34"/>
    </row>
    <row r="1028" spans="8:12" x14ac:dyDescent="0.25">
      <c r="H1028" s="33"/>
      <c r="I1028" s="32" t="s">
        <v>1509</v>
      </c>
      <c r="J1028" s="32" t="s">
        <v>1510</v>
      </c>
      <c r="K1028" s="32"/>
      <c r="L1028" s="34"/>
    </row>
    <row r="1029" spans="8:12" x14ac:dyDescent="0.25">
      <c r="H1029" s="33" t="s">
        <v>1523</v>
      </c>
      <c r="I1029" s="32">
        <f>I1008+0.5</f>
        <v>2</v>
      </c>
      <c r="J1029" s="32">
        <v>0.5</v>
      </c>
      <c r="K1029" s="32"/>
      <c r="L1029" s="34"/>
    </row>
    <row r="1030" spans="8:12" x14ac:dyDescent="0.25">
      <c r="H1030" s="33" t="s">
        <v>1525</v>
      </c>
      <c r="I1030" s="4">
        <v>1.38482746268657</v>
      </c>
      <c r="J1030" s="4">
        <v>-2.35125373134328</v>
      </c>
      <c r="K1030" s="4">
        <f>IF($I1030&lt;$K$3,$K$3,IF($I1030&gt;$L$3,$L$3,$I1030))</f>
        <v>1.38482746268657</v>
      </c>
      <c r="L1030" s="10">
        <f>IF($J1030&lt;$K$4,$K$4,IF($J1030&gt;$L$4,$L$4,$J1030))</f>
        <v>0</v>
      </c>
    </row>
    <row r="1031" spans="8:12" x14ac:dyDescent="0.25">
      <c r="H1031" s="33" t="s">
        <v>1526</v>
      </c>
      <c r="I1031" s="4">
        <v>0.95825000000000005</v>
      </c>
      <c r="J1031" s="4">
        <v>-2.3560045662100499</v>
      </c>
      <c r="K1031" s="4">
        <f>IF($I1031&lt;$K$3,$K$3,IF($I1031&gt;$L$3,$L$3,$I1031))</f>
        <v>0.95825000000000005</v>
      </c>
      <c r="L1031" s="10">
        <f>IF($J1031&lt;$K$4,$K$4,IF($J1031&gt;$L$4,$L$4,$J1031))</f>
        <v>0</v>
      </c>
    </row>
    <row r="1032" spans="8:12" x14ac:dyDescent="0.25">
      <c r="H1032" s="33"/>
      <c r="I1032" s="32"/>
      <c r="J1032" s="32"/>
      <c r="K1032" s="32"/>
      <c r="L1032" s="34"/>
    </row>
    <row r="1033" spans="8:12" x14ac:dyDescent="0.25">
      <c r="H1033" s="33" t="s">
        <v>1519</v>
      </c>
      <c r="I1033" s="32" t="str">
        <f ca="1" xml:space="preserve"> "(x - " &amp; $M$3 &amp; ")^2 + (y - " &amp; $M$4 &amp; ")^2 = " &amp; I1026 &amp; "^2"</f>
        <v>(x - 2,5)^2 + (y - 0)^2 = 0,947249534165469^2</v>
      </c>
      <c r="J1033" s="32"/>
      <c r="K1033" s="32"/>
      <c r="L1033" s="34"/>
    </row>
    <row r="1034" spans="8:12" x14ac:dyDescent="0.25">
      <c r="H1034" s="33"/>
      <c r="I1034" s="32" t="str">
        <f ca="1" xml:space="preserve"> "(x - " &amp; $N$3 &amp; ")^2 + (y - " &amp; $N$4 &amp; ")^2 = " &amp; J1026 &amp; "^2"</f>
        <v>(x - 0)^2 + (y - 1,7)^2 = 3,52733252695506^2</v>
      </c>
      <c r="J1034" s="32"/>
      <c r="K1034" s="32"/>
      <c r="L1034" s="34"/>
    </row>
    <row r="1035" spans="8:12" x14ac:dyDescent="0.25">
      <c r="H1035" s="33"/>
      <c r="I1035" s="32" t="str">
        <f ca="1" xml:space="preserve"> "(x - " &amp; $O$3 &amp; ")^2 + (y - " &amp; $O$4 &amp; ")^2 = " &amp; K1026 &amp; "^2"</f>
        <v>(x - 2,5)^2 + (y - 3,35)^2 = 5,28109837060436^2</v>
      </c>
      <c r="J1035" s="32"/>
      <c r="K1035" s="32"/>
      <c r="L1035" s="34"/>
    </row>
    <row r="1036" spans="8:12" x14ac:dyDescent="0.25">
      <c r="H1036" s="33"/>
      <c r="I1036" s="32" t="str">
        <f ca="1" xml:space="preserve"> "(x - " &amp; $P$3 &amp; ")^2 + (y - " &amp; $P$4 &amp; ")^2 = " &amp; L1026 &amp; "^2"</f>
        <v>(x - 5)^2 + (y - 1,7)^2 = 5,28109837060436^2</v>
      </c>
      <c r="J1036" s="32"/>
      <c r="K1036" s="32"/>
      <c r="L1036" s="34"/>
    </row>
    <row r="1037" spans="8:12" x14ac:dyDescent="0.25">
      <c r="H1037" s="33"/>
      <c r="I1037" s="32"/>
      <c r="J1037" s="32"/>
      <c r="K1037" s="32"/>
      <c r="L1037" s="34"/>
    </row>
    <row r="1038" spans="8:12" x14ac:dyDescent="0.25">
      <c r="H1038" s="33"/>
      <c r="I1038" s="32" t="s">
        <v>1529</v>
      </c>
      <c r="J1038" s="32"/>
      <c r="K1038" s="32"/>
      <c r="L1038" s="34"/>
    </row>
    <row r="1039" spans="8:12" x14ac:dyDescent="0.25">
      <c r="H1039" s="33"/>
      <c r="I1039" s="32" t="s">
        <v>1525</v>
      </c>
      <c r="J1039" s="32">
        <f>SQRT(POWER($K1030-$I1029,2)+POWER($L1030-$J1029,2))</f>
        <v>0.79274034252373171</v>
      </c>
      <c r="K1039" s="32"/>
      <c r="L1039" s="34"/>
    </row>
    <row r="1040" spans="8:12" x14ac:dyDescent="0.25">
      <c r="H1040" s="35"/>
      <c r="I1040" s="36" t="s">
        <v>1526</v>
      </c>
      <c r="J1040" s="36">
        <f>SQRT(POWER($K1031-$I1029,2)+POWER($L1031-$J1029,2))</f>
        <v>1.1555271794726423</v>
      </c>
      <c r="K1040" s="36"/>
      <c r="L1040" s="37"/>
    </row>
    <row r="1044" spans="8:12" x14ac:dyDescent="0.25">
      <c r="H1044" s="7"/>
      <c r="I1044" s="8" t="s">
        <v>1512</v>
      </c>
      <c r="J1044" s="8" t="s">
        <v>1513</v>
      </c>
      <c r="K1044" s="8" t="s">
        <v>1514</v>
      </c>
      <c r="L1044" s="9" t="s">
        <v>1522</v>
      </c>
    </row>
    <row r="1045" spans="8:12" x14ac:dyDescent="0.25">
      <c r="H1045" s="33" t="s">
        <v>1516</v>
      </c>
      <c r="I1045" s="4">
        <f>SQRT(POWER($I1050-$M$3,2)+POWER($J1050-$M$4,2))</f>
        <v>0.5</v>
      </c>
      <c r="J1045" s="4">
        <f>SQRT(POWER($I1050-$N$3,2)+POWER($J1050-$N$4,2))</f>
        <v>2.7730849247724092</v>
      </c>
      <c r="K1045" s="4">
        <f>SQRT(POWER($I1050-$O$3,2)+POWER($J1050-$O$4,2))</f>
        <v>2.85</v>
      </c>
      <c r="L1045" s="10">
        <f>SQRT(POWER($I1050-$P$3,2)+POWER($J1050-$P$4,2))</f>
        <v>2.7730849247724092</v>
      </c>
    </row>
    <row r="1046" spans="8:12" x14ac:dyDescent="0.25">
      <c r="H1046" s="33" t="s">
        <v>1527</v>
      </c>
      <c r="I1046" s="32">
        <f>ROUND(I1045/0.5,0)*0.5</f>
        <v>0.5</v>
      </c>
      <c r="J1046" s="32">
        <f t="shared" ref="J1046:L1046" si="102">ROUND(J1045/0.5,0)*0.5</f>
        <v>3</v>
      </c>
      <c r="K1046" s="32">
        <f t="shared" si="102"/>
        <v>3</v>
      </c>
      <c r="L1046" s="34">
        <f t="shared" si="102"/>
        <v>3</v>
      </c>
    </row>
    <row r="1047" spans="8:12" x14ac:dyDescent="0.25">
      <c r="H1047" s="33" t="s">
        <v>1517</v>
      </c>
      <c r="I1047" s="4">
        <f ca="1">IF(INDIRECT("$C$" &amp; $I1046*2+3)&gt;$I$6,$I$6,INDIRECT("$C$" &amp; $I1046*2+3))</f>
        <v>0.94724953416546942</v>
      </c>
      <c r="J1047" s="4">
        <f ca="1">IF(INDIRECT("$D$" &amp; $J1046*2+3)&gt;$I$6,$I$6,INDIRECT("$D$" &amp; $J1046*2+3))</f>
        <v>5.2810983706043579</v>
      </c>
      <c r="K1047" s="4">
        <f ca="1">IF(INDIRECT("$E$" &amp; $K1046*2+3)&gt;$I$6,$I$6,INDIRECT("$E$" &amp; $K1046*2+3))</f>
        <v>5.2810983706043579</v>
      </c>
      <c r="L1047" s="10">
        <f ca="1">IF(INDIRECT("$F$" &amp; $L1046*2+3)&gt;$I$6,$I$6,INDIRECT("$F$" &amp; $L1046*2+3))</f>
        <v>5.2810983706043579</v>
      </c>
    </row>
    <row r="1048" spans="8:12" x14ac:dyDescent="0.25">
      <c r="H1048" s="33"/>
      <c r="I1048" s="32" t="s">
        <v>1502</v>
      </c>
      <c r="J1048" s="4">
        <f>SUM(ABS(I1045-I1046),ABS(J1046-J1045),ABS(K1046-K1045),ABS(L1046-L1045))</f>
        <v>0.60383015045518151</v>
      </c>
      <c r="K1048" s="32"/>
      <c r="L1048" s="34"/>
    </row>
    <row r="1049" spans="8:12" x14ac:dyDescent="0.25">
      <c r="H1049" s="33"/>
      <c r="I1049" s="32" t="s">
        <v>1509</v>
      </c>
      <c r="J1049" s="32" t="s">
        <v>1510</v>
      </c>
      <c r="K1049" s="32"/>
      <c r="L1049" s="34"/>
    </row>
    <row r="1050" spans="8:12" x14ac:dyDescent="0.25">
      <c r="H1050" s="33" t="s">
        <v>1523</v>
      </c>
      <c r="I1050" s="32">
        <f>I1029+0.5</f>
        <v>2.5</v>
      </c>
      <c r="J1050" s="32">
        <v>0.5</v>
      </c>
      <c r="K1050" s="32"/>
      <c r="L1050" s="34"/>
    </row>
    <row r="1051" spans="8:12" x14ac:dyDescent="0.25">
      <c r="H1051" s="33" t="s">
        <v>1525</v>
      </c>
      <c r="I1051" s="4">
        <v>4.4683274626865703</v>
      </c>
      <c r="J1051" s="4">
        <v>-2.35125373134328</v>
      </c>
      <c r="K1051" s="4">
        <f>IF($I1051&lt;$K$3,$K$3,IF($I1051&gt;$L$3,$L$3,$I1051))</f>
        <v>4.4683274626865703</v>
      </c>
      <c r="L1051" s="10">
        <f>IF($J1051&lt;$K$4,$K$4,IF($J1051&gt;$L$4,$L$4,$J1051))</f>
        <v>0</v>
      </c>
    </row>
    <row r="1052" spans="8:12" x14ac:dyDescent="0.25">
      <c r="H1052" s="33" t="s">
        <v>1526</v>
      </c>
      <c r="I1052" s="4">
        <v>2.5</v>
      </c>
      <c r="J1052" s="4">
        <v>-2.3731751865463901</v>
      </c>
      <c r="K1052" s="4">
        <f>IF($I1052&lt;$K$3,$K$3,IF($I1052&gt;$L$3,$L$3,$I1052))</f>
        <v>2.5</v>
      </c>
      <c r="L1052" s="10">
        <f>IF($J1052&lt;$K$4,$K$4,IF($J1052&gt;$L$4,$L$4,$J1052))</f>
        <v>0</v>
      </c>
    </row>
    <row r="1053" spans="8:12" x14ac:dyDescent="0.25">
      <c r="H1053" s="33"/>
      <c r="I1053" s="32"/>
      <c r="J1053" s="32"/>
      <c r="K1053" s="32"/>
      <c r="L1053" s="34"/>
    </row>
    <row r="1054" spans="8:12" x14ac:dyDescent="0.25">
      <c r="H1054" s="33" t="s">
        <v>1519</v>
      </c>
      <c r="I1054" s="32" t="str">
        <f ca="1" xml:space="preserve"> "(x - " &amp; $M$3 &amp; ")^2 + (y - " &amp; $M$4 &amp; ")^2 = " &amp; I1047 &amp; "^2"</f>
        <v>(x - 2,5)^2 + (y - 0)^2 = 0,947249534165469^2</v>
      </c>
      <c r="J1054" s="32"/>
      <c r="K1054" s="32"/>
      <c r="L1054" s="34"/>
    </row>
    <row r="1055" spans="8:12" x14ac:dyDescent="0.25">
      <c r="H1055" s="33"/>
      <c r="I1055" s="32" t="str">
        <f ca="1" xml:space="preserve"> "(x - " &amp; $N$3 &amp; ")^2 + (y - " &amp; $N$4 &amp; ")^2 = " &amp; J1047 &amp; "^2"</f>
        <v>(x - 0)^2 + (y - 1,7)^2 = 5,28109837060436^2</v>
      </c>
      <c r="J1055" s="32"/>
      <c r="K1055" s="32"/>
      <c r="L1055" s="34"/>
    </row>
    <row r="1056" spans="8:12" x14ac:dyDescent="0.25">
      <c r="H1056" s="33"/>
      <c r="I1056" s="32" t="str">
        <f ca="1" xml:space="preserve"> "(x - " &amp; $O$3 &amp; ")^2 + (y - " &amp; $O$4 &amp; ")^2 = " &amp; K1047 &amp; "^2"</f>
        <v>(x - 2,5)^2 + (y - 3,35)^2 = 5,28109837060436^2</v>
      </c>
      <c r="J1056" s="32"/>
      <c r="K1056" s="32"/>
      <c r="L1056" s="34"/>
    </row>
    <row r="1057" spans="8:12" x14ac:dyDescent="0.25">
      <c r="H1057" s="33"/>
      <c r="I1057" s="32" t="str">
        <f ca="1" xml:space="preserve"> "(x - " &amp; $P$3 &amp; ")^2 + (y - " &amp; $P$4 &amp; ")^2 = " &amp; L1047 &amp; "^2"</f>
        <v>(x - 5)^2 + (y - 1,7)^2 = 5,28109837060436^2</v>
      </c>
      <c r="J1057" s="32"/>
      <c r="K1057" s="32"/>
      <c r="L1057" s="34"/>
    </row>
    <row r="1058" spans="8:12" x14ac:dyDescent="0.25">
      <c r="H1058" s="33"/>
      <c r="I1058" s="32"/>
      <c r="J1058" s="32"/>
      <c r="K1058" s="32"/>
      <c r="L1058" s="34"/>
    </row>
    <row r="1059" spans="8:12" x14ac:dyDescent="0.25">
      <c r="H1059" s="33"/>
      <c r="I1059" s="32" t="s">
        <v>1529</v>
      </c>
      <c r="J1059" s="32"/>
      <c r="K1059" s="32"/>
      <c r="L1059" s="34"/>
    </row>
    <row r="1060" spans="8:12" x14ac:dyDescent="0.25">
      <c r="H1060" s="33"/>
      <c r="I1060" s="32" t="s">
        <v>1525</v>
      </c>
      <c r="J1060" s="32">
        <f>SQRT(POWER($K1051-$I1050,2)+POWER($L1051-$J1050,2))</f>
        <v>2.0308404664980833</v>
      </c>
      <c r="K1060" s="32"/>
      <c r="L1060" s="34"/>
    </row>
    <row r="1061" spans="8:12" x14ac:dyDescent="0.25">
      <c r="H1061" s="35"/>
      <c r="I1061" s="36" t="s">
        <v>1526</v>
      </c>
      <c r="J1061" s="36">
        <f>SQRT(POWER($K1052-$I1050,2)+POWER($L1052-$J1050,2))</f>
        <v>0.5</v>
      </c>
      <c r="K1061" s="36"/>
      <c r="L1061" s="37"/>
    </row>
    <row r="1065" spans="8:12" x14ac:dyDescent="0.25">
      <c r="H1065" s="7"/>
      <c r="I1065" s="8" t="s">
        <v>1512</v>
      </c>
      <c r="J1065" s="8" t="s">
        <v>1513</v>
      </c>
      <c r="K1065" s="8" t="s">
        <v>1514</v>
      </c>
      <c r="L1065" s="9" t="s">
        <v>1522</v>
      </c>
    </row>
    <row r="1066" spans="8:12" x14ac:dyDescent="0.25">
      <c r="H1066" s="33" t="s">
        <v>1516</v>
      </c>
      <c r="I1066" s="4">
        <f>SQRT(POWER($I1071-$M$3,2)+POWER($J1071-$M$4,2))</f>
        <v>0.70710678118654757</v>
      </c>
      <c r="J1066" s="4">
        <f>SQRT(POWER($I1071-$N$3,2)+POWER($J1071-$N$4,2))</f>
        <v>3.2310988842807022</v>
      </c>
      <c r="K1066" s="4">
        <f>SQRT(POWER($I1071-$O$3,2)+POWER($J1071-$O$4,2))</f>
        <v>2.8935272592460572</v>
      </c>
      <c r="L1066" s="10">
        <f>SQRT(POWER($I1071-$P$3,2)+POWER($J1071-$P$4,2))</f>
        <v>2.3323807579381199</v>
      </c>
    </row>
    <row r="1067" spans="8:12" x14ac:dyDescent="0.25">
      <c r="H1067" s="33" t="s">
        <v>1527</v>
      </c>
      <c r="I1067" s="32">
        <f>ROUND(I1066/0.5,0)*0.5</f>
        <v>0.5</v>
      </c>
      <c r="J1067" s="32">
        <f t="shared" ref="J1067:L1067" si="103">ROUND(J1066/0.5,0)*0.5</f>
        <v>3</v>
      </c>
      <c r="K1067" s="32">
        <f t="shared" si="103"/>
        <v>3</v>
      </c>
      <c r="L1067" s="34">
        <f t="shared" si="103"/>
        <v>2.5</v>
      </c>
    </row>
    <row r="1068" spans="8:12" x14ac:dyDescent="0.25">
      <c r="H1068" s="33" t="s">
        <v>1517</v>
      </c>
      <c r="I1068" s="4">
        <f ca="1">IF(INDIRECT("$C$" &amp; $I1067*2+3)&gt;$I$6,$I$6,INDIRECT("$C$" &amp; $I1067*2+3))</f>
        <v>0.94724953416546942</v>
      </c>
      <c r="J1068" s="4">
        <f ca="1">IF(INDIRECT("$D$" &amp; $J1067*2+3)&gt;$I$6,$I$6,INDIRECT("$D$" &amp; $J1067*2+3))</f>
        <v>5.2810983706043579</v>
      </c>
      <c r="K1068" s="4">
        <f ca="1">IF(INDIRECT("$E$" &amp; $K1067*2+3)&gt;$I$6,$I$6,INDIRECT("$E$" &amp; $K1067*2+3))</f>
        <v>5.2810983706043579</v>
      </c>
      <c r="L1068" s="10">
        <f ca="1">IF(INDIRECT("$F$" &amp; $L1067*2+3)&gt;$I$6,$I$6,INDIRECT("$F$" &amp; $L1067*2+3))</f>
        <v>3.308214208460992</v>
      </c>
    </row>
    <row r="1069" spans="8:12" x14ac:dyDescent="0.25">
      <c r="H1069" s="33"/>
      <c r="I1069" s="32" t="s">
        <v>1502</v>
      </c>
      <c r="J1069" s="4">
        <f>SUM(ABS(I1066-I1067),ABS(J1067-J1066),ABS(K1067-K1066),ABS(L1067-L1066))</f>
        <v>0.71229764828307263</v>
      </c>
      <c r="K1069" s="32"/>
      <c r="L1069" s="34"/>
    </row>
    <row r="1070" spans="8:12" x14ac:dyDescent="0.25">
      <c r="H1070" s="33"/>
      <c r="I1070" s="32" t="s">
        <v>1509</v>
      </c>
      <c r="J1070" s="32" t="s">
        <v>1510</v>
      </c>
      <c r="K1070" s="32"/>
      <c r="L1070" s="34"/>
    </row>
    <row r="1071" spans="8:12" x14ac:dyDescent="0.25">
      <c r="H1071" s="33" t="s">
        <v>1523</v>
      </c>
      <c r="I1071" s="32">
        <f>I1050+0.5</f>
        <v>3</v>
      </c>
      <c r="J1071" s="32">
        <v>0.5</v>
      </c>
      <c r="K1071" s="32"/>
      <c r="L1071" s="34"/>
    </row>
    <row r="1072" spans="8:12" x14ac:dyDescent="0.25">
      <c r="H1072" s="33" t="s">
        <v>1525</v>
      </c>
      <c r="I1072" s="4">
        <v>4.4683274626865703</v>
      </c>
      <c r="J1072" s="4">
        <v>-2.35125373134328</v>
      </c>
      <c r="K1072" s="4">
        <f>IF($I1072&lt;$K$3,$K$3,IF($I1072&gt;$L$3,$L$3,$I1072))</f>
        <v>4.4683274626865703</v>
      </c>
      <c r="L1072" s="10">
        <f>IF($J1072&lt;$K$4,$K$4,IF($J1072&gt;$L$4,$L$4,$J1072))</f>
        <v>0</v>
      </c>
    </row>
    <row r="1073" spans="8:12" x14ac:dyDescent="0.25">
      <c r="H1073" s="33" t="s">
        <v>1526</v>
      </c>
      <c r="I1073" s="4">
        <v>4.1922300000000003</v>
      </c>
      <c r="J1073" s="4">
        <v>-2.35432865575231</v>
      </c>
      <c r="K1073" s="4">
        <f>IF($I1073&lt;$K$3,$K$3,IF($I1073&gt;$L$3,$L$3,$I1073))</f>
        <v>4.1922300000000003</v>
      </c>
      <c r="L1073" s="10">
        <f>IF($J1073&lt;$K$4,$K$4,IF($J1073&gt;$L$4,$L$4,$J1073))</f>
        <v>0</v>
      </c>
    </row>
    <row r="1074" spans="8:12" x14ac:dyDescent="0.25">
      <c r="H1074" s="33"/>
      <c r="I1074" s="32"/>
      <c r="J1074" s="32"/>
      <c r="K1074" s="32"/>
      <c r="L1074" s="34"/>
    </row>
    <row r="1075" spans="8:12" x14ac:dyDescent="0.25">
      <c r="H1075" s="33" t="s">
        <v>1519</v>
      </c>
      <c r="I1075" s="32" t="str">
        <f ca="1" xml:space="preserve"> "(x - " &amp; $M$3 &amp; ")^2 + (y - " &amp; $M$4 &amp; ")^2 = " &amp; I1068 &amp; "^2"</f>
        <v>(x - 2,5)^2 + (y - 0)^2 = 0,947249534165469^2</v>
      </c>
      <c r="J1075" s="32"/>
      <c r="K1075" s="32"/>
      <c r="L1075" s="34"/>
    </row>
    <row r="1076" spans="8:12" x14ac:dyDescent="0.25">
      <c r="H1076" s="33"/>
      <c r="I1076" s="32" t="str">
        <f ca="1" xml:space="preserve"> "(x - " &amp; $N$3 &amp; ")^2 + (y - " &amp; $N$4 &amp; ")^2 = " &amp; J1068 &amp; "^2"</f>
        <v>(x - 0)^2 + (y - 1,7)^2 = 5,28109837060436^2</v>
      </c>
      <c r="J1076" s="32"/>
      <c r="K1076" s="32"/>
      <c r="L1076" s="34"/>
    </row>
    <row r="1077" spans="8:12" x14ac:dyDescent="0.25">
      <c r="H1077" s="33"/>
      <c r="I1077" s="32" t="str">
        <f ca="1" xml:space="preserve"> "(x - " &amp; $O$3 &amp; ")^2 + (y - " &amp; $O$4 &amp; ")^2 = " &amp; K1068 &amp; "^2"</f>
        <v>(x - 2,5)^2 + (y - 3,35)^2 = 5,28109837060436^2</v>
      </c>
      <c r="J1077" s="32"/>
      <c r="K1077" s="32"/>
      <c r="L1077" s="34"/>
    </row>
    <row r="1078" spans="8:12" x14ac:dyDescent="0.25">
      <c r="H1078" s="33"/>
      <c r="I1078" s="32" t="str">
        <f ca="1" xml:space="preserve"> "(x - " &amp; $P$3 &amp; ")^2 + (y - " &amp; $P$4 &amp; ")^2 = " &amp; L1068 &amp; "^2"</f>
        <v>(x - 5)^2 + (y - 1,7)^2 = 3,30821420846099^2</v>
      </c>
      <c r="J1078" s="32"/>
      <c r="K1078" s="32"/>
      <c r="L1078" s="34"/>
    </row>
    <row r="1079" spans="8:12" x14ac:dyDescent="0.25">
      <c r="H1079" s="33"/>
      <c r="I1079" s="32"/>
      <c r="J1079" s="32"/>
      <c r="K1079" s="32"/>
      <c r="L1079" s="34"/>
    </row>
    <row r="1080" spans="8:12" x14ac:dyDescent="0.25">
      <c r="H1080" s="33"/>
      <c r="I1080" s="32" t="s">
        <v>1529</v>
      </c>
      <c r="J1080" s="32"/>
      <c r="K1080" s="32"/>
      <c r="L1080" s="34"/>
    </row>
    <row r="1081" spans="8:12" x14ac:dyDescent="0.25">
      <c r="H1081" s="33"/>
      <c r="I1081" s="32" t="s">
        <v>1525</v>
      </c>
      <c r="J1081" s="32">
        <f>SQRT(POWER($K1072-$I1071,2)+POWER($L1072-$J1071,2))</f>
        <v>1.5511239594821498</v>
      </c>
      <c r="K1081" s="32"/>
      <c r="L1081" s="34"/>
    </row>
    <row r="1082" spans="8:12" x14ac:dyDescent="0.25">
      <c r="H1082" s="35"/>
      <c r="I1082" s="36" t="s">
        <v>1526</v>
      </c>
      <c r="J1082" s="36">
        <f>SQRT(POWER($K1073-$I1071,2)+POWER($L1073-$J1071,2))</f>
        <v>1.2928311463219011</v>
      </c>
      <c r="K1082" s="36"/>
      <c r="L1082" s="37"/>
    </row>
    <row r="1086" spans="8:12" x14ac:dyDescent="0.25">
      <c r="H1086" s="7"/>
      <c r="I1086" s="8" t="s">
        <v>1512</v>
      </c>
      <c r="J1086" s="8" t="s">
        <v>1513</v>
      </c>
      <c r="K1086" s="8" t="s">
        <v>1514</v>
      </c>
      <c r="L1086" s="9" t="s">
        <v>1522</v>
      </c>
    </row>
    <row r="1087" spans="8:12" x14ac:dyDescent="0.25">
      <c r="H1087" s="33" t="s">
        <v>1516</v>
      </c>
      <c r="I1087" s="4">
        <f>SQRT(POWER($I1092-$M$3,2)+POWER($J1092-$M$4,2))</f>
        <v>1.1180339887498949</v>
      </c>
      <c r="J1087" s="4">
        <f>SQRT(POWER($I1092-$N$3,2)+POWER($J1092-$N$4,2))</f>
        <v>3.6999999999999997</v>
      </c>
      <c r="K1087" s="4">
        <f>SQRT(POWER($I1092-$O$3,2)+POWER($J1092-$O$4,2))</f>
        <v>3.0203476621077914</v>
      </c>
      <c r="L1087" s="10">
        <f>SQRT(POWER($I1092-$P$3,2)+POWER($J1092-$P$4,2))</f>
        <v>1.9209372712298547</v>
      </c>
    </row>
    <row r="1088" spans="8:12" x14ac:dyDescent="0.25">
      <c r="H1088" s="33" t="s">
        <v>1527</v>
      </c>
      <c r="I1088" s="32">
        <f>ROUND(I1087/0.5,0)*0.5</f>
        <v>1</v>
      </c>
      <c r="J1088" s="32">
        <f t="shared" ref="J1088:L1088" si="104">ROUND(J1087/0.5,0)*0.5</f>
        <v>3.5</v>
      </c>
      <c r="K1088" s="32">
        <f t="shared" si="104"/>
        <v>3</v>
      </c>
      <c r="L1088" s="34">
        <f t="shared" si="104"/>
        <v>2</v>
      </c>
    </row>
    <row r="1089" spans="8:12" x14ac:dyDescent="0.25">
      <c r="H1089" s="33" t="s">
        <v>1517</v>
      </c>
      <c r="I1089" s="4">
        <f ca="1">IF(INDIRECT("$C$" &amp; $I1088*2+3)&gt;$I$6,$I$6,INDIRECT("$C$" &amp; $I1088*2+3))</f>
        <v>0.76902925858494564</v>
      </c>
      <c r="J1089" s="4">
        <f ca="1">IF(INDIRECT("$D$" &amp; $J1088*2+3)&gt;$I$6,$I$6,INDIRECT("$D$" &amp; $J1088*2+3))</f>
        <v>4.0748831502853919</v>
      </c>
      <c r="K1089" s="4">
        <f ca="1">IF(INDIRECT("$E$" &amp; $K1088*2+3)&gt;$I$6,$I$6,INDIRECT("$E$" &amp; $K1088*2+3))</f>
        <v>5.2810983706043579</v>
      </c>
      <c r="L1089" s="10">
        <f ca="1">IF(INDIRECT("$F$" &amp; $L1088*2+3)&gt;$I$6,$I$6,INDIRECT("$F$" &amp; $L1088*2+3))</f>
        <v>1.305353997541538</v>
      </c>
    </row>
    <row r="1090" spans="8:12" x14ac:dyDescent="0.25">
      <c r="H1090" s="33"/>
      <c r="I1090" s="32" t="s">
        <v>1502</v>
      </c>
      <c r="J1090" s="4">
        <f>SUM(ABS(I1087-I1088),ABS(J1088-J1087),ABS(K1088-K1087),ABS(L1088-L1087))</f>
        <v>0.41744437962783132</v>
      </c>
      <c r="K1090" s="32"/>
      <c r="L1090" s="34"/>
    </row>
    <row r="1091" spans="8:12" x14ac:dyDescent="0.25">
      <c r="H1091" s="33"/>
      <c r="I1091" s="32" t="s">
        <v>1509</v>
      </c>
      <c r="J1091" s="32" t="s">
        <v>1510</v>
      </c>
      <c r="K1091" s="32"/>
      <c r="L1091" s="34"/>
    </row>
    <row r="1092" spans="8:12" x14ac:dyDescent="0.25">
      <c r="H1092" s="33" t="s">
        <v>1523</v>
      </c>
      <c r="I1092" s="32">
        <f>I1071+0.5</f>
        <v>3.5</v>
      </c>
      <c r="J1092" s="32">
        <v>0.5</v>
      </c>
      <c r="K1092" s="32"/>
      <c r="L1092" s="34"/>
    </row>
    <row r="1093" spans="8:12" x14ac:dyDescent="0.25">
      <c r="H1093" s="33" t="s">
        <v>1525</v>
      </c>
      <c r="I1093" s="4">
        <v>2.23612537313433</v>
      </c>
      <c r="J1093" s="4">
        <v>-2.39746268656716</v>
      </c>
      <c r="K1093" s="4">
        <f>IF($I1093&lt;$K$3,$K$3,IF($I1093&gt;$L$3,$L$3,$I1093))</f>
        <v>2.23612537313433</v>
      </c>
      <c r="L1093" s="10">
        <f>IF($J1093&lt;$K$4,$K$4,IF($J1093&gt;$L$4,$L$4,$J1093))</f>
        <v>0</v>
      </c>
    </row>
    <row r="1094" spans="8:12" x14ac:dyDescent="0.25">
      <c r="H1094" s="33" t="s">
        <v>1526</v>
      </c>
      <c r="I1094" s="4">
        <v>3.98488</v>
      </c>
      <c r="J1094" s="4">
        <v>-2.3779866354827899</v>
      </c>
      <c r="K1094" s="4">
        <f>IF($I1094&lt;$K$3,$K$3,IF($I1094&gt;$L$3,$L$3,$I1094))</f>
        <v>3.98488</v>
      </c>
      <c r="L1094" s="10">
        <f>IF($J1094&lt;$K$4,$K$4,IF($J1094&gt;$L$4,$L$4,$J1094))</f>
        <v>0</v>
      </c>
    </row>
    <row r="1095" spans="8:12" x14ac:dyDescent="0.25">
      <c r="H1095" s="33"/>
      <c r="I1095" s="32"/>
      <c r="J1095" s="32"/>
      <c r="K1095" s="32"/>
      <c r="L1095" s="34"/>
    </row>
    <row r="1096" spans="8:12" x14ac:dyDescent="0.25">
      <c r="H1096" s="33" t="s">
        <v>1519</v>
      </c>
      <c r="I1096" s="32" t="str">
        <f ca="1" xml:space="preserve"> "(x - " &amp; $M$3 &amp; ")^2 + (y - " &amp; $M$4 &amp; ")^2 = " &amp; I1089 &amp; "^2"</f>
        <v>(x - 2,5)^2 + (y - 0)^2 = 0,769029258584946^2</v>
      </c>
      <c r="J1096" s="32"/>
      <c r="K1096" s="32"/>
      <c r="L1096" s="34"/>
    </row>
    <row r="1097" spans="8:12" x14ac:dyDescent="0.25">
      <c r="H1097" s="33"/>
      <c r="I1097" s="32" t="str">
        <f ca="1" xml:space="preserve"> "(x - " &amp; $N$3 &amp; ")^2 + (y - " &amp; $N$4 &amp; ")^2 = " &amp; J1089 &amp; "^2"</f>
        <v>(x - 0)^2 + (y - 1,7)^2 = 4,07488315028539^2</v>
      </c>
      <c r="J1097" s="32"/>
      <c r="K1097" s="32"/>
      <c r="L1097" s="34"/>
    </row>
    <row r="1098" spans="8:12" x14ac:dyDescent="0.25">
      <c r="H1098" s="33"/>
      <c r="I1098" s="32" t="str">
        <f ca="1" xml:space="preserve"> "(x - " &amp; $O$3 &amp; ")^2 + (y - " &amp; $O$4 &amp; ")^2 = " &amp; K1089 &amp; "^2"</f>
        <v>(x - 2,5)^2 + (y - 3,35)^2 = 5,28109837060436^2</v>
      </c>
      <c r="J1098" s="32"/>
      <c r="K1098" s="32"/>
      <c r="L1098" s="34"/>
    </row>
    <row r="1099" spans="8:12" x14ac:dyDescent="0.25">
      <c r="H1099" s="33"/>
      <c r="I1099" s="32" t="str">
        <f ca="1" xml:space="preserve"> "(x - " &amp; $P$3 &amp; ")^2 + (y - " &amp; $P$4 &amp; ")^2 = " &amp; L1089 &amp; "^2"</f>
        <v>(x - 5)^2 + (y - 1,7)^2 = 1,30535399754154^2</v>
      </c>
      <c r="J1099" s="32"/>
      <c r="K1099" s="32"/>
      <c r="L1099" s="34"/>
    </row>
    <row r="1100" spans="8:12" x14ac:dyDescent="0.25">
      <c r="H1100" s="33"/>
      <c r="I1100" s="32"/>
      <c r="J1100" s="32"/>
      <c r="K1100" s="32"/>
      <c r="L1100" s="34"/>
    </row>
    <row r="1101" spans="8:12" x14ac:dyDescent="0.25">
      <c r="H1101" s="33"/>
      <c r="I1101" s="32" t="s">
        <v>1529</v>
      </c>
      <c r="J1101" s="32"/>
      <c r="K1101" s="32"/>
      <c r="L1101" s="34"/>
    </row>
    <row r="1102" spans="8:12" x14ac:dyDescent="0.25">
      <c r="H1102" s="33"/>
      <c r="I1102" s="32" t="s">
        <v>1525</v>
      </c>
      <c r="J1102" s="32">
        <f>SQRT(POWER($K1093-$I1092,2)+POWER($L1093-$J1092,2))</f>
        <v>1.3591832372549466</v>
      </c>
      <c r="K1102" s="32"/>
      <c r="L1102" s="34"/>
    </row>
    <row r="1103" spans="8:12" x14ac:dyDescent="0.25">
      <c r="H1103" s="35"/>
      <c r="I1103" s="36" t="s">
        <v>1526</v>
      </c>
      <c r="J1103" s="36">
        <f>SQRT(POWER($K1094-$I1092,2)+POWER($L1094-$J1092,2))</f>
        <v>0.69649739008843381</v>
      </c>
      <c r="K1103" s="36"/>
      <c r="L1103" s="37"/>
    </row>
    <row r="1107" spans="8:12" x14ac:dyDescent="0.25">
      <c r="H1107" s="7"/>
      <c r="I1107" s="8" t="s">
        <v>1512</v>
      </c>
      <c r="J1107" s="8" t="s">
        <v>1513</v>
      </c>
      <c r="K1107" s="8" t="s">
        <v>1514</v>
      </c>
      <c r="L1107" s="9" t="s">
        <v>1522</v>
      </c>
    </row>
    <row r="1108" spans="8:12" x14ac:dyDescent="0.25">
      <c r="H1108" s="33" t="s">
        <v>1516</v>
      </c>
      <c r="I1108" s="4">
        <f>SQRT(POWER($I1113-$M$3,2)+POWER($J1113-$M$4,2))</f>
        <v>1.5811388300841898</v>
      </c>
      <c r="J1108" s="4">
        <f>SQRT(POWER($I1113-$N$3,2)+POWER($J1113-$N$4,2))</f>
        <v>4.1761226035642203</v>
      </c>
      <c r="K1108" s="4">
        <f>SQRT(POWER($I1113-$O$3,2)+POWER($J1113-$O$4,2))</f>
        <v>3.2206365830375834</v>
      </c>
      <c r="L1108" s="10">
        <f>SQRT(POWER($I1113-$P$3,2)+POWER($J1113-$P$4,2))</f>
        <v>1.5620499351813308</v>
      </c>
    </row>
    <row r="1109" spans="8:12" x14ac:dyDescent="0.25">
      <c r="H1109" s="33" t="s">
        <v>1527</v>
      </c>
      <c r="I1109" s="32">
        <f>ROUND(I1108/0.5,0)*0.5</f>
        <v>1.5</v>
      </c>
      <c r="J1109" s="32">
        <f t="shared" ref="J1109:L1109" si="105">ROUND(J1108/0.5,0)*0.5</f>
        <v>4</v>
      </c>
      <c r="K1109" s="32">
        <f t="shared" si="105"/>
        <v>3</v>
      </c>
      <c r="L1109" s="34">
        <f t="shared" si="105"/>
        <v>1.5</v>
      </c>
    </row>
    <row r="1110" spans="8:12" x14ac:dyDescent="0.25">
      <c r="H1110" s="33" t="s">
        <v>1517</v>
      </c>
      <c r="I1110" s="4">
        <f ca="1">IF(INDIRECT("$C$" &amp; $I1109*2+3)&gt;$I$6,$I$6,INDIRECT("$C$" &amp; $I1109*2+3))</f>
        <v>0.84668532843176303</v>
      </c>
      <c r="J1110" s="4">
        <f ca="1">IF(INDIRECT("$D$" &amp; $J1109*2+3)&gt;$I$6,$I$6,INDIRECT("$D$" &amp; $J1109*2+3))</f>
        <v>5.2810983706043579</v>
      </c>
      <c r="K1110" s="4">
        <f ca="1">IF(INDIRECT("$E$" &amp; $K1109*2+3)&gt;$I$6,$I$6,INDIRECT("$E$" &amp; $K1109*2+3))</f>
        <v>5.2810983706043579</v>
      </c>
      <c r="L1110" s="10">
        <f ca="1">IF(INDIRECT("$F$" &amp; $L1109*2+3)&gt;$I$6,$I$6,INDIRECT("$F$" &amp; $L1109*2+3))</f>
        <v>0.81996562104385073</v>
      </c>
    </row>
    <row r="1111" spans="8:12" x14ac:dyDescent="0.25">
      <c r="H1111" s="33"/>
      <c r="I1111" s="32" t="s">
        <v>1502</v>
      </c>
      <c r="J1111" s="4">
        <f>SUM(ABS(I1108-I1109),ABS(J1109-J1108),ABS(K1109-K1108),ABS(L1109-L1108))</f>
        <v>0.53994795186732425</v>
      </c>
      <c r="K1111" s="32"/>
      <c r="L1111" s="34"/>
    </row>
    <row r="1112" spans="8:12" x14ac:dyDescent="0.25">
      <c r="H1112" s="33"/>
      <c r="I1112" s="32" t="s">
        <v>1509</v>
      </c>
      <c r="J1112" s="32" t="s">
        <v>1510</v>
      </c>
      <c r="K1112" s="32"/>
      <c r="L1112" s="34"/>
    </row>
    <row r="1113" spans="8:12" x14ac:dyDescent="0.25">
      <c r="H1113" s="33" t="s">
        <v>1523</v>
      </c>
      <c r="I1113" s="32">
        <f>I1092+0.5</f>
        <v>4</v>
      </c>
      <c r="J1113" s="32">
        <v>0.5</v>
      </c>
      <c r="K1113" s="32"/>
      <c r="L1113" s="34"/>
    </row>
    <row r="1114" spans="8:12" x14ac:dyDescent="0.25">
      <c r="H1114" s="33" t="s">
        <v>1525</v>
      </c>
      <c r="I1114" s="4">
        <v>4.4860588059701501</v>
      </c>
      <c r="J1114" s="4">
        <v>-2.3781194029850798</v>
      </c>
      <c r="K1114" s="4">
        <f>IF($I1114&lt;$K$3,$K$3,IF($I1114&gt;$L$3,$L$3,$I1114))</f>
        <v>4.4860588059701501</v>
      </c>
      <c r="L1114" s="10">
        <f>IF($J1114&lt;$K$4,$K$4,IF($J1114&gt;$L$4,$L$4,$J1114))</f>
        <v>0</v>
      </c>
    </row>
    <row r="1115" spans="8:12" x14ac:dyDescent="0.25">
      <c r="H1115" s="33" t="s">
        <v>1526</v>
      </c>
      <c r="I1115" s="4">
        <v>5.2206000000000001</v>
      </c>
      <c r="J1115" s="4">
        <v>-2.3699387459627999</v>
      </c>
      <c r="K1115" s="4">
        <f>IF($I1115&lt;$K$3,$K$3,IF($I1115&gt;$L$3,$L$3,$I1115))</f>
        <v>5</v>
      </c>
      <c r="L1115" s="10">
        <f>IF($J1115&lt;$K$4,$K$4,IF($J1115&gt;$L$4,$L$4,$J1115))</f>
        <v>0</v>
      </c>
    </row>
    <row r="1116" spans="8:12" x14ac:dyDescent="0.25">
      <c r="H1116" s="33"/>
      <c r="I1116" s="32"/>
      <c r="J1116" s="32"/>
      <c r="K1116" s="32"/>
      <c r="L1116" s="34"/>
    </row>
    <row r="1117" spans="8:12" x14ac:dyDescent="0.25">
      <c r="H1117" s="33" t="s">
        <v>1519</v>
      </c>
      <c r="I1117" s="32" t="str">
        <f ca="1" xml:space="preserve"> "(x - " &amp; $M$3 &amp; ")^2 + (y - " &amp; $M$4 &amp; ")^2 = " &amp; I1110 &amp; "^2"</f>
        <v>(x - 2,5)^2 + (y - 0)^2 = 0,846685328431763^2</v>
      </c>
      <c r="J1117" s="32"/>
      <c r="K1117" s="32"/>
      <c r="L1117" s="34"/>
    </row>
    <row r="1118" spans="8:12" x14ac:dyDescent="0.25">
      <c r="H1118" s="33"/>
      <c r="I1118" s="32" t="str">
        <f ca="1" xml:space="preserve"> "(x - " &amp; $N$3 &amp; ")^2 + (y - " &amp; $N$4 &amp; ")^2 = " &amp; J1110 &amp; "^2"</f>
        <v>(x - 0)^2 + (y - 1,7)^2 = 5,28109837060436^2</v>
      </c>
      <c r="J1118" s="32"/>
      <c r="K1118" s="32"/>
      <c r="L1118" s="34"/>
    </row>
    <row r="1119" spans="8:12" x14ac:dyDescent="0.25">
      <c r="H1119" s="33"/>
      <c r="I1119" s="32" t="str">
        <f ca="1" xml:space="preserve"> "(x - " &amp; $O$3 &amp; ")^2 + (y - " &amp; $O$4 &amp; ")^2 = " &amp; K1110 &amp; "^2"</f>
        <v>(x - 2,5)^2 + (y - 3,35)^2 = 5,28109837060436^2</v>
      </c>
      <c r="J1119" s="32"/>
      <c r="K1119" s="32"/>
      <c r="L1119" s="34"/>
    </row>
    <row r="1120" spans="8:12" x14ac:dyDescent="0.25">
      <c r="H1120" s="33"/>
      <c r="I1120" s="32" t="str">
        <f ca="1" xml:space="preserve"> "(x - " &amp; $P$3 &amp; ")^2 + (y - " &amp; $P$4 &amp; ")^2 = " &amp; L1110 &amp; "^2"</f>
        <v>(x - 5)^2 + (y - 1,7)^2 = 0,819965621043851^2</v>
      </c>
      <c r="J1120" s="32"/>
      <c r="K1120" s="32"/>
      <c r="L1120" s="34"/>
    </row>
    <row r="1121" spans="8:12" x14ac:dyDescent="0.25">
      <c r="H1121" s="33"/>
      <c r="I1121" s="32"/>
      <c r="J1121" s="32"/>
      <c r="K1121" s="32"/>
      <c r="L1121" s="34"/>
    </row>
    <row r="1122" spans="8:12" x14ac:dyDescent="0.25">
      <c r="H1122" s="33"/>
      <c r="I1122" s="32" t="s">
        <v>1529</v>
      </c>
      <c r="J1122" s="32"/>
      <c r="K1122" s="32"/>
      <c r="L1122" s="34"/>
    </row>
    <row r="1123" spans="8:12" x14ac:dyDescent="0.25">
      <c r="H1123" s="33"/>
      <c r="I1123" s="32" t="s">
        <v>1525</v>
      </c>
      <c r="J1123" s="32">
        <f>SQRT(POWER($K1114-$I1113,2)+POWER($L1114-$J1113,2))</f>
        <v>0.69731855192668435</v>
      </c>
      <c r="K1123" s="32"/>
      <c r="L1123" s="34"/>
    </row>
    <row r="1124" spans="8:12" x14ac:dyDescent="0.25">
      <c r="H1124" s="35"/>
      <c r="I1124" s="36" t="s">
        <v>1526</v>
      </c>
      <c r="J1124" s="36">
        <f>SQRT(POWER($K1115-$I1113,2)+POWER($L1115-$J1113,2))</f>
        <v>1.1180339887498949</v>
      </c>
      <c r="K1124" s="36"/>
      <c r="L1124" s="37"/>
    </row>
    <row r="1128" spans="8:12" x14ac:dyDescent="0.25">
      <c r="H1128" s="7"/>
      <c r="I1128" s="8" t="s">
        <v>1512</v>
      </c>
      <c r="J1128" s="8" t="s">
        <v>1513</v>
      </c>
      <c r="K1128" s="8" t="s">
        <v>1514</v>
      </c>
      <c r="L1128" s="9" t="s">
        <v>1522</v>
      </c>
    </row>
    <row r="1129" spans="8:12" x14ac:dyDescent="0.25">
      <c r="H1129" s="33" t="s">
        <v>1516</v>
      </c>
      <c r="I1129" s="4">
        <f>SQRT(POWER($I1134-$M$3,2)+POWER($J1134-$M$4,2))</f>
        <v>2.0615528128088303</v>
      </c>
      <c r="J1129" s="4">
        <f>SQRT(POWER($I1134-$N$3,2)+POWER($J1134-$N$4,2))</f>
        <v>4.6572524088780076</v>
      </c>
      <c r="K1129" s="4">
        <f>SQRT(POWER($I1134-$O$3,2)+POWER($J1134-$O$4,2))</f>
        <v>3.4817380717107369</v>
      </c>
      <c r="L1129" s="10">
        <f>SQRT(POWER($I1134-$P$3,2)+POWER($J1134-$P$4,2))</f>
        <v>1.3</v>
      </c>
    </row>
    <row r="1130" spans="8:12" x14ac:dyDescent="0.25">
      <c r="H1130" s="33" t="s">
        <v>1527</v>
      </c>
      <c r="I1130" s="32">
        <f>ROUND(I1129/0.5,0)*0.5</f>
        <v>2</v>
      </c>
      <c r="J1130" s="32">
        <f t="shared" ref="J1130:L1130" si="106">ROUND(J1129/0.5,0)*0.5</f>
        <v>4.5</v>
      </c>
      <c r="K1130" s="32">
        <f t="shared" si="106"/>
        <v>3.5</v>
      </c>
      <c r="L1130" s="34">
        <f t="shared" si="106"/>
        <v>1.5</v>
      </c>
    </row>
    <row r="1131" spans="8:12" x14ac:dyDescent="0.25">
      <c r="H1131" s="33" t="s">
        <v>1517</v>
      </c>
      <c r="I1131" s="4">
        <f ca="1">IF(INDIRECT("$C$" &amp; $I1130*2+3)&gt;$I$6,$I$6,INDIRECT("$C$" &amp; $I1130*2+3))</f>
        <v>1.305353997541538</v>
      </c>
      <c r="J1131" s="4">
        <f ca="1">IF(INDIRECT("$D$" &amp; $J1130*2+3)&gt;$I$6,$I$6,INDIRECT("$D$" &amp; $J1130*2+3))</f>
        <v>2.3248949231470326</v>
      </c>
      <c r="K1131" s="4">
        <f ca="1">IF(INDIRECT("$E$" &amp; $K1130*2+3)&gt;$I$6,$I$6,INDIRECT("$E$" &amp; $K1130*2+3))</f>
        <v>3.7011440527598762</v>
      </c>
      <c r="L1131" s="10">
        <f ca="1">IF(INDIRECT("$F$" &amp; $L1130*2+3)&gt;$I$6,$I$6,INDIRECT("$F$" &amp; $L1130*2+3))</f>
        <v>0.81996562104385073</v>
      </c>
    </row>
    <row r="1132" spans="8:12" x14ac:dyDescent="0.25">
      <c r="H1132" s="33"/>
      <c r="I1132" s="32" t="s">
        <v>1502</v>
      </c>
      <c r="J1132" s="4">
        <f>SUM(ABS(I1129-I1130),ABS(J1130-J1129),ABS(K1130-K1129),ABS(L1130-L1129))</f>
        <v>0.43706714997610097</v>
      </c>
      <c r="K1132" s="32"/>
      <c r="L1132" s="34"/>
    </row>
    <row r="1133" spans="8:12" x14ac:dyDescent="0.25">
      <c r="H1133" s="33"/>
      <c r="I1133" s="32" t="s">
        <v>1509</v>
      </c>
      <c r="J1133" s="32" t="s">
        <v>1510</v>
      </c>
      <c r="K1133" s="32"/>
      <c r="L1133" s="34"/>
    </row>
    <row r="1134" spans="8:12" x14ac:dyDescent="0.25">
      <c r="H1134" s="33" t="s">
        <v>1523</v>
      </c>
      <c r="I1134" s="32">
        <f>I1113+0.5</f>
        <v>4.5</v>
      </c>
      <c r="J1134" s="32">
        <v>0.5</v>
      </c>
      <c r="K1134" s="32"/>
      <c r="L1134" s="34"/>
    </row>
    <row r="1135" spans="8:12" x14ac:dyDescent="0.25">
      <c r="H1135" s="33" t="s">
        <v>1525</v>
      </c>
      <c r="I1135" s="4">
        <v>1.32899850746269</v>
      </c>
      <c r="J1135" s="4">
        <v>-0.112149253731343</v>
      </c>
      <c r="K1135" s="4">
        <f>IF($I1135&lt;$K$3,$K$3,IF($I1135&gt;$L$3,$L$3,$I1135))</f>
        <v>1.32899850746269</v>
      </c>
      <c r="L1135" s="10">
        <f>IF($J1135&lt;$K$4,$K$4,IF($J1135&gt;$L$4,$L$4,$J1135))</f>
        <v>0</v>
      </c>
    </row>
    <row r="1136" spans="8:12" x14ac:dyDescent="0.25">
      <c r="H1136" s="33" t="s">
        <v>1526</v>
      </c>
      <c r="I1136" s="4">
        <v>2.9710000000000001</v>
      </c>
      <c r="J1136" s="4">
        <v>-9.3862122730816802E-2</v>
      </c>
      <c r="K1136" s="4">
        <f>IF($I1136&lt;$K$3,$K$3,IF($I1136&gt;$L$3,$L$3,$I1136))</f>
        <v>2.9710000000000001</v>
      </c>
      <c r="L1136" s="10">
        <f>IF($J1136&lt;$K$4,$K$4,IF($J1136&gt;$L$4,$L$4,$J1136))</f>
        <v>0</v>
      </c>
    </row>
    <row r="1137" spans="8:12" x14ac:dyDescent="0.25">
      <c r="H1137" s="33"/>
      <c r="I1137" s="32"/>
      <c r="J1137" s="32"/>
      <c r="K1137" s="32"/>
      <c r="L1137" s="34"/>
    </row>
    <row r="1138" spans="8:12" x14ac:dyDescent="0.25">
      <c r="H1138" s="33" t="s">
        <v>1519</v>
      </c>
      <c r="I1138" s="32" t="str">
        <f ca="1" xml:space="preserve"> "(x - " &amp; $M$3 &amp; ")^2 + (y - " &amp; $M$4 &amp; ")^2 = " &amp; I1131 &amp; "^2"</f>
        <v>(x - 2,5)^2 + (y - 0)^2 = 1,30535399754154^2</v>
      </c>
      <c r="J1138" s="32"/>
      <c r="K1138" s="32"/>
      <c r="L1138" s="34"/>
    </row>
    <row r="1139" spans="8:12" x14ac:dyDescent="0.25">
      <c r="H1139" s="33"/>
      <c r="I1139" s="32" t="str">
        <f ca="1" xml:space="preserve"> "(x - " &amp; $N$3 &amp; ")^2 + (y - " &amp; $N$4 &amp; ")^2 = " &amp; J1131 &amp; "^2"</f>
        <v>(x - 0)^2 + (y - 1,7)^2 = 2,32489492314703^2</v>
      </c>
      <c r="J1139" s="32"/>
      <c r="K1139" s="32"/>
      <c r="L1139" s="34"/>
    </row>
    <row r="1140" spans="8:12" x14ac:dyDescent="0.25">
      <c r="H1140" s="33"/>
      <c r="I1140" s="32" t="str">
        <f ca="1" xml:space="preserve"> "(x - " &amp; $O$3 &amp; ")^2 + (y - " &amp; $O$4 &amp; ")^2 = " &amp; K1131 &amp; "^2"</f>
        <v>(x - 2,5)^2 + (y - 3,35)^2 = 3,70114405275988^2</v>
      </c>
      <c r="J1140" s="32"/>
      <c r="K1140" s="32"/>
      <c r="L1140" s="34"/>
    </row>
    <row r="1141" spans="8:12" x14ac:dyDescent="0.25">
      <c r="H1141" s="33"/>
      <c r="I1141" s="32" t="str">
        <f ca="1" xml:space="preserve"> "(x - " &amp; $P$3 &amp; ")^2 + (y - " &amp; $P$4 &amp; ")^2 = " &amp; L1131 &amp; "^2"</f>
        <v>(x - 5)^2 + (y - 1,7)^2 = 0,819965621043851^2</v>
      </c>
      <c r="J1141" s="32"/>
      <c r="K1141" s="32"/>
      <c r="L1141" s="34"/>
    </row>
    <row r="1142" spans="8:12" x14ac:dyDescent="0.25">
      <c r="H1142" s="33"/>
      <c r="I1142" s="32"/>
      <c r="J1142" s="32"/>
      <c r="K1142" s="32"/>
      <c r="L1142" s="34"/>
    </row>
    <row r="1143" spans="8:12" x14ac:dyDescent="0.25">
      <c r="H1143" s="33"/>
      <c r="I1143" s="32" t="s">
        <v>1529</v>
      </c>
      <c r="J1143" s="32"/>
      <c r="K1143" s="32"/>
      <c r="L1143" s="34"/>
    </row>
    <row r="1144" spans="8:12" x14ac:dyDescent="0.25">
      <c r="H1144" s="33"/>
      <c r="I1144" s="32" t="s">
        <v>1525</v>
      </c>
      <c r="J1144" s="32">
        <f>SQRT(POWER($K1135-$I1134,2)+POWER($L1135-$J1134,2))</f>
        <v>3.2101791952590197</v>
      </c>
      <c r="K1144" s="32"/>
      <c r="L1144" s="34"/>
    </row>
    <row r="1145" spans="8:12" x14ac:dyDescent="0.25">
      <c r="H1145" s="35"/>
      <c r="I1145" s="36" t="s">
        <v>1526</v>
      </c>
      <c r="J1145" s="36">
        <f>SQRT(POWER($K1136-$I1134,2)+POWER($L1136-$J1134,2))</f>
        <v>1.6086767854357815</v>
      </c>
      <c r="K1145" s="36"/>
      <c r="L1145" s="37"/>
    </row>
  </sheetData>
  <conditionalFormatting sqref="P46:X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:X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X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2:X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613"/>
  <sheetViews>
    <sheetView topLeftCell="J28" zoomScale="70" zoomScaleNormal="70" workbookViewId="0">
      <selection activeCell="AF73" sqref="AF73:AF103"/>
    </sheetView>
  </sheetViews>
  <sheetFormatPr defaultRowHeight="15" x14ac:dyDescent="0.25"/>
  <cols>
    <col min="27" max="27" width="17.140625" customWidth="1"/>
    <col min="28" max="28" width="15.85546875" bestFit="1" customWidth="1"/>
    <col min="29" max="29" width="17.140625" customWidth="1"/>
    <col min="30" max="30" width="15.7109375" customWidth="1"/>
    <col min="31" max="31" width="14" customWidth="1"/>
    <col min="32" max="32" width="14.7109375" customWidth="1"/>
    <col min="33" max="33" width="11.42578125" customWidth="1"/>
    <col min="34" max="34" width="11.140625" customWidth="1"/>
    <col min="35" max="35" width="12.5703125" bestFit="1" customWidth="1"/>
    <col min="36" max="36" width="11.28515625" customWidth="1"/>
    <col min="37" max="37" width="11.5703125" bestFit="1" customWidth="1"/>
  </cols>
  <sheetData>
    <row r="1" spans="1:110" x14ac:dyDescent="0.25">
      <c r="G1" t="s">
        <v>3</v>
      </c>
      <c r="H1" t="s">
        <v>1452</v>
      </c>
      <c r="I1" t="s">
        <v>1453</v>
      </c>
      <c r="M1" t="s">
        <v>1458</v>
      </c>
      <c r="N1" t="s">
        <v>1464</v>
      </c>
      <c r="O1" t="s">
        <v>1463</v>
      </c>
      <c r="P1" t="s">
        <v>1465</v>
      </c>
      <c r="Q1" t="s">
        <v>1466</v>
      </c>
      <c r="R1" t="s">
        <v>1467</v>
      </c>
      <c r="S1" t="s">
        <v>1468</v>
      </c>
      <c r="T1" s="3" t="s">
        <v>1469</v>
      </c>
      <c r="U1" t="s">
        <v>1470</v>
      </c>
      <c r="V1" t="s">
        <v>1471</v>
      </c>
      <c r="W1" t="s">
        <v>1472</v>
      </c>
      <c r="X1" t="s">
        <v>1473</v>
      </c>
      <c r="Y1" t="s">
        <v>1474</v>
      </c>
      <c r="Z1" t="s">
        <v>1475</v>
      </c>
      <c r="AA1" s="5" t="s">
        <v>1476</v>
      </c>
      <c r="AB1" s="6" t="s">
        <v>1477</v>
      </c>
      <c r="AC1" s="6" t="s">
        <v>1482</v>
      </c>
      <c r="AD1" s="6" t="s">
        <v>1477</v>
      </c>
      <c r="AE1" s="7" t="s">
        <v>1482</v>
      </c>
      <c r="AF1" s="8" t="s">
        <v>1477</v>
      </c>
      <c r="AG1" s="8" t="s">
        <v>1482</v>
      </c>
      <c r="AH1" s="9" t="s">
        <v>1477</v>
      </c>
      <c r="AI1" s="7" t="s">
        <v>1486</v>
      </c>
      <c r="AJ1" s="8" t="s">
        <v>1482</v>
      </c>
      <c r="AK1" s="7" t="s">
        <v>1486</v>
      </c>
      <c r="AL1" s="8" t="s">
        <v>1482</v>
      </c>
      <c r="AO1" t="s">
        <v>1458</v>
      </c>
      <c r="AP1" t="s">
        <v>1464</v>
      </c>
      <c r="AQ1" t="s">
        <v>1463</v>
      </c>
      <c r="AR1" t="s">
        <v>1465</v>
      </c>
      <c r="AS1" t="s">
        <v>1466</v>
      </c>
      <c r="AT1" t="s">
        <v>1467</v>
      </c>
      <c r="AU1" t="s">
        <v>1468</v>
      </c>
      <c r="AV1" s="3" t="s">
        <v>1469</v>
      </c>
      <c r="AW1" t="s">
        <v>1470</v>
      </c>
      <c r="AX1" t="s">
        <v>1471</v>
      </c>
      <c r="AY1" t="s">
        <v>1472</v>
      </c>
      <c r="AZ1" t="s">
        <v>1473</v>
      </c>
      <c r="BA1" t="s">
        <v>1474</v>
      </c>
      <c r="BB1" t="s">
        <v>1475</v>
      </c>
      <c r="BC1" s="5" t="s">
        <v>1476</v>
      </c>
      <c r="BD1" s="6" t="s">
        <v>1477</v>
      </c>
      <c r="BE1" s="6" t="s">
        <v>1482</v>
      </c>
      <c r="BF1" s="6" t="s">
        <v>1477</v>
      </c>
      <c r="BG1" s="7" t="s">
        <v>1482</v>
      </c>
      <c r="BH1" s="8" t="s">
        <v>1477</v>
      </c>
      <c r="BI1" s="8" t="s">
        <v>1482</v>
      </c>
      <c r="BJ1" s="9" t="s">
        <v>1477</v>
      </c>
      <c r="BM1" t="s">
        <v>1458</v>
      </c>
      <c r="BN1" t="s">
        <v>1464</v>
      </c>
      <c r="BO1" t="s">
        <v>1463</v>
      </c>
      <c r="BP1" t="s">
        <v>1465</v>
      </c>
      <c r="BQ1" t="s">
        <v>1466</v>
      </c>
      <c r="BR1" t="s">
        <v>1467</v>
      </c>
      <c r="BS1" t="s">
        <v>1468</v>
      </c>
      <c r="BT1" s="3" t="s">
        <v>1469</v>
      </c>
      <c r="BU1" t="s">
        <v>1470</v>
      </c>
      <c r="BV1" t="s">
        <v>1471</v>
      </c>
      <c r="BW1" t="s">
        <v>1472</v>
      </c>
      <c r="BX1" t="s">
        <v>1473</v>
      </c>
      <c r="BY1" t="s">
        <v>1474</v>
      </c>
      <c r="BZ1" t="s">
        <v>1475</v>
      </c>
      <c r="CA1" s="5" t="s">
        <v>1476</v>
      </c>
      <c r="CB1" s="6" t="s">
        <v>1477</v>
      </c>
      <c r="CC1" s="6" t="s">
        <v>1482</v>
      </c>
      <c r="CD1" s="6" t="s">
        <v>1477</v>
      </c>
      <c r="CE1" s="7" t="s">
        <v>1482</v>
      </c>
      <c r="CF1" s="8" t="s">
        <v>1477</v>
      </c>
      <c r="CG1" s="8" t="s">
        <v>1482</v>
      </c>
      <c r="CH1" s="9" t="s">
        <v>1477</v>
      </c>
      <c r="CK1" t="s">
        <v>1458</v>
      </c>
      <c r="CL1" t="s">
        <v>1464</v>
      </c>
      <c r="CM1" t="s">
        <v>1463</v>
      </c>
      <c r="CN1" t="s">
        <v>1465</v>
      </c>
      <c r="CO1" t="s">
        <v>1466</v>
      </c>
      <c r="CP1" t="s">
        <v>1467</v>
      </c>
      <c r="CQ1" t="s">
        <v>1468</v>
      </c>
      <c r="CR1" s="3" t="s">
        <v>1469</v>
      </c>
      <c r="CS1" t="s">
        <v>1470</v>
      </c>
      <c r="CT1" t="s">
        <v>1471</v>
      </c>
      <c r="CU1" t="s">
        <v>1472</v>
      </c>
      <c r="CV1" t="s">
        <v>1473</v>
      </c>
      <c r="CW1" t="s">
        <v>1474</v>
      </c>
      <c r="CX1" t="s">
        <v>1475</v>
      </c>
      <c r="CY1" s="5" t="s">
        <v>1476</v>
      </c>
      <c r="CZ1" s="6" t="s">
        <v>1477</v>
      </c>
      <c r="DA1" s="6" t="s">
        <v>1482</v>
      </c>
      <c r="DB1" s="6" t="s">
        <v>1477</v>
      </c>
      <c r="DC1" s="7" t="s">
        <v>1482</v>
      </c>
      <c r="DD1" s="8" t="s">
        <v>1477</v>
      </c>
      <c r="DE1" s="8" t="s">
        <v>1482</v>
      </c>
      <c r="DF1" s="9" t="s">
        <v>1477</v>
      </c>
    </row>
    <row r="2" spans="1:110" x14ac:dyDescent="0.25">
      <c r="B2" t="s">
        <v>1478</v>
      </c>
      <c r="C2" t="s">
        <v>1479</v>
      </c>
      <c r="G2">
        <v>0.3</v>
      </c>
      <c r="H2">
        <v>-60</v>
      </c>
      <c r="I2">
        <v>-60</v>
      </c>
      <c r="M2">
        <v>0.3</v>
      </c>
      <c r="N2">
        <v>2</v>
      </c>
      <c r="O2">
        <f>COUNTIF(G:G,M2)+1</f>
        <v>117</v>
      </c>
      <c r="P2">
        <f ca="1">INDIRECT("I"&amp;RANDBETWEEN($N2,$O2))</f>
        <v>-59</v>
      </c>
      <c r="Q2">
        <f t="shared" ref="Q2:Y2" ca="1" si="0">INDIRECT("I"&amp;RANDBETWEEN($N2,$O2))</f>
        <v>-60</v>
      </c>
      <c r="R2">
        <f t="shared" ca="1" si="0"/>
        <v>-59</v>
      </c>
      <c r="S2">
        <f t="shared" ca="1" si="0"/>
        <v>-59</v>
      </c>
      <c r="T2">
        <f t="shared" ca="1" si="0"/>
        <v>-59</v>
      </c>
      <c r="U2">
        <f t="shared" ca="1" si="0"/>
        <v>-60</v>
      </c>
      <c r="V2">
        <f t="shared" ca="1" si="0"/>
        <v>-60</v>
      </c>
      <c r="W2">
        <f t="shared" ca="1" si="0"/>
        <v>-59</v>
      </c>
      <c r="X2">
        <f t="shared" ca="1" si="0"/>
        <v>-59</v>
      </c>
      <c r="Y2">
        <f t="shared" ca="1" si="0"/>
        <v>-60</v>
      </c>
      <c r="Z2">
        <f ca="1">AVERAGE(P2:Y2)</f>
        <v>-59.4</v>
      </c>
      <c r="AA2" s="24">
        <f ca="1">POWER(10,-((Z2-$B$5)/(10*$B$3)))</f>
        <v>0.33623469411093726</v>
      </c>
      <c r="AB2" s="4">
        <f ca="1">POWER(10,-((Z2-$C$5)/(10*$C$3)))</f>
        <v>0.23857757335263968</v>
      </c>
      <c r="AC2" s="4">
        <f ca="1">IF(AA2&gt;15,15,AA2)</f>
        <v>0.33623469411093726</v>
      </c>
      <c r="AD2" s="4">
        <f ca="1">IF(AB2&gt;15,15,AB2)</f>
        <v>0.23857757335263968</v>
      </c>
      <c r="AE2" s="20">
        <f ca="1">POWER(10,-((P2-$B$5)/(10*$B$3)))</f>
        <v>0.31653390646017243</v>
      </c>
      <c r="AF2" s="4">
        <f ca="1">POWER(10,-((P2-$C$5)/(10*$C$3)))</f>
        <v>0.22375710595867018</v>
      </c>
      <c r="AG2" s="4">
        <f ca="1">IF(AE2&gt;15,15,AE2)</f>
        <v>0.31653390646017243</v>
      </c>
      <c r="AH2" s="10">
        <f ca="1">IF(AF2&gt;15,15,AF2)</f>
        <v>0.22375710595867018</v>
      </c>
      <c r="AI2" s="20">
        <f ca="1">POWER(10,-((T2-$C$7)/(10*$B$7)))</f>
        <v>0.2717142901899815</v>
      </c>
      <c r="AJ2" s="4">
        <f ca="1">IF(AI2&gt;15,15,AI2)</f>
        <v>0.2717142901899815</v>
      </c>
      <c r="AK2" s="20">
        <f ca="1">POWER(10,-((V2-$C$9)/(10*$B$9)))</f>
        <v>0.33900636029263853</v>
      </c>
      <c r="AL2" s="4">
        <f ca="1">IF(AK2&gt;15,15,AK2)</f>
        <v>0.33900636029263853</v>
      </c>
      <c r="AO2">
        <v>0.3</v>
      </c>
      <c r="AP2">
        <v>2</v>
      </c>
      <c r="AQ2">
        <f ca="1">COUNTIF(AI:AI,AO2)+1</f>
        <v>1</v>
      </c>
      <c r="AR2">
        <f ca="1">INDIRECT("I"&amp;RANDBETWEEN($N2,$O2))</f>
        <v>-59</v>
      </c>
      <c r="AS2">
        <f t="shared" ref="AS2:BA2" ca="1" si="1">INDIRECT("I"&amp;RANDBETWEEN($N2,$O2))</f>
        <v>-59</v>
      </c>
      <c r="AT2">
        <f t="shared" ca="1" si="1"/>
        <v>-60</v>
      </c>
      <c r="AU2">
        <f t="shared" ca="1" si="1"/>
        <v>-59</v>
      </c>
      <c r="AV2">
        <f t="shared" ca="1" si="1"/>
        <v>-59</v>
      </c>
      <c r="AW2">
        <f t="shared" ca="1" si="1"/>
        <v>-59</v>
      </c>
      <c r="AX2">
        <f t="shared" ca="1" si="1"/>
        <v>-60</v>
      </c>
      <c r="AY2">
        <f t="shared" ca="1" si="1"/>
        <v>-60</v>
      </c>
      <c r="AZ2">
        <f t="shared" ca="1" si="1"/>
        <v>-59</v>
      </c>
      <c r="BA2">
        <f t="shared" ca="1" si="1"/>
        <v>-60</v>
      </c>
      <c r="BB2">
        <f ca="1">AVERAGE(AR2:BA2)</f>
        <v>-59.4</v>
      </c>
      <c r="BC2" s="24">
        <f ca="1">POWER(10,-((BB2-$B$5)/(10*$B$3)))</f>
        <v>0.33623469411093726</v>
      </c>
      <c r="BD2" s="4">
        <f ca="1">POWER(10,-((BB2-$C$5)/(10*$C$3)))</f>
        <v>0.23857757335263968</v>
      </c>
      <c r="BE2" s="4">
        <f ca="1">IF(BC2&gt;15,15,BC2)</f>
        <v>0.33623469411093726</v>
      </c>
      <c r="BF2" s="4">
        <f ca="1">IF(BD2&gt;15,15,BD2)</f>
        <v>0.23857757335263968</v>
      </c>
      <c r="BG2" s="20">
        <f ca="1">POWER(10,-((AR2-$B$5)/(10*$B$3)))</f>
        <v>0.31653390646017243</v>
      </c>
      <c r="BH2" s="4">
        <f ca="1">POWER(10,-((AR2-$C$5)/(10*$C$3)))</f>
        <v>0.22375710595867018</v>
      </c>
      <c r="BI2" s="4">
        <f ca="1">IF(BG2&gt;15,15,BG2)</f>
        <v>0.31653390646017243</v>
      </c>
      <c r="BJ2" s="10">
        <f ca="1">IF(BH2&gt;15,15,BH2)</f>
        <v>0.22375710595867018</v>
      </c>
      <c r="BM2">
        <v>0.3</v>
      </c>
      <c r="BN2">
        <v>2</v>
      </c>
      <c r="BO2">
        <f ca="1">COUNTIF(BG:BG,BM2)+1</f>
        <v>1</v>
      </c>
      <c r="BP2">
        <f ca="1">INDIRECT("I"&amp;RANDBETWEEN($N2,$O2))</f>
        <v>-59</v>
      </c>
      <c r="BQ2">
        <f t="shared" ref="BQ2:BY2" ca="1" si="2">INDIRECT("I"&amp;RANDBETWEEN($N2,$O2))</f>
        <v>-60</v>
      </c>
      <c r="BR2">
        <f t="shared" ca="1" si="2"/>
        <v>-59</v>
      </c>
      <c r="BS2">
        <f t="shared" ca="1" si="2"/>
        <v>-60</v>
      </c>
      <c r="BT2">
        <f t="shared" ca="1" si="2"/>
        <v>-59</v>
      </c>
      <c r="BU2">
        <f t="shared" ca="1" si="2"/>
        <v>-59</v>
      </c>
      <c r="BV2">
        <f t="shared" ca="1" si="2"/>
        <v>-59</v>
      </c>
      <c r="BW2">
        <f t="shared" ca="1" si="2"/>
        <v>-59</v>
      </c>
      <c r="BX2">
        <f t="shared" ca="1" si="2"/>
        <v>-59</v>
      </c>
      <c r="BY2">
        <f t="shared" ca="1" si="2"/>
        <v>-59</v>
      </c>
      <c r="BZ2">
        <f ca="1">AVERAGE(BP2:BY2)</f>
        <v>-59.2</v>
      </c>
      <c r="CA2" s="24">
        <f ca="1">POWER(10,-((BZ2-$B$5)/(10*$B$3)))</f>
        <v>0.32623562223395564</v>
      </c>
      <c r="CB2" s="4">
        <f ca="1">POWER(10,-((BZ2-$C$5)/(10*$C$3)))</f>
        <v>0.23104853896969152</v>
      </c>
      <c r="CC2" s="4">
        <f ca="1">IF(CA2&gt;15,15,CA2)</f>
        <v>0.32623562223395564</v>
      </c>
      <c r="CD2" s="4">
        <f ca="1">IF(CB2&gt;15,15,CB2)</f>
        <v>0.23104853896969152</v>
      </c>
      <c r="CE2" s="20">
        <f ca="1">POWER(10,-((BP2-$B$5)/(10*$B$3)))</f>
        <v>0.31653390646017243</v>
      </c>
      <c r="CF2" s="4">
        <f ca="1">POWER(10,-((BP2-$C$5)/(10*$C$3)))</f>
        <v>0.22375710595867018</v>
      </c>
      <c r="CG2" s="4">
        <f ca="1">IF(CE2&gt;15,15,CE2)</f>
        <v>0.31653390646017243</v>
      </c>
      <c r="CH2" s="10">
        <f ca="1">IF(CF2&gt;15,15,CF2)</f>
        <v>0.22375710595867018</v>
      </c>
      <c r="CK2">
        <v>0.3</v>
      </c>
      <c r="CL2">
        <v>2</v>
      </c>
      <c r="CM2">
        <f ca="1">COUNTIF(CE:CE,CK2)+1</f>
        <v>1</v>
      </c>
      <c r="CN2">
        <f ca="1">INDIRECT("I"&amp;RANDBETWEEN($N2,$O2))</f>
        <v>-60</v>
      </c>
      <c r="CO2">
        <f t="shared" ref="CO2:CW2" ca="1" si="3">INDIRECT("I"&amp;RANDBETWEEN($N2,$O2))</f>
        <v>-60</v>
      </c>
      <c r="CP2">
        <f t="shared" ca="1" si="3"/>
        <v>-59</v>
      </c>
      <c r="CQ2">
        <f t="shared" ca="1" si="3"/>
        <v>-59</v>
      </c>
      <c r="CR2">
        <f t="shared" ca="1" si="3"/>
        <v>-60</v>
      </c>
      <c r="CS2">
        <f t="shared" ca="1" si="3"/>
        <v>-59</v>
      </c>
      <c r="CT2">
        <f t="shared" ca="1" si="3"/>
        <v>-59</v>
      </c>
      <c r="CU2">
        <f t="shared" ca="1" si="3"/>
        <v>-59</v>
      </c>
      <c r="CV2">
        <f t="shared" ca="1" si="3"/>
        <v>-59</v>
      </c>
      <c r="CW2">
        <f t="shared" ca="1" si="3"/>
        <v>-59</v>
      </c>
      <c r="CX2">
        <f ca="1">AVERAGE(CN2:CW2)</f>
        <v>-59.3</v>
      </c>
      <c r="CY2" s="24">
        <f ca="1">POWER(10,-((CX2-$B$5)/(10*$B$3)))</f>
        <v>0.33119742548806935</v>
      </c>
      <c r="CZ2" s="4">
        <f ca="1">POWER(10,-((CX2-$C$5)/(10*$C$3)))</f>
        <v>0.23478287789798846</v>
      </c>
      <c r="DA2" s="4">
        <f ca="1">IF(CY2&gt;15,15,CY2)</f>
        <v>0.33119742548806935</v>
      </c>
      <c r="DB2" s="4">
        <f ca="1">IF(CZ2&gt;15,15,CZ2)</f>
        <v>0.23478287789798846</v>
      </c>
      <c r="DC2" s="20">
        <f ca="1">POWER(10,-((CN2-$B$5)/(10*$B$3)))</f>
        <v>0.36810859081432512</v>
      </c>
      <c r="DD2" s="4">
        <f ca="1">POWER(10,-((CN2-$C$5)/(10*$C$3)))</f>
        <v>0.26266898014026657</v>
      </c>
      <c r="DE2" s="4">
        <f ca="1">IF(DC2&gt;15,15,DC2)</f>
        <v>0.36810859081432512</v>
      </c>
      <c r="DF2" s="10">
        <f ca="1">IF(DD2&gt;15,15,DD2)</f>
        <v>0.26266898014026657</v>
      </c>
    </row>
    <row r="3" spans="1:110" x14ac:dyDescent="0.25">
      <c r="B3" s="4">
        <v>1.5254200086470324</v>
      </c>
      <c r="C3" s="4">
        <v>1.4361223225040998</v>
      </c>
      <c r="G3">
        <v>0.3</v>
      </c>
      <c r="H3">
        <v>-60</v>
      </c>
      <c r="I3">
        <v>-60</v>
      </c>
      <c r="M3">
        <v>0.5</v>
      </c>
      <c r="N3">
        <f>O2+1</f>
        <v>118</v>
      </c>
      <c r="O3">
        <f>N3+COUNTIF(G:G,M3)-1</f>
        <v>137</v>
      </c>
      <c r="P3">
        <f t="shared" ref="P3:Y33" ca="1" si="4">INDIRECT("I"&amp;RANDBETWEEN($N3,$O3))</f>
        <v>-64</v>
      </c>
      <c r="Q3">
        <f ca="1">INDIRECT("I"&amp;RANDBETWEEN($N3,$O3))</f>
        <v>-65</v>
      </c>
      <c r="R3">
        <f t="shared" ca="1" si="4"/>
        <v>-64</v>
      </c>
      <c r="S3">
        <f t="shared" ca="1" si="4"/>
        <v>-65</v>
      </c>
      <c r="T3">
        <f t="shared" ca="1" si="4"/>
        <v>-65</v>
      </c>
      <c r="U3">
        <f t="shared" ca="1" si="4"/>
        <v>-65</v>
      </c>
      <c r="V3">
        <f t="shared" ca="1" si="4"/>
        <v>-64</v>
      </c>
      <c r="W3">
        <f t="shared" ca="1" si="4"/>
        <v>-64</v>
      </c>
      <c r="X3">
        <f t="shared" ca="1" si="4"/>
        <v>-64</v>
      </c>
      <c r="Y3">
        <f t="shared" ca="1" si="4"/>
        <v>-65</v>
      </c>
      <c r="Z3">
        <f t="shared" ref="Z3:Z33" ca="1" si="5">AVERAGE(P3:Y3)</f>
        <v>-64.5</v>
      </c>
      <c r="AA3" s="24">
        <f ca="1">POWER(10,-((Z3-$B$5)/(10*$B$3)))</f>
        <v>0.72606695666348342</v>
      </c>
      <c r="AB3" s="4">
        <f t="shared" ref="AB3:AB33" ca="1" si="6">POWER(10,-((Z3-$C$5)/(10*$C$3)))</f>
        <v>0.54044632734571862</v>
      </c>
      <c r="AC3" s="4">
        <f t="shared" ref="AC3:AC33" ca="1" si="7">IF(AA3&gt;15,15,AA3)</f>
        <v>0.72606695666348342</v>
      </c>
      <c r="AD3" s="4">
        <f t="shared" ref="AD3:AD33" ca="1" si="8">IF(AB3&gt;15,15,AB3)</f>
        <v>0.54044632734571862</v>
      </c>
      <c r="AE3" s="20">
        <f t="shared" ref="AE3:AE33" ca="1" si="9">POWER(10,-((P3-$B$5)/(10*$B$3)))</f>
        <v>0.67328480734129825</v>
      </c>
      <c r="AF3" s="4">
        <f t="shared" ref="AF3:AF33" ca="1" si="10">POWER(10,-((P3-$C$5)/(10*$C$3)))</f>
        <v>0.49881165691830665</v>
      </c>
      <c r="AG3" s="4">
        <f t="shared" ref="AG3:AG33" ca="1" si="11">IF(AE3&gt;15,15,AE3)</f>
        <v>0.67328480734129825</v>
      </c>
      <c r="AH3" s="10">
        <f t="shared" ref="AH3:AH33" ca="1" si="12">IF(AF3&gt;15,15,AF3)</f>
        <v>0.49881165691830665</v>
      </c>
      <c r="AI3" s="20">
        <f t="shared" ref="AI3:AI17" ca="1" si="13">POWER(10,-((T3-$C$7)/(10*$B$7)))</f>
        <v>0.64367363372716202</v>
      </c>
      <c r="AJ3" s="4">
        <f t="shared" ref="AJ3:AL17" ca="1" si="14">IF(AI3&gt;15,15,AI3)</f>
        <v>0.64367363372716202</v>
      </c>
      <c r="AK3" s="20">
        <f t="shared" ref="AK3:AK17" ca="1" si="15">POWER(10,-((V3-$C$9)/(10*$B$9)))</f>
        <v>0.57104229009037721</v>
      </c>
      <c r="AL3" s="4">
        <f t="shared" ca="1" si="14"/>
        <v>0.57104229009037721</v>
      </c>
      <c r="AO3">
        <v>0.5</v>
      </c>
      <c r="AP3">
        <f ca="1">AQ2+1</f>
        <v>2</v>
      </c>
      <c r="AQ3">
        <f ca="1">AP3+COUNTIF(AI:AI,AO3)-1</f>
        <v>2</v>
      </c>
      <c r="AR3">
        <f t="shared" ref="AR3:BA28" ca="1" si="16">INDIRECT("I"&amp;RANDBETWEEN($N3,$O3))</f>
        <v>-64</v>
      </c>
      <c r="AS3">
        <f ca="1">INDIRECT("I"&amp;RANDBETWEEN($N3,$O3))</f>
        <v>-65</v>
      </c>
      <c r="AT3">
        <f t="shared" ca="1" si="16"/>
        <v>-64</v>
      </c>
      <c r="AU3">
        <f t="shared" ca="1" si="16"/>
        <v>-64</v>
      </c>
      <c r="AV3">
        <f t="shared" ca="1" si="16"/>
        <v>-64</v>
      </c>
      <c r="AW3">
        <f t="shared" ca="1" si="16"/>
        <v>-64</v>
      </c>
      <c r="AX3">
        <f t="shared" ca="1" si="16"/>
        <v>-64</v>
      </c>
      <c r="AY3">
        <f t="shared" ca="1" si="16"/>
        <v>-65</v>
      </c>
      <c r="AZ3">
        <f t="shared" ca="1" si="16"/>
        <v>-64</v>
      </c>
      <c r="BA3">
        <f t="shared" ca="1" si="16"/>
        <v>-64</v>
      </c>
      <c r="BB3">
        <f t="shared" ref="BB3:BB33" ca="1" si="17">AVERAGE(AR3:BA3)</f>
        <v>-64.2</v>
      </c>
      <c r="BC3" s="24">
        <f t="shared" ref="BC3:BC33" ca="1" si="18">POWER(10,-((BB3-$B$5)/(10*$B$3)))</f>
        <v>0.69392088361091442</v>
      </c>
      <c r="BD3" s="4">
        <f t="shared" ref="BD3:BD33" ca="1" si="19">POWER(10,-((BB3-$C$5)/(10*$C$3)))</f>
        <v>0.51506612073054503</v>
      </c>
      <c r="BE3" s="4">
        <f t="shared" ref="BE3:BE33" ca="1" si="20">IF(BC3&gt;15,15,BC3)</f>
        <v>0.69392088361091442</v>
      </c>
      <c r="BF3" s="4">
        <f t="shared" ref="BF3:BF33" ca="1" si="21">IF(BD3&gt;15,15,BD3)</f>
        <v>0.51506612073054503</v>
      </c>
      <c r="BG3" s="20">
        <f t="shared" ref="BG3:BG33" ca="1" si="22">POWER(10,-((AR3-$B$5)/(10*$B$3)))</f>
        <v>0.67328480734129825</v>
      </c>
      <c r="BH3" s="4">
        <f t="shared" ref="BH3:BH33" ca="1" si="23">POWER(10,-((AR3-$C$5)/(10*$C$3)))</f>
        <v>0.49881165691830665</v>
      </c>
      <c r="BI3" s="4">
        <f t="shared" ref="BI3:BI33" ca="1" si="24">IF(BG3&gt;15,15,BG3)</f>
        <v>0.67328480734129825</v>
      </c>
      <c r="BJ3" s="10">
        <f t="shared" ref="BJ3:BJ33" ca="1" si="25">IF(BH3&gt;15,15,BH3)</f>
        <v>0.49881165691830665</v>
      </c>
      <c r="BM3">
        <v>0.5</v>
      </c>
      <c r="BN3">
        <f ca="1">BO2+1</f>
        <v>2</v>
      </c>
      <c r="BO3">
        <f ca="1">BN3+COUNTIF(BG:BG,BM3)-1</f>
        <v>1</v>
      </c>
      <c r="BP3">
        <f t="shared" ref="BP3:BY28" ca="1" si="26">INDIRECT("I"&amp;RANDBETWEEN($N3,$O3))</f>
        <v>-64</v>
      </c>
      <c r="BQ3">
        <f ca="1">INDIRECT("I"&amp;RANDBETWEEN($N3,$O3))</f>
        <v>-65</v>
      </c>
      <c r="BR3">
        <f t="shared" ca="1" si="26"/>
        <v>-64</v>
      </c>
      <c r="BS3">
        <f t="shared" ca="1" si="26"/>
        <v>-65</v>
      </c>
      <c r="BT3">
        <f t="shared" ca="1" si="26"/>
        <v>-65</v>
      </c>
      <c r="BU3">
        <f t="shared" ca="1" si="26"/>
        <v>-64</v>
      </c>
      <c r="BV3">
        <f t="shared" ca="1" si="26"/>
        <v>-64</v>
      </c>
      <c r="BW3">
        <f t="shared" ca="1" si="26"/>
        <v>-64</v>
      </c>
      <c r="BX3">
        <f t="shared" ca="1" si="26"/>
        <v>-65</v>
      </c>
      <c r="BY3">
        <f t="shared" ca="1" si="26"/>
        <v>-65</v>
      </c>
      <c r="BZ3">
        <f t="shared" ref="BZ3:BZ33" ca="1" si="27">AVERAGE(BP3:BY3)</f>
        <v>-64.5</v>
      </c>
      <c r="CA3" s="24">
        <f t="shared" ref="CA3:CA33" ca="1" si="28">POWER(10,-((BZ3-$B$5)/(10*$B$3)))</f>
        <v>0.72606695666348342</v>
      </c>
      <c r="CB3" s="4">
        <f t="shared" ref="CB3:CB33" ca="1" si="29">POWER(10,-((BZ3-$C$5)/(10*$C$3)))</f>
        <v>0.54044632734571862</v>
      </c>
      <c r="CC3" s="4">
        <f t="shared" ref="CC3:CC33" ca="1" si="30">IF(CA3&gt;15,15,CA3)</f>
        <v>0.72606695666348342</v>
      </c>
      <c r="CD3" s="4">
        <f t="shared" ref="CD3:CD33" ca="1" si="31">IF(CB3&gt;15,15,CB3)</f>
        <v>0.54044632734571862</v>
      </c>
      <c r="CE3" s="20">
        <f t="shared" ref="CE3:CE33" ca="1" si="32">POWER(10,-((BP3-$B$5)/(10*$B$3)))</f>
        <v>0.67328480734129825</v>
      </c>
      <c r="CF3" s="4">
        <f t="shared" ref="CF3:CF33" ca="1" si="33">POWER(10,-((BP3-$C$5)/(10*$C$3)))</f>
        <v>0.49881165691830665</v>
      </c>
      <c r="CG3" s="4">
        <f t="shared" ref="CG3:CG33" ca="1" si="34">IF(CE3&gt;15,15,CE3)</f>
        <v>0.67328480734129825</v>
      </c>
      <c r="CH3" s="10">
        <f t="shared" ref="CH3:CH33" ca="1" si="35">IF(CF3&gt;15,15,CF3)</f>
        <v>0.49881165691830665</v>
      </c>
      <c r="CK3">
        <v>0.5</v>
      </c>
      <c r="CL3">
        <f ca="1">CM2+1</f>
        <v>2</v>
      </c>
      <c r="CM3">
        <f ca="1">CL3+COUNTIF(CE:CE,CK3)-1</f>
        <v>1</v>
      </c>
      <c r="CN3">
        <f t="shared" ref="CN3:CW28" ca="1" si="36">INDIRECT("I"&amp;RANDBETWEEN($N3,$O3))</f>
        <v>-65</v>
      </c>
      <c r="CO3">
        <f ca="1">INDIRECT("I"&amp;RANDBETWEEN($N3,$O3))</f>
        <v>-64</v>
      </c>
      <c r="CP3">
        <f t="shared" ca="1" si="36"/>
        <v>-64</v>
      </c>
      <c r="CQ3">
        <f t="shared" ca="1" si="36"/>
        <v>-64</v>
      </c>
      <c r="CR3">
        <f t="shared" ca="1" si="36"/>
        <v>-65</v>
      </c>
      <c r="CS3">
        <f t="shared" ca="1" si="36"/>
        <v>-64</v>
      </c>
      <c r="CT3">
        <f t="shared" ca="1" si="36"/>
        <v>-64</v>
      </c>
      <c r="CU3">
        <f t="shared" ca="1" si="36"/>
        <v>-65</v>
      </c>
      <c r="CV3">
        <f t="shared" ca="1" si="36"/>
        <v>-64</v>
      </c>
      <c r="CW3">
        <f t="shared" ca="1" si="36"/>
        <v>-65</v>
      </c>
      <c r="CX3">
        <f t="shared" ref="CX3:CX33" ca="1" si="37">AVERAGE(CN3:CW3)</f>
        <v>-64.400000000000006</v>
      </c>
      <c r="CY3" s="24">
        <f t="shared" ref="CY3:CY33" ca="1" si="38">POWER(10,-((CX3-$B$5)/(10*$B$3)))</f>
        <v>0.71518945245894938</v>
      </c>
      <c r="CZ3" s="4">
        <f t="shared" ref="CZ3:CZ33" ca="1" si="39">POWER(10,-((CX3-$C$5)/(10*$C$3)))</f>
        <v>0.53185025859943169</v>
      </c>
      <c r="DA3" s="4">
        <f t="shared" ref="DA3:DA33" ca="1" si="40">IF(CY3&gt;15,15,CY3)</f>
        <v>0.71518945245894938</v>
      </c>
      <c r="DB3" s="4">
        <f t="shared" ref="DB3:DB33" ca="1" si="41">IF(CZ3&gt;15,15,CZ3)</f>
        <v>0.53185025859943169</v>
      </c>
      <c r="DC3" s="20">
        <f t="shared" ref="DC3:DC33" ca="1" si="42">POWER(10,-((CN3-$B$5)/(10*$B$3)))</f>
        <v>0.78298696155093939</v>
      </c>
      <c r="DD3" s="4">
        <f t="shared" ref="DD3:DD33" ca="1" si="43">POWER(10,-((CN3-$C$5)/(10*$C$3)))</f>
        <v>0.58555614867940364</v>
      </c>
      <c r="DE3" s="4">
        <f t="shared" ref="DE3:DE33" ca="1" si="44">IF(DC3&gt;15,15,DC3)</f>
        <v>0.78298696155093939</v>
      </c>
      <c r="DF3" s="10">
        <f t="shared" ref="DF3:DF33" ca="1" si="45">IF(DD3&gt;15,15,DD3)</f>
        <v>0.58555614867940364</v>
      </c>
    </row>
    <row r="4" spans="1:110" x14ac:dyDescent="0.25">
      <c r="B4" t="s">
        <v>1480</v>
      </c>
      <c r="C4" t="s">
        <v>1481</v>
      </c>
      <c r="G4">
        <v>0.3</v>
      </c>
      <c r="H4">
        <v>-60</v>
      </c>
      <c r="I4">
        <v>-60</v>
      </c>
      <c r="M4">
        <v>0.75</v>
      </c>
      <c r="N4">
        <f>O3+1</f>
        <v>138</v>
      </c>
      <c r="O4">
        <f t="shared" ref="O4:O33" si="46">N4+COUNTIF(G:G,M4)-1</f>
        <v>162</v>
      </c>
      <c r="P4">
        <f t="shared" ca="1" si="4"/>
        <v>-68</v>
      </c>
      <c r="Q4">
        <f t="shared" ca="1" si="4"/>
        <v>-68</v>
      </c>
      <c r="R4">
        <f t="shared" ca="1" si="4"/>
        <v>-68</v>
      </c>
      <c r="S4">
        <f t="shared" ca="1" si="4"/>
        <v>-68</v>
      </c>
      <c r="T4">
        <f t="shared" ca="1" si="4"/>
        <v>-68</v>
      </c>
      <c r="U4">
        <f t="shared" ca="1" si="4"/>
        <v>-68</v>
      </c>
      <c r="V4">
        <f t="shared" ca="1" si="4"/>
        <v>-68</v>
      </c>
      <c r="W4">
        <f t="shared" ca="1" si="4"/>
        <v>-68</v>
      </c>
      <c r="X4">
        <f t="shared" ca="1" si="4"/>
        <v>-68</v>
      </c>
      <c r="Y4">
        <f t="shared" ca="1" si="4"/>
        <v>-68</v>
      </c>
      <c r="Z4">
        <f t="shared" ca="1" si="5"/>
        <v>-68</v>
      </c>
      <c r="AA4" s="24">
        <f t="shared" ref="AA4:AA33" ca="1" si="47">POWER(10,-((Z4-$B$5)/(10*$B$3)))</f>
        <v>1.2314638753575327</v>
      </c>
      <c r="AB4" s="4">
        <f t="shared" ca="1" si="6"/>
        <v>0.94724953416546942</v>
      </c>
      <c r="AC4" s="4">
        <f t="shared" ca="1" si="7"/>
        <v>1.2314638753575327</v>
      </c>
      <c r="AD4" s="4">
        <f t="shared" ca="1" si="8"/>
        <v>0.94724953416546942</v>
      </c>
      <c r="AE4" s="20">
        <f t="shared" ca="1" si="9"/>
        <v>1.2314638753575327</v>
      </c>
      <c r="AF4" s="4">
        <f t="shared" ca="1" si="10"/>
        <v>0.94724953416546942</v>
      </c>
      <c r="AG4" s="4">
        <f t="shared" ca="1" si="11"/>
        <v>1.2314638753575327</v>
      </c>
      <c r="AH4" s="10">
        <f t="shared" ca="1" si="12"/>
        <v>0.94724953416546942</v>
      </c>
      <c r="AI4" s="20">
        <f t="shared" ca="1" si="13"/>
        <v>0.99070040355363187</v>
      </c>
      <c r="AJ4" s="4">
        <f t="shared" ca="1" si="14"/>
        <v>0.99070040355363187</v>
      </c>
      <c r="AK4" s="20">
        <f t="shared" ca="1" si="15"/>
        <v>0.96189728355000315</v>
      </c>
      <c r="AL4" s="4">
        <f t="shared" ca="1" si="14"/>
        <v>0.96189728355000315</v>
      </c>
      <c r="AO4">
        <v>0.75</v>
      </c>
      <c r="AP4">
        <f ca="1">AQ3+1</f>
        <v>3</v>
      </c>
      <c r="AQ4">
        <f t="shared" ref="AQ4:AQ33" ca="1" si="48">AP4+COUNTIF(AI:AI,AO4)-1</f>
        <v>2</v>
      </c>
      <c r="AR4">
        <f t="shared" ca="1" si="16"/>
        <v>-68</v>
      </c>
      <c r="AS4">
        <f t="shared" ca="1" si="16"/>
        <v>-68</v>
      </c>
      <c r="AT4">
        <f t="shared" ca="1" si="16"/>
        <v>-68</v>
      </c>
      <c r="AU4">
        <f t="shared" ca="1" si="16"/>
        <v>-68</v>
      </c>
      <c r="AV4">
        <f t="shared" ca="1" si="16"/>
        <v>-68</v>
      </c>
      <c r="AW4">
        <f t="shared" ca="1" si="16"/>
        <v>-68</v>
      </c>
      <c r="AX4">
        <f t="shared" ca="1" si="16"/>
        <v>-68</v>
      </c>
      <c r="AY4">
        <f t="shared" ca="1" si="16"/>
        <v>-68</v>
      </c>
      <c r="AZ4">
        <f t="shared" ca="1" si="16"/>
        <v>-68</v>
      </c>
      <c r="BA4">
        <f t="shared" ca="1" si="16"/>
        <v>-68</v>
      </c>
      <c r="BB4">
        <f t="shared" ca="1" si="17"/>
        <v>-68</v>
      </c>
      <c r="BC4" s="24">
        <f t="shared" ca="1" si="18"/>
        <v>1.2314638753575327</v>
      </c>
      <c r="BD4" s="4">
        <f t="shared" ca="1" si="19"/>
        <v>0.94724953416546942</v>
      </c>
      <c r="BE4" s="4">
        <f t="shared" ca="1" si="20"/>
        <v>1.2314638753575327</v>
      </c>
      <c r="BF4" s="4">
        <f t="shared" ca="1" si="21"/>
        <v>0.94724953416546942</v>
      </c>
      <c r="BG4" s="20">
        <f t="shared" ca="1" si="22"/>
        <v>1.2314638753575327</v>
      </c>
      <c r="BH4" s="4">
        <f t="shared" ca="1" si="23"/>
        <v>0.94724953416546942</v>
      </c>
      <c r="BI4" s="4">
        <f t="shared" ca="1" si="24"/>
        <v>1.2314638753575327</v>
      </c>
      <c r="BJ4" s="10">
        <f t="shared" ca="1" si="25"/>
        <v>0.94724953416546942</v>
      </c>
      <c r="BM4">
        <v>0.75</v>
      </c>
      <c r="BN4">
        <f ca="1">BO3+1</f>
        <v>2</v>
      </c>
      <c r="BO4">
        <f t="shared" ref="BO4:BO33" ca="1" si="49">BN4+COUNTIF(BG:BG,BM4)-1</f>
        <v>1</v>
      </c>
      <c r="BP4">
        <f t="shared" ca="1" si="26"/>
        <v>-68</v>
      </c>
      <c r="BQ4">
        <f t="shared" ca="1" si="26"/>
        <v>-68</v>
      </c>
      <c r="BR4">
        <f t="shared" ca="1" si="26"/>
        <v>-68</v>
      </c>
      <c r="BS4">
        <f t="shared" ca="1" si="26"/>
        <v>-68</v>
      </c>
      <c r="BT4">
        <f t="shared" ca="1" si="26"/>
        <v>-68</v>
      </c>
      <c r="BU4">
        <f t="shared" ca="1" si="26"/>
        <v>-68</v>
      </c>
      <c r="BV4">
        <f t="shared" ca="1" si="26"/>
        <v>-68</v>
      </c>
      <c r="BW4">
        <f t="shared" ca="1" si="26"/>
        <v>-68</v>
      </c>
      <c r="BX4">
        <f t="shared" ca="1" si="26"/>
        <v>-68</v>
      </c>
      <c r="BY4">
        <f t="shared" ca="1" si="26"/>
        <v>-68</v>
      </c>
      <c r="BZ4">
        <f t="shared" ca="1" si="27"/>
        <v>-68</v>
      </c>
      <c r="CA4" s="24">
        <f t="shared" ca="1" si="28"/>
        <v>1.2314638753575327</v>
      </c>
      <c r="CB4" s="4">
        <f t="shared" ca="1" si="29"/>
        <v>0.94724953416546942</v>
      </c>
      <c r="CC4" s="4">
        <f t="shared" ca="1" si="30"/>
        <v>1.2314638753575327</v>
      </c>
      <c r="CD4" s="4">
        <f t="shared" ca="1" si="31"/>
        <v>0.94724953416546942</v>
      </c>
      <c r="CE4" s="20">
        <f t="shared" ca="1" si="32"/>
        <v>1.2314638753575327</v>
      </c>
      <c r="CF4" s="4">
        <f t="shared" ca="1" si="33"/>
        <v>0.94724953416546942</v>
      </c>
      <c r="CG4" s="4">
        <f t="shared" ca="1" si="34"/>
        <v>1.2314638753575327</v>
      </c>
      <c r="CH4" s="10">
        <f t="shared" ca="1" si="35"/>
        <v>0.94724953416546942</v>
      </c>
      <c r="CK4">
        <v>0.75</v>
      </c>
      <c r="CL4">
        <f ca="1">CM3+1</f>
        <v>2</v>
      </c>
      <c r="CM4">
        <f t="shared" ref="CM4:CM33" ca="1" si="50">CL4+COUNTIF(CE:CE,CK4)-1</f>
        <v>1</v>
      </c>
      <c r="CN4">
        <f t="shared" ca="1" si="36"/>
        <v>-68</v>
      </c>
      <c r="CO4">
        <f t="shared" ca="1" si="36"/>
        <v>-68</v>
      </c>
      <c r="CP4">
        <f t="shared" ca="1" si="36"/>
        <v>-68</v>
      </c>
      <c r="CQ4">
        <f t="shared" ca="1" si="36"/>
        <v>-68</v>
      </c>
      <c r="CR4">
        <f t="shared" ca="1" si="36"/>
        <v>-68</v>
      </c>
      <c r="CS4">
        <f t="shared" ca="1" si="36"/>
        <v>-68</v>
      </c>
      <c r="CT4">
        <f t="shared" ca="1" si="36"/>
        <v>-68</v>
      </c>
      <c r="CU4">
        <f t="shared" ca="1" si="36"/>
        <v>-68</v>
      </c>
      <c r="CV4">
        <f t="shared" ca="1" si="36"/>
        <v>-68</v>
      </c>
      <c r="CW4">
        <f t="shared" ca="1" si="36"/>
        <v>-68</v>
      </c>
      <c r="CX4">
        <f t="shared" ca="1" si="37"/>
        <v>-68</v>
      </c>
      <c r="CY4" s="24">
        <f t="shared" ca="1" si="38"/>
        <v>1.2314638753575327</v>
      </c>
      <c r="CZ4" s="4">
        <f t="shared" ca="1" si="39"/>
        <v>0.94724953416546942</v>
      </c>
      <c r="DA4" s="4">
        <f t="shared" ca="1" si="40"/>
        <v>1.2314638753575327</v>
      </c>
      <c r="DB4" s="4">
        <f t="shared" ca="1" si="41"/>
        <v>0.94724953416546942</v>
      </c>
      <c r="DC4" s="20">
        <f t="shared" ca="1" si="42"/>
        <v>1.2314638753575327</v>
      </c>
      <c r="DD4" s="4">
        <f t="shared" ca="1" si="43"/>
        <v>0.94724953416546942</v>
      </c>
      <c r="DE4" s="4">
        <f t="shared" ca="1" si="44"/>
        <v>1.2314638753575327</v>
      </c>
      <c r="DF4" s="10">
        <f t="shared" ca="1" si="45"/>
        <v>0.94724953416546942</v>
      </c>
    </row>
    <row r="5" spans="1:110" x14ac:dyDescent="0.25">
      <c r="B5" s="4">
        <v>-66.620689655172413</v>
      </c>
      <c r="C5" s="4">
        <v>-68.337999999999994</v>
      </c>
      <c r="G5">
        <v>0.3</v>
      </c>
      <c r="H5">
        <v>-60</v>
      </c>
      <c r="I5">
        <v>-60</v>
      </c>
      <c r="M5">
        <v>1</v>
      </c>
      <c r="N5">
        <f t="shared" ref="N5:N33" si="51">O4+1</f>
        <v>163</v>
      </c>
      <c r="O5">
        <f t="shared" si="46"/>
        <v>191</v>
      </c>
      <c r="P5">
        <f t="shared" ca="1" si="4"/>
        <v>-67</v>
      </c>
      <c r="Q5">
        <f t="shared" ca="1" si="4"/>
        <v>-66</v>
      </c>
      <c r="R5">
        <f t="shared" ca="1" si="4"/>
        <v>-66</v>
      </c>
      <c r="S5">
        <f t="shared" ca="1" si="4"/>
        <v>-66</v>
      </c>
      <c r="T5">
        <f t="shared" ca="1" si="4"/>
        <v>-66</v>
      </c>
      <c r="U5">
        <f t="shared" ca="1" si="4"/>
        <v>-67</v>
      </c>
      <c r="V5">
        <f t="shared" ca="1" si="4"/>
        <v>-67</v>
      </c>
      <c r="W5">
        <f t="shared" ca="1" si="4"/>
        <v>-66</v>
      </c>
      <c r="X5">
        <f t="shared" ca="1" si="4"/>
        <v>-67</v>
      </c>
      <c r="Y5">
        <f t="shared" ca="1" si="4"/>
        <v>-67</v>
      </c>
      <c r="Z5">
        <f t="shared" ca="1" si="5"/>
        <v>-66.5</v>
      </c>
      <c r="AA5" s="24">
        <f t="shared" ca="1" si="47"/>
        <v>0.98194712588099109</v>
      </c>
      <c r="AB5" s="4">
        <f t="shared" ca="1" si="6"/>
        <v>0.74476022253091068</v>
      </c>
      <c r="AC5" s="4">
        <f t="shared" ca="1" si="7"/>
        <v>0.98194712588099109</v>
      </c>
      <c r="AD5" s="4">
        <f t="shared" ca="1" si="8"/>
        <v>0.74476022253091068</v>
      </c>
      <c r="AE5" s="20">
        <f t="shared" ca="1" si="9"/>
        <v>1.0589268516368822</v>
      </c>
      <c r="AF5" s="4">
        <f t="shared" ca="1" si="10"/>
        <v>0.80692365833369262</v>
      </c>
      <c r="AG5" s="4">
        <f t="shared" ca="1" si="11"/>
        <v>1.0589268516368822</v>
      </c>
      <c r="AH5" s="10">
        <f t="shared" ca="1" si="12"/>
        <v>0.80692365833369262</v>
      </c>
      <c r="AI5" s="20">
        <f t="shared" ca="1" si="13"/>
        <v>0.74317528758997131</v>
      </c>
      <c r="AJ5" s="4">
        <f t="shared" ca="1" si="14"/>
        <v>0.74317528758997131</v>
      </c>
      <c r="AK5" s="20">
        <f t="shared" ca="1" si="15"/>
        <v>0.84433266591132672</v>
      </c>
      <c r="AL5" s="4">
        <f t="shared" ca="1" si="14"/>
        <v>0.84433266591132672</v>
      </c>
      <c r="AO5">
        <v>1</v>
      </c>
      <c r="AP5">
        <f t="shared" ref="AP5:AP33" ca="1" si="52">AQ4+1</f>
        <v>3</v>
      </c>
      <c r="AQ5">
        <f t="shared" ca="1" si="48"/>
        <v>2</v>
      </c>
      <c r="AR5">
        <f t="shared" ca="1" si="16"/>
        <v>-67</v>
      </c>
      <c r="AS5">
        <f t="shared" ca="1" si="16"/>
        <v>-66</v>
      </c>
      <c r="AT5">
        <f t="shared" ca="1" si="16"/>
        <v>-66</v>
      </c>
      <c r="AU5">
        <f t="shared" ca="1" si="16"/>
        <v>-66</v>
      </c>
      <c r="AV5">
        <f t="shared" ca="1" si="16"/>
        <v>-67</v>
      </c>
      <c r="AW5">
        <f t="shared" ca="1" si="16"/>
        <v>-67</v>
      </c>
      <c r="AX5">
        <f t="shared" ca="1" si="16"/>
        <v>-66</v>
      </c>
      <c r="AY5">
        <f t="shared" ca="1" si="16"/>
        <v>-67</v>
      </c>
      <c r="AZ5">
        <f t="shared" ca="1" si="16"/>
        <v>-66</v>
      </c>
      <c r="BA5">
        <f t="shared" ca="1" si="16"/>
        <v>-67</v>
      </c>
      <c r="BB5">
        <f t="shared" ca="1" si="17"/>
        <v>-66.5</v>
      </c>
      <c r="BC5" s="24">
        <f t="shared" ca="1" si="18"/>
        <v>0.98194712588099109</v>
      </c>
      <c r="BD5" s="4">
        <f t="shared" ca="1" si="19"/>
        <v>0.74476022253091068</v>
      </c>
      <c r="BE5" s="4">
        <f t="shared" ca="1" si="20"/>
        <v>0.98194712588099109</v>
      </c>
      <c r="BF5" s="4">
        <f t="shared" ca="1" si="21"/>
        <v>0.74476022253091068</v>
      </c>
      <c r="BG5" s="20">
        <f t="shared" ca="1" si="22"/>
        <v>1.0589268516368822</v>
      </c>
      <c r="BH5" s="4">
        <f t="shared" ca="1" si="23"/>
        <v>0.80692365833369262</v>
      </c>
      <c r="BI5" s="4">
        <f t="shared" ca="1" si="24"/>
        <v>1.0589268516368822</v>
      </c>
      <c r="BJ5" s="10">
        <f t="shared" ca="1" si="25"/>
        <v>0.80692365833369262</v>
      </c>
      <c r="BM5">
        <v>1</v>
      </c>
      <c r="BN5">
        <f t="shared" ref="BN5:BN33" ca="1" si="53">BO4+1</f>
        <v>2</v>
      </c>
      <c r="BO5">
        <f t="shared" ca="1" si="49"/>
        <v>1</v>
      </c>
      <c r="BP5">
        <f t="shared" ca="1" si="26"/>
        <v>-67</v>
      </c>
      <c r="BQ5">
        <f t="shared" ca="1" si="26"/>
        <v>-67</v>
      </c>
      <c r="BR5">
        <f t="shared" ca="1" si="26"/>
        <v>-67</v>
      </c>
      <c r="BS5">
        <f t="shared" ca="1" si="26"/>
        <v>-67</v>
      </c>
      <c r="BT5">
        <f t="shared" ca="1" si="26"/>
        <v>-67</v>
      </c>
      <c r="BU5">
        <f t="shared" ca="1" si="26"/>
        <v>-67</v>
      </c>
      <c r="BV5">
        <f t="shared" ca="1" si="26"/>
        <v>-67</v>
      </c>
      <c r="BW5">
        <f t="shared" ca="1" si="26"/>
        <v>-67</v>
      </c>
      <c r="BX5">
        <f t="shared" ca="1" si="26"/>
        <v>-67</v>
      </c>
      <c r="BY5">
        <f t="shared" ca="1" si="26"/>
        <v>-67</v>
      </c>
      <c r="BZ5">
        <f t="shared" ca="1" si="27"/>
        <v>-67</v>
      </c>
      <c r="CA5" s="24">
        <f t="shared" ca="1" si="28"/>
        <v>1.0589268516368822</v>
      </c>
      <c r="CB5" s="4">
        <f t="shared" ca="1" si="29"/>
        <v>0.80692365833369262</v>
      </c>
      <c r="CC5" s="4">
        <f t="shared" ca="1" si="30"/>
        <v>1.0589268516368822</v>
      </c>
      <c r="CD5" s="4">
        <f t="shared" ca="1" si="31"/>
        <v>0.80692365833369262</v>
      </c>
      <c r="CE5" s="20">
        <f t="shared" ca="1" si="32"/>
        <v>1.0589268516368822</v>
      </c>
      <c r="CF5" s="4">
        <f t="shared" ca="1" si="33"/>
        <v>0.80692365833369262</v>
      </c>
      <c r="CG5" s="4">
        <f t="shared" ca="1" si="34"/>
        <v>1.0589268516368822</v>
      </c>
      <c r="CH5" s="10">
        <f t="shared" ca="1" si="35"/>
        <v>0.80692365833369262</v>
      </c>
      <c r="CK5">
        <v>1</v>
      </c>
      <c r="CL5">
        <f t="shared" ref="CL5:CL33" ca="1" si="54">CM4+1</f>
        <v>2</v>
      </c>
      <c r="CM5">
        <f t="shared" ca="1" si="50"/>
        <v>1</v>
      </c>
      <c r="CN5">
        <f t="shared" ca="1" si="36"/>
        <v>-67</v>
      </c>
      <c r="CO5">
        <f t="shared" ca="1" si="36"/>
        <v>-66</v>
      </c>
      <c r="CP5">
        <f t="shared" ca="1" si="36"/>
        <v>-66</v>
      </c>
      <c r="CQ5">
        <f t="shared" ca="1" si="36"/>
        <v>-67</v>
      </c>
      <c r="CR5">
        <f t="shared" ca="1" si="36"/>
        <v>-67</v>
      </c>
      <c r="CS5">
        <f t="shared" ca="1" si="36"/>
        <v>-67</v>
      </c>
      <c r="CT5">
        <f t="shared" ca="1" si="36"/>
        <v>-67</v>
      </c>
      <c r="CU5">
        <f t="shared" ca="1" si="36"/>
        <v>-66</v>
      </c>
      <c r="CV5">
        <f t="shared" ca="1" si="36"/>
        <v>-67</v>
      </c>
      <c r="CW5">
        <f t="shared" ca="1" si="36"/>
        <v>-67</v>
      </c>
      <c r="CX5">
        <f t="shared" ca="1" si="37"/>
        <v>-66.7</v>
      </c>
      <c r="CY5" s="24">
        <f t="shared" ca="1" si="38"/>
        <v>1.0120436549597154</v>
      </c>
      <c r="CZ5" s="4">
        <f t="shared" ca="1" si="39"/>
        <v>0.76902925858494564</v>
      </c>
      <c r="DA5" s="4">
        <f t="shared" ca="1" si="40"/>
        <v>1.0120436549597154</v>
      </c>
      <c r="DB5" s="4">
        <f t="shared" ca="1" si="41"/>
        <v>0.76902925858494564</v>
      </c>
      <c r="DC5" s="20">
        <f t="shared" ca="1" si="42"/>
        <v>1.0589268516368822</v>
      </c>
      <c r="DD5" s="4">
        <f t="shared" ca="1" si="43"/>
        <v>0.80692365833369262</v>
      </c>
      <c r="DE5" s="4">
        <f t="shared" ca="1" si="44"/>
        <v>1.0589268516368822</v>
      </c>
      <c r="DF5" s="10">
        <f t="shared" ca="1" si="45"/>
        <v>0.80692365833369262</v>
      </c>
    </row>
    <row r="6" spans="1:110" x14ac:dyDescent="0.25">
      <c r="A6" t="s">
        <v>1483</v>
      </c>
      <c r="B6" t="s">
        <v>1484</v>
      </c>
      <c r="C6" t="s">
        <v>1485</v>
      </c>
      <c r="G6">
        <v>0.3</v>
      </c>
      <c r="H6">
        <v>-60</v>
      </c>
      <c r="I6">
        <v>-60</v>
      </c>
      <c r="M6">
        <v>1.5</v>
      </c>
      <c r="N6">
        <f t="shared" si="51"/>
        <v>192</v>
      </c>
      <c r="O6">
        <f t="shared" si="46"/>
        <v>219</v>
      </c>
      <c r="P6">
        <f t="shared" ca="1" si="4"/>
        <v>-67</v>
      </c>
      <c r="Q6">
        <f t="shared" ca="1" si="4"/>
        <v>-67</v>
      </c>
      <c r="R6">
        <f t="shared" ca="1" si="4"/>
        <v>-67</v>
      </c>
      <c r="S6">
        <f t="shared" ca="1" si="4"/>
        <v>-68</v>
      </c>
      <c r="T6">
        <f t="shared" ca="1" si="4"/>
        <v>-68</v>
      </c>
      <c r="U6">
        <f t="shared" ca="1" si="4"/>
        <v>-67</v>
      </c>
      <c r="V6">
        <f t="shared" ca="1" si="4"/>
        <v>-67</v>
      </c>
      <c r="W6">
        <f t="shared" ca="1" si="4"/>
        <v>-67</v>
      </c>
      <c r="X6">
        <f t="shared" ca="1" si="4"/>
        <v>-67</v>
      </c>
      <c r="Y6">
        <f t="shared" ca="1" si="4"/>
        <v>-67</v>
      </c>
      <c r="Z6">
        <f t="shared" ca="1" si="5"/>
        <v>-67.2</v>
      </c>
      <c r="AA6" s="24">
        <f t="shared" ca="1" si="47"/>
        <v>1.0913827975249442</v>
      </c>
      <c r="AB6" s="4">
        <f t="shared" ca="1" si="6"/>
        <v>0.83321837543123645</v>
      </c>
      <c r="AC6" s="4">
        <f t="shared" ca="1" si="7"/>
        <v>1.0913827975249442</v>
      </c>
      <c r="AD6" s="4">
        <f t="shared" ca="1" si="8"/>
        <v>0.83321837543123645</v>
      </c>
      <c r="AE6" s="20">
        <f t="shared" ca="1" si="9"/>
        <v>1.0589268516368822</v>
      </c>
      <c r="AF6" s="4">
        <f t="shared" ca="1" si="10"/>
        <v>0.80692365833369262</v>
      </c>
      <c r="AG6" s="4">
        <f t="shared" ca="1" si="11"/>
        <v>1.0589268516368822</v>
      </c>
      <c r="AH6" s="10">
        <f t="shared" ca="1" si="12"/>
        <v>0.80692365833369262</v>
      </c>
      <c r="AI6" s="20">
        <f t="shared" ca="1" si="13"/>
        <v>0.99070040355363187</v>
      </c>
      <c r="AJ6" s="4">
        <f t="shared" ca="1" si="14"/>
        <v>0.99070040355363187</v>
      </c>
      <c r="AK6" s="20">
        <f t="shared" ca="1" si="15"/>
        <v>0.84433266591132672</v>
      </c>
      <c r="AL6" s="4">
        <f t="shared" ca="1" si="14"/>
        <v>0.84433266591132672</v>
      </c>
      <c r="AO6">
        <v>1.5</v>
      </c>
      <c r="AP6">
        <f t="shared" ca="1" si="52"/>
        <v>3</v>
      </c>
      <c r="AQ6">
        <f t="shared" ca="1" si="48"/>
        <v>2</v>
      </c>
      <c r="AR6">
        <f t="shared" ca="1" si="16"/>
        <v>-67</v>
      </c>
      <c r="AS6">
        <f t="shared" ca="1" si="16"/>
        <v>-67</v>
      </c>
      <c r="AT6">
        <f t="shared" ca="1" si="16"/>
        <v>-68</v>
      </c>
      <c r="AU6">
        <f t="shared" ca="1" si="16"/>
        <v>-67</v>
      </c>
      <c r="AV6">
        <f t="shared" ca="1" si="16"/>
        <v>-67</v>
      </c>
      <c r="AW6">
        <f t="shared" ca="1" si="16"/>
        <v>-68</v>
      </c>
      <c r="AX6">
        <f t="shared" ca="1" si="16"/>
        <v>-67</v>
      </c>
      <c r="AY6">
        <f t="shared" ca="1" si="16"/>
        <v>-67</v>
      </c>
      <c r="AZ6">
        <f t="shared" ca="1" si="16"/>
        <v>-67</v>
      </c>
      <c r="BA6">
        <f t="shared" ca="1" si="16"/>
        <v>-67</v>
      </c>
      <c r="BB6">
        <f t="shared" ca="1" si="17"/>
        <v>-67.2</v>
      </c>
      <c r="BC6" s="24">
        <f t="shared" ca="1" si="18"/>
        <v>1.0913827975249442</v>
      </c>
      <c r="BD6" s="4">
        <f t="shared" ca="1" si="19"/>
        <v>0.83321837543123645</v>
      </c>
      <c r="BE6" s="4">
        <f t="shared" ca="1" si="20"/>
        <v>1.0913827975249442</v>
      </c>
      <c r="BF6" s="4">
        <f t="shared" ca="1" si="21"/>
        <v>0.83321837543123645</v>
      </c>
      <c r="BG6" s="20">
        <f t="shared" ca="1" si="22"/>
        <v>1.0589268516368822</v>
      </c>
      <c r="BH6" s="4">
        <f t="shared" ca="1" si="23"/>
        <v>0.80692365833369262</v>
      </c>
      <c r="BI6" s="4">
        <f t="shared" ca="1" si="24"/>
        <v>1.0589268516368822</v>
      </c>
      <c r="BJ6" s="10">
        <f t="shared" ca="1" si="25"/>
        <v>0.80692365833369262</v>
      </c>
      <c r="BM6">
        <v>1.5</v>
      </c>
      <c r="BN6">
        <f t="shared" ca="1" si="53"/>
        <v>2</v>
      </c>
      <c r="BO6">
        <f t="shared" ca="1" si="49"/>
        <v>1</v>
      </c>
      <c r="BP6">
        <f t="shared" ca="1" si="26"/>
        <v>-67</v>
      </c>
      <c r="BQ6">
        <f t="shared" ca="1" si="26"/>
        <v>-67</v>
      </c>
      <c r="BR6">
        <f t="shared" ca="1" si="26"/>
        <v>-67</v>
      </c>
      <c r="BS6">
        <f t="shared" ca="1" si="26"/>
        <v>-68</v>
      </c>
      <c r="BT6">
        <f t="shared" ca="1" si="26"/>
        <v>-67</v>
      </c>
      <c r="BU6">
        <f t="shared" ca="1" si="26"/>
        <v>-67</v>
      </c>
      <c r="BV6">
        <f t="shared" ca="1" si="26"/>
        <v>-68</v>
      </c>
      <c r="BW6">
        <f t="shared" ca="1" si="26"/>
        <v>-67</v>
      </c>
      <c r="BX6">
        <f t="shared" ca="1" si="26"/>
        <v>-68</v>
      </c>
      <c r="BY6">
        <f t="shared" ca="1" si="26"/>
        <v>-68</v>
      </c>
      <c r="BZ6">
        <f t="shared" ca="1" si="27"/>
        <v>-67.400000000000006</v>
      </c>
      <c r="CA6" s="24">
        <f t="shared" ca="1" si="28"/>
        <v>1.124833513185687</v>
      </c>
      <c r="CB6" s="4">
        <f t="shared" ca="1" si="29"/>
        <v>0.86036994204620276</v>
      </c>
      <c r="CC6" s="4">
        <f t="shared" ca="1" si="30"/>
        <v>1.124833513185687</v>
      </c>
      <c r="CD6" s="4">
        <f t="shared" ca="1" si="31"/>
        <v>0.86036994204620276</v>
      </c>
      <c r="CE6" s="20">
        <f t="shared" ca="1" si="32"/>
        <v>1.0589268516368822</v>
      </c>
      <c r="CF6" s="4">
        <f t="shared" ca="1" si="33"/>
        <v>0.80692365833369262</v>
      </c>
      <c r="CG6" s="4">
        <f t="shared" ca="1" si="34"/>
        <v>1.0589268516368822</v>
      </c>
      <c r="CH6" s="10">
        <f t="shared" ca="1" si="35"/>
        <v>0.80692365833369262</v>
      </c>
      <c r="CK6">
        <v>1.5</v>
      </c>
      <c r="CL6">
        <f t="shared" ca="1" si="54"/>
        <v>2</v>
      </c>
      <c r="CM6">
        <f t="shared" ca="1" si="50"/>
        <v>1</v>
      </c>
      <c r="CN6">
        <f t="shared" ca="1" si="36"/>
        <v>-67</v>
      </c>
      <c r="CO6">
        <f t="shared" ca="1" si="36"/>
        <v>-67</v>
      </c>
      <c r="CP6">
        <f t="shared" ca="1" si="36"/>
        <v>-67</v>
      </c>
      <c r="CQ6">
        <f t="shared" ca="1" si="36"/>
        <v>-68</v>
      </c>
      <c r="CR6">
        <f t="shared" ca="1" si="36"/>
        <v>-67</v>
      </c>
      <c r="CS6">
        <f t="shared" ca="1" si="36"/>
        <v>-67</v>
      </c>
      <c r="CT6">
        <f t="shared" ca="1" si="36"/>
        <v>-68</v>
      </c>
      <c r="CU6">
        <f t="shared" ca="1" si="36"/>
        <v>-67</v>
      </c>
      <c r="CV6">
        <f t="shared" ca="1" si="36"/>
        <v>-67</v>
      </c>
      <c r="CW6">
        <f t="shared" ca="1" si="36"/>
        <v>-67</v>
      </c>
      <c r="CX6">
        <f t="shared" ca="1" si="37"/>
        <v>-67.2</v>
      </c>
      <c r="CY6" s="24">
        <f t="shared" ca="1" si="38"/>
        <v>1.0913827975249442</v>
      </c>
      <c r="CZ6" s="4">
        <f t="shared" ca="1" si="39"/>
        <v>0.83321837543123645</v>
      </c>
      <c r="DA6" s="4">
        <f t="shared" ca="1" si="40"/>
        <v>1.0913827975249442</v>
      </c>
      <c r="DB6" s="4">
        <f t="shared" ca="1" si="41"/>
        <v>0.83321837543123645</v>
      </c>
      <c r="DC6" s="20">
        <f t="shared" ca="1" si="42"/>
        <v>1.0589268516368822</v>
      </c>
      <c r="DD6" s="4">
        <f t="shared" ca="1" si="43"/>
        <v>0.80692365833369262</v>
      </c>
      <c r="DE6" s="4">
        <f t="shared" ca="1" si="44"/>
        <v>1.0589268516368822</v>
      </c>
      <c r="DF6" s="10">
        <f t="shared" ca="1" si="45"/>
        <v>0.80692365833369262</v>
      </c>
    </row>
    <row r="7" spans="1:110" x14ac:dyDescent="0.25">
      <c r="B7">
        <v>1.6019084492000999</v>
      </c>
      <c r="C7">
        <v>-68.064999999999998</v>
      </c>
      <c r="G7">
        <v>0.3</v>
      </c>
      <c r="H7">
        <v>-60</v>
      </c>
      <c r="I7">
        <v>-60</v>
      </c>
      <c r="M7">
        <v>2</v>
      </c>
      <c r="N7">
        <f t="shared" si="51"/>
        <v>220</v>
      </c>
      <c r="O7">
        <f t="shared" si="46"/>
        <v>249</v>
      </c>
      <c r="P7">
        <f t="shared" ca="1" si="4"/>
        <v>-70</v>
      </c>
      <c r="Q7">
        <f t="shared" ca="1" si="4"/>
        <v>-70</v>
      </c>
      <c r="R7">
        <f t="shared" ca="1" si="4"/>
        <v>-70</v>
      </c>
      <c r="S7">
        <f t="shared" ca="1" si="4"/>
        <v>-70</v>
      </c>
      <c r="T7">
        <f t="shared" ca="1" si="4"/>
        <v>-70</v>
      </c>
      <c r="U7">
        <f t="shared" ca="1" si="4"/>
        <v>-70</v>
      </c>
      <c r="V7">
        <f t="shared" ca="1" si="4"/>
        <v>-70</v>
      </c>
      <c r="W7">
        <f t="shared" ca="1" si="4"/>
        <v>-70</v>
      </c>
      <c r="X7">
        <f t="shared" ca="1" si="4"/>
        <v>-70</v>
      </c>
      <c r="Y7">
        <f t="shared" ca="1" si="4"/>
        <v>-70</v>
      </c>
      <c r="Z7">
        <f t="shared" ca="1" si="5"/>
        <v>-70</v>
      </c>
      <c r="AA7" s="24">
        <f t="shared" ca="1" si="47"/>
        <v>1.665455784670903</v>
      </c>
      <c r="AB7" s="4">
        <f t="shared" ca="1" si="6"/>
        <v>1.305353997541538</v>
      </c>
      <c r="AC7" s="4">
        <f t="shared" ca="1" si="7"/>
        <v>1.665455784670903</v>
      </c>
      <c r="AD7" s="4">
        <f t="shared" ca="1" si="8"/>
        <v>1.305353997541538</v>
      </c>
      <c r="AE7" s="20">
        <f t="shared" ca="1" si="9"/>
        <v>1.665455784670903</v>
      </c>
      <c r="AF7" s="4">
        <f t="shared" ca="1" si="10"/>
        <v>1.305353997541538</v>
      </c>
      <c r="AG7" s="4">
        <f t="shared" ca="1" si="11"/>
        <v>1.665455784670903</v>
      </c>
      <c r="AH7" s="10">
        <f t="shared" ca="1" si="12"/>
        <v>1.305353997541538</v>
      </c>
      <c r="AI7" s="20">
        <f t="shared" ca="1" si="13"/>
        <v>1.3206672853509098</v>
      </c>
      <c r="AJ7" s="4">
        <f t="shared" ca="1" si="14"/>
        <v>1.3206672853509098</v>
      </c>
      <c r="AK7" s="20">
        <f t="shared" ca="1" si="15"/>
        <v>1.248414807618013</v>
      </c>
      <c r="AL7" s="4">
        <f t="shared" ca="1" si="14"/>
        <v>1.248414807618013</v>
      </c>
      <c r="AO7">
        <v>2</v>
      </c>
      <c r="AP7">
        <f t="shared" ca="1" si="52"/>
        <v>3</v>
      </c>
      <c r="AQ7">
        <f t="shared" ca="1" si="48"/>
        <v>2</v>
      </c>
      <c r="AR7">
        <f t="shared" ca="1" si="16"/>
        <v>-70</v>
      </c>
      <c r="AS7">
        <f t="shared" ca="1" si="16"/>
        <v>-70</v>
      </c>
      <c r="AT7">
        <f t="shared" ca="1" si="16"/>
        <v>-70</v>
      </c>
      <c r="AU7">
        <f t="shared" ca="1" si="16"/>
        <v>-70</v>
      </c>
      <c r="AV7">
        <f t="shared" ca="1" si="16"/>
        <v>-70</v>
      </c>
      <c r="AW7">
        <f t="shared" ca="1" si="16"/>
        <v>-70</v>
      </c>
      <c r="AX7">
        <f t="shared" ca="1" si="16"/>
        <v>-70</v>
      </c>
      <c r="AY7">
        <f t="shared" ca="1" si="16"/>
        <v>-70</v>
      </c>
      <c r="AZ7">
        <f t="shared" ca="1" si="16"/>
        <v>-70</v>
      </c>
      <c r="BA7">
        <f t="shared" ca="1" si="16"/>
        <v>-70</v>
      </c>
      <c r="BB7">
        <f t="shared" ca="1" si="17"/>
        <v>-70</v>
      </c>
      <c r="BC7" s="24">
        <f t="shared" ca="1" si="18"/>
        <v>1.665455784670903</v>
      </c>
      <c r="BD7" s="4">
        <f t="shared" ca="1" si="19"/>
        <v>1.305353997541538</v>
      </c>
      <c r="BE7" s="4">
        <f t="shared" ca="1" si="20"/>
        <v>1.665455784670903</v>
      </c>
      <c r="BF7" s="4">
        <f t="shared" ca="1" si="21"/>
        <v>1.305353997541538</v>
      </c>
      <c r="BG7" s="20">
        <f t="shared" ca="1" si="22"/>
        <v>1.665455784670903</v>
      </c>
      <c r="BH7" s="4">
        <f t="shared" ca="1" si="23"/>
        <v>1.305353997541538</v>
      </c>
      <c r="BI7" s="4">
        <f t="shared" ca="1" si="24"/>
        <v>1.665455784670903</v>
      </c>
      <c r="BJ7" s="10">
        <f t="shared" ca="1" si="25"/>
        <v>1.305353997541538</v>
      </c>
      <c r="BM7">
        <v>2</v>
      </c>
      <c r="BN7">
        <f t="shared" ca="1" si="53"/>
        <v>2</v>
      </c>
      <c r="BO7">
        <f t="shared" ca="1" si="49"/>
        <v>1</v>
      </c>
      <c r="BP7">
        <f t="shared" ca="1" si="26"/>
        <v>-70</v>
      </c>
      <c r="BQ7">
        <f t="shared" ca="1" si="26"/>
        <v>-70</v>
      </c>
      <c r="BR7">
        <f t="shared" ca="1" si="26"/>
        <v>-70</v>
      </c>
      <c r="BS7">
        <f t="shared" ca="1" si="26"/>
        <v>-70</v>
      </c>
      <c r="BT7">
        <f t="shared" ca="1" si="26"/>
        <v>-70</v>
      </c>
      <c r="BU7">
        <f t="shared" ca="1" si="26"/>
        <v>-70</v>
      </c>
      <c r="BV7">
        <f t="shared" ca="1" si="26"/>
        <v>-70</v>
      </c>
      <c r="BW7">
        <f t="shared" ca="1" si="26"/>
        <v>-70</v>
      </c>
      <c r="BX7">
        <f t="shared" ca="1" si="26"/>
        <v>-70</v>
      </c>
      <c r="BY7">
        <f t="shared" ca="1" si="26"/>
        <v>-70</v>
      </c>
      <c r="BZ7">
        <f t="shared" ca="1" si="27"/>
        <v>-70</v>
      </c>
      <c r="CA7" s="24">
        <f t="shared" ca="1" si="28"/>
        <v>1.665455784670903</v>
      </c>
      <c r="CB7" s="4">
        <f t="shared" ca="1" si="29"/>
        <v>1.305353997541538</v>
      </c>
      <c r="CC7" s="4">
        <f t="shared" ca="1" si="30"/>
        <v>1.665455784670903</v>
      </c>
      <c r="CD7" s="4">
        <f t="shared" ca="1" si="31"/>
        <v>1.305353997541538</v>
      </c>
      <c r="CE7" s="20">
        <f t="shared" ca="1" si="32"/>
        <v>1.665455784670903</v>
      </c>
      <c r="CF7" s="4">
        <f t="shared" ca="1" si="33"/>
        <v>1.305353997541538</v>
      </c>
      <c r="CG7" s="4">
        <f t="shared" ca="1" si="34"/>
        <v>1.665455784670903</v>
      </c>
      <c r="CH7" s="10">
        <f t="shared" ca="1" si="35"/>
        <v>1.305353997541538</v>
      </c>
      <c r="CK7">
        <v>2</v>
      </c>
      <c r="CL7">
        <f t="shared" ca="1" si="54"/>
        <v>2</v>
      </c>
      <c r="CM7">
        <f t="shared" ca="1" si="50"/>
        <v>1</v>
      </c>
      <c r="CN7">
        <f t="shared" ca="1" si="36"/>
        <v>-70</v>
      </c>
      <c r="CO7">
        <f t="shared" ca="1" si="36"/>
        <v>-70</v>
      </c>
      <c r="CP7">
        <f t="shared" ca="1" si="36"/>
        <v>-70</v>
      </c>
      <c r="CQ7">
        <f t="shared" ca="1" si="36"/>
        <v>-70</v>
      </c>
      <c r="CR7">
        <f t="shared" ca="1" si="36"/>
        <v>-70</v>
      </c>
      <c r="CS7">
        <f t="shared" ca="1" si="36"/>
        <v>-70</v>
      </c>
      <c r="CT7">
        <f t="shared" ca="1" si="36"/>
        <v>-70</v>
      </c>
      <c r="CU7">
        <f t="shared" ca="1" si="36"/>
        <v>-70</v>
      </c>
      <c r="CV7">
        <f t="shared" ca="1" si="36"/>
        <v>-70</v>
      </c>
      <c r="CW7">
        <f t="shared" ca="1" si="36"/>
        <v>-70</v>
      </c>
      <c r="CX7">
        <f t="shared" ca="1" si="37"/>
        <v>-70</v>
      </c>
      <c r="CY7" s="24">
        <f t="shared" ca="1" si="38"/>
        <v>1.665455784670903</v>
      </c>
      <c r="CZ7" s="4">
        <f t="shared" ca="1" si="39"/>
        <v>1.305353997541538</v>
      </c>
      <c r="DA7" s="4">
        <f t="shared" ca="1" si="40"/>
        <v>1.665455784670903</v>
      </c>
      <c r="DB7" s="4">
        <f t="shared" ca="1" si="41"/>
        <v>1.305353997541538</v>
      </c>
      <c r="DC7" s="20">
        <f t="shared" ca="1" si="42"/>
        <v>1.665455784670903</v>
      </c>
      <c r="DD7" s="4">
        <f t="shared" ca="1" si="43"/>
        <v>1.305353997541538</v>
      </c>
      <c r="DE7" s="4">
        <f t="shared" ca="1" si="44"/>
        <v>1.665455784670903</v>
      </c>
      <c r="DF7" s="10">
        <f t="shared" ca="1" si="45"/>
        <v>1.305353997541538</v>
      </c>
    </row>
    <row r="8" spans="1:110" x14ac:dyDescent="0.25">
      <c r="A8" t="s">
        <v>1489</v>
      </c>
      <c r="B8" t="s">
        <v>1484</v>
      </c>
      <c r="C8" t="s">
        <v>1485</v>
      </c>
      <c r="G8">
        <v>0.3</v>
      </c>
      <c r="H8">
        <v>-60</v>
      </c>
      <c r="I8">
        <v>-60</v>
      </c>
      <c r="M8">
        <v>2.5</v>
      </c>
      <c r="N8">
        <f t="shared" si="51"/>
        <v>250</v>
      </c>
      <c r="O8">
        <f t="shared" si="46"/>
        <v>279</v>
      </c>
      <c r="P8">
        <f t="shared" ca="1" si="4"/>
        <v>-76</v>
      </c>
      <c r="Q8">
        <f t="shared" ca="1" si="4"/>
        <v>-75</v>
      </c>
      <c r="R8">
        <f t="shared" ca="1" si="4"/>
        <v>-76</v>
      </c>
      <c r="S8">
        <f t="shared" ca="1" si="4"/>
        <v>-77</v>
      </c>
      <c r="T8">
        <f t="shared" ca="1" si="4"/>
        <v>-76</v>
      </c>
      <c r="U8">
        <f t="shared" ca="1" si="4"/>
        <v>-76</v>
      </c>
      <c r="V8">
        <f t="shared" ca="1" si="4"/>
        <v>-76</v>
      </c>
      <c r="W8">
        <f t="shared" ca="1" si="4"/>
        <v>-76</v>
      </c>
      <c r="X8">
        <f t="shared" ca="1" si="4"/>
        <v>-76</v>
      </c>
      <c r="Y8">
        <f t="shared" ca="1" si="4"/>
        <v>-76</v>
      </c>
      <c r="Z8">
        <f t="shared" ca="1" si="5"/>
        <v>-76</v>
      </c>
      <c r="AA8" s="24">
        <f t="shared" ca="1" si="47"/>
        <v>4.1197171545380229</v>
      </c>
      <c r="AB8" s="4">
        <f t="shared" ca="1" si="6"/>
        <v>3.416016917938105</v>
      </c>
      <c r="AC8" s="4">
        <f t="shared" ca="1" si="7"/>
        <v>4.1197171545380229</v>
      </c>
      <c r="AD8" s="4">
        <f t="shared" ca="1" si="8"/>
        <v>3.416016917938105</v>
      </c>
      <c r="AE8" s="20">
        <f t="shared" ca="1" si="9"/>
        <v>4.1197171545380229</v>
      </c>
      <c r="AF8" s="4">
        <f t="shared" ca="1" si="10"/>
        <v>3.416016917938105</v>
      </c>
      <c r="AG8" s="4">
        <f t="shared" ca="1" si="11"/>
        <v>4.1197171545380229</v>
      </c>
      <c r="AH8" s="10">
        <f t="shared" ca="1" si="12"/>
        <v>3.416016917938105</v>
      </c>
      <c r="AI8" s="20">
        <f t="shared" ca="1" si="13"/>
        <v>3.1285756443359514</v>
      </c>
      <c r="AJ8" s="4">
        <f t="shared" ca="1" si="14"/>
        <v>3.1285756443359514</v>
      </c>
      <c r="AK8" s="20">
        <f t="shared" ca="1" si="15"/>
        <v>2.7292891593602548</v>
      </c>
      <c r="AL8" s="4">
        <f t="shared" ca="1" si="14"/>
        <v>2.7292891593602548</v>
      </c>
      <c r="AO8">
        <v>2.5</v>
      </c>
      <c r="AP8">
        <f t="shared" ca="1" si="52"/>
        <v>3</v>
      </c>
      <c r="AQ8">
        <f t="shared" ca="1" si="48"/>
        <v>3</v>
      </c>
      <c r="AR8">
        <f t="shared" ca="1" si="16"/>
        <v>-76</v>
      </c>
      <c r="AS8">
        <f t="shared" ca="1" si="16"/>
        <v>-75</v>
      </c>
      <c r="AT8">
        <f t="shared" ca="1" si="16"/>
        <v>-77</v>
      </c>
      <c r="AU8">
        <f t="shared" ca="1" si="16"/>
        <v>-76</v>
      </c>
      <c r="AV8">
        <f t="shared" ca="1" si="16"/>
        <v>-76</v>
      </c>
      <c r="AW8">
        <f t="shared" ca="1" si="16"/>
        <v>-77</v>
      </c>
      <c r="AX8">
        <f t="shared" ca="1" si="16"/>
        <v>-76</v>
      </c>
      <c r="AY8">
        <f t="shared" ca="1" si="16"/>
        <v>-76</v>
      </c>
      <c r="AZ8">
        <f t="shared" ca="1" si="16"/>
        <v>-76</v>
      </c>
      <c r="BA8">
        <f t="shared" ca="1" si="16"/>
        <v>-76</v>
      </c>
      <c r="BB8">
        <f t="shared" ca="1" si="17"/>
        <v>-76.099999999999994</v>
      </c>
      <c r="BC8" s="24">
        <f t="shared" ca="1" si="18"/>
        <v>4.1823750146559338</v>
      </c>
      <c r="BD8" s="4">
        <f t="shared" ca="1" si="19"/>
        <v>3.4712285414924549</v>
      </c>
      <c r="BE8" s="4">
        <f t="shared" ca="1" si="20"/>
        <v>4.1823750146559338</v>
      </c>
      <c r="BF8" s="4">
        <f t="shared" ca="1" si="21"/>
        <v>3.4712285414924549</v>
      </c>
      <c r="BG8" s="20">
        <f t="shared" ca="1" si="22"/>
        <v>4.1197171545380229</v>
      </c>
      <c r="BH8" s="4">
        <f t="shared" ca="1" si="23"/>
        <v>3.416016917938105</v>
      </c>
      <c r="BI8" s="4">
        <f t="shared" ca="1" si="24"/>
        <v>4.1197171545380229</v>
      </c>
      <c r="BJ8" s="10">
        <f t="shared" ca="1" si="25"/>
        <v>3.416016917938105</v>
      </c>
      <c r="BM8">
        <v>2.5</v>
      </c>
      <c r="BN8">
        <f t="shared" ca="1" si="53"/>
        <v>2</v>
      </c>
      <c r="BO8">
        <f t="shared" ca="1" si="49"/>
        <v>1</v>
      </c>
      <c r="BP8">
        <f t="shared" ca="1" si="26"/>
        <v>-76</v>
      </c>
      <c r="BQ8">
        <f t="shared" ca="1" si="26"/>
        <v>-75</v>
      </c>
      <c r="BR8">
        <f t="shared" ca="1" si="26"/>
        <v>-76</v>
      </c>
      <c r="BS8">
        <f t="shared" ca="1" si="26"/>
        <v>-76</v>
      </c>
      <c r="BT8">
        <f t="shared" ca="1" si="26"/>
        <v>-76</v>
      </c>
      <c r="BU8">
        <f t="shared" ca="1" si="26"/>
        <v>-76</v>
      </c>
      <c r="BV8">
        <f t="shared" ca="1" si="26"/>
        <v>-77</v>
      </c>
      <c r="BW8">
        <f t="shared" ca="1" si="26"/>
        <v>-76</v>
      </c>
      <c r="BX8">
        <f t="shared" ca="1" si="26"/>
        <v>-76</v>
      </c>
      <c r="BY8">
        <f t="shared" ca="1" si="26"/>
        <v>-76</v>
      </c>
      <c r="BZ8">
        <f t="shared" ca="1" si="27"/>
        <v>-76</v>
      </c>
      <c r="CA8" s="24">
        <f t="shared" ca="1" si="28"/>
        <v>4.1197171545380229</v>
      </c>
      <c r="CB8" s="4">
        <f t="shared" ca="1" si="29"/>
        <v>3.416016917938105</v>
      </c>
      <c r="CC8" s="4">
        <f t="shared" ca="1" si="30"/>
        <v>4.1197171545380229</v>
      </c>
      <c r="CD8" s="4">
        <f t="shared" ca="1" si="31"/>
        <v>3.416016917938105</v>
      </c>
      <c r="CE8" s="20">
        <f t="shared" ca="1" si="32"/>
        <v>4.1197171545380229</v>
      </c>
      <c r="CF8" s="4">
        <f t="shared" ca="1" si="33"/>
        <v>3.416016917938105</v>
      </c>
      <c r="CG8" s="4">
        <f t="shared" ca="1" si="34"/>
        <v>4.1197171545380229</v>
      </c>
      <c r="CH8" s="10">
        <f t="shared" ca="1" si="35"/>
        <v>3.416016917938105</v>
      </c>
      <c r="CK8">
        <v>2.5</v>
      </c>
      <c r="CL8">
        <f t="shared" ca="1" si="54"/>
        <v>2</v>
      </c>
      <c r="CM8">
        <f t="shared" ca="1" si="50"/>
        <v>1</v>
      </c>
      <c r="CN8">
        <f t="shared" ca="1" si="36"/>
        <v>-77</v>
      </c>
      <c r="CO8">
        <f t="shared" ca="1" si="36"/>
        <v>-75</v>
      </c>
      <c r="CP8">
        <f t="shared" ca="1" si="36"/>
        <v>-77</v>
      </c>
      <c r="CQ8">
        <f t="shared" ca="1" si="36"/>
        <v>-76</v>
      </c>
      <c r="CR8">
        <f t="shared" ca="1" si="36"/>
        <v>-76</v>
      </c>
      <c r="CS8">
        <f t="shared" ca="1" si="36"/>
        <v>-76</v>
      </c>
      <c r="CT8">
        <f t="shared" ca="1" si="36"/>
        <v>-77</v>
      </c>
      <c r="CU8">
        <f t="shared" ca="1" si="36"/>
        <v>-76</v>
      </c>
      <c r="CV8">
        <f t="shared" ca="1" si="36"/>
        <v>-77</v>
      </c>
      <c r="CW8">
        <f t="shared" ca="1" si="36"/>
        <v>-75</v>
      </c>
      <c r="CX8">
        <f t="shared" ca="1" si="37"/>
        <v>-76.2</v>
      </c>
      <c r="CY8" s="24">
        <f t="shared" ca="1" si="38"/>
        <v>4.2459858546235099</v>
      </c>
      <c r="CZ8" s="4">
        <f t="shared" ca="1" si="39"/>
        <v>3.5273325269550631</v>
      </c>
      <c r="DA8" s="4">
        <f t="shared" ca="1" si="40"/>
        <v>4.2459858546235099</v>
      </c>
      <c r="DB8" s="4">
        <f t="shared" ca="1" si="41"/>
        <v>3.5273325269550631</v>
      </c>
      <c r="DC8" s="20">
        <f t="shared" ca="1" si="42"/>
        <v>4.7909662925839056</v>
      </c>
      <c r="DD8" s="4">
        <f t="shared" ca="1" si="43"/>
        <v>4.0100700987008402</v>
      </c>
      <c r="DE8" s="4">
        <f t="shared" ca="1" si="44"/>
        <v>4.7909662925839056</v>
      </c>
      <c r="DF8" s="10">
        <f t="shared" ca="1" si="45"/>
        <v>4.0100700987008402</v>
      </c>
    </row>
    <row r="9" spans="1:110" x14ac:dyDescent="0.25">
      <c r="B9">
        <v>1.7663130248403001</v>
      </c>
      <c r="C9">
        <v>-68.298000000000002</v>
      </c>
      <c r="G9">
        <v>0.3</v>
      </c>
      <c r="H9">
        <v>-60</v>
      </c>
      <c r="I9">
        <v>-60</v>
      </c>
      <c r="M9">
        <v>3</v>
      </c>
      <c r="N9">
        <f t="shared" si="51"/>
        <v>280</v>
      </c>
      <c r="O9">
        <f t="shared" si="46"/>
        <v>310</v>
      </c>
      <c r="P9">
        <f t="shared" ca="1" si="4"/>
        <v>-84</v>
      </c>
      <c r="Q9">
        <f t="shared" ca="1" si="4"/>
        <v>-82</v>
      </c>
      <c r="R9">
        <f t="shared" ca="1" si="4"/>
        <v>-82</v>
      </c>
      <c r="S9">
        <f t="shared" ca="1" si="4"/>
        <v>-82</v>
      </c>
      <c r="T9">
        <f t="shared" ca="1" si="4"/>
        <v>-83</v>
      </c>
      <c r="U9">
        <f t="shared" ca="1" si="4"/>
        <v>-84</v>
      </c>
      <c r="V9">
        <f t="shared" ca="1" si="4"/>
        <v>-82</v>
      </c>
      <c r="W9">
        <f t="shared" ca="1" si="4"/>
        <v>-84</v>
      </c>
      <c r="X9">
        <f t="shared" ca="1" si="4"/>
        <v>-82</v>
      </c>
      <c r="Y9">
        <f t="shared" ca="1" si="4"/>
        <v>-82</v>
      </c>
      <c r="Z9">
        <f t="shared" ca="1" si="5"/>
        <v>-82.7</v>
      </c>
      <c r="AA9" s="24">
        <f t="shared" ca="1" si="47"/>
        <v>11.32636866000751</v>
      </c>
      <c r="AB9" s="4">
        <f t="shared" ca="1" si="6"/>
        <v>10.001245507987775</v>
      </c>
      <c r="AC9" s="4">
        <f t="shared" ca="1" si="7"/>
        <v>11.32636866000751</v>
      </c>
      <c r="AD9" s="4">
        <f t="shared" ca="1" si="8"/>
        <v>10.001245507987775</v>
      </c>
      <c r="AE9" s="20">
        <f t="shared" ca="1" si="9"/>
        <v>13.782027855642411</v>
      </c>
      <c r="AF9" s="4">
        <f t="shared" ca="1" si="10"/>
        <v>12.319004826874833</v>
      </c>
      <c r="AG9" s="4">
        <f t="shared" ca="1" si="11"/>
        <v>13.782027855642411</v>
      </c>
      <c r="AH9" s="10">
        <f t="shared" ca="1" si="12"/>
        <v>12.319004826874833</v>
      </c>
      <c r="AI9" s="20">
        <f t="shared" ca="1" si="13"/>
        <v>8.5570770039391935</v>
      </c>
      <c r="AJ9" s="4">
        <f t="shared" ca="1" si="14"/>
        <v>8.5570770039391935</v>
      </c>
      <c r="AK9" s="20">
        <f t="shared" ca="1" si="15"/>
        <v>5.9667822505359451</v>
      </c>
      <c r="AL9" s="4">
        <f t="shared" ca="1" si="14"/>
        <v>5.9667822505359451</v>
      </c>
      <c r="AO9">
        <v>3</v>
      </c>
      <c r="AP9">
        <f t="shared" ca="1" si="52"/>
        <v>4</v>
      </c>
      <c r="AQ9">
        <f t="shared" ca="1" si="48"/>
        <v>3</v>
      </c>
      <c r="AR9">
        <f t="shared" ca="1" si="16"/>
        <v>-82</v>
      </c>
      <c r="AS9">
        <f t="shared" ca="1" si="16"/>
        <v>-83</v>
      </c>
      <c r="AT9">
        <f t="shared" ca="1" si="16"/>
        <v>-82</v>
      </c>
      <c r="AU9">
        <f t="shared" ca="1" si="16"/>
        <v>-84</v>
      </c>
      <c r="AV9">
        <f t="shared" ca="1" si="16"/>
        <v>-84</v>
      </c>
      <c r="AW9">
        <f t="shared" ca="1" si="16"/>
        <v>-84</v>
      </c>
      <c r="AX9">
        <f t="shared" ca="1" si="16"/>
        <v>-82</v>
      </c>
      <c r="AY9">
        <f t="shared" ca="1" si="16"/>
        <v>-84</v>
      </c>
      <c r="AZ9">
        <f t="shared" ca="1" si="16"/>
        <v>-82</v>
      </c>
      <c r="BA9">
        <f t="shared" ca="1" si="16"/>
        <v>-83</v>
      </c>
      <c r="BB9">
        <f t="shared" ca="1" si="17"/>
        <v>-83</v>
      </c>
      <c r="BC9" s="24">
        <f t="shared" ca="1" si="18"/>
        <v>11.851065758717512</v>
      </c>
      <c r="BD9" s="4">
        <f t="shared" ca="1" si="19"/>
        <v>10.494063162237262</v>
      </c>
      <c r="BE9" s="4">
        <f t="shared" ca="1" si="20"/>
        <v>11.851065758717512</v>
      </c>
      <c r="BF9" s="4">
        <f t="shared" ca="1" si="21"/>
        <v>10.494063162237262</v>
      </c>
      <c r="BG9" s="20">
        <f t="shared" ca="1" si="22"/>
        <v>10.190645461505648</v>
      </c>
      <c r="BH9" s="4">
        <f t="shared" ca="1" si="23"/>
        <v>8.9394689912596128</v>
      </c>
      <c r="BI9" s="4">
        <f t="shared" ca="1" si="24"/>
        <v>10.190645461505648</v>
      </c>
      <c r="BJ9" s="10">
        <f t="shared" ca="1" si="25"/>
        <v>8.9394689912596128</v>
      </c>
      <c r="BM9">
        <v>3</v>
      </c>
      <c r="BN9">
        <f t="shared" ca="1" si="53"/>
        <v>2</v>
      </c>
      <c r="BO9">
        <f t="shared" ca="1" si="49"/>
        <v>1</v>
      </c>
      <c r="BP9">
        <f t="shared" ca="1" si="26"/>
        <v>-84</v>
      </c>
      <c r="BQ9">
        <f t="shared" ca="1" si="26"/>
        <v>-82</v>
      </c>
      <c r="BR9">
        <f t="shared" ca="1" si="26"/>
        <v>-83</v>
      </c>
      <c r="BS9">
        <f t="shared" ca="1" si="26"/>
        <v>-84</v>
      </c>
      <c r="BT9">
        <f t="shared" ca="1" si="26"/>
        <v>-82</v>
      </c>
      <c r="BU9">
        <f t="shared" ca="1" si="26"/>
        <v>-82</v>
      </c>
      <c r="BV9">
        <f t="shared" ca="1" si="26"/>
        <v>-83</v>
      </c>
      <c r="BW9">
        <f t="shared" ca="1" si="26"/>
        <v>-84</v>
      </c>
      <c r="BX9">
        <f t="shared" ca="1" si="26"/>
        <v>-82</v>
      </c>
      <c r="BY9">
        <f t="shared" ca="1" si="26"/>
        <v>-84</v>
      </c>
      <c r="BZ9">
        <f t="shared" ca="1" si="27"/>
        <v>-83</v>
      </c>
      <c r="CA9" s="24">
        <f t="shared" ca="1" si="28"/>
        <v>11.851065758717512</v>
      </c>
      <c r="CB9" s="4">
        <f t="shared" ca="1" si="29"/>
        <v>10.494063162237262</v>
      </c>
      <c r="CC9" s="4">
        <f t="shared" ca="1" si="30"/>
        <v>11.851065758717512</v>
      </c>
      <c r="CD9" s="4">
        <f t="shared" ca="1" si="31"/>
        <v>10.494063162237262</v>
      </c>
      <c r="CE9" s="20">
        <f t="shared" ca="1" si="32"/>
        <v>13.782027855642411</v>
      </c>
      <c r="CF9" s="4">
        <f t="shared" ca="1" si="33"/>
        <v>12.319004826874833</v>
      </c>
      <c r="CG9" s="4">
        <f t="shared" ca="1" si="34"/>
        <v>13.782027855642411</v>
      </c>
      <c r="CH9" s="10">
        <f t="shared" ca="1" si="35"/>
        <v>12.319004826874833</v>
      </c>
      <c r="CK9">
        <v>3</v>
      </c>
      <c r="CL9">
        <f t="shared" ca="1" si="54"/>
        <v>2</v>
      </c>
      <c r="CM9">
        <f t="shared" ca="1" si="50"/>
        <v>1</v>
      </c>
      <c r="CN9">
        <f t="shared" ca="1" si="36"/>
        <v>-84</v>
      </c>
      <c r="CO9">
        <f t="shared" ca="1" si="36"/>
        <v>-82</v>
      </c>
      <c r="CP9">
        <f t="shared" ca="1" si="36"/>
        <v>-82</v>
      </c>
      <c r="CQ9">
        <f t="shared" ca="1" si="36"/>
        <v>-83</v>
      </c>
      <c r="CR9">
        <f t="shared" ca="1" si="36"/>
        <v>-83</v>
      </c>
      <c r="CS9">
        <f t="shared" ca="1" si="36"/>
        <v>-83</v>
      </c>
      <c r="CT9">
        <f t="shared" ca="1" si="36"/>
        <v>-82</v>
      </c>
      <c r="CU9">
        <f t="shared" ca="1" si="36"/>
        <v>-82</v>
      </c>
      <c r="CV9">
        <f t="shared" ca="1" si="36"/>
        <v>-82</v>
      </c>
      <c r="CW9">
        <f t="shared" ca="1" si="36"/>
        <v>-84</v>
      </c>
      <c r="CX9">
        <f t="shared" ca="1" si="37"/>
        <v>-82.7</v>
      </c>
      <c r="CY9" s="24">
        <f t="shared" ca="1" si="38"/>
        <v>11.32636866000751</v>
      </c>
      <c r="CZ9" s="4">
        <f t="shared" ca="1" si="39"/>
        <v>10.001245507987775</v>
      </c>
      <c r="DA9" s="4">
        <f t="shared" ca="1" si="40"/>
        <v>11.32636866000751</v>
      </c>
      <c r="DB9" s="4">
        <f t="shared" ca="1" si="41"/>
        <v>10.001245507987775</v>
      </c>
      <c r="DC9" s="20">
        <f t="shared" ca="1" si="42"/>
        <v>13.782027855642411</v>
      </c>
      <c r="DD9" s="4">
        <f t="shared" ca="1" si="43"/>
        <v>12.319004826874833</v>
      </c>
      <c r="DE9" s="4">
        <f t="shared" ca="1" si="44"/>
        <v>13.782027855642411</v>
      </c>
      <c r="DF9" s="10">
        <f t="shared" ca="1" si="45"/>
        <v>12.319004826874833</v>
      </c>
    </row>
    <row r="10" spans="1:110" x14ac:dyDescent="0.25">
      <c r="G10">
        <v>0.3</v>
      </c>
      <c r="H10">
        <v>-60</v>
      </c>
      <c r="I10">
        <v>-60</v>
      </c>
      <c r="M10">
        <v>3.5</v>
      </c>
      <c r="N10">
        <f t="shared" si="51"/>
        <v>311</v>
      </c>
      <c r="O10">
        <f t="shared" si="46"/>
        <v>344</v>
      </c>
      <c r="P10">
        <f t="shared" ca="1" si="4"/>
        <v>-76</v>
      </c>
      <c r="Q10">
        <f t="shared" ca="1" si="4"/>
        <v>-76</v>
      </c>
      <c r="R10">
        <f t="shared" ca="1" si="4"/>
        <v>-76</v>
      </c>
      <c r="S10">
        <f t="shared" ca="1" si="4"/>
        <v>-78</v>
      </c>
      <c r="T10">
        <f t="shared" ca="1" si="4"/>
        <v>-76</v>
      </c>
      <c r="U10">
        <f t="shared" ca="1" si="4"/>
        <v>-76</v>
      </c>
      <c r="V10">
        <f t="shared" ca="1" si="4"/>
        <v>-78</v>
      </c>
      <c r="W10">
        <f t="shared" ca="1" si="4"/>
        <v>-78</v>
      </c>
      <c r="X10">
        <f t="shared" ca="1" si="4"/>
        <v>-78</v>
      </c>
      <c r="Y10">
        <f t="shared" ca="1" si="4"/>
        <v>-77</v>
      </c>
      <c r="Z10">
        <f t="shared" ca="1" si="5"/>
        <v>-76.900000000000006</v>
      </c>
      <c r="AA10" s="24">
        <f t="shared" ca="1" si="47"/>
        <v>4.7191908791553123</v>
      </c>
      <c r="AB10" s="4">
        <f t="shared" ca="1" si="6"/>
        <v>3.9462879310706924</v>
      </c>
      <c r="AC10" s="4">
        <f t="shared" ca="1" si="7"/>
        <v>4.7191908791553123</v>
      </c>
      <c r="AD10" s="4">
        <f t="shared" ca="1" si="8"/>
        <v>3.9462879310706924</v>
      </c>
      <c r="AE10" s="20">
        <f t="shared" ca="1" si="9"/>
        <v>4.1197171545380229</v>
      </c>
      <c r="AF10" s="4">
        <f t="shared" ca="1" si="10"/>
        <v>3.416016917938105</v>
      </c>
      <c r="AG10" s="4">
        <f t="shared" ca="1" si="11"/>
        <v>4.1197171545380229</v>
      </c>
      <c r="AH10" s="10">
        <f t="shared" ca="1" si="12"/>
        <v>3.416016917938105</v>
      </c>
      <c r="AI10" s="20">
        <f t="shared" ca="1" si="13"/>
        <v>3.1285756443359514</v>
      </c>
      <c r="AJ10" s="4">
        <f t="shared" ca="1" si="14"/>
        <v>3.1285756443359514</v>
      </c>
      <c r="AK10" s="20">
        <f t="shared" ca="1" si="15"/>
        <v>3.5422545204012295</v>
      </c>
      <c r="AL10" s="4">
        <f t="shared" ca="1" si="14"/>
        <v>3.5422545204012295</v>
      </c>
      <c r="AO10">
        <v>3.5</v>
      </c>
      <c r="AP10">
        <f t="shared" ca="1" si="52"/>
        <v>4</v>
      </c>
      <c r="AQ10">
        <f t="shared" ca="1" si="48"/>
        <v>3</v>
      </c>
      <c r="AR10">
        <f t="shared" ca="1" si="16"/>
        <v>-77</v>
      </c>
      <c r="AS10">
        <f t="shared" ca="1" si="16"/>
        <v>-78</v>
      </c>
      <c r="AT10">
        <f t="shared" ca="1" si="16"/>
        <v>-76</v>
      </c>
      <c r="AU10">
        <f t="shared" ca="1" si="16"/>
        <v>-76</v>
      </c>
      <c r="AV10">
        <f t="shared" ca="1" si="16"/>
        <v>-77</v>
      </c>
      <c r="AW10">
        <f t="shared" ca="1" si="16"/>
        <v>-77</v>
      </c>
      <c r="AX10">
        <f t="shared" ca="1" si="16"/>
        <v>-77</v>
      </c>
      <c r="AY10">
        <f t="shared" ca="1" si="16"/>
        <v>-76</v>
      </c>
      <c r="AZ10">
        <f t="shared" ca="1" si="16"/>
        <v>-76</v>
      </c>
      <c r="BA10">
        <f t="shared" ca="1" si="16"/>
        <v>-78</v>
      </c>
      <c r="BB10">
        <f t="shared" ca="1" si="17"/>
        <v>-76.8</v>
      </c>
      <c r="BC10" s="24">
        <f t="shared" ca="1" si="18"/>
        <v>4.6484907623700646</v>
      </c>
      <c r="BD10" s="4">
        <f t="shared" ca="1" si="19"/>
        <v>3.8835202506708009</v>
      </c>
      <c r="BE10" s="4">
        <f t="shared" ca="1" si="20"/>
        <v>4.6484907623700646</v>
      </c>
      <c r="BF10" s="4">
        <f t="shared" ca="1" si="21"/>
        <v>3.8835202506708009</v>
      </c>
      <c r="BG10" s="20">
        <f t="shared" ca="1" si="22"/>
        <v>4.7909662925839056</v>
      </c>
      <c r="BH10" s="4">
        <f t="shared" ca="1" si="23"/>
        <v>4.0100700987008402</v>
      </c>
      <c r="BI10" s="4">
        <f t="shared" ca="1" si="24"/>
        <v>4.7909662925839056</v>
      </c>
      <c r="BJ10" s="10">
        <f t="shared" ca="1" si="25"/>
        <v>4.0100700987008402</v>
      </c>
      <c r="BM10">
        <v>3.5</v>
      </c>
      <c r="BN10">
        <f t="shared" ca="1" si="53"/>
        <v>2</v>
      </c>
      <c r="BO10">
        <f t="shared" ca="1" si="49"/>
        <v>1</v>
      </c>
      <c r="BP10">
        <f t="shared" ca="1" si="26"/>
        <v>-76</v>
      </c>
      <c r="BQ10">
        <f t="shared" ca="1" si="26"/>
        <v>-76</v>
      </c>
      <c r="BR10">
        <f t="shared" ca="1" si="26"/>
        <v>-77</v>
      </c>
      <c r="BS10">
        <f t="shared" ca="1" si="26"/>
        <v>-77</v>
      </c>
      <c r="BT10">
        <f t="shared" ca="1" si="26"/>
        <v>-76</v>
      </c>
      <c r="BU10">
        <f t="shared" ca="1" si="26"/>
        <v>-76</v>
      </c>
      <c r="BV10">
        <f t="shared" ca="1" si="26"/>
        <v>-77</v>
      </c>
      <c r="BW10">
        <f t="shared" ca="1" si="26"/>
        <v>-78</v>
      </c>
      <c r="BX10">
        <f t="shared" ca="1" si="26"/>
        <v>-76</v>
      </c>
      <c r="BY10">
        <f t="shared" ca="1" si="26"/>
        <v>-76</v>
      </c>
      <c r="BZ10">
        <f t="shared" ca="1" si="27"/>
        <v>-76.5</v>
      </c>
      <c r="CA10" s="24">
        <f t="shared" ca="1" si="28"/>
        <v>4.4426823004094436</v>
      </c>
      <c r="CB10" s="4">
        <f t="shared" ca="1" si="29"/>
        <v>3.7011440527598762</v>
      </c>
      <c r="CC10" s="4">
        <f t="shared" ca="1" si="30"/>
        <v>4.4426823004094436</v>
      </c>
      <c r="CD10" s="4">
        <f t="shared" ca="1" si="31"/>
        <v>3.7011440527598762</v>
      </c>
      <c r="CE10" s="20">
        <f t="shared" ca="1" si="32"/>
        <v>4.1197171545380229</v>
      </c>
      <c r="CF10" s="4">
        <f t="shared" ca="1" si="33"/>
        <v>3.416016917938105</v>
      </c>
      <c r="CG10" s="4">
        <f t="shared" ca="1" si="34"/>
        <v>4.1197171545380229</v>
      </c>
      <c r="CH10" s="10">
        <f t="shared" ca="1" si="35"/>
        <v>3.416016917938105</v>
      </c>
      <c r="CK10">
        <v>3.5</v>
      </c>
      <c r="CL10">
        <f t="shared" ca="1" si="54"/>
        <v>2</v>
      </c>
      <c r="CM10">
        <f t="shared" ca="1" si="50"/>
        <v>1</v>
      </c>
      <c r="CN10">
        <f t="shared" ca="1" si="36"/>
        <v>-77</v>
      </c>
      <c r="CO10">
        <f t="shared" ca="1" si="36"/>
        <v>-77</v>
      </c>
      <c r="CP10">
        <f t="shared" ca="1" si="36"/>
        <v>-77</v>
      </c>
      <c r="CQ10">
        <f t="shared" ca="1" si="36"/>
        <v>-76</v>
      </c>
      <c r="CR10">
        <f t="shared" ca="1" si="36"/>
        <v>-76</v>
      </c>
      <c r="CS10">
        <f t="shared" ca="1" si="36"/>
        <v>-76</v>
      </c>
      <c r="CT10">
        <f t="shared" ca="1" si="36"/>
        <v>-78</v>
      </c>
      <c r="CU10">
        <f t="shared" ca="1" si="36"/>
        <v>-76</v>
      </c>
      <c r="CV10">
        <f t="shared" ca="1" si="36"/>
        <v>-77</v>
      </c>
      <c r="CW10">
        <f t="shared" ca="1" si="36"/>
        <v>-77</v>
      </c>
      <c r="CX10">
        <f t="shared" ca="1" si="37"/>
        <v>-76.7</v>
      </c>
      <c r="CY10" s="24">
        <f t="shared" ca="1" si="38"/>
        <v>4.5788498327720895</v>
      </c>
      <c r="CZ10" s="4">
        <f t="shared" ca="1" si="39"/>
        <v>3.8217509215751315</v>
      </c>
      <c r="DA10" s="4">
        <f t="shared" ca="1" si="40"/>
        <v>4.5788498327720895</v>
      </c>
      <c r="DB10" s="4">
        <f t="shared" ca="1" si="41"/>
        <v>3.8217509215751315</v>
      </c>
      <c r="DC10" s="20">
        <f t="shared" ca="1" si="42"/>
        <v>4.7909662925839056</v>
      </c>
      <c r="DD10" s="4">
        <f t="shared" ca="1" si="43"/>
        <v>4.0100700987008402</v>
      </c>
      <c r="DE10" s="4">
        <f t="shared" ca="1" si="44"/>
        <v>4.7909662925839056</v>
      </c>
      <c r="DF10" s="10">
        <f t="shared" ca="1" si="45"/>
        <v>4.0100700987008402</v>
      </c>
    </row>
    <row r="11" spans="1:110" x14ac:dyDescent="0.25">
      <c r="G11">
        <v>0.3</v>
      </c>
      <c r="H11">
        <v>-60</v>
      </c>
      <c r="I11">
        <v>-60</v>
      </c>
      <c r="M11">
        <v>4</v>
      </c>
      <c r="N11">
        <f t="shared" si="51"/>
        <v>345</v>
      </c>
      <c r="O11">
        <f t="shared" si="46"/>
        <v>395</v>
      </c>
      <c r="P11">
        <f t="shared" ca="1" si="4"/>
        <v>-84</v>
      </c>
      <c r="Q11">
        <f t="shared" ca="1" si="4"/>
        <v>-84</v>
      </c>
      <c r="R11">
        <f t="shared" ca="1" si="4"/>
        <v>-84</v>
      </c>
      <c r="S11">
        <f t="shared" ca="1" si="4"/>
        <v>-80</v>
      </c>
      <c r="T11">
        <f t="shared" ca="1" si="4"/>
        <v>-78</v>
      </c>
      <c r="U11">
        <f t="shared" ca="1" si="4"/>
        <v>-78</v>
      </c>
      <c r="V11">
        <f t="shared" ca="1" si="4"/>
        <v>-78</v>
      </c>
      <c r="W11">
        <f t="shared" ca="1" si="4"/>
        <v>-84</v>
      </c>
      <c r="X11">
        <f t="shared" ca="1" si="4"/>
        <v>-78</v>
      </c>
      <c r="Y11">
        <f t="shared" ca="1" si="4"/>
        <v>-78</v>
      </c>
      <c r="Z11">
        <f t="shared" ca="1" si="5"/>
        <v>-80.599999999999994</v>
      </c>
      <c r="AA11" s="24">
        <f t="shared" ca="1" si="47"/>
        <v>8.2494252356319944</v>
      </c>
      <c r="AB11" s="4">
        <f t="shared" ca="1" si="6"/>
        <v>7.1421174880468641</v>
      </c>
      <c r="AC11" s="4">
        <f t="shared" ca="1" si="7"/>
        <v>8.2494252356319944</v>
      </c>
      <c r="AD11" s="4">
        <f t="shared" ca="1" si="8"/>
        <v>7.1421174880468641</v>
      </c>
      <c r="AE11" s="20">
        <f t="shared" ca="1" si="9"/>
        <v>13.782027855642411</v>
      </c>
      <c r="AF11" s="4">
        <f t="shared" ca="1" si="10"/>
        <v>12.319004826874833</v>
      </c>
      <c r="AG11" s="4">
        <f t="shared" ca="1" si="11"/>
        <v>13.782027855642411</v>
      </c>
      <c r="AH11" s="10">
        <f t="shared" ca="1" si="12"/>
        <v>12.319004826874833</v>
      </c>
      <c r="AI11" s="20">
        <f t="shared" ca="1" si="13"/>
        <v>4.1705923288204847</v>
      </c>
      <c r="AJ11" s="4">
        <f t="shared" ca="1" si="14"/>
        <v>4.1705923288204847</v>
      </c>
      <c r="AK11" s="20">
        <f t="shared" ca="1" si="15"/>
        <v>3.5422545204012295</v>
      </c>
      <c r="AL11" s="4">
        <f t="shared" ca="1" si="14"/>
        <v>3.5422545204012295</v>
      </c>
      <c r="AO11">
        <v>4</v>
      </c>
      <c r="AP11">
        <f t="shared" ca="1" si="52"/>
        <v>4</v>
      </c>
      <c r="AQ11">
        <f t="shared" ca="1" si="48"/>
        <v>3</v>
      </c>
      <c r="AR11">
        <f t="shared" ca="1" si="16"/>
        <v>-83</v>
      </c>
      <c r="AS11">
        <f t="shared" ca="1" si="16"/>
        <v>-78</v>
      </c>
      <c r="AT11">
        <f t="shared" ca="1" si="16"/>
        <v>-84</v>
      </c>
      <c r="AU11">
        <f t="shared" ca="1" si="16"/>
        <v>-84</v>
      </c>
      <c r="AV11">
        <f t="shared" ca="1" si="16"/>
        <v>-84</v>
      </c>
      <c r="AW11">
        <f t="shared" ca="1" si="16"/>
        <v>-84</v>
      </c>
      <c r="AX11">
        <f t="shared" ca="1" si="16"/>
        <v>-82</v>
      </c>
      <c r="AY11">
        <f t="shared" ca="1" si="16"/>
        <v>-78</v>
      </c>
      <c r="AZ11">
        <f t="shared" ca="1" si="16"/>
        <v>-81</v>
      </c>
      <c r="BA11">
        <f t="shared" ca="1" si="16"/>
        <v>-78</v>
      </c>
      <c r="BB11">
        <f t="shared" ca="1" si="17"/>
        <v>-81.599999999999994</v>
      </c>
      <c r="BC11" s="24">
        <f t="shared" ca="1" si="18"/>
        <v>9.5935513906745218</v>
      </c>
      <c r="BD11" s="4">
        <f t="shared" ca="1" si="19"/>
        <v>8.3841481082337026</v>
      </c>
      <c r="BE11" s="4">
        <f t="shared" ca="1" si="20"/>
        <v>9.5935513906745218</v>
      </c>
      <c r="BF11" s="4">
        <f t="shared" ca="1" si="21"/>
        <v>8.3841481082337026</v>
      </c>
      <c r="BG11" s="20">
        <f t="shared" ca="1" si="22"/>
        <v>11.851065758717512</v>
      </c>
      <c r="BH11" s="4">
        <f t="shared" ca="1" si="23"/>
        <v>10.494063162237262</v>
      </c>
      <c r="BI11" s="4">
        <f t="shared" ca="1" si="24"/>
        <v>11.851065758717512</v>
      </c>
      <c r="BJ11" s="10">
        <f t="shared" ca="1" si="25"/>
        <v>10.494063162237262</v>
      </c>
      <c r="BM11">
        <v>4</v>
      </c>
      <c r="BN11">
        <f t="shared" ca="1" si="53"/>
        <v>2</v>
      </c>
      <c r="BO11">
        <f t="shared" ca="1" si="49"/>
        <v>1</v>
      </c>
      <c r="BP11">
        <f t="shared" ca="1" si="26"/>
        <v>-78</v>
      </c>
      <c r="BQ11">
        <f t="shared" ca="1" si="26"/>
        <v>-84</v>
      </c>
      <c r="BR11">
        <f t="shared" ca="1" si="26"/>
        <v>-78</v>
      </c>
      <c r="BS11">
        <f t="shared" ca="1" si="26"/>
        <v>-84</v>
      </c>
      <c r="BT11">
        <f t="shared" ca="1" si="26"/>
        <v>-84</v>
      </c>
      <c r="BU11">
        <f t="shared" ca="1" si="26"/>
        <v>-78</v>
      </c>
      <c r="BV11">
        <f t="shared" ca="1" si="26"/>
        <v>-84</v>
      </c>
      <c r="BW11">
        <f t="shared" ca="1" si="26"/>
        <v>-84</v>
      </c>
      <c r="BX11">
        <f t="shared" ca="1" si="26"/>
        <v>-78</v>
      </c>
      <c r="BY11">
        <f t="shared" ca="1" si="26"/>
        <v>-84</v>
      </c>
      <c r="BZ11">
        <f t="shared" ca="1" si="27"/>
        <v>-81.599999999999994</v>
      </c>
      <c r="CA11" s="24">
        <f t="shared" ca="1" si="28"/>
        <v>9.5935513906745218</v>
      </c>
      <c r="CB11" s="4">
        <f t="shared" ca="1" si="29"/>
        <v>8.3841481082337026</v>
      </c>
      <c r="CC11" s="4">
        <f t="shared" ca="1" si="30"/>
        <v>9.5935513906745218</v>
      </c>
      <c r="CD11" s="4">
        <f t="shared" ca="1" si="31"/>
        <v>8.3841481082337026</v>
      </c>
      <c r="CE11" s="20">
        <f t="shared" ca="1" si="32"/>
        <v>5.5715859015687981</v>
      </c>
      <c r="CF11" s="4">
        <f t="shared" ca="1" si="33"/>
        <v>4.7074304907719222</v>
      </c>
      <c r="CG11" s="4">
        <f t="shared" ca="1" si="34"/>
        <v>5.5715859015687981</v>
      </c>
      <c r="CH11" s="10">
        <f t="shared" ca="1" si="35"/>
        <v>4.7074304907719222</v>
      </c>
      <c r="CK11">
        <v>4</v>
      </c>
      <c r="CL11">
        <f t="shared" ca="1" si="54"/>
        <v>2</v>
      </c>
      <c r="CM11">
        <f t="shared" ca="1" si="50"/>
        <v>1</v>
      </c>
      <c r="CN11">
        <f t="shared" ca="1" si="36"/>
        <v>-84</v>
      </c>
      <c r="CO11">
        <f t="shared" ca="1" si="36"/>
        <v>-78</v>
      </c>
      <c r="CP11">
        <f t="shared" ca="1" si="36"/>
        <v>-83</v>
      </c>
      <c r="CQ11">
        <f t="shared" ca="1" si="36"/>
        <v>-84</v>
      </c>
      <c r="CR11">
        <f t="shared" ca="1" si="36"/>
        <v>-78</v>
      </c>
      <c r="CS11">
        <f t="shared" ca="1" si="36"/>
        <v>-78</v>
      </c>
      <c r="CT11">
        <f t="shared" ca="1" si="36"/>
        <v>-84</v>
      </c>
      <c r="CU11">
        <f t="shared" ca="1" si="36"/>
        <v>-78</v>
      </c>
      <c r="CV11">
        <f t="shared" ca="1" si="36"/>
        <v>-78</v>
      </c>
      <c r="CW11">
        <f t="shared" ca="1" si="36"/>
        <v>-78</v>
      </c>
      <c r="CX11">
        <f t="shared" ca="1" si="37"/>
        <v>-80.3</v>
      </c>
      <c r="CY11" s="24">
        <f t="shared" ca="1" si="38"/>
        <v>7.884188085211389</v>
      </c>
      <c r="CZ11" s="4">
        <f t="shared" ca="1" si="39"/>
        <v>6.8067124564191497</v>
      </c>
      <c r="DA11" s="4">
        <f t="shared" ca="1" si="40"/>
        <v>7.884188085211389</v>
      </c>
      <c r="DB11" s="4">
        <f t="shared" ca="1" si="41"/>
        <v>6.8067124564191497</v>
      </c>
      <c r="DC11" s="20">
        <f t="shared" ca="1" si="42"/>
        <v>13.782027855642411</v>
      </c>
      <c r="DD11" s="4">
        <f t="shared" ca="1" si="43"/>
        <v>12.319004826874833</v>
      </c>
      <c r="DE11" s="4">
        <f t="shared" ca="1" si="44"/>
        <v>13.782027855642411</v>
      </c>
      <c r="DF11" s="10">
        <f t="shared" ca="1" si="45"/>
        <v>12.319004826874833</v>
      </c>
    </row>
    <row r="12" spans="1:110" x14ac:dyDescent="0.25">
      <c r="G12">
        <v>0.3</v>
      </c>
      <c r="H12">
        <v>-59</v>
      </c>
      <c r="I12">
        <v>-59</v>
      </c>
      <c r="M12">
        <v>4.5</v>
      </c>
      <c r="N12">
        <f t="shared" si="51"/>
        <v>396</v>
      </c>
      <c r="O12">
        <f t="shared" si="46"/>
        <v>426</v>
      </c>
      <c r="P12">
        <f t="shared" ca="1" si="4"/>
        <v>-73</v>
      </c>
      <c r="Q12">
        <f t="shared" ca="1" si="4"/>
        <v>-74</v>
      </c>
      <c r="R12">
        <f t="shared" ca="1" si="4"/>
        <v>-73</v>
      </c>
      <c r="S12">
        <f t="shared" ca="1" si="4"/>
        <v>-73</v>
      </c>
      <c r="T12">
        <f t="shared" ca="1" si="4"/>
        <v>-74</v>
      </c>
      <c r="U12">
        <f t="shared" ca="1" si="4"/>
        <v>-74</v>
      </c>
      <c r="V12">
        <f t="shared" ca="1" si="4"/>
        <v>-73</v>
      </c>
      <c r="W12">
        <f t="shared" ca="1" si="4"/>
        <v>-73</v>
      </c>
      <c r="X12">
        <f t="shared" ca="1" si="4"/>
        <v>-74</v>
      </c>
      <c r="Y12">
        <f t="shared" ca="1" si="4"/>
        <v>-73</v>
      </c>
      <c r="Z12">
        <f t="shared" ca="1" si="5"/>
        <v>-73.400000000000006</v>
      </c>
      <c r="AA12" s="24">
        <f t="shared" ca="1" si="47"/>
        <v>2.7824190608494792</v>
      </c>
      <c r="AB12" s="4">
        <f t="shared" ca="1" si="6"/>
        <v>2.2515258567794989</v>
      </c>
      <c r="AC12" s="4">
        <f t="shared" ca="1" si="7"/>
        <v>2.7824190608494792</v>
      </c>
      <c r="AD12" s="4">
        <f t="shared" ca="1" si="8"/>
        <v>2.2515258567794989</v>
      </c>
      <c r="AE12" s="20">
        <f t="shared" ca="1" si="9"/>
        <v>2.6193905333556704</v>
      </c>
      <c r="AF12" s="4">
        <f t="shared" ca="1" si="10"/>
        <v>2.1116608012415319</v>
      </c>
      <c r="AG12" s="4">
        <f t="shared" ca="1" si="11"/>
        <v>2.6193905333556704</v>
      </c>
      <c r="AH12" s="10">
        <f t="shared" ca="1" si="12"/>
        <v>2.1116608012415319</v>
      </c>
      <c r="AI12" s="20">
        <f t="shared" ca="1" si="13"/>
        <v>2.3469053771314847</v>
      </c>
      <c r="AJ12" s="4">
        <f t="shared" ca="1" si="14"/>
        <v>2.3469053771314847</v>
      </c>
      <c r="AK12" s="20">
        <f t="shared" ca="1" si="15"/>
        <v>1.8458832576348541</v>
      </c>
      <c r="AL12" s="4">
        <f t="shared" ca="1" si="14"/>
        <v>1.8458832576348541</v>
      </c>
      <c r="AO12">
        <v>4.5</v>
      </c>
      <c r="AP12">
        <f t="shared" ca="1" si="52"/>
        <v>4</v>
      </c>
      <c r="AQ12">
        <f t="shared" ca="1" si="48"/>
        <v>4</v>
      </c>
      <c r="AR12">
        <f t="shared" ca="1" si="16"/>
        <v>-73</v>
      </c>
      <c r="AS12">
        <f t="shared" ca="1" si="16"/>
        <v>-73</v>
      </c>
      <c r="AT12">
        <f t="shared" ca="1" si="16"/>
        <v>-73</v>
      </c>
      <c r="AU12">
        <f t="shared" ca="1" si="16"/>
        <v>-73</v>
      </c>
      <c r="AV12">
        <f t="shared" ca="1" si="16"/>
        <v>-73</v>
      </c>
      <c r="AW12">
        <f t="shared" ca="1" si="16"/>
        <v>-73</v>
      </c>
      <c r="AX12">
        <f t="shared" ca="1" si="16"/>
        <v>-73</v>
      </c>
      <c r="AY12">
        <f t="shared" ca="1" si="16"/>
        <v>-74</v>
      </c>
      <c r="AZ12">
        <f t="shared" ca="1" si="16"/>
        <v>-74</v>
      </c>
      <c r="BA12">
        <f t="shared" ca="1" si="16"/>
        <v>-74</v>
      </c>
      <c r="BB12">
        <f t="shared" ca="1" si="17"/>
        <v>-73.3</v>
      </c>
      <c r="BC12" s="24">
        <f t="shared" ca="1" si="18"/>
        <v>2.7407345099201113</v>
      </c>
      <c r="BD12" s="4">
        <f t="shared" ca="1" si="19"/>
        <v>2.2157142135697541</v>
      </c>
      <c r="BE12" s="4">
        <f t="shared" ca="1" si="20"/>
        <v>2.7407345099201113</v>
      </c>
      <c r="BF12" s="4">
        <f t="shared" ca="1" si="21"/>
        <v>2.2157142135697541</v>
      </c>
      <c r="BG12" s="20">
        <f t="shared" ca="1" si="22"/>
        <v>2.6193905333556704</v>
      </c>
      <c r="BH12" s="4">
        <f t="shared" ca="1" si="23"/>
        <v>2.1116608012415319</v>
      </c>
      <c r="BI12" s="4">
        <f t="shared" ca="1" si="24"/>
        <v>2.6193905333556704</v>
      </c>
      <c r="BJ12" s="10">
        <f t="shared" ca="1" si="25"/>
        <v>2.1116608012415319</v>
      </c>
      <c r="BM12">
        <v>4.5</v>
      </c>
      <c r="BN12">
        <f t="shared" ca="1" si="53"/>
        <v>2</v>
      </c>
      <c r="BO12">
        <f t="shared" ca="1" si="49"/>
        <v>1</v>
      </c>
      <c r="BP12">
        <f t="shared" ca="1" si="26"/>
        <v>-73</v>
      </c>
      <c r="BQ12">
        <f t="shared" ca="1" si="26"/>
        <v>-73</v>
      </c>
      <c r="BR12">
        <f t="shared" ca="1" si="26"/>
        <v>-74</v>
      </c>
      <c r="BS12">
        <f t="shared" ca="1" si="26"/>
        <v>-74</v>
      </c>
      <c r="BT12">
        <f t="shared" ca="1" si="26"/>
        <v>-73</v>
      </c>
      <c r="BU12">
        <f t="shared" ca="1" si="26"/>
        <v>-74</v>
      </c>
      <c r="BV12">
        <f t="shared" ca="1" si="26"/>
        <v>-73</v>
      </c>
      <c r="BW12">
        <f t="shared" ca="1" si="26"/>
        <v>-74</v>
      </c>
      <c r="BX12">
        <f t="shared" ca="1" si="26"/>
        <v>-73</v>
      </c>
      <c r="BY12">
        <f t="shared" ca="1" si="26"/>
        <v>-73</v>
      </c>
      <c r="BZ12">
        <f t="shared" ca="1" si="27"/>
        <v>-73.400000000000006</v>
      </c>
      <c r="CA12" s="24">
        <f t="shared" ca="1" si="28"/>
        <v>2.7824190608494792</v>
      </c>
      <c r="CB12" s="4">
        <f t="shared" ca="1" si="29"/>
        <v>2.2515258567794989</v>
      </c>
      <c r="CC12" s="4">
        <f t="shared" ca="1" si="30"/>
        <v>2.7824190608494792</v>
      </c>
      <c r="CD12" s="4">
        <f t="shared" ca="1" si="31"/>
        <v>2.2515258567794989</v>
      </c>
      <c r="CE12" s="20">
        <f t="shared" ca="1" si="32"/>
        <v>2.6193905333556704</v>
      </c>
      <c r="CF12" s="4">
        <f t="shared" ca="1" si="33"/>
        <v>2.1116608012415319</v>
      </c>
      <c r="CG12" s="4">
        <f t="shared" ca="1" si="34"/>
        <v>2.6193905333556704</v>
      </c>
      <c r="CH12" s="10">
        <f t="shared" ca="1" si="35"/>
        <v>2.1116608012415319</v>
      </c>
      <c r="CK12">
        <v>4.5</v>
      </c>
      <c r="CL12">
        <f t="shared" ca="1" si="54"/>
        <v>2</v>
      </c>
      <c r="CM12">
        <f t="shared" ca="1" si="50"/>
        <v>1</v>
      </c>
      <c r="CN12">
        <f t="shared" ca="1" si="36"/>
        <v>-73</v>
      </c>
      <c r="CO12">
        <f t="shared" ca="1" si="36"/>
        <v>-73</v>
      </c>
      <c r="CP12">
        <f t="shared" ca="1" si="36"/>
        <v>-73</v>
      </c>
      <c r="CQ12">
        <f t="shared" ca="1" si="36"/>
        <v>-74</v>
      </c>
      <c r="CR12">
        <f t="shared" ca="1" si="36"/>
        <v>-73</v>
      </c>
      <c r="CS12">
        <f t="shared" ca="1" si="36"/>
        <v>-73</v>
      </c>
      <c r="CT12">
        <f t="shared" ca="1" si="36"/>
        <v>-73</v>
      </c>
      <c r="CU12">
        <f t="shared" ca="1" si="36"/>
        <v>-74</v>
      </c>
      <c r="CV12">
        <f t="shared" ca="1" si="36"/>
        <v>-74</v>
      </c>
      <c r="CW12">
        <f t="shared" ca="1" si="36"/>
        <v>-73</v>
      </c>
      <c r="CX12">
        <f t="shared" ca="1" si="37"/>
        <v>-73.3</v>
      </c>
      <c r="CY12" s="24">
        <f t="shared" ca="1" si="38"/>
        <v>2.7407345099201113</v>
      </c>
      <c r="CZ12" s="4">
        <f t="shared" ca="1" si="39"/>
        <v>2.2157142135697541</v>
      </c>
      <c r="DA12" s="4">
        <f t="shared" ca="1" si="40"/>
        <v>2.7407345099201113</v>
      </c>
      <c r="DB12" s="4">
        <f t="shared" ca="1" si="41"/>
        <v>2.2157142135697541</v>
      </c>
      <c r="DC12" s="20">
        <f t="shared" ca="1" si="42"/>
        <v>2.6193905333556704</v>
      </c>
      <c r="DD12" s="4">
        <f t="shared" ca="1" si="43"/>
        <v>2.1116608012415319</v>
      </c>
      <c r="DE12" s="4">
        <f t="shared" ca="1" si="44"/>
        <v>2.6193905333556704</v>
      </c>
      <c r="DF12" s="10">
        <f t="shared" ca="1" si="45"/>
        <v>2.1116608012415319</v>
      </c>
    </row>
    <row r="13" spans="1:110" x14ac:dyDescent="0.25">
      <c r="G13">
        <v>0.3</v>
      </c>
      <c r="H13">
        <v>-60</v>
      </c>
      <c r="I13">
        <v>-60</v>
      </c>
      <c r="M13">
        <v>5</v>
      </c>
      <c r="N13">
        <f t="shared" si="51"/>
        <v>427</v>
      </c>
      <c r="O13">
        <f t="shared" si="46"/>
        <v>459</v>
      </c>
      <c r="P13">
        <f t="shared" ca="1" si="4"/>
        <v>-74</v>
      </c>
      <c r="Q13">
        <f t="shared" ca="1" si="4"/>
        <v>-74</v>
      </c>
      <c r="R13">
        <f t="shared" ca="1" si="4"/>
        <v>-74</v>
      </c>
      <c r="S13">
        <f t="shared" ca="1" si="4"/>
        <v>-74</v>
      </c>
      <c r="T13">
        <f t="shared" ca="1" si="4"/>
        <v>-74</v>
      </c>
      <c r="U13">
        <f t="shared" ca="1" si="4"/>
        <v>-74</v>
      </c>
      <c r="V13">
        <f t="shared" ca="1" si="4"/>
        <v>-74</v>
      </c>
      <c r="W13">
        <f t="shared" ca="1" si="4"/>
        <v>-74</v>
      </c>
      <c r="X13">
        <f t="shared" ca="1" si="4"/>
        <v>-74</v>
      </c>
      <c r="Y13">
        <f t="shared" ca="1" si="4"/>
        <v>-74</v>
      </c>
      <c r="Z13">
        <f t="shared" ca="1" si="5"/>
        <v>-74</v>
      </c>
      <c r="AA13" s="24">
        <f t="shared" ca="1" si="47"/>
        <v>3.0461828522855621</v>
      </c>
      <c r="AB13" s="4">
        <f t="shared" ca="1" si="6"/>
        <v>2.478883460205028</v>
      </c>
      <c r="AC13" s="4">
        <f t="shared" ca="1" si="7"/>
        <v>3.0461828522855621</v>
      </c>
      <c r="AD13" s="4">
        <f t="shared" ca="1" si="8"/>
        <v>2.478883460205028</v>
      </c>
      <c r="AE13" s="20">
        <f t="shared" ca="1" si="9"/>
        <v>3.0461828522855621</v>
      </c>
      <c r="AF13" s="4">
        <f t="shared" ca="1" si="10"/>
        <v>2.478883460205028</v>
      </c>
      <c r="AG13" s="4">
        <f t="shared" ca="1" si="11"/>
        <v>3.0461828522855621</v>
      </c>
      <c r="AH13" s="10">
        <f t="shared" ca="1" si="12"/>
        <v>2.478883460205028</v>
      </c>
      <c r="AI13" s="20">
        <f t="shared" ca="1" si="13"/>
        <v>2.3469053771314847</v>
      </c>
      <c r="AJ13" s="4">
        <f t="shared" ca="1" si="14"/>
        <v>2.3469053771314847</v>
      </c>
      <c r="AK13" s="20">
        <f t="shared" ca="1" si="15"/>
        <v>2.1029034679748708</v>
      </c>
      <c r="AL13" s="4">
        <f t="shared" ca="1" si="14"/>
        <v>2.1029034679748708</v>
      </c>
      <c r="AO13">
        <v>5</v>
      </c>
      <c r="AP13">
        <f t="shared" ca="1" si="52"/>
        <v>5</v>
      </c>
      <c r="AQ13">
        <f t="shared" ca="1" si="48"/>
        <v>4</v>
      </c>
      <c r="AR13">
        <f t="shared" ca="1" si="16"/>
        <v>-74</v>
      </c>
      <c r="AS13">
        <f t="shared" ca="1" si="16"/>
        <v>-74</v>
      </c>
      <c r="AT13">
        <f t="shared" ca="1" si="16"/>
        <v>-74</v>
      </c>
      <c r="AU13">
        <f t="shared" ca="1" si="16"/>
        <v>-74</v>
      </c>
      <c r="AV13">
        <f t="shared" ca="1" si="16"/>
        <v>-74</v>
      </c>
      <c r="AW13">
        <f t="shared" ca="1" si="16"/>
        <v>-74</v>
      </c>
      <c r="AX13">
        <f t="shared" ca="1" si="16"/>
        <v>-74</v>
      </c>
      <c r="AY13">
        <f t="shared" ca="1" si="16"/>
        <v>-74</v>
      </c>
      <c r="AZ13">
        <f t="shared" ca="1" si="16"/>
        <v>-74</v>
      </c>
      <c r="BA13">
        <f t="shared" ca="1" si="16"/>
        <v>-74</v>
      </c>
      <c r="BB13">
        <f t="shared" ca="1" si="17"/>
        <v>-74</v>
      </c>
      <c r="BC13" s="24">
        <f t="shared" ca="1" si="18"/>
        <v>3.0461828522855621</v>
      </c>
      <c r="BD13" s="4">
        <f t="shared" ca="1" si="19"/>
        <v>2.478883460205028</v>
      </c>
      <c r="BE13" s="4">
        <f t="shared" ca="1" si="20"/>
        <v>3.0461828522855621</v>
      </c>
      <c r="BF13" s="4">
        <f t="shared" ca="1" si="21"/>
        <v>2.478883460205028</v>
      </c>
      <c r="BG13" s="20">
        <f t="shared" ca="1" si="22"/>
        <v>3.0461828522855621</v>
      </c>
      <c r="BH13" s="4">
        <f t="shared" ca="1" si="23"/>
        <v>2.478883460205028</v>
      </c>
      <c r="BI13" s="4">
        <f t="shared" ca="1" si="24"/>
        <v>3.0461828522855621</v>
      </c>
      <c r="BJ13" s="10">
        <f t="shared" ca="1" si="25"/>
        <v>2.478883460205028</v>
      </c>
      <c r="BM13">
        <v>5</v>
      </c>
      <c r="BN13">
        <f t="shared" ca="1" si="53"/>
        <v>2</v>
      </c>
      <c r="BO13">
        <f t="shared" ca="1" si="49"/>
        <v>1</v>
      </c>
      <c r="BP13">
        <f t="shared" ca="1" si="26"/>
        <v>-74</v>
      </c>
      <c r="BQ13">
        <f t="shared" ca="1" si="26"/>
        <v>-74</v>
      </c>
      <c r="BR13">
        <f t="shared" ca="1" si="26"/>
        <v>-74</v>
      </c>
      <c r="BS13">
        <f t="shared" ca="1" si="26"/>
        <v>-74</v>
      </c>
      <c r="BT13">
        <f t="shared" ca="1" si="26"/>
        <v>-74</v>
      </c>
      <c r="BU13">
        <f t="shared" ca="1" si="26"/>
        <v>-74</v>
      </c>
      <c r="BV13">
        <f t="shared" ca="1" si="26"/>
        <v>-74</v>
      </c>
      <c r="BW13">
        <f t="shared" ca="1" si="26"/>
        <v>-74</v>
      </c>
      <c r="BX13">
        <f t="shared" ca="1" si="26"/>
        <v>-74</v>
      </c>
      <c r="BY13">
        <f t="shared" ca="1" si="26"/>
        <v>-74</v>
      </c>
      <c r="BZ13">
        <f t="shared" ca="1" si="27"/>
        <v>-74</v>
      </c>
      <c r="CA13" s="24">
        <f t="shared" ca="1" si="28"/>
        <v>3.0461828522855621</v>
      </c>
      <c r="CB13" s="4">
        <f t="shared" ca="1" si="29"/>
        <v>2.478883460205028</v>
      </c>
      <c r="CC13" s="4">
        <f t="shared" ca="1" si="30"/>
        <v>3.0461828522855621</v>
      </c>
      <c r="CD13" s="4">
        <f t="shared" ca="1" si="31"/>
        <v>2.478883460205028</v>
      </c>
      <c r="CE13" s="20">
        <f t="shared" ca="1" si="32"/>
        <v>3.0461828522855621</v>
      </c>
      <c r="CF13" s="4">
        <f t="shared" ca="1" si="33"/>
        <v>2.478883460205028</v>
      </c>
      <c r="CG13" s="4">
        <f t="shared" ca="1" si="34"/>
        <v>3.0461828522855621</v>
      </c>
      <c r="CH13" s="10">
        <f t="shared" ca="1" si="35"/>
        <v>2.478883460205028</v>
      </c>
      <c r="CK13">
        <v>5</v>
      </c>
      <c r="CL13">
        <f t="shared" ca="1" si="54"/>
        <v>2</v>
      </c>
      <c r="CM13">
        <f t="shared" ca="1" si="50"/>
        <v>1</v>
      </c>
      <c r="CN13">
        <f t="shared" ca="1" si="36"/>
        <v>-74</v>
      </c>
      <c r="CO13">
        <f t="shared" ca="1" si="36"/>
        <v>-74</v>
      </c>
      <c r="CP13">
        <f t="shared" ca="1" si="36"/>
        <v>-74</v>
      </c>
      <c r="CQ13">
        <f t="shared" ca="1" si="36"/>
        <v>-74</v>
      </c>
      <c r="CR13">
        <f t="shared" ca="1" si="36"/>
        <v>-74</v>
      </c>
      <c r="CS13">
        <f t="shared" ca="1" si="36"/>
        <v>-74</v>
      </c>
      <c r="CT13">
        <f t="shared" ca="1" si="36"/>
        <v>-74</v>
      </c>
      <c r="CU13">
        <f t="shared" ca="1" si="36"/>
        <v>-74</v>
      </c>
      <c r="CV13">
        <f t="shared" ca="1" si="36"/>
        <v>-74</v>
      </c>
      <c r="CW13">
        <f t="shared" ca="1" si="36"/>
        <v>-74</v>
      </c>
      <c r="CX13">
        <f t="shared" ca="1" si="37"/>
        <v>-74</v>
      </c>
      <c r="CY13" s="24">
        <f t="shared" ca="1" si="38"/>
        <v>3.0461828522855621</v>
      </c>
      <c r="CZ13" s="4">
        <f t="shared" ca="1" si="39"/>
        <v>2.478883460205028</v>
      </c>
      <c r="DA13" s="4">
        <f t="shared" ca="1" si="40"/>
        <v>3.0461828522855621</v>
      </c>
      <c r="DB13" s="4">
        <f t="shared" ca="1" si="41"/>
        <v>2.478883460205028</v>
      </c>
      <c r="DC13" s="20">
        <f t="shared" ca="1" si="42"/>
        <v>3.0461828522855621</v>
      </c>
      <c r="DD13" s="4">
        <f t="shared" ca="1" si="43"/>
        <v>2.478883460205028</v>
      </c>
      <c r="DE13" s="4">
        <f t="shared" ca="1" si="44"/>
        <v>3.0461828522855621</v>
      </c>
      <c r="DF13" s="10">
        <f t="shared" ca="1" si="45"/>
        <v>2.478883460205028</v>
      </c>
    </row>
    <row r="14" spans="1:110" x14ac:dyDescent="0.25">
      <c r="G14">
        <v>0.3</v>
      </c>
      <c r="H14">
        <v>-60</v>
      </c>
      <c r="I14">
        <v>-60</v>
      </c>
      <c r="M14">
        <v>5.5</v>
      </c>
      <c r="N14">
        <f t="shared" si="51"/>
        <v>460</v>
      </c>
      <c r="O14">
        <f t="shared" si="46"/>
        <v>489</v>
      </c>
      <c r="P14">
        <f t="shared" ca="1" si="4"/>
        <v>-75</v>
      </c>
      <c r="Q14">
        <f t="shared" ca="1" si="4"/>
        <v>-76</v>
      </c>
      <c r="R14">
        <f t="shared" ca="1" si="4"/>
        <v>-75</v>
      </c>
      <c r="S14">
        <f t="shared" ca="1" si="4"/>
        <v>-75</v>
      </c>
      <c r="T14">
        <f t="shared" ca="1" si="4"/>
        <v>-75</v>
      </c>
      <c r="U14">
        <f t="shared" ca="1" si="4"/>
        <v>-77</v>
      </c>
      <c r="V14">
        <f t="shared" ca="1" si="4"/>
        <v>-78</v>
      </c>
      <c r="W14">
        <f t="shared" ca="1" si="4"/>
        <v>-77</v>
      </c>
      <c r="X14">
        <f t="shared" ca="1" si="4"/>
        <v>-78</v>
      </c>
      <c r="Y14">
        <f t="shared" ca="1" si="4"/>
        <v>-78</v>
      </c>
      <c r="Z14">
        <f t="shared" ca="1" si="5"/>
        <v>-76.400000000000006</v>
      </c>
      <c r="AA14" s="24">
        <f t="shared" ca="1" si="47"/>
        <v>4.3761246710357247</v>
      </c>
      <c r="AB14" s="4">
        <f t="shared" ca="1" si="6"/>
        <v>3.6422755081743503</v>
      </c>
      <c r="AC14" s="4">
        <f t="shared" ca="1" si="7"/>
        <v>4.3761246710357247</v>
      </c>
      <c r="AD14" s="4">
        <f t="shared" ca="1" si="8"/>
        <v>3.6422755081743503</v>
      </c>
      <c r="AE14" s="20">
        <f t="shared" ca="1" si="9"/>
        <v>3.5425148909242989</v>
      </c>
      <c r="AF14" s="4">
        <f t="shared" ca="1" si="10"/>
        <v>2.909966982228033</v>
      </c>
      <c r="AG14" s="4">
        <f t="shared" ca="1" si="11"/>
        <v>3.5425148909242989</v>
      </c>
      <c r="AH14" s="10">
        <f t="shared" ca="1" si="12"/>
        <v>2.909966982228033</v>
      </c>
      <c r="AI14" s="20">
        <f t="shared" ca="1" si="13"/>
        <v>2.7096994302790565</v>
      </c>
      <c r="AJ14" s="4">
        <f t="shared" ca="1" si="14"/>
        <v>2.7096994302790565</v>
      </c>
      <c r="AK14" s="20">
        <f t="shared" ca="1" si="15"/>
        <v>3.5422545204012295</v>
      </c>
      <c r="AL14" s="4">
        <f t="shared" ca="1" si="14"/>
        <v>3.5422545204012295</v>
      </c>
      <c r="AO14">
        <v>5.5</v>
      </c>
      <c r="AP14">
        <f t="shared" ca="1" si="52"/>
        <v>5</v>
      </c>
      <c r="AQ14">
        <f t="shared" ca="1" si="48"/>
        <v>4</v>
      </c>
      <c r="AR14">
        <f t="shared" ca="1" si="16"/>
        <v>-75</v>
      </c>
      <c r="AS14">
        <f t="shared" ca="1" si="16"/>
        <v>-78</v>
      </c>
      <c r="AT14">
        <f t="shared" ca="1" si="16"/>
        <v>-77</v>
      </c>
      <c r="AU14">
        <f t="shared" ca="1" si="16"/>
        <v>-78</v>
      </c>
      <c r="AV14">
        <f t="shared" ca="1" si="16"/>
        <v>-76</v>
      </c>
      <c r="AW14">
        <f t="shared" ca="1" si="16"/>
        <v>-77</v>
      </c>
      <c r="AX14">
        <f t="shared" ca="1" si="16"/>
        <v>-76</v>
      </c>
      <c r="AY14">
        <f t="shared" ca="1" si="16"/>
        <v>-77</v>
      </c>
      <c r="AZ14">
        <f t="shared" ca="1" si="16"/>
        <v>-77</v>
      </c>
      <c r="BA14">
        <f t="shared" ca="1" si="16"/>
        <v>-78</v>
      </c>
      <c r="BB14">
        <f t="shared" ca="1" si="17"/>
        <v>-76.900000000000006</v>
      </c>
      <c r="BC14" s="24">
        <f t="shared" ca="1" si="18"/>
        <v>4.7191908791553123</v>
      </c>
      <c r="BD14" s="4">
        <f t="shared" ca="1" si="19"/>
        <v>3.9462879310706924</v>
      </c>
      <c r="BE14" s="4">
        <f t="shared" ca="1" si="20"/>
        <v>4.7191908791553123</v>
      </c>
      <c r="BF14" s="4">
        <f t="shared" ca="1" si="21"/>
        <v>3.9462879310706924</v>
      </c>
      <c r="BG14" s="20">
        <f t="shared" ca="1" si="22"/>
        <v>3.5425148909242989</v>
      </c>
      <c r="BH14" s="4">
        <f t="shared" ca="1" si="23"/>
        <v>2.909966982228033</v>
      </c>
      <c r="BI14" s="4">
        <f t="shared" ca="1" si="24"/>
        <v>3.5425148909242989</v>
      </c>
      <c r="BJ14" s="10">
        <f t="shared" ca="1" si="25"/>
        <v>2.909966982228033</v>
      </c>
      <c r="BM14">
        <v>5.5</v>
      </c>
      <c r="BN14">
        <f t="shared" ca="1" si="53"/>
        <v>2</v>
      </c>
      <c r="BO14">
        <f t="shared" ca="1" si="49"/>
        <v>1</v>
      </c>
      <c r="BP14">
        <f t="shared" ca="1" si="26"/>
        <v>-76</v>
      </c>
      <c r="BQ14">
        <f t="shared" ca="1" si="26"/>
        <v>-77</v>
      </c>
      <c r="BR14">
        <f t="shared" ca="1" si="26"/>
        <v>-76</v>
      </c>
      <c r="BS14">
        <f t="shared" ca="1" si="26"/>
        <v>-78</v>
      </c>
      <c r="BT14">
        <f t="shared" ca="1" si="26"/>
        <v>-77</v>
      </c>
      <c r="BU14">
        <f t="shared" ca="1" si="26"/>
        <v>-78</v>
      </c>
      <c r="BV14">
        <f t="shared" ca="1" si="26"/>
        <v>-76</v>
      </c>
      <c r="BW14">
        <f t="shared" ca="1" si="26"/>
        <v>-75</v>
      </c>
      <c r="BX14">
        <f t="shared" ca="1" si="26"/>
        <v>-75</v>
      </c>
      <c r="BY14">
        <f t="shared" ca="1" si="26"/>
        <v>-77</v>
      </c>
      <c r="BZ14">
        <f t="shared" ca="1" si="27"/>
        <v>-76.5</v>
      </c>
      <c r="CA14" s="24">
        <f t="shared" ca="1" si="28"/>
        <v>4.4426823004094436</v>
      </c>
      <c r="CB14" s="4">
        <f t="shared" ca="1" si="29"/>
        <v>3.7011440527598762</v>
      </c>
      <c r="CC14" s="4">
        <f t="shared" ca="1" si="30"/>
        <v>4.4426823004094436</v>
      </c>
      <c r="CD14" s="4">
        <f t="shared" ca="1" si="31"/>
        <v>3.7011440527598762</v>
      </c>
      <c r="CE14" s="20">
        <f t="shared" ca="1" si="32"/>
        <v>4.1197171545380229</v>
      </c>
      <c r="CF14" s="4">
        <f t="shared" ca="1" si="33"/>
        <v>3.416016917938105</v>
      </c>
      <c r="CG14" s="4">
        <f t="shared" ca="1" si="34"/>
        <v>4.1197171545380229</v>
      </c>
      <c r="CH14" s="10">
        <f t="shared" ca="1" si="35"/>
        <v>3.416016917938105</v>
      </c>
      <c r="CK14">
        <v>5.5</v>
      </c>
      <c r="CL14">
        <f t="shared" ca="1" si="54"/>
        <v>2</v>
      </c>
      <c r="CM14">
        <f t="shared" ca="1" si="50"/>
        <v>1</v>
      </c>
      <c r="CN14">
        <f t="shared" ca="1" si="36"/>
        <v>-76</v>
      </c>
      <c r="CO14">
        <f t="shared" ca="1" si="36"/>
        <v>-76</v>
      </c>
      <c r="CP14">
        <f t="shared" ca="1" si="36"/>
        <v>-78</v>
      </c>
      <c r="CQ14">
        <f t="shared" ca="1" si="36"/>
        <v>-78</v>
      </c>
      <c r="CR14">
        <f t="shared" ca="1" si="36"/>
        <v>-77</v>
      </c>
      <c r="CS14">
        <f t="shared" ca="1" si="36"/>
        <v>-78</v>
      </c>
      <c r="CT14">
        <f t="shared" ca="1" si="36"/>
        <v>-76</v>
      </c>
      <c r="CU14">
        <f t="shared" ca="1" si="36"/>
        <v>-76</v>
      </c>
      <c r="CV14">
        <f t="shared" ca="1" si="36"/>
        <v>-76</v>
      </c>
      <c r="CW14">
        <f t="shared" ca="1" si="36"/>
        <v>-76</v>
      </c>
      <c r="CX14">
        <f t="shared" ca="1" si="37"/>
        <v>-76.7</v>
      </c>
      <c r="CY14" s="24">
        <f t="shared" ca="1" si="38"/>
        <v>4.5788498327720895</v>
      </c>
      <c r="CZ14" s="4">
        <f t="shared" ca="1" si="39"/>
        <v>3.8217509215751315</v>
      </c>
      <c r="DA14" s="4">
        <f t="shared" ca="1" si="40"/>
        <v>4.5788498327720895</v>
      </c>
      <c r="DB14" s="4">
        <f t="shared" ca="1" si="41"/>
        <v>3.8217509215751315</v>
      </c>
      <c r="DC14" s="20">
        <f t="shared" ca="1" si="42"/>
        <v>4.1197171545380229</v>
      </c>
      <c r="DD14" s="4">
        <f t="shared" ca="1" si="43"/>
        <v>3.416016917938105</v>
      </c>
      <c r="DE14" s="4">
        <f t="shared" ca="1" si="44"/>
        <v>4.1197171545380229</v>
      </c>
      <c r="DF14" s="10">
        <f t="shared" ca="1" si="45"/>
        <v>3.416016917938105</v>
      </c>
    </row>
    <row r="15" spans="1:110" x14ac:dyDescent="0.25">
      <c r="G15">
        <v>0.3</v>
      </c>
      <c r="H15">
        <v>-60</v>
      </c>
      <c r="I15">
        <v>-60</v>
      </c>
      <c r="M15">
        <v>6</v>
      </c>
      <c r="N15">
        <f t="shared" si="51"/>
        <v>490</v>
      </c>
      <c r="O15">
        <f t="shared" si="46"/>
        <v>527</v>
      </c>
      <c r="P15">
        <f t="shared" ca="1" si="4"/>
        <v>-89</v>
      </c>
      <c r="Q15">
        <f t="shared" ca="1" si="4"/>
        <v>-76</v>
      </c>
      <c r="R15">
        <f t="shared" ca="1" si="4"/>
        <v>-79</v>
      </c>
      <c r="S15">
        <f t="shared" ca="1" si="4"/>
        <v>-76</v>
      </c>
      <c r="T15">
        <f t="shared" ca="1" si="4"/>
        <v>-86</v>
      </c>
      <c r="U15">
        <f t="shared" ca="1" si="4"/>
        <v>-73</v>
      </c>
      <c r="V15">
        <f t="shared" ca="1" si="4"/>
        <v>-89</v>
      </c>
      <c r="W15">
        <f t="shared" ca="1" si="4"/>
        <v>-88</v>
      </c>
      <c r="X15">
        <f t="shared" ca="1" si="4"/>
        <v>-77</v>
      </c>
      <c r="Y15">
        <f t="shared" ca="1" si="4"/>
        <v>-79</v>
      </c>
      <c r="Z15">
        <f t="shared" ca="1" si="5"/>
        <v>-81.2</v>
      </c>
      <c r="AA15" s="24">
        <f t="shared" ca="1" si="47"/>
        <v>9.0314424766490795</v>
      </c>
      <c r="AB15" s="4">
        <f t="shared" ca="1" si="6"/>
        <v>7.8633238248857324</v>
      </c>
      <c r="AC15" s="4">
        <f t="shared" ca="1" si="7"/>
        <v>9.0314424766490795</v>
      </c>
      <c r="AD15" s="4">
        <f t="shared" ca="1" si="8"/>
        <v>7.8633238248857324</v>
      </c>
      <c r="AE15" s="20">
        <f t="shared" ca="1" si="9"/>
        <v>29.315121635243067</v>
      </c>
      <c r="AF15" s="4">
        <f t="shared" ca="1" si="10"/>
        <v>27.462203637962052</v>
      </c>
      <c r="AG15" s="4">
        <f t="shared" ca="1" si="11"/>
        <v>15</v>
      </c>
      <c r="AH15" s="10">
        <f t="shared" ca="1" si="12"/>
        <v>15</v>
      </c>
      <c r="AI15" s="20">
        <f t="shared" ca="1" si="13"/>
        <v>13.170493860302299</v>
      </c>
      <c r="AJ15" s="4">
        <f t="shared" ca="1" si="14"/>
        <v>13.170493860302299</v>
      </c>
      <c r="AK15" s="20">
        <f t="shared" ca="1" si="15"/>
        <v>14.860928155325823</v>
      </c>
      <c r="AL15" s="4">
        <f t="shared" ca="1" si="14"/>
        <v>14.860928155325823</v>
      </c>
      <c r="AO15">
        <v>6</v>
      </c>
      <c r="AP15">
        <f t="shared" ca="1" si="52"/>
        <v>5</v>
      </c>
      <c r="AQ15">
        <f t="shared" ca="1" si="48"/>
        <v>4</v>
      </c>
      <c r="AR15">
        <f t="shared" ca="1" si="16"/>
        <v>-94</v>
      </c>
      <c r="AS15">
        <f t="shared" ca="1" si="16"/>
        <v>-78</v>
      </c>
      <c r="AT15">
        <f t="shared" ca="1" si="16"/>
        <v>-76</v>
      </c>
      <c r="AU15">
        <f t="shared" ca="1" si="16"/>
        <v>-88</v>
      </c>
      <c r="AV15">
        <f t="shared" ca="1" si="16"/>
        <v>-91</v>
      </c>
      <c r="AW15">
        <f t="shared" ca="1" si="16"/>
        <v>-90</v>
      </c>
      <c r="AX15">
        <f t="shared" ca="1" si="16"/>
        <v>-88</v>
      </c>
      <c r="AY15">
        <f t="shared" ca="1" si="16"/>
        <v>-79</v>
      </c>
      <c r="AZ15">
        <f t="shared" ca="1" si="16"/>
        <v>-76</v>
      </c>
      <c r="BA15">
        <f t="shared" ca="1" si="16"/>
        <v>-88</v>
      </c>
      <c r="BB15">
        <f t="shared" ca="1" si="17"/>
        <v>-84.8</v>
      </c>
      <c r="BC15" s="24">
        <f t="shared" ca="1" si="18"/>
        <v>15.550977596389096</v>
      </c>
      <c r="BD15" s="4">
        <f t="shared" ca="1" si="19"/>
        <v>14.004937874299655</v>
      </c>
      <c r="BE15" s="4">
        <f t="shared" ca="1" si="20"/>
        <v>15</v>
      </c>
      <c r="BF15" s="4">
        <f t="shared" ca="1" si="21"/>
        <v>14.004937874299655</v>
      </c>
      <c r="BG15" s="20">
        <f t="shared" ca="1" si="22"/>
        <v>62.354855576442937</v>
      </c>
      <c r="BH15" s="4">
        <f t="shared" ca="1" si="23"/>
        <v>61.220255958306929</v>
      </c>
      <c r="BI15" s="4">
        <f t="shared" ca="1" si="24"/>
        <v>15</v>
      </c>
      <c r="BJ15" s="10">
        <f t="shared" ca="1" si="25"/>
        <v>15</v>
      </c>
      <c r="BM15">
        <v>6</v>
      </c>
      <c r="BN15">
        <f t="shared" ca="1" si="53"/>
        <v>2</v>
      </c>
      <c r="BO15">
        <f t="shared" ca="1" si="49"/>
        <v>1</v>
      </c>
      <c r="BP15">
        <f t="shared" ca="1" si="26"/>
        <v>-79</v>
      </c>
      <c r="BQ15">
        <f t="shared" ca="1" si="26"/>
        <v>-91</v>
      </c>
      <c r="BR15">
        <f t="shared" ca="1" si="26"/>
        <v>-90</v>
      </c>
      <c r="BS15">
        <f t="shared" ca="1" si="26"/>
        <v>-91</v>
      </c>
      <c r="BT15">
        <f t="shared" ca="1" si="26"/>
        <v>-89</v>
      </c>
      <c r="BU15">
        <f t="shared" ca="1" si="26"/>
        <v>-76</v>
      </c>
      <c r="BV15">
        <f t="shared" ca="1" si="26"/>
        <v>-91</v>
      </c>
      <c r="BW15">
        <f t="shared" ca="1" si="26"/>
        <v>-79</v>
      </c>
      <c r="BX15">
        <f t="shared" ca="1" si="26"/>
        <v>-73</v>
      </c>
      <c r="BY15">
        <f t="shared" ca="1" si="26"/>
        <v>-73</v>
      </c>
      <c r="BZ15">
        <f t="shared" ca="1" si="27"/>
        <v>-83.2</v>
      </c>
      <c r="CA15" s="24">
        <f t="shared" ca="1" si="28"/>
        <v>12.214299109903415</v>
      </c>
      <c r="CB15" s="4">
        <f t="shared" ca="1" si="29"/>
        <v>10.8360266419357</v>
      </c>
      <c r="CC15" s="4">
        <f t="shared" ca="1" si="30"/>
        <v>12.214299109903415</v>
      </c>
      <c r="CD15" s="4">
        <f t="shared" ca="1" si="31"/>
        <v>10.8360266419357</v>
      </c>
      <c r="CE15" s="20">
        <f t="shared" ca="1" si="32"/>
        <v>6.4793963394424212</v>
      </c>
      <c r="CF15" s="4">
        <f t="shared" ca="1" si="33"/>
        <v>5.5260634552569083</v>
      </c>
      <c r="CG15" s="4">
        <f t="shared" ca="1" si="34"/>
        <v>6.4793963394424212</v>
      </c>
      <c r="CH15" s="10">
        <f t="shared" ca="1" si="35"/>
        <v>5.5260634552569083</v>
      </c>
      <c r="CK15">
        <v>6</v>
      </c>
      <c r="CL15">
        <f t="shared" ca="1" si="54"/>
        <v>2</v>
      </c>
      <c r="CM15">
        <f t="shared" ca="1" si="50"/>
        <v>1</v>
      </c>
      <c r="CN15">
        <f t="shared" ca="1" si="36"/>
        <v>-76</v>
      </c>
      <c r="CO15">
        <f t="shared" ca="1" si="36"/>
        <v>-73</v>
      </c>
      <c r="CP15">
        <f t="shared" ca="1" si="36"/>
        <v>-89</v>
      </c>
      <c r="CQ15">
        <f t="shared" ca="1" si="36"/>
        <v>-88</v>
      </c>
      <c r="CR15">
        <f t="shared" ca="1" si="36"/>
        <v>-88</v>
      </c>
      <c r="CS15">
        <f t="shared" ca="1" si="36"/>
        <v>-79</v>
      </c>
      <c r="CT15">
        <f t="shared" ca="1" si="36"/>
        <v>-75</v>
      </c>
      <c r="CU15">
        <f t="shared" ca="1" si="36"/>
        <v>-91</v>
      </c>
      <c r="CV15">
        <f t="shared" ca="1" si="36"/>
        <v>-76</v>
      </c>
      <c r="CW15">
        <f t="shared" ca="1" si="36"/>
        <v>-91</v>
      </c>
      <c r="CX15">
        <f t="shared" ca="1" si="37"/>
        <v>-82.6</v>
      </c>
      <c r="CY15" s="24">
        <f t="shared" ca="1" si="38"/>
        <v>11.156683727246612</v>
      </c>
      <c r="CZ15" s="4">
        <f t="shared" ca="1" si="39"/>
        <v>9.8421707033584287</v>
      </c>
      <c r="DA15" s="4">
        <f t="shared" ca="1" si="40"/>
        <v>11.156683727246612</v>
      </c>
      <c r="DB15" s="4">
        <f t="shared" ca="1" si="41"/>
        <v>9.8421707033584287</v>
      </c>
      <c r="DC15" s="20">
        <f t="shared" ca="1" si="42"/>
        <v>4.1197171545380229</v>
      </c>
      <c r="DD15" s="4">
        <f t="shared" ca="1" si="43"/>
        <v>3.416016917938105</v>
      </c>
      <c r="DE15" s="4">
        <f t="shared" ca="1" si="44"/>
        <v>4.1197171545380229</v>
      </c>
      <c r="DF15" s="10">
        <f t="shared" ca="1" si="45"/>
        <v>3.416016917938105</v>
      </c>
    </row>
    <row r="16" spans="1:110" x14ac:dyDescent="0.25">
      <c r="G16">
        <v>0.3</v>
      </c>
      <c r="H16">
        <v>-60</v>
      </c>
      <c r="I16">
        <v>-60</v>
      </c>
      <c r="M16">
        <v>6.5</v>
      </c>
      <c r="N16">
        <f t="shared" si="51"/>
        <v>528</v>
      </c>
      <c r="O16">
        <f t="shared" si="46"/>
        <v>554</v>
      </c>
      <c r="P16">
        <f t="shared" ca="1" si="4"/>
        <v>-82</v>
      </c>
      <c r="Q16">
        <f t="shared" ca="1" si="4"/>
        <v>-86</v>
      </c>
      <c r="R16">
        <f t="shared" ca="1" si="4"/>
        <v>-84</v>
      </c>
      <c r="S16">
        <f t="shared" ca="1" si="4"/>
        <v>-84</v>
      </c>
      <c r="T16">
        <f t="shared" ca="1" si="4"/>
        <v>-84</v>
      </c>
      <c r="U16">
        <f t="shared" ca="1" si="4"/>
        <v>-84</v>
      </c>
      <c r="V16">
        <f t="shared" ca="1" si="4"/>
        <v>-86</v>
      </c>
      <c r="W16">
        <f t="shared" ca="1" si="4"/>
        <v>-84</v>
      </c>
      <c r="X16">
        <f t="shared" ca="1" si="4"/>
        <v>-82</v>
      </c>
      <c r="Y16">
        <f t="shared" ca="1" si="4"/>
        <v>-84</v>
      </c>
      <c r="Z16">
        <f t="shared" ca="1" si="5"/>
        <v>-84</v>
      </c>
      <c r="AA16" s="24">
        <f t="shared" ca="1" si="47"/>
        <v>13.782027855642411</v>
      </c>
      <c r="AB16" s="4">
        <f t="shared" ca="1" si="6"/>
        <v>12.319004826874833</v>
      </c>
      <c r="AC16" s="4">
        <f t="shared" ca="1" si="7"/>
        <v>13.782027855642411</v>
      </c>
      <c r="AD16" s="4">
        <f t="shared" ca="1" si="8"/>
        <v>12.319004826874833</v>
      </c>
      <c r="AE16" s="20">
        <f t="shared" ca="1" si="9"/>
        <v>10.190645461505648</v>
      </c>
      <c r="AF16" s="4">
        <f t="shared" ca="1" si="10"/>
        <v>8.9394689912596128</v>
      </c>
      <c r="AG16" s="4">
        <f t="shared" ca="1" si="11"/>
        <v>10.190645461505648</v>
      </c>
      <c r="AH16" s="10">
        <f t="shared" ca="1" si="12"/>
        <v>8.9394689912596128</v>
      </c>
      <c r="AI16" s="20">
        <f t="shared" ca="1" si="13"/>
        <v>9.8798643133915292</v>
      </c>
      <c r="AJ16" s="4">
        <f t="shared" ca="1" si="14"/>
        <v>9.8798643133915292</v>
      </c>
      <c r="AK16" s="20">
        <f t="shared" ca="1" si="15"/>
        <v>10.050799630648259</v>
      </c>
      <c r="AL16" s="4">
        <f t="shared" ca="1" si="14"/>
        <v>10.050799630648259</v>
      </c>
      <c r="AO16">
        <v>6.5</v>
      </c>
      <c r="AP16">
        <f t="shared" ca="1" si="52"/>
        <v>5</v>
      </c>
      <c r="AQ16">
        <f t="shared" ca="1" si="48"/>
        <v>4</v>
      </c>
      <c r="AR16">
        <f t="shared" ca="1" si="16"/>
        <v>-86</v>
      </c>
      <c r="AS16">
        <f t="shared" ca="1" si="16"/>
        <v>-84</v>
      </c>
      <c r="AT16">
        <f t="shared" ca="1" si="16"/>
        <v>-83</v>
      </c>
      <c r="AU16">
        <f t="shared" ca="1" si="16"/>
        <v>-84</v>
      </c>
      <c r="AV16">
        <f t="shared" ca="1" si="16"/>
        <v>-84</v>
      </c>
      <c r="AW16">
        <f t="shared" ca="1" si="16"/>
        <v>-84</v>
      </c>
      <c r="AX16">
        <f t="shared" ca="1" si="16"/>
        <v>-84</v>
      </c>
      <c r="AY16">
        <f t="shared" ca="1" si="16"/>
        <v>-84</v>
      </c>
      <c r="AZ16">
        <f t="shared" ca="1" si="16"/>
        <v>-87</v>
      </c>
      <c r="BA16">
        <f t="shared" ca="1" si="16"/>
        <v>-82</v>
      </c>
      <c r="BB16">
        <f t="shared" ca="1" si="17"/>
        <v>-84.2</v>
      </c>
      <c r="BC16" s="24">
        <f t="shared" ca="1" si="18"/>
        <v>14.204444899481686</v>
      </c>
      <c r="BD16" s="4">
        <f t="shared" ca="1" si="19"/>
        <v>12.720436540396356</v>
      </c>
      <c r="BE16" s="4">
        <f t="shared" ca="1" si="20"/>
        <v>14.204444899481686</v>
      </c>
      <c r="BF16" s="4">
        <f t="shared" ca="1" si="21"/>
        <v>12.720436540396356</v>
      </c>
      <c r="BG16" s="20">
        <f t="shared" ca="1" si="22"/>
        <v>18.639083513522539</v>
      </c>
      <c r="BH16" s="4">
        <f t="shared" ca="1" si="23"/>
        <v>16.976162686278535</v>
      </c>
      <c r="BI16" s="4">
        <f t="shared" ca="1" si="24"/>
        <v>15</v>
      </c>
      <c r="BJ16" s="10">
        <f t="shared" ca="1" si="25"/>
        <v>15</v>
      </c>
      <c r="BM16">
        <v>6.5</v>
      </c>
      <c r="BN16">
        <f t="shared" ca="1" si="53"/>
        <v>2</v>
      </c>
      <c r="BO16">
        <f t="shared" ca="1" si="49"/>
        <v>1</v>
      </c>
      <c r="BP16">
        <f t="shared" ca="1" si="26"/>
        <v>-84</v>
      </c>
      <c r="BQ16">
        <f t="shared" ca="1" si="26"/>
        <v>-84</v>
      </c>
      <c r="BR16">
        <f t="shared" ca="1" si="26"/>
        <v>-84</v>
      </c>
      <c r="BS16">
        <f t="shared" ca="1" si="26"/>
        <v>-82</v>
      </c>
      <c r="BT16">
        <f t="shared" ca="1" si="26"/>
        <v>-82</v>
      </c>
      <c r="BU16">
        <f t="shared" ca="1" si="26"/>
        <v>-86</v>
      </c>
      <c r="BV16">
        <f t="shared" ca="1" si="26"/>
        <v>-86</v>
      </c>
      <c r="BW16">
        <f t="shared" ca="1" si="26"/>
        <v>-84</v>
      </c>
      <c r="BX16">
        <f t="shared" ca="1" si="26"/>
        <v>-84</v>
      </c>
      <c r="BY16">
        <f t="shared" ca="1" si="26"/>
        <v>-84</v>
      </c>
      <c r="BZ16">
        <f t="shared" ca="1" si="27"/>
        <v>-84</v>
      </c>
      <c r="CA16" s="24">
        <f t="shared" ca="1" si="28"/>
        <v>13.782027855642411</v>
      </c>
      <c r="CB16" s="4">
        <f t="shared" ca="1" si="29"/>
        <v>12.319004826874833</v>
      </c>
      <c r="CC16" s="4">
        <f t="shared" ca="1" si="30"/>
        <v>13.782027855642411</v>
      </c>
      <c r="CD16" s="4">
        <f t="shared" ca="1" si="31"/>
        <v>12.319004826874833</v>
      </c>
      <c r="CE16" s="20">
        <f t="shared" ca="1" si="32"/>
        <v>13.782027855642411</v>
      </c>
      <c r="CF16" s="4">
        <f t="shared" ca="1" si="33"/>
        <v>12.319004826874833</v>
      </c>
      <c r="CG16" s="4">
        <f t="shared" ca="1" si="34"/>
        <v>13.782027855642411</v>
      </c>
      <c r="CH16" s="10">
        <f t="shared" ca="1" si="35"/>
        <v>12.319004826874833</v>
      </c>
      <c r="CK16">
        <v>6.5</v>
      </c>
      <c r="CL16">
        <f t="shared" ca="1" si="54"/>
        <v>2</v>
      </c>
      <c r="CM16">
        <f t="shared" ca="1" si="50"/>
        <v>1</v>
      </c>
      <c r="CN16">
        <f t="shared" ca="1" si="36"/>
        <v>-84</v>
      </c>
      <c r="CO16">
        <f t="shared" ca="1" si="36"/>
        <v>-84</v>
      </c>
      <c r="CP16">
        <f t="shared" ca="1" si="36"/>
        <v>-84</v>
      </c>
      <c r="CQ16">
        <f t="shared" ca="1" si="36"/>
        <v>-84</v>
      </c>
      <c r="CR16">
        <f t="shared" ca="1" si="36"/>
        <v>-84</v>
      </c>
      <c r="CS16">
        <f t="shared" ca="1" si="36"/>
        <v>-84</v>
      </c>
      <c r="CT16">
        <f t="shared" ca="1" si="36"/>
        <v>-84</v>
      </c>
      <c r="CU16">
        <f t="shared" ca="1" si="36"/>
        <v>-82</v>
      </c>
      <c r="CV16">
        <f t="shared" ca="1" si="36"/>
        <v>-86</v>
      </c>
      <c r="CW16">
        <f t="shared" ca="1" si="36"/>
        <v>-84</v>
      </c>
      <c r="CX16">
        <f t="shared" ca="1" si="37"/>
        <v>-84</v>
      </c>
      <c r="CY16" s="24">
        <f t="shared" ca="1" si="38"/>
        <v>13.782027855642411</v>
      </c>
      <c r="CZ16" s="4">
        <f t="shared" ca="1" si="39"/>
        <v>12.319004826874833</v>
      </c>
      <c r="DA16" s="4">
        <f t="shared" ca="1" si="40"/>
        <v>13.782027855642411</v>
      </c>
      <c r="DB16" s="4">
        <f t="shared" ca="1" si="41"/>
        <v>12.319004826874833</v>
      </c>
      <c r="DC16" s="20">
        <f t="shared" ca="1" si="42"/>
        <v>13.782027855642411</v>
      </c>
      <c r="DD16" s="4">
        <f t="shared" ca="1" si="43"/>
        <v>12.319004826874833</v>
      </c>
      <c r="DE16" s="4">
        <f t="shared" ca="1" si="44"/>
        <v>13.782027855642411</v>
      </c>
      <c r="DF16" s="10">
        <f t="shared" ca="1" si="45"/>
        <v>12.319004826874833</v>
      </c>
    </row>
    <row r="17" spans="7:110" x14ac:dyDescent="0.25">
      <c r="G17">
        <v>0.3</v>
      </c>
      <c r="H17">
        <v>-60</v>
      </c>
      <c r="I17">
        <v>-60</v>
      </c>
      <c r="M17">
        <v>7</v>
      </c>
      <c r="N17">
        <f t="shared" si="51"/>
        <v>555</v>
      </c>
      <c r="O17">
        <f t="shared" si="46"/>
        <v>582</v>
      </c>
      <c r="P17">
        <f t="shared" ca="1" si="4"/>
        <v>-73</v>
      </c>
      <c r="Q17">
        <f t="shared" ca="1" si="4"/>
        <v>-73</v>
      </c>
      <c r="R17">
        <f t="shared" ca="1" si="4"/>
        <v>-74</v>
      </c>
      <c r="S17">
        <f t="shared" ca="1" si="4"/>
        <v>-74</v>
      </c>
      <c r="T17">
        <f t="shared" ca="1" si="4"/>
        <v>-74</v>
      </c>
      <c r="U17">
        <f t="shared" ca="1" si="4"/>
        <v>-73</v>
      </c>
      <c r="V17">
        <f t="shared" ca="1" si="4"/>
        <v>-75</v>
      </c>
      <c r="W17">
        <f t="shared" ca="1" si="4"/>
        <v>-73</v>
      </c>
      <c r="X17">
        <f t="shared" ca="1" si="4"/>
        <v>-73</v>
      </c>
      <c r="Y17">
        <f t="shared" ca="1" si="4"/>
        <v>-75</v>
      </c>
      <c r="Z17">
        <f t="shared" ca="1" si="5"/>
        <v>-73.7</v>
      </c>
      <c r="AA17" s="24">
        <f t="shared" ca="1" si="47"/>
        <v>2.91131537814648</v>
      </c>
      <c r="AB17" s="4">
        <f t="shared" ca="1" si="6"/>
        <v>2.3624712075694498</v>
      </c>
      <c r="AC17" s="4">
        <f t="shared" ca="1" si="7"/>
        <v>2.91131537814648</v>
      </c>
      <c r="AD17" s="4">
        <f t="shared" ca="1" si="8"/>
        <v>2.3624712075694498</v>
      </c>
      <c r="AE17" s="20">
        <f t="shared" ca="1" si="9"/>
        <v>2.6193905333556704</v>
      </c>
      <c r="AF17" s="4">
        <f t="shared" ca="1" si="10"/>
        <v>2.1116608012415319</v>
      </c>
      <c r="AG17" s="4">
        <f t="shared" ca="1" si="11"/>
        <v>2.6193905333556704</v>
      </c>
      <c r="AH17" s="10">
        <f t="shared" ca="1" si="12"/>
        <v>2.1116608012415319</v>
      </c>
      <c r="AI17" s="20">
        <f t="shared" ca="1" si="13"/>
        <v>2.3469053771314847</v>
      </c>
      <c r="AJ17" s="4">
        <f t="shared" ca="1" si="14"/>
        <v>2.3469053771314847</v>
      </c>
      <c r="AK17" s="20">
        <f t="shared" ca="1" si="15"/>
        <v>2.3957110924159655</v>
      </c>
      <c r="AL17" s="4">
        <f t="shared" ca="1" si="14"/>
        <v>2.3957110924159655</v>
      </c>
      <c r="AO17">
        <v>7</v>
      </c>
      <c r="AP17">
        <f t="shared" ca="1" si="52"/>
        <v>5</v>
      </c>
      <c r="AQ17">
        <f t="shared" ca="1" si="48"/>
        <v>5</v>
      </c>
      <c r="AR17">
        <f t="shared" ca="1" si="16"/>
        <v>-75</v>
      </c>
      <c r="AS17">
        <f t="shared" ca="1" si="16"/>
        <v>-74</v>
      </c>
      <c r="AT17">
        <f t="shared" ca="1" si="16"/>
        <v>-73</v>
      </c>
      <c r="AU17">
        <f t="shared" ca="1" si="16"/>
        <v>-74</v>
      </c>
      <c r="AV17">
        <f t="shared" ca="1" si="16"/>
        <v>-73</v>
      </c>
      <c r="AW17">
        <f t="shared" ca="1" si="16"/>
        <v>-75</v>
      </c>
      <c r="AX17">
        <f t="shared" ca="1" si="16"/>
        <v>-73</v>
      </c>
      <c r="AY17">
        <f t="shared" ca="1" si="16"/>
        <v>-73</v>
      </c>
      <c r="AZ17">
        <f t="shared" ca="1" si="16"/>
        <v>-75</v>
      </c>
      <c r="BA17">
        <f t="shared" ca="1" si="16"/>
        <v>-74</v>
      </c>
      <c r="BB17">
        <f t="shared" ca="1" si="17"/>
        <v>-73.900000000000006</v>
      </c>
      <c r="BC17" s="24">
        <f t="shared" ca="1" si="18"/>
        <v>3.0005467487837847</v>
      </c>
      <c r="BD17" s="4">
        <f t="shared" ca="1" si="19"/>
        <v>2.439455580765808</v>
      </c>
      <c r="BE17" s="4">
        <f t="shared" ca="1" si="20"/>
        <v>3.0005467487837847</v>
      </c>
      <c r="BF17" s="4">
        <f t="shared" ca="1" si="21"/>
        <v>2.439455580765808</v>
      </c>
      <c r="BG17" s="20">
        <f t="shared" ca="1" si="22"/>
        <v>3.5425148909242989</v>
      </c>
      <c r="BH17" s="4">
        <f t="shared" ca="1" si="23"/>
        <v>2.909966982228033</v>
      </c>
      <c r="BI17" s="4">
        <f t="shared" ca="1" si="24"/>
        <v>3.5425148909242989</v>
      </c>
      <c r="BJ17" s="10">
        <f t="shared" ca="1" si="25"/>
        <v>2.909966982228033</v>
      </c>
      <c r="BM17">
        <v>7</v>
      </c>
      <c r="BN17">
        <f t="shared" ca="1" si="53"/>
        <v>2</v>
      </c>
      <c r="BO17">
        <f t="shared" ca="1" si="49"/>
        <v>1</v>
      </c>
      <c r="BP17">
        <f t="shared" ca="1" si="26"/>
        <v>-73</v>
      </c>
      <c r="BQ17">
        <f t="shared" ca="1" si="26"/>
        <v>-75</v>
      </c>
      <c r="BR17">
        <f t="shared" ca="1" si="26"/>
        <v>-74</v>
      </c>
      <c r="BS17">
        <f t="shared" ca="1" si="26"/>
        <v>-74</v>
      </c>
      <c r="BT17">
        <f t="shared" ca="1" si="26"/>
        <v>-73</v>
      </c>
      <c r="BU17">
        <f t="shared" ca="1" si="26"/>
        <v>-74</v>
      </c>
      <c r="BV17">
        <f t="shared" ca="1" si="26"/>
        <v>-73</v>
      </c>
      <c r="BW17">
        <f t="shared" ca="1" si="26"/>
        <v>-73</v>
      </c>
      <c r="BX17">
        <f t="shared" ca="1" si="26"/>
        <v>-75</v>
      </c>
      <c r="BY17">
        <f t="shared" ca="1" si="26"/>
        <v>-75</v>
      </c>
      <c r="BZ17">
        <f t="shared" ca="1" si="27"/>
        <v>-73.900000000000006</v>
      </c>
      <c r="CA17" s="24">
        <f t="shared" ca="1" si="28"/>
        <v>3.0005467487837847</v>
      </c>
      <c r="CB17" s="4">
        <f t="shared" ca="1" si="29"/>
        <v>2.439455580765808</v>
      </c>
      <c r="CC17" s="4">
        <f t="shared" ca="1" si="30"/>
        <v>3.0005467487837847</v>
      </c>
      <c r="CD17" s="4">
        <f t="shared" ca="1" si="31"/>
        <v>2.439455580765808</v>
      </c>
      <c r="CE17" s="20">
        <f t="shared" ca="1" si="32"/>
        <v>2.6193905333556704</v>
      </c>
      <c r="CF17" s="4">
        <f t="shared" ca="1" si="33"/>
        <v>2.1116608012415319</v>
      </c>
      <c r="CG17" s="4">
        <f t="shared" ca="1" si="34"/>
        <v>2.6193905333556704</v>
      </c>
      <c r="CH17" s="10">
        <f t="shared" ca="1" si="35"/>
        <v>2.1116608012415319</v>
      </c>
      <c r="CK17">
        <v>7</v>
      </c>
      <c r="CL17">
        <f t="shared" ca="1" si="54"/>
        <v>2</v>
      </c>
      <c r="CM17">
        <f t="shared" ca="1" si="50"/>
        <v>1</v>
      </c>
      <c r="CN17">
        <f t="shared" ca="1" si="36"/>
        <v>-73</v>
      </c>
      <c r="CO17">
        <f t="shared" ca="1" si="36"/>
        <v>-74</v>
      </c>
      <c r="CP17">
        <f t="shared" ca="1" si="36"/>
        <v>-74</v>
      </c>
      <c r="CQ17">
        <f t="shared" ca="1" si="36"/>
        <v>-74</v>
      </c>
      <c r="CR17">
        <f t="shared" ca="1" si="36"/>
        <v>-73</v>
      </c>
      <c r="CS17">
        <f t="shared" ca="1" si="36"/>
        <v>-74</v>
      </c>
      <c r="CT17">
        <f t="shared" ca="1" si="36"/>
        <v>-73</v>
      </c>
      <c r="CU17">
        <f t="shared" ca="1" si="36"/>
        <v>-73</v>
      </c>
      <c r="CV17">
        <f t="shared" ca="1" si="36"/>
        <v>-73</v>
      </c>
      <c r="CW17">
        <f t="shared" ca="1" si="36"/>
        <v>-75</v>
      </c>
      <c r="CX17">
        <f t="shared" ca="1" si="37"/>
        <v>-73.599999999999994</v>
      </c>
      <c r="CY17" s="24">
        <f t="shared" ca="1" si="38"/>
        <v>2.8676997790947869</v>
      </c>
      <c r="CZ17" s="4">
        <f t="shared" ca="1" si="39"/>
        <v>2.3248949231470326</v>
      </c>
      <c r="DA17" s="4">
        <f t="shared" ca="1" si="40"/>
        <v>2.8676997790947869</v>
      </c>
      <c r="DB17" s="4">
        <f t="shared" ca="1" si="41"/>
        <v>2.3248949231470326</v>
      </c>
      <c r="DC17" s="20">
        <f t="shared" ca="1" si="42"/>
        <v>2.6193905333556704</v>
      </c>
      <c r="DD17" s="4">
        <f t="shared" ca="1" si="43"/>
        <v>2.1116608012415319</v>
      </c>
      <c r="DE17" s="4">
        <f t="shared" ca="1" si="44"/>
        <v>2.6193905333556704</v>
      </c>
      <c r="DF17" s="10">
        <f t="shared" ca="1" si="45"/>
        <v>2.1116608012415319</v>
      </c>
    </row>
    <row r="18" spans="7:110" x14ac:dyDescent="0.25">
      <c r="G18">
        <v>0.3</v>
      </c>
      <c r="H18">
        <v>-59</v>
      </c>
      <c r="I18">
        <v>-59</v>
      </c>
      <c r="M18">
        <v>7.5</v>
      </c>
      <c r="N18">
        <f t="shared" si="51"/>
        <v>583</v>
      </c>
      <c r="O18">
        <f t="shared" si="46"/>
        <v>678</v>
      </c>
      <c r="P18">
        <f t="shared" ca="1" si="4"/>
        <v>-84</v>
      </c>
      <c r="Q18">
        <f t="shared" ca="1" si="4"/>
        <v>-81</v>
      </c>
      <c r="R18">
        <f t="shared" ca="1" si="4"/>
        <v>-82</v>
      </c>
      <c r="S18">
        <f t="shared" ca="1" si="4"/>
        <v>-83</v>
      </c>
      <c r="T18">
        <f t="shared" ca="1" si="4"/>
        <v>-85</v>
      </c>
      <c r="U18">
        <f t="shared" ca="1" si="4"/>
        <v>-82</v>
      </c>
      <c r="V18">
        <f t="shared" ca="1" si="4"/>
        <v>-87</v>
      </c>
      <c r="W18">
        <f t="shared" ca="1" si="4"/>
        <v>-86</v>
      </c>
      <c r="X18">
        <f t="shared" ca="1" si="4"/>
        <v>-88</v>
      </c>
      <c r="Y18">
        <f t="shared" ca="1" si="4"/>
        <v>-81</v>
      </c>
      <c r="Z18">
        <f t="shared" ca="1" si="5"/>
        <v>-83.9</v>
      </c>
      <c r="AA18" s="24">
        <f t="shared" ca="1" si="47"/>
        <v>13.575553694312084</v>
      </c>
      <c r="AB18" s="4">
        <f t="shared" ca="1" si="6"/>
        <v>12.123064902742609</v>
      </c>
      <c r="AC18" s="4">
        <f t="shared" ca="1" si="7"/>
        <v>13.575553694312084</v>
      </c>
      <c r="AD18" s="4">
        <f t="shared" ca="1" si="8"/>
        <v>12.123064902742609</v>
      </c>
      <c r="AE18" s="20">
        <f t="shared" ca="1" si="9"/>
        <v>13.782027855642411</v>
      </c>
      <c r="AF18" s="4">
        <f t="shared" ca="1" si="10"/>
        <v>12.319004826874833</v>
      </c>
      <c r="AG18" s="4">
        <f t="shared" ca="1" si="11"/>
        <v>13.782027855642411</v>
      </c>
      <c r="AH18" s="10">
        <f t="shared" ca="1" si="12"/>
        <v>12.319004826874833</v>
      </c>
      <c r="AI18" s="50" t="s">
        <v>1483</v>
      </c>
      <c r="AJ18" s="51"/>
      <c r="AK18" s="51" t="s">
        <v>1489</v>
      </c>
      <c r="AL18" s="51"/>
      <c r="AO18">
        <v>7.5</v>
      </c>
      <c r="AP18">
        <f t="shared" ca="1" si="52"/>
        <v>6</v>
      </c>
      <c r="AQ18">
        <f t="shared" ca="1" si="48"/>
        <v>5</v>
      </c>
      <c r="AR18">
        <f t="shared" ca="1" si="16"/>
        <v>-85</v>
      </c>
      <c r="AS18">
        <f t="shared" ca="1" si="16"/>
        <v>-84</v>
      </c>
      <c r="AT18">
        <f t="shared" ca="1" si="16"/>
        <v>-85</v>
      </c>
      <c r="AU18">
        <f t="shared" ca="1" si="16"/>
        <v>-85</v>
      </c>
      <c r="AV18">
        <f t="shared" ca="1" si="16"/>
        <v>-81</v>
      </c>
      <c r="AW18">
        <f t="shared" ca="1" si="16"/>
        <v>-82</v>
      </c>
      <c r="AX18">
        <f t="shared" ca="1" si="16"/>
        <v>-84</v>
      </c>
      <c r="AY18">
        <f t="shared" ca="1" si="16"/>
        <v>-88</v>
      </c>
      <c r="AZ18">
        <f t="shared" ca="1" si="16"/>
        <v>-86</v>
      </c>
      <c r="BA18">
        <f t="shared" ca="1" si="16"/>
        <v>-84</v>
      </c>
      <c r="BB18">
        <f t="shared" ca="1" si="17"/>
        <v>-84.4</v>
      </c>
      <c r="BC18" s="24">
        <f t="shared" ca="1" si="18"/>
        <v>14.639808961045427</v>
      </c>
      <c r="BD18" s="4">
        <f t="shared" ca="1" si="19"/>
        <v>13.134949458356514</v>
      </c>
      <c r="BE18" s="4">
        <f t="shared" ca="1" si="20"/>
        <v>14.639808961045427</v>
      </c>
      <c r="BF18" s="4">
        <f t="shared" ca="1" si="21"/>
        <v>13.134949458356514</v>
      </c>
      <c r="BG18" s="20">
        <f t="shared" ca="1" si="22"/>
        <v>16.027612678967905</v>
      </c>
      <c r="BH18" s="4">
        <f t="shared" ca="1" si="23"/>
        <v>14.46130803468613</v>
      </c>
      <c r="BI18" s="4">
        <f t="shared" ca="1" si="24"/>
        <v>15</v>
      </c>
      <c r="BJ18" s="10">
        <f t="shared" ca="1" si="25"/>
        <v>14.46130803468613</v>
      </c>
      <c r="BM18">
        <v>7.5</v>
      </c>
      <c r="BN18">
        <f t="shared" ca="1" si="53"/>
        <v>2</v>
      </c>
      <c r="BO18">
        <f t="shared" ca="1" si="49"/>
        <v>1</v>
      </c>
      <c r="BP18">
        <f t="shared" ca="1" si="26"/>
        <v>-85</v>
      </c>
      <c r="BQ18">
        <f t="shared" ca="1" si="26"/>
        <v>-83</v>
      </c>
      <c r="BR18">
        <f t="shared" ca="1" si="26"/>
        <v>-84</v>
      </c>
      <c r="BS18">
        <f t="shared" ca="1" si="26"/>
        <v>-83</v>
      </c>
      <c r="BT18">
        <f t="shared" ca="1" si="26"/>
        <v>-85</v>
      </c>
      <c r="BU18">
        <f t="shared" ca="1" si="26"/>
        <v>-81</v>
      </c>
      <c r="BV18">
        <f t="shared" ca="1" si="26"/>
        <v>-88</v>
      </c>
      <c r="BW18">
        <f t="shared" ca="1" si="26"/>
        <v>-83</v>
      </c>
      <c r="BX18">
        <f t="shared" ca="1" si="26"/>
        <v>-83</v>
      </c>
      <c r="BY18">
        <f t="shared" ca="1" si="26"/>
        <v>-84</v>
      </c>
      <c r="BZ18">
        <f t="shared" ca="1" si="27"/>
        <v>-83.9</v>
      </c>
      <c r="CA18" s="24">
        <f t="shared" ca="1" si="28"/>
        <v>13.575553694312084</v>
      </c>
      <c r="CB18" s="4">
        <f t="shared" ca="1" si="29"/>
        <v>12.123064902742609</v>
      </c>
      <c r="CC18" s="4">
        <f t="shared" ca="1" si="30"/>
        <v>13.575553694312084</v>
      </c>
      <c r="CD18" s="4">
        <f t="shared" ca="1" si="31"/>
        <v>12.123064902742609</v>
      </c>
      <c r="CE18" s="20">
        <f t="shared" ca="1" si="32"/>
        <v>16.027612678967905</v>
      </c>
      <c r="CF18" s="4">
        <f t="shared" ca="1" si="33"/>
        <v>14.46130803468613</v>
      </c>
      <c r="CG18" s="4">
        <f t="shared" ca="1" si="34"/>
        <v>15</v>
      </c>
      <c r="CH18" s="10">
        <f t="shared" ca="1" si="35"/>
        <v>14.46130803468613</v>
      </c>
      <c r="CK18">
        <v>7.5</v>
      </c>
      <c r="CL18">
        <f t="shared" ca="1" si="54"/>
        <v>2</v>
      </c>
      <c r="CM18">
        <f t="shared" ca="1" si="50"/>
        <v>1</v>
      </c>
      <c r="CN18">
        <f t="shared" ca="1" si="36"/>
        <v>-82</v>
      </c>
      <c r="CO18">
        <f t="shared" ca="1" si="36"/>
        <v>-82</v>
      </c>
      <c r="CP18">
        <f t="shared" ca="1" si="36"/>
        <v>-82</v>
      </c>
      <c r="CQ18">
        <f t="shared" ca="1" si="36"/>
        <v>-83</v>
      </c>
      <c r="CR18">
        <f t="shared" ca="1" si="36"/>
        <v>-89</v>
      </c>
      <c r="CS18">
        <f t="shared" ca="1" si="36"/>
        <v>-84</v>
      </c>
      <c r="CT18">
        <f t="shared" ca="1" si="36"/>
        <v>-84</v>
      </c>
      <c r="CU18">
        <f t="shared" ca="1" si="36"/>
        <v>-87</v>
      </c>
      <c r="CV18">
        <f t="shared" ca="1" si="36"/>
        <v>-82</v>
      </c>
      <c r="CW18">
        <f t="shared" ca="1" si="36"/>
        <v>-83</v>
      </c>
      <c r="CX18">
        <f t="shared" ca="1" si="37"/>
        <v>-83.8</v>
      </c>
      <c r="CY18" s="24">
        <f t="shared" ca="1" si="38"/>
        <v>13.372172806318829</v>
      </c>
      <c r="CZ18" s="4">
        <f t="shared" ca="1" si="39"/>
        <v>11.930241500960058</v>
      </c>
      <c r="DA18" s="4">
        <f t="shared" ca="1" si="40"/>
        <v>13.372172806318829</v>
      </c>
      <c r="DB18" s="4">
        <f t="shared" ca="1" si="41"/>
        <v>11.930241500960058</v>
      </c>
      <c r="DC18" s="20">
        <f t="shared" ca="1" si="42"/>
        <v>10.190645461505648</v>
      </c>
      <c r="DD18" s="4">
        <f t="shared" ca="1" si="43"/>
        <v>8.9394689912596128</v>
      </c>
      <c r="DE18" s="4">
        <f t="shared" ca="1" si="44"/>
        <v>10.190645461505648</v>
      </c>
      <c r="DF18" s="10">
        <f t="shared" ca="1" si="45"/>
        <v>8.9394689912596128</v>
      </c>
    </row>
    <row r="19" spans="7:110" x14ac:dyDescent="0.25">
      <c r="G19">
        <v>0.3</v>
      </c>
      <c r="H19">
        <v>-59</v>
      </c>
      <c r="I19">
        <v>-59</v>
      </c>
      <c r="M19">
        <v>8</v>
      </c>
      <c r="N19">
        <f t="shared" si="51"/>
        <v>679</v>
      </c>
      <c r="O19">
        <f t="shared" si="46"/>
        <v>777</v>
      </c>
      <c r="P19">
        <f t="shared" ca="1" si="4"/>
        <v>-90</v>
      </c>
      <c r="Q19">
        <f t="shared" ca="1" si="4"/>
        <v>-87</v>
      </c>
      <c r="R19">
        <f t="shared" ca="1" si="4"/>
        <v>-86</v>
      </c>
      <c r="S19">
        <f t="shared" ca="1" si="4"/>
        <v>-86</v>
      </c>
      <c r="T19">
        <f t="shared" ca="1" si="4"/>
        <v>-95</v>
      </c>
      <c r="U19">
        <f t="shared" ca="1" si="4"/>
        <v>-87</v>
      </c>
      <c r="V19">
        <f t="shared" ca="1" si="4"/>
        <v>-96</v>
      </c>
      <c r="W19">
        <f t="shared" ca="1" si="4"/>
        <v>-91</v>
      </c>
      <c r="X19">
        <f t="shared" ca="1" si="4"/>
        <v>-88</v>
      </c>
      <c r="Y19">
        <f t="shared" ca="1" si="4"/>
        <v>-94</v>
      </c>
      <c r="Z19">
        <f t="shared" ca="1" si="5"/>
        <v>-90</v>
      </c>
      <c r="AA19" s="24">
        <f t="shared" ca="1" si="47"/>
        <v>34.091602493326064</v>
      </c>
      <c r="AB19" s="4">
        <f t="shared" ca="1" si="6"/>
        <v>32.237943868116517</v>
      </c>
      <c r="AC19" s="4">
        <f t="shared" ca="1" si="7"/>
        <v>15</v>
      </c>
      <c r="AD19" s="4">
        <f t="shared" ca="1" si="8"/>
        <v>15</v>
      </c>
      <c r="AE19" s="20">
        <f t="shared" ca="1" si="9"/>
        <v>34.091602493326064</v>
      </c>
      <c r="AF19" s="4">
        <f t="shared" ca="1" si="10"/>
        <v>32.237943868116517</v>
      </c>
      <c r="AG19" s="4">
        <f t="shared" ca="1" si="11"/>
        <v>15</v>
      </c>
      <c r="AH19" s="10">
        <f t="shared" ca="1" si="12"/>
        <v>15</v>
      </c>
      <c r="AI19" s="1"/>
      <c r="AJ19" s="1"/>
      <c r="AK19" s="1"/>
      <c r="AL19" s="1"/>
      <c r="AO19">
        <v>8</v>
      </c>
      <c r="AP19">
        <f t="shared" ca="1" si="52"/>
        <v>6</v>
      </c>
      <c r="AQ19">
        <f t="shared" ca="1" si="48"/>
        <v>5</v>
      </c>
      <c r="AR19">
        <f t="shared" ca="1" si="16"/>
        <v>-86</v>
      </c>
      <c r="AS19">
        <f t="shared" ca="1" si="16"/>
        <v>-97</v>
      </c>
      <c r="AT19">
        <f t="shared" ca="1" si="16"/>
        <v>-93</v>
      </c>
      <c r="AU19">
        <f t="shared" ca="1" si="16"/>
        <v>-96</v>
      </c>
      <c r="AV19">
        <f t="shared" ca="1" si="16"/>
        <v>-95</v>
      </c>
      <c r="AW19">
        <f t="shared" ca="1" si="16"/>
        <v>-98</v>
      </c>
      <c r="AX19">
        <f t="shared" ca="1" si="16"/>
        <v>-90</v>
      </c>
      <c r="AY19">
        <f t="shared" ca="1" si="16"/>
        <v>-95</v>
      </c>
      <c r="AZ19">
        <f t="shared" ca="1" si="16"/>
        <v>-87</v>
      </c>
      <c r="BA19">
        <f t="shared" ca="1" si="16"/>
        <v>-92</v>
      </c>
      <c r="BB19">
        <f t="shared" ca="1" si="17"/>
        <v>-92.9</v>
      </c>
      <c r="BC19" s="24">
        <f t="shared" ca="1" si="18"/>
        <v>52.815207538044042</v>
      </c>
      <c r="BD19" s="4">
        <f t="shared" ca="1" si="19"/>
        <v>51.321577174410727</v>
      </c>
      <c r="BE19" s="4">
        <f t="shared" ca="1" si="20"/>
        <v>15</v>
      </c>
      <c r="BF19" s="4">
        <f t="shared" ca="1" si="21"/>
        <v>15</v>
      </c>
      <c r="BG19" s="20">
        <f t="shared" ca="1" si="22"/>
        <v>18.639083513522539</v>
      </c>
      <c r="BH19" s="4">
        <f t="shared" ca="1" si="23"/>
        <v>16.976162686278535</v>
      </c>
      <c r="BI19" s="4">
        <f t="shared" ca="1" si="24"/>
        <v>15</v>
      </c>
      <c r="BJ19" s="10">
        <f t="shared" ca="1" si="25"/>
        <v>15</v>
      </c>
      <c r="BM19">
        <v>8</v>
      </c>
      <c r="BN19">
        <f t="shared" ca="1" si="53"/>
        <v>2</v>
      </c>
      <c r="BO19">
        <f t="shared" ca="1" si="49"/>
        <v>1</v>
      </c>
      <c r="BP19">
        <f t="shared" ca="1" si="26"/>
        <v>-96</v>
      </c>
      <c r="BQ19">
        <f t="shared" ca="1" si="26"/>
        <v>-94</v>
      </c>
      <c r="BR19">
        <f t="shared" ca="1" si="26"/>
        <v>-96</v>
      </c>
      <c r="BS19">
        <f t="shared" ca="1" si="26"/>
        <v>-87</v>
      </c>
      <c r="BT19">
        <f t="shared" ca="1" si="26"/>
        <v>-93</v>
      </c>
      <c r="BU19">
        <f t="shared" ca="1" si="26"/>
        <v>-94</v>
      </c>
      <c r="BV19">
        <f t="shared" ca="1" si="26"/>
        <v>-97</v>
      </c>
      <c r="BW19">
        <f t="shared" ca="1" si="26"/>
        <v>-86</v>
      </c>
      <c r="BX19">
        <f t="shared" ca="1" si="26"/>
        <v>-85</v>
      </c>
      <c r="BY19">
        <f t="shared" ca="1" si="26"/>
        <v>-96</v>
      </c>
      <c r="BZ19">
        <f t="shared" ca="1" si="27"/>
        <v>-92.4</v>
      </c>
      <c r="CA19" s="24">
        <f t="shared" ca="1" si="28"/>
        <v>48.97575424083626</v>
      </c>
      <c r="CB19" s="4">
        <f t="shared" ca="1" si="29"/>
        <v>47.367887708213793</v>
      </c>
      <c r="CC19" s="4">
        <f t="shared" ca="1" si="30"/>
        <v>15</v>
      </c>
      <c r="CD19" s="4">
        <f t="shared" ca="1" si="31"/>
        <v>15</v>
      </c>
      <c r="CE19" s="20">
        <f t="shared" ca="1" si="32"/>
        <v>84.329923922417038</v>
      </c>
      <c r="CF19" s="4">
        <f t="shared" ca="1" si="33"/>
        <v>84.364365421511451</v>
      </c>
      <c r="CG19" s="4">
        <f t="shared" ca="1" si="34"/>
        <v>15</v>
      </c>
      <c r="CH19" s="10">
        <f t="shared" ca="1" si="35"/>
        <v>15</v>
      </c>
      <c r="CK19">
        <v>8</v>
      </c>
      <c r="CL19">
        <f t="shared" ca="1" si="54"/>
        <v>2</v>
      </c>
      <c r="CM19">
        <f t="shared" ca="1" si="50"/>
        <v>1</v>
      </c>
      <c r="CN19">
        <f t="shared" ca="1" si="36"/>
        <v>-90</v>
      </c>
      <c r="CO19">
        <f t="shared" ca="1" si="36"/>
        <v>-95</v>
      </c>
      <c r="CP19">
        <f t="shared" ca="1" si="36"/>
        <v>-91</v>
      </c>
      <c r="CQ19">
        <f t="shared" ca="1" si="36"/>
        <v>-95</v>
      </c>
      <c r="CR19">
        <f t="shared" ca="1" si="36"/>
        <v>-94</v>
      </c>
      <c r="CS19">
        <f t="shared" ca="1" si="36"/>
        <v>-92</v>
      </c>
      <c r="CT19">
        <f t="shared" ca="1" si="36"/>
        <v>-90</v>
      </c>
      <c r="CU19">
        <f t="shared" ca="1" si="36"/>
        <v>-98</v>
      </c>
      <c r="CV19">
        <f t="shared" ca="1" si="36"/>
        <v>-93</v>
      </c>
      <c r="CW19">
        <f t="shared" ca="1" si="36"/>
        <v>-92</v>
      </c>
      <c r="CX19">
        <f t="shared" ca="1" si="37"/>
        <v>-93</v>
      </c>
      <c r="CY19" s="24">
        <f t="shared" ca="1" si="38"/>
        <v>53.618487899748466</v>
      </c>
      <c r="CZ19" s="4">
        <f t="shared" ca="1" si="39"/>
        <v>52.1510659232192</v>
      </c>
      <c r="DA19" s="4">
        <f t="shared" ca="1" si="40"/>
        <v>15</v>
      </c>
      <c r="DB19" s="4">
        <f t="shared" ca="1" si="41"/>
        <v>15</v>
      </c>
      <c r="DC19" s="20">
        <f t="shared" ca="1" si="42"/>
        <v>34.091602493326064</v>
      </c>
      <c r="DD19" s="4">
        <f t="shared" ca="1" si="43"/>
        <v>32.237943868116517</v>
      </c>
      <c r="DE19" s="4">
        <f t="shared" ca="1" si="44"/>
        <v>15</v>
      </c>
      <c r="DF19" s="10">
        <f t="shared" ca="1" si="45"/>
        <v>15</v>
      </c>
    </row>
    <row r="20" spans="7:110" x14ac:dyDescent="0.25">
      <c r="G20">
        <v>0.3</v>
      </c>
      <c r="H20">
        <v>-60</v>
      </c>
      <c r="I20">
        <v>-60</v>
      </c>
      <c r="M20">
        <v>8.5</v>
      </c>
      <c r="N20">
        <f t="shared" si="51"/>
        <v>778</v>
      </c>
      <c r="O20">
        <f t="shared" si="46"/>
        <v>821</v>
      </c>
      <c r="P20">
        <f t="shared" ca="1" si="4"/>
        <v>-82</v>
      </c>
      <c r="Q20">
        <f t="shared" ca="1" si="4"/>
        <v>-81</v>
      </c>
      <c r="R20">
        <f t="shared" ca="1" si="4"/>
        <v>-81</v>
      </c>
      <c r="S20">
        <f t="shared" ca="1" si="4"/>
        <v>-81</v>
      </c>
      <c r="T20">
        <f t="shared" ca="1" si="4"/>
        <v>-82</v>
      </c>
      <c r="U20">
        <f t="shared" ca="1" si="4"/>
        <v>-82</v>
      </c>
      <c r="V20">
        <f t="shared" ca="1" si="4"/>
        <v>-82</v>
      </c>
      <c r="W20">
        <f t="shared" ca="1" si="4"/>
        <v>-81</v>
      </c>
      <c r="X20">
        <f t="shared" ca="1" si="4"/>
        <v>-81</v>
      </c>
      <c r="Y20">
        <f t="shared" ca="1" si="4"/>
        <v>-81</v>
      </c>
      <c r="Z20">
        <f t="shared" ca="1" si="5"/>
        <v>-81.400000000000006</v>
      </c>
      <c r="AA20" s="24">
        <f t="shared" ca="1" si="47"/>
        <v>9.308254805905019</v>
      </c>
      <c r="AB20" s="4">
        <f t="shared" ca="1" si="6"/>
        <v>8.1195610454534322</v>
      </c>
      <c r="AC20" s="4">
        <f t="shared" ca="1" si="7"/>
        <v>9.308254805905019</v>
      </c>
      <c r="AD20" s="4">
        <f t="shared" ca="1" si="8"/>
        <v>8.1195610454534322</v>
      </c>
      <c r="AE20" s="20">
        <f t="shared" ca="1" si="9"/>
        <v>10.190645461505648</v>
      </c>
      <c r="AF20" s="4">
        <f t="shared" ca="1" si="10"/>
        <v>8.9394689912596128</v>
      </c>
      <c r="AG20" s="4">
        <f t="shared" ca="1" si="11"/>
        <v>10.190645461505648</v>
      </c>
      <c r="AH20" s="10">
        <f t="shared" ca="1" si="12"/>
        <v>8.9394689912596128</v>
      </c>
      <c r="AI20" s="1"/>
      <c r="AJ20" s="1"/>
      <c r="AK20" s="1"/>
      <c r="AL20" s="1"/>
      <c r="AO20">
        <v>8.5</v>
      </c>
      <c r="AP20">
        <f t="shared" ca="1" si="52"/>
        <v>6</v>
      </c>
      <c r="AQ20">
        <f t="shared" ca="1" si="48"/>
        <v>5</v>
      </c>
      <c r="AR20">
        <f t="shared" ca="1" si="16"/>
        <v>-82</v>
      </c>
      <c r="AS20">
        <f t="shared" ca="1" si="16"/>
        <v>-81</v>
      </c>
      <c r="AT20">
        <f t="shared" ca="1" si="16"/>
        <v>-82</v>
      </c>
      <c r="AU20">
        <f t="shared" ca="1" si="16"/>
        <v>-82</v>
      </c>
      <c r="AV20">
        <f t="shared" ca="1" si="16"/>
        <v>-82</v>
      </c>
      <c r="AW20">
        <f t="shared" ca="1" si="16"/>
        <v>-81</v>
      </c>
      <c r="AX20">
        <f t="shared" ca="1" si="16"/>
        <v>-81</v>
      </c>
      <c r="AY20">
        <f t="shared" ca="1" si="16"/>
        <v>-81</v>
      </c>
      <c r="AZ20">
        <f t="shared" ca="1" si="16"/>
        <v>-81</v>
      </c>
      <c r="BA20">
        <f t="shared" ca="1" si="16"/>
        <v>-82</v>
      </c>
      <c r="BB20">
        <f t="shared" ca="1" si="17"/>
        <v>-81.5</v>
      </c>
      <c r="BC20" s="24">
        <f t="shared" ca="1" si="18"/>
        <v>9.4498264977693047</v>
      </c>
      <c r="BD20" s="4">
        <f t="shared" ca="1" si="19"/>
        <v>8.2507940453586901</v>
      </c>
      <c r="BE20" s="4">
        <f t="shared" ca="1" si="20"/>
        <v>9.4498264977693047</v>
      </c>
      <c r="BF20" s="4">
        <f t="shared" ca="1" si="21"/>
        <v>8.2507940453586901</v>
      </c>
      <c r="BG20" s="20">
        <f t="shared" ca="1" si="22"/>
        <v>10.190645461505648</v>
      </c>
      <c r="BH20" s="4">
        <f t="shared" ca="1" si="23"/>
        <v>8.9394689912596128</v>
      </c>
      <c r="BI20" s="4">
        <f t="shared" ca="1" si="24"/>
        <v>10.190645461505648</v>
      </c>
      <c r="BJ20" s="10">
        <f t="shared" ca="1" si="25"/>
        <v>8.9394689912596128</v>
      </c>
      <c r="BM20">
        <v>8.5</v>
      </c>
      <c r="BN20">
        <f t="shared" ca="1" si="53"/>
        <v>2</v>
      </c>
      <c r="BO20">
        <f t="shared" ca="1" si="49"/>
        <v>1</v>
      </c>
      <c r="BP20">
        <f t="shared" ca="1" si="26"/>
        <v>-81</v>
      </c>
      <c r="BQ20">
        <f t="shared" ca="1" si="26"/>
        <v>-81</v>
      </c>
      <c r="BR20">
        <f t="shared" ca="1" si="26"/>
        <v>-81</v>
      </c>
      <c r="BS20">
        <f t="shared" ca="1" si="26"/>
        <v>-81</v>
      </c>
      <c r="BT20">
        <f t="shared" ca="1" si="26"/>
        <v>-81</v>
      </c>
      <c r="BU20">
        <f t="shared" ca="1" si="26"/>
        <v>-81</v>
      </c>
      <c r="BV20">
        <f t="shared" ca="1" si="26"/>
        <v>-81</v>
      </c>
      <c r="BW20">
        <f t="shared" ca="1" si="26"/>
        <v>-81</v>
      </c>
      <c r="BX20">
        <f t="shared" ca="1" si="26"/>
        <v>-82</v>
      </c>
      <c r="BY20">
        <f t="shared" ca="1" si="26"/>
        <v>-82</v>
      </c>
      <c r="BZ20">
        <f t="shared" ca="1" si="27"/>
        <v>-81.2</v>
      </c>
      <c r="CA20" s="24">
        <f t="shared" ca="1" si="28"/>
        <v>9.0314424766490795</v>
      </c>
      <c r="CB20" s="4">
        <f t="shared" ca="1" si="29"/>
        <v>7.8633238248857324</v>
      </c>
      <c r="CC20" s="4">
        <f t="shared" ca="1" si="30"/>
        <v>9.0314424766490795</v>
      </c>
      <c r="CD20" s="4">
        <f t="shared" ca="1" si="31"/>
        <v>7.8633238248857324</v>
      </c>
      <c r="CE20" s="20">
        <f t="shared" ca="1" si="32"/>
        <v>8.7628620949736309</v>
      </c>
      <c r="CF20" s="4">
        <f t="shared" ca="1" si="33"/>
        <v>7.6151729420937668</v>
      </c>
      <c r="CG20" s="4">
        <f t="shared" ca="1" si="34"/>
        <v>8.7628620949736309</v>
      </c>
      <c r="CH20" s="10">
        <f t="shared" ca="1" si="35"/>
        <v>7.6151729420937668</v>
      </c>
      <c r="CK20">
        <v>8.5</v>
      </c>
      <c r="CL20">
        <f t="shared" ca="1" si="54"/>
        <v>2</v>
      </c>
      <c r="CM20">
        <f t="shared" ca="1" si="50"/>
        <v>1</v>
      </c>
      <c r="CN20">
        <f t="shared" ca="1" si="36"/>
        <v>-82</v>
      </c>
      <c r="CO20">
        <f t="shared" ca="1" si="36"/>
        <v>-82</v>
      </c>
      <c r="CP20">
        <f t="shared" ca="1" si="36"/>
        <v>-81</v>
      </c>
      <c r="CQ20">
        <f t="shared" ca="1" si="36"/>
        <v>-81</v>
      </c>
      <c r="CR20">
        <f t="shared" ca="1" si="36"/>
        <v>-82</v>
      </c>
      <c r="CS20">
        <f t="shared" ca="1" si="36"/>
        <v>-81</v>
      </c>
      <c r="CT20">
        <f t="shared" ca="1" si="36"/>
        <v>-82</v>
      </c>
      <c r="CU20">
        <f t="shared" ca="1" si="36"/>
        <v>-81</v>
      </c>
      <c r="CV20">
        <f t="shared" ca="1" si="36"/>
        <v>-82</v>
      </c>
      <c r="CW20">
        <f t="shared" ca="1" si="36"/>
        <v>-82</v>
      </c>
      <c r="CX20">
        <f t="shared" ca="1" si="37"/>
        <v>-81.599999999999994</v>
      </c>
      <c r="CY20" s="24">
        <f t="shared" ca="1" si="38"/>
        <v>9.5935513906745218</v>
      </c>
      <c r="CZ20" s="4">
        <f t="shared" ca="1" si="39"/>
        <v>8.3841481082337026</v>
      </c>
      <c r="DA20" s="4">
        <f t="shared" ca="1" si="40"/>
        <v>9.5935513906745218</v>
      </c>
      <c r="DB20" s="4">
        <f t="shared" ca="1" si="41"/>
        <v>8.3841481082337026</v>
      </c>
      <c r="DC20" s="20">
        <f t="shared" ca="1" si="42"/>
        <v>10.190645461505648</v>
      </c>
      <c r="DD20" s="4">
        <f t="shared" ca="1" si="43"/>
        <v>8.9394689912596128</v>
      </c>
      <c r="DE20" s="4">
        <f t="shared" ca="1" si="44"/>
        <v>10.190645461505648</v>
      </c>
      <c r="DF20" s="10">
        <f t="shared" ca="1" si="45"/>
        <v>8.9394689912596128</v>
      </c>
    </row>
    <row r="21" spans="7:110" x14ac:dyDescent="0.25">
      <c r="G21">
        <v>0.3</v>
      </c>
      <c r="H21">
        <v>-60</v>
      </c>
      <c r="I21">
        <v>-60</v>
      </c>
      <c r="M21">
        <v>9</v>
      </c>
      <c r="N21">
        <f t="shared" si="51"/>
        <v>822</v>
      </c>
      <c r="O21">
        <f t="shared" si="46"/>
        <v>885</v>
      </c>
      <c r="P21">
        <f t="shared" ca="1" si="4"/>
        <v>-84</v>
      </c>
      <c r="Q21">
        <f t="shared" ca="1" si="4"/>
        <v>-80</v>
      </c>
      <c r="R21">
        <f t="shared" ca="1" si="4"/>
        <v>-79</v>
      </c>
      <c r="S21">
        <f t="shared" ca="1" si="4"/>
        <v>-80</v>
      </c>
      <c r="T21">
        <f t="shared" ca="1" si="4"/>
        <v>-84</v>
      </c>
      <c r="U21">
        <f t="shared" ca="1" si="4"/>
        <v>-83</v>
      </c>
      <c r="V21">
        <f t="shared" ca="1" si="4"/>
        <v>-85</v>
      </c>
      <c r="W21">
        <f t="shared" ca="1" si="4"/>
        <v>-80</v>
      </c>
      <c r="X21">
        <f t="shared" ca="1" si="4"/>
        <v>-84</v>
      </c>
      <c r="Y21">
        <f t="shared" ca="1" si="4"/>
        <v>-84</v>
      </c>
      <c r="Z21">
        <f t="shared" ca="1" si="5"/>
        <v>-82.3</v>
      </c>
      <c r="AA21" s="24">
        <f t="shared" ca="1" si="47"/>
        <v>10.662729875154843</v>
      </c>
      <c r="AB21" s="4">
        <f t="shared" ca="1" si="6"/>
        <v>9.3799669407389938</v>
      </c>
      <c r="AC21" s="4">
        <f t="shared" ca="1" si="7"/>
        <v>10.662729875154843</v>
      </c>
      <c r="AD21" s="4">
        <f t="shared" ca="1" si="8"/>
        <v>9.3799669407389938</v>
      </c>
      <c r="AE21" s="20">
        <f t="shared" ca="1" si="9"/>
        <v>13.782027855642411</v>
      </c>
      <c r="AF21" s="4">
        <f t="shared" ca="1" si="10"/>
        <v>12.319004826874833</v>
      </c>
      <c r="AG21" s="4">
        <f t="shared" ca="1" si="11"/>
        <v>13.782027855642411</v>
      </c>
      <c r="AH21" s="10">
        <f t="shared" ca="1" si="12"/>
        <v>12.319004826874833</v>
      </c>
      <c r="AI21" s="1"/>
      <c r="AJ21" s="1"/>
      <c r="AK21" s="1"/>
      <c r="AL21" s="1"/>
      <c r="AO21">
        <v>9</v>
      </c>
      <c r="AP21">
        <f t="shared" ca="1" si="52"/>
        <v>6</v>
      </c>
      <c r="AQ21">
        <f t="shared" ca="1" si="48"/>
        <v>6</v>
      </c>
      <c r="AR21">
        <f t="shared" ca="1" si="16"/>
        <v>-83</v>
      </c>
      <c r="AS21">
        <f t="shared" ca="1" si="16"/>
        <v>-84</v>
      </c>
      <c r="AT21">
        <f t="shared" ca="1" si="16"/>
        <v>-84</v>
      </c>
      <c r="AU21">
        <f t="shared" ca="1" si="16"/>
        <v>-86</v>
      </c>
      <c r="AV21">
        <f t="shared" ca="1" si="16"/>
        <v>-85</v>
      </c>
      <c r="AW21">
        <f t="shared" ca="1" si="16"/>
        <v>-84</v>
      </c>
      <c r="AX21">
        <f t="shared" ca="1" si="16"/>
        <v>-85</v>
      </c>
      <c r="AY21">
        <f t="shared" ca="1" si="16"/>
        <v>-80</v>
      </c>
      <c r="AZ21">
        <f t="shared" ca="1" si="16"/>
        <v>-84</v>
      </c>
      <c r="BA21">
        <f t="shared" ca="1" si="16"/>
        <v>-80</v>
      </c>
      <c r="BB21">
        <f t="shared" ca="1" si="17"/>
        <v>-83.5</v>
      </c>
      <c r="BC21" s="24">
        <f t="shared" ca="1" si="18"/>
        <v>12.780129827419383</v>
      </c>
      <c r="BD21" s="4">
        <f t="shared" ca="1" si="19"/>
        <v>11.369978660891588</v>
      </c>
      <c r="BE21" s="4">
        <f t="shared" ca="1" si="20"/>
        <v>12.780129827419383</v>
      </c>
      <c r="BF21" s="4">
        <f t="shared" ca="1" si="21"/>
        <v>11.369978660891588</v>
      </c>
      <c r="BG21" s="20">
        <f t="shared" ca="1" si="22"/>
        <v>11.851065758717512</v>
      </c>
      <c r="BH21" s="4">
        <f t="shared" ca="1" si="23"/>
        <v>10.494063162237262</v>
      </c>
      <c r="BI21" s="4">
        <f t="shared" ca="1" si="24"/>
        <v>11.851065758717512</v>
      </c>
      <c r="BJ21" s="10">
        <f t="shared" ca="1" si="25"/>
        <v>10.494063162237262</v>
      </c>
      <c r="BM21">
        <v>9</v>
      </c>
      <c r="BN21">
        <f t="shared" ca="1" si="53"/>
        <v>2</v>
      </c>
      <c r="BO21">
        <f t="shared" ca="1" si="49"/>
        <v>1</v>
      </c>
      <c r="BP21">
        <f t="shared" ca="1" si="26"/>
        <v>-84</v>
      </c>
      <c r="BQ21">
        <f t="shared" ca="1" si="26"/>
        <v>-83</v>
      </c>
      <c r="BR21">
        <f t="shared" ca="1" si="26"/>
        <v>-80</v>
      </c>
      <c r="BS21">
        <f t="shared" ca="1" si="26"/>
        <v>-80</v>
      </c>
      <c r="BT21">
        <f t="shared" ca="1" si="26"/>
        <v>-84</v>
      </c>
      <c r="BU21">
        <f t="shared" ca="1" si="26"/>
        <v>-84</v>
      </c>
      <c r="BV21">
        <f t="shared" ca="1" si="26"/>
        <v>-84</v>
      </c>
      <c r="BW21">
        <f t="shared" ca="1" si="26"/>
        <v>-84</v>
      </c>
      <c r="BX21">
        <f t="shared" ca="1" si="26"/>
        <v>-80</v>
      </c>
      <c r="BY21">
        <f t="shared" ca="1" si="26"/>
        <v>-82</v>
      </c>
      <c r="BZ21">
        <f t="shared" ca="1" si="27"/>
        <v>-82.5</v>
      </c>
      <c r="CA21" s="24">
        <f t="shared" ca="1" si="28"/>
        <v>10.989540913435809</v>
      </c>
      <c r="CB21" s="4">
        <f t="shared" ca="1" si="29"/>
        <v>9.6856260629419175</v>
      </c>
      <c r="CC21" s="4">
        <f t="shared" ca="1" si="30"/>
        <v>10.989540913435809</v>
      </c>
      <c r="CD21" s="4">
        <f t="shared" ca="1" si="31"/>
        <v>9.6856260629419175</v>
      </c>
      <c r="CE21" s="20">
        <f t="shared" ca="1" si="32"/>
        <v>13.782027855642411</v>
      </c>
      <c r="CF21" s="4">
        <f t="shared" ca="1" si="33"/>
        <v>12.319004826874833</v>
      </c>
      <c r="CG21" s="4">
        <f t="shared" ca="1" si="34"/>
        <v>13.782027855642411</v>
      </c>
      <c r="CH21" s="10">
        <f t="shared" ca="1" si="35"/>
        <v>12.319004826874833</v>
      </c>
      <c r="CK21">
        <v>9</v>
      </c>
      <c r="CL21">
        <f t="shared" ca="1" si="54"/>
        <v>2</v>
      </c>
      <c r="CM21">
        <f t="shared" ca="1" si="50"/>
        <v>1</v>
      </c>
      <c r="CN21">
        <f t="shared" ca="1" si="36"/>
        <v>-80</v>
      </c>
      <c r="CO21">
        <f t="shared" ca="1" si="36"/>
        <v>-84</v>
      </c>
      <c r="CP21">
        <f t="shared" ca="1" si="36"/>
        <v>-84</v>
      </c>
      <c r="CQ21">
        <f t="shared" ca="1" si="36"/>
        <v>-80</v>
      </c>
      <c r="CR21">
        <f t="shared" ca="1" si="36"/>
        <v>-83</v>
      </c>
      <c r="CS21">
        <f t="shared" ca="1" si="36"/>
        <v>-85</v>
      </c>
      <c r="CT21">
        <f t="shared" ca="1" si="36"/>
        <v>-84</v>
      </c>
      <c r="CU21">
        <f t="shared" ca="1" si="36"/>
        <v>-79</v>
      </c>
      <c r="CV21">
        <f t="shared" ca="1" si="36"/>
        <v>-84</v>
      </c>
      <c r="CW21">
        <f t="shared" ca="1" si="36"/>
        <v>-84</v>
      </c>
      <c r="CX21">
        <f t="shared" ca="1" si="37"/>
        <v>-82.7</v>
      </c>
      <c r="CY21" s="24">
        <f t="shared" ca="1" si="38"/>
        <v>11.32636866000751</v>
      </c>
      <c r="CZ21" s="4">
        <f t="shared" ca="1" si="39"/>
        <v>10.001245507987775</v>
      </c>
      <c r="DA21" s="4">
        <f t="shared" ca="1" si="40"/>
        <v>11.32636866000751</v>
      </c>
      <c r="DB21" s="4">
        <f t="shared" ca="1" si="41"/>
        <v>10.001245507987775</v>
      </c>
      <c r="DC21" s="20">
        <f t="shared" ca="1" si="42"/>
        <v>7.5351215372554474</v>
      </c>
      <c r="DD21" s="4">
        <f t="shared" ca="1" si="43"/>
        <v>6.4870585707827244</v>
      </c>
      <c r="DE21" s="4">
        <f t="shared" ca="1" si="44"/>
        <v>7.5351215372554474</v>
      </c>
      <c r="DF21" s="10">
        <f t="shared" ca="1" si="45"/>
        <v>6.4870585707827244</v>
      </c>
    </row>
    <row r="22" spans="7:110" x14ac:dyDescent="0.25">
      <c r="G22">
        <v>0.3</v>
      </c>
      <c r="H22">
        <v>-60</v>
      </c>
      <c r="I22">
        <v>-60</v>
      </c>
      <c r="M22">
        <v>9.5</v>
      </c>
      <c r="N22">
        <f t="shared" si="51"/>
        <v>886</v>
      </c>
      <c r="O22">
        <f t="shared" si="46"/>
        <v>974</v>
      </c>
      <c r="P22">
        <f t="shared" ca="1" si="4"/>
        <v>-81</v>
      </c>
      <c r="Q22">
        <f t="shared" ca="1" si="4"/>
        <v>-81</v>
      </c>
      <c r="R22">
        <f t="shared" ca="1" si="4"/>
        <v>-80</v>
      </c>
      <c r="S22">
        <f t="shared" ca="1" si="4"/>
        <v>-81</v>
      </c>
      <c r="T22">
        <f t="shared" ca="1" si="4"/>
        <v>-80</v>
      </c>
      <c r="U22">
        <f t="shared" ca="1" si="4"/>
        <v>-81</v>
      </c>
      <c r="V22">
        <f t="shared" ca="1" si="4"/>
        <v>-80</v>
      </c>
      <c r="W22">
        <f t="shared" ca="1" si="4"/>
        <v>-81</v>
      </c>
      <c r="X22">
        <f t="shared" ca="1" si="4"/>
        <v>-82</v>
      </c>
      <c r="Y22">
        <f t="shared" ca="1" si="4"/>
        <v>-80</v>
      </c>
      <c r="Z22">
        <f t="shared" ca="1" si="5"/>
        <v>-80.7</v>
      </c>
      <c r="AA22" s="24">
        <f t="shared" ca="1" si="47"/>
        <v>8.3748929104936281</v>
      </c>
      <c r="AB22" s="4">
        <f t="shared" ca="1" si="6"/>
        <v>7.2575524848878796</v>
      </c>
      <c r="AC22" s="4">
        <f t="shared" ca="1" si="7"/>
        <v>8.3748929104936281</v>
      </c>
      <c r="AD22" s="4">
        <f t="shared" ca="1" si="8"/>
        <v>7.2575524848878796</v>
      </c>
      <c r="AE22" s="20">
        <f t="shared" ca="1" si="9"/>
        <v>8.7628620949736309</v>
      </c>
      <c r="AF22" s="4">
        <f t="shared" ca="1" si="10"/>
        <v>7.6151729420937668</v>
      </c>
      <c r="AG22" s="4">
        <f t="shared" ca="1" si="11"/>
        <v>8.7628620949736309</v>
      </c>
      <c r="AH22" s="10">
        <f t="shared" ca="1" si="12"/>
        <v>7.6151729420937668</v>
      </c>
      <c r="AI22" s="1"/>
      <c r="AJ22" s="1"/>
      <c r="AK22" s="1"/>
      <c r="AL22" s="1"/>
      <c r="AO22">
        <v>9.5</v>
      </c>
      <c r="AP22">
        <f t="shared" ca="1" si="52"/>
        <v>7</v>
      </c>
      <c r="AQ22">
        <f t="shared" ca="1" si="48"/>
        <v>6</v>
      </c>
      <c r="AR22">
        <f t="shared" ca="1" si="16"/>
        <v>-80</v>
      </c>
      <c r="AS22">
        <f t="shared" ca="1" si="16"/>
        <v>-80</v>
      </c>
      <c r="AT22">
        <f t="shared" ca="1" si="16"/>
        <v>-80</v>
      </c>
      <c r="AU22">
        <f t="shared" ca="1" si="16"/>
        <v>-80</v>
      </c>
      <c r="AV22">
        <f t="shared" ca="1" si="16"/>
        <v>-81</v>
      </c>
      <c r="AW22">
        <f t="shared" ca="1" si="16"/>
        <v>-81</v>
      </c>
      <c r="AX22">
        <f t="shared" ca="1" si="16"/>
        <v>-80</v>
      </c>
      <c r="AY22">
        <f t="shared" ca="1" si="16"/>
        <v>-82</v>
      </c>
      <c r="AZ22">
        <f t="shared" ca="1" si="16"/>
        <v>-81</v>
      </c>
      <c r="BA22">
        <f t="shared" ca="1" si="16"/>
        <v>-80</v>
      </c>
      <c r="BB22">
        <f t="shared" ca="1" si="17"/>
        <v>-80.5</v>
      </c>
      <c r="BC22" s="24">
        <f t="shared" ca="1" si="18"/>
        <v>8.12583724300673</v>
      </c>
      <c r="BD22" s="4">
        <f t="shared" ca="1" si="19"/>
        <v>7.0285185424812013</v>
      </c>
      <c r="BE22" s="4">
        <f t="shared" ca="1" si="20"/>
        <v>8.12583724300673</v>
      </c>
      <c r="BF22" s="4">
        <f t="shared" ca="1" si="21"/>
        <v>7.0285185424812013</v>
      </c>
      <c r="BG22" s="20">
        <f t="shared" ca="1" si="22"/>
        <v>7.5351215372554474</v>
      </c>
      <c r="BH22" s="4">
        <f t="shared" ca="1" si="23"/>
        <v>6.4870585707827244</v>
      </c>
      <c r="BI22" s="4">
        <f t="shared" ca="1" si="24"/>
        <v>7.5351215372554474</v>
      </c>
      <c r="BJ22" s="10">
        <f t="shared" ca="1" si="25"/>
        <v>6.4870585707827244</v>
      </c>
      <c r="BM22">
        <v>9.5</v>
      </c>
      <c r="BN22">
        <f t="shared" ca="1" si="53"/>
        <v>2</v>
      </c>
      <c r="BO22">
        <f t="shared" ca="1" si="49"/>
        <v>1</v>
      </c>
      <c r="BP22">
        <f t="shared" ca="1" si="26"/>
        <v>-82</v>
      </c>
      <c r="BQ22">
        <f t="shared" ca="1" si="26"/>
        <v>-80</v>
      </c>
      <c r="BR22">
        <f t="shared" ca="1" si="26"/>
        <v>-81</v>
      </c>
      <c r="BS22">
        <f t="shared" ca="1" si="26"/>
        <v>-81</v>
      </c>
      <c r="BT22">
        <f t="shared" ca="1" si="26"/>
        <v>-80</v>
      </c>
      <c r="BU22">
        <f t="shared" ca="1" si="26"/>
        <v>-81</v>
      </c>
      <c r="BV22">
        <f t="shared" ca="1" si="26"/>
        <v>-81</v>
      </c>
      <c r="BW22">
        <f t="shared" ca="1" si="26"/>
        <v>-81</v>
      </c>
      <c r="BX22">
        <f t="shared" ca="1" si="26"/>
        <v>-81</v>
      </c>
      <c r="BY22">
        <f t="shared" ca="1" si="26"/>
        <v>-81</v>
      </c>
      <c r="BZ22">
        <f t="shared" ca="1" si="27"/>
        <v>-80.900000000000006</v>
      </c>
      <c r="CA22" s="24">
        <f t="shared" ca="1" si="28"/>
        <v>8.6315820960602476</v>
      </c>
      <c r="CB22" s="4">
        <f t="shared" ca="1" si="29"/>
        <v>7.4940498132780036</v>
      </c>
      <c r="CC22" s="4">
        <f t="shared" ca="1" si="30"/>
        <v>8.6315820960602476</v>
      </c>
      <c r="CD22" s="4">
        <f t="shared" ca="1" si="31"/>
        <v>7.4940498132780036</v>
      </c>
      <c r="CE22" s="20">
        <f t="shared" ca="1" si="32"/>
        <v>10.190645461505648</v>
      </c>
      <c r="CF22" s="4">
        <f t="shared" ca="1" si="33"/>
        <v>8.9394689912596128</v>
      </c>
      <c r="CG22" s="4">
        <f t="shared" ca="1" si="34"/>
        <v>10.190645461505648</v>
      </c>
      <c r="CH22" s="10">
        <f t="shared" ca="1" si="35"/>
        <v>8.9394689912596128</v>
      </c>
      <c r="CK22">
        <v>9.5</v>
      </c>
      <c r="CL22">
        <f t="shared" ca="1" si="54"/>
        <v>2</v>
      </c>
      <c r="CM22">
        <f t="shared" ca="1" si="50"/>
        <v>1</v>
      </c>
      <c r="CN22">
        <f t="shared" ca="1" si="36"/>
        <v>-80</v>
      </c>
      <c r="CO22">
        <f t="shared" ca="1" si="36"/>
        <v>-81</v>
      </c>
      <c r="CP22">
        <f t="shared" ca="1" si="36"/>
        <v>-80</v>
      </c>
      <c r="CQ22">
        <f t="shared" ca="1" si="36"/>
        <v>-81</v>
      </c>
      <c r="CR22">
        <f t="shared" ca="1" si="36"/>
        <v>-81</v>
      </c>
      <c r="CS22">
        <f t="shared" ca="1" si="36"/>
        <v>-80</v>
      </c>
      <c r="CT22">
        <f t="shared" ca="1" si="36"/>
        <v>-81</v>
      </c>
      <c r="CU22">
        <f t="shared" ca="1" si="36"/>
        <v>-80</v>
      </c>
      <c r="CV22">
        <f t="shared" ca="1" si="36"/>
        <v>-80</v>
      </c>
      <c r="CW22">
        <f t="shared" ca="1" si="36"/>
        <v>-81</v>
      </c>
      <c r="CX22">
        <f t="shared" ca="1" si="37"/>
        <v>-80.5</v>
      </c>
      <c r="CY22" s="24">
        <f t="shared" ca="1" si="38"/>
        <v>8.12583724300673</v>
      </c>
      <c r="CZ22" s="4">
        <f t="shared" ca="1" si="39"/>
        <v>7.0285185424812013</v>
      </c>
      <c r="DA22" s="4">
        <f t="shared" ca="1" si="40"/>
        <v>8.12583724300673</v>
      </c>
      <c r="DB22" s="4">
        <f t="shared" ca="1" si="41"/>
        <v>7.0285185424812013</v>
      </c>
      <c r="DC22" s="20">
        <f t="shared" ca="1" si="42"/>
        <v>7.5351215372554474</v>
      </c>
      <c r="DD22" s="4">
        <f t="shared" ca="1" si="43"/>
        <v>6.4870585707827244</v>
      </c>
      <c r="DE22" s="4">
        <f t="shared" ca="1" si="44"/>
        <v>7.5351215372554474</v>
      </c>
      <c r="DF22" s="10">
        <f t="shared" ca="1" si="45"/>
        <v>6.4870585707827244</v>
      </c>
    </row>
    <row r="23" spans="7:110" x14ac:dyDescent="0.25">
      <c r="G23">
        <v>0.3</v>
      </c>
      <c r="H23">
        <v>-59</v>
      </c>
      <c r="I23">
        <v>-59</v>
      </c>
      <c r="M23">
        <v>10</v>
      </c>
      <c r="N23">
        <f t="shared" si="51"/>
        <v>975</v>
      </c>
      <c r="O23">
        <f t="shared" si="46"/>
        <v>1045</v>
      </c>
      <c r="P23">
        <f t="shared" ca="1" si="4"/>
        <v>-79</v>
      </c>
      <c r="Q23">
        <f t="shared" ca="1" si="4"/>
        <v>-78</v>
      </c>
      <c r="R23">
        <f t="shared" ca="1" si="4"/>
        <v>-78</v>
      </c>
      <c r="S23">
        <f t="shared" ca="1" si="4"/>
        <v>-77</v>
      </c>
      <c r="T23">
        <f t="shared" ca="1" si="4"/>
        <v>-80</v>
      </c>
      <c r="U23">
        <f t="shared" ca="1" si="4"/>
        <v>-79</v>
      </c>
      <c r="V23">
        <f t="shared" ca="1" si="4"/>
        <v>-79</v>
      </c>
      <c r="W23">
        <f t="shared" ca="1" si="4"/>
        <v>-78</v>
      </c>
      <c r="X23">
        <f t="shared" ca="1" si="4"/>
        <v>-77</v>
      </c>
      <c r="Y23">
        <f t="shared" ca="1" si="4"/>
        <v>-80</v>
      </c>
      <c r="Z23">
        <f t="shared" ca="1" si="5"/>
        <v>-78.5</v>
      </c>
      <c r="AA23" s="24">
        <f t="shared" ca="1" si="47"/>
        <v>6.0083702695085179</v>
      </c>
      <c r="AB23" s="4">
        <f t="shared" ca="1" si="6"/>
        <v>5.1003489687683929</v>
      </c>
      <c r="AC23" s="4">
        <f t="shared" ca="1" si="7"/>
        <v>6.0083702695085179</v>
      </c>
      <c r="AD23" s="4">
        <f t="shared" ca="1" si="8"/>
        <v>5.1003489687683929</v>
      </c>
      <c r="AE23" s="20">
        <f t="shared" ca="1" si="9"/>
        <v>6.4793963394424212</v>
      </c>
      <c r="AF23" s="4">
        <f t="shared" ca="1" si="10"/>
        <v>5.5260634552569083</v>
      </c>
      <c r="AG23" s="4">
        <f t="shared" ca="1" si="11"/>
        <v>6.4793963394424212</v>
      </c>
      <c r="AH23" s="10">
        <f t="shared" ca="1" si="12"/>
        <v>5.5260634552569083</v>
      </c>
      <c r="AI23" s="1"/>
      <c r="AJ23" s="1"/>
      <c r="AK23" s="1"/>
      <c r="AL23" s="1"/>
      <c r="AO23">
        <v>10</v>
      </c>
      <c r="AP23">
        <f t="shared" ca="1" si="52"/>
        <v>7</v>
      </c>
      <c r="AQ23">
        <f t="shared" ca="1" si="48"/>
        <v>6</v>
      </c>
      <c r="AR23">
        <f t="shared" ca="1" si="16"/>
        <v>-77</v>
      </c>
      <c r="AS23">
        <f t="shared" ca="1" si="16"/>
        <v>-79</v>
      </c>
      <c r="AT23">
        <f t="shared" ca="1" si="16"/>
        <v>-79</v>
      </c>
      <c r="AU23">
        <f t="shared" ca="1" si="16"/>
        <v>-79</v>
      </c>
      <c r="AV23">
        <f t="shared" ca="1" si="16"/>
        <v>-79</v>
      </c>
      <c r="AW23">
        <f t="shared" ca="1" si="16"/>
        <v>-79</v>
      </c>
      <c r="AX23">
        <f t="shared" ca="1" si="16"/>
        <v>-79</v>
      </c>
      <c r="AY23">
        <f t="shared" ca="1" si="16"/>
        <v>-79</v>
      </c>
      <c r="AZ23">
        <f t="shared" ca="1" si="16"/>
        <v>-78</v>
      </c>
      <c r="BA23">
        <f t="shared" ca="1" si="16"/>
        <v>-80</v>
      </c>
      <c r="BB23">
        <f t="shared" ca="1" si="17"/>
        <v>-78.8</v>
      </c>
      <c r="BC23" s="24">
        <f t="shared" ca="1" si="18"/>
        <v>6.286709651089665</v>
      </c>
      <c r="BD23" s="4">
        <f t="shared" ca="1" si="19"/>
        <v>5.3516718677647912</v>
      </c>
      <c r="BE23" s="4">
        <f t="shared" ca="1" si="20"/>
        <v>6.286709651089665</v>
      </c>
      <c r="BF23" s="4">
        <f t="shared" ca="1" si="21"/>
        <v>5.3516718677647912</v>
      </c>
      <c r="BG23" s="20">
        <f t="shared" ca="1" si="22"/>
        <v>4.7909662925839056</v>
      </c>
      <c r="BH23" s="4">
        <f t="shared" ca="1" si="23"/>
        <v>4.0100700987008402</v>
      </c>
      <c r="BI23" s="4">
        <f t="shared" ca="1" si="24"/>
        <v>4.7909662925839056</v>
      </c>
      <c r="BJ23" s="10">
        <f t="shared" ca="1" si="25"/>
        <v>4.0100700987008402</v>
      </c>
      <c r="BM23">
        <v>10</v>
      </c>
      <c r="BN23">
        <f t="shared" ca="1" si="53"/>
        <v>2</v>
      </c>
      <c r="BO23">
        <f t="shared" ca="1" si="49"/>
        <v>1</v>
      </c>
      <c r="BP23">
        <f t="shared" ca="1" si="26"/>
        <v>-79</v>
      </c>
      <c r="BQ23">
        <f t="shared" ca="1" si="26"/>
        <v>-79</v>
      </c>
      <c r="BR23">
        <f t="shared" ca="1" si="26"/>
        <v>-78</v>
      </c>
      <c r="BS23">
        <f t="shared" ca="1" si="26"/>
        <v>-77</v>
      </c>
      <c r="BT23">
        <f t="shared" ca="1" si="26"/>
        <v>-78</v>
      </c>
      <c r="BU23">
        <f t="shared" ca="1" si="26"/>
        <v>-78</v>
      </c>
      <c r="BV23">
        <f t="shared" ca="1" si="26"/>
        <v>-79</v>
      </c>
      <c r="BW23">
        <f t="shared" ca="1" si="26"/>
        <v>-79</v>
      </c>
      <c r="BX23">
        <f t="shared" ca="1" si="26"/>
        <v>-78</v>
      </c>
      <c r="BY23">
        <f t="shared" ca="1" si="26"/>
        <v>-79</v>
      </c>
      <c r="BZ23">
        <f t="shared" ca="1" si="27"/>
        <v>-78.400000000000006</v>
      </c>
      <c r="CA23" s="24">
        <f t="shared" ca="1" si="28"/>
        <v>5.9183564322595279</v>
      </c>
      <c r="CB23" s="4">
        <f t="shared" ca="1" si="29"/>
        <v>5.0192253712024479</v>
      </c>
      <c r="CC23" s="4">
        <f t="shared" ca="1" si="30"/>
        <v>5.9183564322595279</v>
      </c>
      <c r="CD23" s="4">
        <f t="shared" ca="1" si="31"/>
        <v>5.0192253712024479</v>
      </c>
      <c r="CE23" s="20">
        <f t="shared" ca="1" si="32"/>
        <v>6.4793963394424212</v>
      </c>
      <c r="CF23" s="4">
        <f t="shared" ca="1" si="33"/>
        <v>5.5260634552569083</v>
      </c>
      <c r="CG23" s="4">
        <f t="shared" ca="1" si="34"/>
        <v>6.4793963394424212</v>
      </c>
      <c r="CH23" s="10">
        <f t="shared" ca="1" si="35"/>
        <v>5.5260634552569083</v>
      </c>
      <c r="CK23">
        <v>10</v>
      </c>
      <c r="CL23">
        <f t="shared" ca="1" si="54"/>
        <v>2</v>
      </c>
      <c r="CM23">
        <f t="shared" ca="1" si="50"/>
        <v>1</v>
      </c>
      <c r="CN23">
        <f t="shared" ca="1" si="36"/>
        <v>-80</v>
      </c>
      <c r="CO23">
        <f t="shared" ca="1" si="36"/>
        <v>-78</v>
      </c>
      <c r="CP23">
        <f t="shared" ca="1" si="36"/>
        <v>-79</v>
      </c>
      <c r="CQ23">
        <f t="shared" ca="1" si="36"/>
        <v>-77</v>
      </c>
      <c r="CR23">
        <f t="shared" ca="1" si="36"/>
        <v>-79</v>
      </c>
      <c r="CS23">
        <f t="shared" ca="1" si="36"/>
        <v>-79</v>
      </c>
      <c r="CT23">
        <f t="shared" ca="1" si="36"/>
        <v>-79</v>
      </c>
      <c r="CU23">
        <f t="shared" ca="1" si="36"/>
        <v>-78</v>
      </c>
      <c r="CV23">
        <f t="shared" ca="1" si="36"/>
        <v>-79</v>
      </c>
      <c r="CW23">
        <f t="shared" ca="1" si="36"/>
        <v>-78</v>
      </c>
      <c r="CX23">
        <f t="shared" ca="1" si="37"/>
        <v>-78.599999999999994</v>
      </c>
      <c r="CY23" s="24">
        <f t="shared" ca="1" si="38"/>
        <v>6.0997531508475404</v>
      </c>
      <c r="CZ23" s="4">
        <f t="shared" ca="1" si="39"/>
        <v>5.1827837324198054</v>
      </c>
      <c r="DA23" s="4">
        <f t="shared" ca="1" si="40"/>
        <v>6.0997531508475404</v>
      </c>
      <c r="DB23" s="4">
        <f t="shared" ca="1" si="41"/>
        <v>5.1827837324198054</v>
      </c>
      <c r="DC23" s="20">
        <f t="shared" ca="1" si="42"/>
        <v>7.5351215372554474</v>
      </c>
      <c r="DD23" s="4">
        <f t="shared" ca="1" si="43"/>
        <v>6.4870585707827244</v>
      </c>
      <c r="DE23" s="4">
        <f t="shared" ca="1" si="44"/>
        <v>7.5351215372554474</v>
      </c>
      <c r="DF23" s="10">
        <f t="shared" ca="1" si="45"/>
        <v>6.4870585707827244</v>
      </c>
    </row>
    <row r="24" spans="7:110" x14ac:dyDescent="0.25">
      <c r="G24">
        <v>0.3</v>
      </c>
      <c r="H24">
        <v>-59</v>
      </c>
      <c r="I24">
        <v>-59</v>
      </c>
      <c r="M24">
        <v>10.5</v>
      </c>
      <c r="N24">
        <f t="shared" si="51"/>
        <v>1046</v>
      </c>
      <c r="O24">
        <f t="shared" si="46"/>
        <v>1120</v>
      </c>
      <c r="P24">
        <f t="shared" ca="1" si="4"/>
        <v>-87</v>
      </c>
      <c r="Q24">
        <f t="shared" ca="1" si="4"/>
        <v>-86</v>
      </c>
      <c r="R24">
        <f t="shared" ca="1" si="4"/>
        <v>-86</v>
      </c>
      <c r="S24">
        <f t="shared" ca="1" si="4"/>
        <v>-87</v>
      </c>
      <c r="T24">
        <f t="shared" ca="1" si="4"/>
        <v>-88</v>
      </c>
      <c r="U24">
        <f t="shared" ca="1" si="4"/>
        <v>-86</v>
      </c>
      <c r="V24">
        <f t="shared" ca="1" si="4"/>
        <v>-87</v>
      </c>
      <c r="W24">
        <f t="shared" ca="1" si="4"/>
        <v>-87</v>
      </c>
      <c r="X24">
        <f t="shared" ca="1" si="4"/>
        <v>-86</v>
      </c>
      <c r="Y24">
        <f t="shared" ca="1" si="4"/>
        <v>-87</v>
      </c>
      <c r="Z24">
        <f t="shared" ca="1" si="5"/>
        <v>-86.7</v>
      </c>
      <c r="AA24" s="24">
        <f t="shared" ca="1" si="47"/>
        <v>20.716365038533372</v>
      </c>
      <c r="AB24" s="4">
        <f t="shared" ca="1" si="6"/>
        <v>18.992489483996714</v>
      </c>
      <c r="AC24" s="4">
        <f t="shared" ca="1" si="7"/>
        <v>15</v>
      </c>
      <c r="AD24" s="4">
        <f t="shared" ca="1" si="8"/>
        <v>15</v>
      </c>
      <c r="AE24" s="20">
        <f t="shared" ca="1" si="9"/>
        <v>21.676056265070638</v>
      </c>
      <c r="AF24" s="4">
        <f t="shared" ca="1" si="10"/>
        <v>19.928356332619288</v>
      </c>
      <c r="AG24" s="4">
        <f t="shared" ca="1" si="11"/>
        <v>15</v>
      </c>
      <c r="AH24" s="10">
        <f t="shared" ca="1" si="12"/>
        <v>15</v>
      </c>
      <c r="AI24" s="1"/>
      <c r="AJ24" s="1"/>
      <c r="AK24" s="1"/>
      <c r="AL24" s="1"/>
      <c r="AO24">
        <v>10.5</v>
      </c>
      <c r="AP24">
        <f t="shared" ca="1" si="52"/>
        <v>7</v>
      </c>
      <c r="AQ24">
        <f t="shared" ca="1" si="48"/>
        <v>6</v>
      </c>
      <c r="AR24">
        <f t="shared" ca="1" si="16"/>
        <v>-87</v>
      </c>
      <c r="AS24">
        <f t="shared" ca="1" si="16"/>
        <v>-87</v>
      </c>
      <c r="AT24">
        <f t="shared" ca="1" si="16"/>
        <v>-86</v>
      </c>
      <c r="AU24">
        <f t="shared" ca="1" si="16"/>
        <v>-87</v>
      </c>
      <c r="AV24">
        <f t="shared" ca="1" si="16"/>
        <v>-87</v>
      </c>
      <c r="AW24">
        <f t="shared" ca="1" si="16"/>
        <v>-87</v>
      </c>
      <c r="AX24">
        <f t="shared" ca="1" si="16"/>
        <v>-87</v>
      </c>
      <c r="AY24">
        <f t="shared" ca="1" si="16"/>
        <v>-86</v>
      </c>
      <c r="AZ24">
        <f t="shared" ca="1" si="16"/>
        <v>-86</v>
      </c>
      <c r="BA24">
        <f t="shared" ca="1" si="16"/>
        <v>-86</v>
      </c>
      <c r="BB24">
        <f t="shared" ca="1" si="17"/>
        <v>-86.6</v>
      </c>
      <c r="BC24" s="24">
        <f t="shared" ca="1" si="18"/>
        <v>20.406004753243902</v>
      </c>
      <c r="BD24" s="4">
        <f t="shared" ca="1" si="19"/>
        <v>18.690404453519381</v>
      </c>
      <c r="BE24" s="4">
        <f t="shared" ca="1" si="20"/>
        <v>15</v>
      </c>
      <c r="BF24" s="4">
        <f t="shared" ca="1" si="21"/>
        <v>15</v>
      </c>
      <c r="BG24" s="20">
        <f t="shared" ca="1" si="22"/>
        <v>21.676056265070638</v>
      </c>
      <c r="BH24" s="4">
        <f t="shared" ca="1" si="23"/>
        <v>19.928356332619288</v>
      </c>
      <c r="BI24" s="4">
        <f t="shared" ca="1" si="24"/>
        <v>15</v>
      </c>
      <c r="BJ24" s="10">
        <f t="shared" ca="1" si="25"/>
        <v>15</v>
      </c>
      <c r="BM24">
        <v>10.5</v>
      </c>
      <c r="BN24">
        <f t="shared" ca="1" si="53"/>
        <v>2</v>
      </c>
      <c r="BO24">
        <f t="shared" ca="1" si="49"/>
        <v>1</v>
      </c>
      <c r="BP24">
        <f t="shared" ca="1" si="26"/>
        <v>-86</v>
      </c>
      <c r="BQ24">
        <f t="shared" ca="1" si="26"/>
        <v>-87</v>
      </c>
      <c r="BR24">
        <f t="shared" ca="1" si="26"/>
        <v>-88</v>
      </c>
      <c r="BS24">
        <f t="shared" ca="1" si="26"/>
        <v>-87</v>
      </c>
      <c r="BT24">
        <f t="shared" ca="1" si="26"/>
        <v>-87</v>
      </c>
      <c r="BU24">
        <f t="shared" ca="1" si="26"/>
        <v>-87</v>
      </c>
      <c r="BV24">
        <f t="shared" ca="1" si="26"/>
        <v>-86</v>
      </c>
      <c r="BW24">
        <f t="shared" ca="1" si="26"/>
        <v>-86</v>
      </c>
      <c r="BX24">
        <f t="shared" ca="1" si="26"/>
        <v>-88</v>
      </c>
      <c r="BY24">
        <f t="shared" ca="1" si="26"/>
        <v>-86</v>
      </c>
      <c r="BZ24">
        <f t="shared" ca="1" si="27"/>
        <v>-86.8</v>
      </c>
      <c r="CA24" s="24">
        <f t="shared" ca="1" si="28"/>
        <v>21.03144567490817</v>
      </c>
      <c r="CB24" s="4">
        <f t="shared" ca="1" si="29"/>
        <v>19.299456985897532</v>
      </c>
      <c r="CC24" s="4">
        <f t="shared" ca="1" si="30"/>
        <v>15</v>
      </c>
      <c r="CD24" s="4">
        <f t="shared" ca="1" si="31"/>
        <v>15</v>
      </c>
      <c r="CE24" s="20">
        <f t="shared" ca="1" si="32"/>
        <v>18.639083513522539</v>
      </c>
      <c r="CF24" s="4">
        <f t="shared" ca="1" si="33"/>
        <v>16.976162686278535</v>
      </c>
      <c r="CG24" s="4">
        <f t="shared" ca="1" si="34"/>
        <v>15</v>
      </c>
      <c r="CH24" s="10">
        <f t="shared" ca="1" si="35"/>
        <v>15</v>
      </c>
      <c r="CK24">
        <v>10.5</v>
      </c>
      <c r="CL24">
        <f t="shared" ca="1" si="54"/>
        <v>2</v>
      </c>
      <c r="CM24">
        <f t="shared" ca="1" si="50"/>
        <v>1</v>
      </c>
      <c r="CN24">
        <f t="shared" ca="1" si="36"/>
        <v>-87</v>
      </c>
      <c r="CO24">
        <f t="shared" ca="1" si="36"/>
        <v>-88</v>
      </c>
      <c r="CP24">
        <f t="shared" ca="1" si="36"/>
        <v>-87</v>
      </c>
      <c r="CQ24">
        <f t="shared" ca="1" si="36"/>
        <v>-86</v>
      </c>
      <c r="CR24">
        <f t="shared" ca="1" si="36"/>
        <v>-86</v>
      </c>
      <c r="CS24">
        <f t="shared" ca="1" si="36"/>
        <v>-87</v>
      </c>
      <c r="CT24">
        <f t="shared" ca="1" si="36"/>
        <v>-87</v>
      </c>
      <c r="CU24">
        <f t="shared" ca="1" si="36"/>
        <v>-87</v>
      </c>
      <c r="CV24">
        <f t="shared" ca="1" si="36"/>
        <v>-87</v>
      </c>
      <c r="CW24">
        <f t="shared" ca="1" si="36"/>
        <v>-88</v>
      </c>
      <c r="CX24">
        <f t="shared" ca="1" si="37"/>
        <v>-87</v>
      </c>
      <c r="CY24" s="24">
        <f t="shared" ca="1" si="38"/>
        <v>21.676056265070638</v>
      </c>
      <c r="CZ24" s="4">
        <f t="shared" ca="1" si="39"/>
        <v>19.928356332619288</v>
      </c>
      <c r="DA24" s="4">
        <f t="shared" ca="1" si="40"/>
        <v>15</v>
      </c>
      <c r="DB24" s="4">
        <f t="shared" ca="1" si="41"/>
        <v>15</v>
      </c>
      <c r="DC24" s="20">
        <f t="shared" ca="1" si="42"/>
        <v>21.676056265070638</v>
      </c>
      <c r="DD24" s="4">
        <f t="shared" ca="1" si="43"/>
        <v>19.928356332619288</v>
      </c>
      <c r="DE24" s="4">
        <f t="shared" ca="1" si="44"/>
        <v>15</v>
      </c>
      <c r="DF24" s="10">
        <f t="shared" ca="1" si="45"/>
        <v>15</v>
      </c>
    </row>
    <row r="25" spans="7:110" x14ac:dyDescent="0.25">
      <c r="G25">
        <v>0.3</v>
      </c>
      <c r="H25">
        <v>-60</v>
      </c>
      <c r="I25">
        <v>-60</v>
      </c>
      <c r="M25">
        <v>11</v>
      </c>
      <c r="N25">
        <f t="shared" si="51"/>
        <v>1121</v>
      </c>
      <c r="O25">
        <f t="shared" si="46"/>
        <v>1176</v>
      </c>
      <c r="P25">
        <f t="shared" ca="1" si="4"/>
        <v>-83</v>
      </c>
      <c r="Q25">
        <f t="shared" ca="1" si="4"/>
        <v>-86</v>
      </c>
      <c r="R25">
        <f t="shared" ca="1" si="4"/>
        <v>-84</v>
      </c>
      <c r="S25">
        <f t="shared" ca="1" si="4"/>
        <v>-85</v>
      </c>
      <c r="T25">
        <f t="shared" ca="1" si="4"/>
        <v>-85</v>
      </c>
      <c r="U25">
        <f t="shared" ca="1" si="4"/>
        <v>-83</v>
      </c>
      <c r="V25">
        <f t="shared" ca="1" si="4"/>
        <v>-85</v>
      </c>
      <c r="W25">
        <f t="shared" ca="1" si="4"/>
        <v>-85</v>
      </c>
      <c r="X25">
        <f t="shared" ca="1" si="4"/>
        <v>-83</v>
      </c>
      <c r="Y25">
        <f t="shared" ca="1" si="4"/>
        <v>-85</v>
      </c>
      <c r="Z25">
        <f t="shared" ca="1" si="5"/>
        <v>-84.4</v>
      </c>
      <c r="AA25" s="24">
        <f t="shared" ca="1" si="47"/>
        <v>14.639808961045427</v>
      </c>
      <c r="AB25" s="4">
        <f t="shared" ca="1" si="6"/>
        <v>13.134949458356514</v>
      </c>
      <c r="AC25" s="4">
        <f t="shared" ca="1" si="7"/>
        <v>14.639808961045427</v>
      </c>
      <c r="AD25" s="4">
        <f t="shared" ca="1" si="8"/>
        <v>13.134949458356514</v>
      </c>
      <c r="AE25" s="20">
        <f t="shared" ca="1" si="9"/>
        <v>11.851065758717512</v>
      </c>
      <c r="AF25" s="4">
        <f t="shared" ca="1" si="10"/>
        <v>10.494063162237262</v>
      </c>
      <c r="AG25" s="4">
        <f t="shared" ca="1" si="11"/>
        <v>11.851065758717512</v>
      </c>
      <c r="AH25" s="10">
        <f t="shared" ca="1" si="12"/>
        <v>10.494063162237262</v>
      </c>
      <c r="AI25" s="1"/>
      <c r="AJ25" s="1"/>
      <c r="AK25" s="1"/>
      <c r="AL25" s="1"/>
      <c r="AO25">
        <v>11</v>
      </c>
      <c r="AP25">
        <f t="shared" ca="1" si="52"/>
        <v>7</v>
      </c>
      <c r="AQ25">
        <f t="shared" ca="1" si="48"/>
        <v>6</v>
      </c>
      <c r="AR25">
        <f t="shared" ca="1" si="16"/>
        <v>-84</v>
      </c>
      <c r="AS25">
        <f t="shared" ca="1" si="16"/>
        <v>-85</v>
      </c>
      <c r="AT25">
        <f t="shared" ca="1" si="16"/>
        <v>-84</v>
      </c>
      <c r="AU25">
        <f t="shared" ca="1" si="16"/>
        <v>-83</v>
      </c>
      <c r="AV25">
        <f t="shared" ca="1" si="16"/>
        <v>-86</v>
      </c>
      <c r="AW25">
        <f t="shared" ca="1" si="16"/>
        <v>-84</v>
      </c>
      <c r="AX25">
        <f t="shared" ca="1" si="16"/>
        <v>-85</v>
      </c>
      <c r="AY25">
        <f t="shared" ca="1" si="16"/>
        <v>-84</v>
      </c>
      <c r="AZ25">
        <f t="shared" ca="1" si="16"/>
        <v>-84</v>
      </c>
      <c r="BA25">
        <f t="shared" ca="1" si="16"/>
        <v>-86</v>
      </c>
      <c r="BB25">
        <f t="shared" ca="1" si="17"/>
        <v>-84.5</v>
      </c>
      <c r="BC25" s="24">
        <f t="shared" ca="1" si="18"/>
        <v>14.86246966022078</v>
      </c>
      <c r="BD25" s="4">
        <f t="shared" ca="1" si="19"/>
        <v>13.347244040708263</v>
      </c>
      <c r="BE25" s="4">
        <f t="shared" ca="1" si="20"/>
        <v>14.86246966022078</v>
      </c>
      <c r="BF25" s="4">
        <f t="shared" ca="1" si="21"/>
        <v>13.347244040708263</v>
      </c>
      <c r="BG25" s="20">
        <f t="shared" ca="1" si="22"/>
        <v>13.782027855642411</v>
      </c>
      <c r="BH25" s="4">
        <f t="shared" ca="1" si="23"/>
        <v>12.319004826874833</v>
      </c>
      <c r="BI25" s="4">
        <f t="shared" ca="1" si="24"/>
        <v>13.782027855642411</v>
      </c>
      <c r="BJ25" s="10">
        <f t="shared" ca="1" si="25"/>
        <v>12.319004826874833</v>
      </c>
      <c r="BM25">
        <v>11</v>
      </c>
      <c r="BN25">
        <f t="shared" ca="1" si="53"/>
        <v>2</v>
      </c>
      <c r="BO25">
        <f t="shared" ca="1" si="49"/>
        <v>1</v>
      </c>
      <c r="BP25">
        <f t="shared" ca="1" si="26"/>
        <v>-83</v>
      </c>
      <c r="BQ25">
        <f t="shared" ca="1" si="26"/>
        <v>-86</v>
      </c>
      <c r="BR25">
        <f t="shared" ca="1" si="26"/>
        <v>-84</v>
      </c>
      <c r="BS25">
        <f t="shared" ca="1" si="26"/>
        <v>-85</v>
      </c>
      <c r="BT25">
        <f t="shared" ca="1" si="26"/>
        <v>-84</v>
      </c>
      <c r="BU25">
        <f t="shared" ca="1" si="26"/>
        <v>-86</v>
      </c>
      <c r="BV25">
        <f t="shared" ca="1" si="26"/>
        <v>-84</v>
      </c>
      <c r="BW25">
        <f t="shared" ca="1" si="26"/>
        <v>-84</v>
      </c>
      <c r="BX25">
        <f t="shared" ca="1" si="26"/>
        <v>-83</v>
      </c>
      <c r="BY25">
        <f t="shared" ca="1" si="26"/>
        <v>-84</v>
      </c>
      <c r="BZ25">
        <f t="shared" ca="1" si="27"/>
        <v>-84.3</v>
      </c>
      <c r="CA25" s="24">
        <f t="shared" ca="1" si="28"/>
        <v>14.420484032309995</v>
      </c>
      <c r="CB25" s="4">
        <f t="shared" ca="1" si="29"/>
        <v>12.926031527361252</v>
      </c>
      <c r="CC25" s="4">
        <f t="shared" ca="1" si="30"/>
        <v>14.420484032309995</v>
      </c>
      <c r="CD25" s="4">
        <f t="shared" ca="1" si="31"/>
        <v>12.926031527361252</v>
      </c>
      <c r="CE25" s="20">
        <f t="shared" ca="1" si="32"/>
        <v>11.851065758717512</v>
      </c>
      <c r="CF25" s="4">
        <f t="shared" ca="1" si="33"/>
        <v>10.494063162237262</v>
      </c>
      <c r="CG25" s="4">
        <f t="shared" ca="1" si="34"/>
        <v>11.851065758717512</v>
      </c>
      <c r="CH25" s="10">
        <f t="shared" ca="1" si="35"/>
        <v>10.494063162237262</v>
      </c>
      <c r="CK25">
        <v>11</v>
      </c>
      <c r="CL25">
        <f t="shared" ca="1" si="54"/>
        <v>2</v>
      </c>
      <c r="CM25">
        <f t="shared" ca="1" si="50"/>
        <v>1</v>
      </c>
      <c r="CN25">
        <f t="shared" ca="1" si="36"/>
        <v>-84</v>
      </c>
      <c r="CO25">
        <f t="shared" ca="1" si="36"/>
        <v>-86</v>
      </c>
      <c r="CP25">
        <f t="shared" ca="1" si="36"/>
        <v>-83</v>
      </c>
      <c r="CQ25">
        <f t="shared" ca="1" si="36"/>
        <v>-85</v>
      </c>
      <c r="CR25">
        <f t="shared" ca="1" si="36"/>
        <v>-86</v>
      </c>
      <c r="CS25">
        <f t="shared" ca="1" si="36"/>
        <v>-86</v>
      </c>
      <c r="CT25">
        <f t="shared" ca="1" si="36"/>
        <v>-86</v>
      </c>
      <c r="CU25">
        <f t="shared" ca="1" si="36"/>
        <v>-84</v>
      </c>
      <c r="CV25">
        <f t="shared" ca="1" si="36"/>
        <v>-86</v>
      </c>
      <c r="CW25">
        <f t="shared" ca="1" si="36"/>
        <v>-84</v>
      </c>
      <c r="CX25">
        <f t="shared" ca="1" si="37"/>
        <v>-85</v>
      </c>
      <c r="CY25" s="24">
        <f t="shared" ca="1" si="38"/>
        <v>16.027612678967905</v>
      </c>
      <c r="CZ25" s="4">
        <f t="shared" ca="1" si="39"/>
        <v>14.46130803468613</v>
      </c>
      <c r="DA25" s="4">
        <f t="shared" ca="1" si="40"/>
        <v>15</v>
      </c>
      <c r="DB25" s="4">
        <f t="shared" ca="1" si="41"/>
        <v>14.46130803468613</v>
      </c>
      <c r="DC25" s="20">
        <f t="shared" ca="1" si="42"/>
        <v>13.782027855642411</v>
      </c>
      <c r="DD25" s="4">
        <f t="shared" ca="1" si="43"/>
        <v>12.319004826874833</v>
      </c>
      <c r="DE25" s="4">
        <f t="shared" ca="1" si="44"/>
        <v>13.782027855642411</v>
      </c>
      <c r="DF25" s="10">
        <f t="shared" ca="1" si="45"/>
        <v>12.319004826874833</v>
      </c>
    </row>
    <row r="26" spans="7:110" x14ac:dyDescent="0.25">
      <c r="G26">
        <v>0.3</v>
      </c>
      <c r="H26">
        <v>-59</v>
      </c>
      <c r="I26">
        <v>-59</v>
      </c>
      <c r="M26">
        <v>11.5</v>
      </c>
      <c r="N26">
        <f t="shared" si="51"/>
        <v>1177</v>
      </c>
      <c r="O26">
        <f t="shared" si="46"/>
        <v>1234</v>
      </c>
      <c r="P26">
        <f t="shared" ca="1" si="4"/>
        <v>-81</v>
      </c>
      <c r="Q26">
        <f t="shared" ca="1" si="4"/>
        <v>-83</v>
      </c>
      <c r="R26">
        <f t="shared" ca="1" si="4"/>
        <v>-82</v>
      </c>
      <c r="S26">
        <f t="shared" ca="1" si="4"/>
        <v>-80</v>
      </c>
      <c r="T26">
        <f t="shared" ca="1" si="4"/>
        <v>-81</v>
      </c>
      <c r="U26">
        <f t="shared" ca="1" si="4"/>
        <v>-80</v>
      </c>
      <c r="V26">
        <f t="shared" ca="1" si="4"/>
        <v>-81</v>
      </c>
      <c r="W26">
        <f t="shared" ca="1" si="4"/>
        <v>-83</v>
      </c>
      <c r="X26">
        <f t="shared" ca="1" si="4"/>
        <v>-82</v>
      </c>
      <c r="Y26">
        <f t="shared" ca="1" si="4"/>
        <v>-81</v>
      </c>
      <c r="Z26">
        <f t="shared" ca="1" si="5"/>
        <v>-81.400000000000006</v>
      </c>
      <c r="AA26" s="24">
        <f t="shared" ca="1" si="47"/>
        <v>9.308254805905019</v>
      </c>
      <c r="AB26" s="4">
        <f t="shared" ca="1" si="6"/>
        <v>8.1195610454534322</v>
      </c>
      <c r="AC26" s="4">
        <f t="shared" ca="1" si="7"/>
        <v>9.308254805905019</v>
      </c>
      <c r="AD26" s="4">
        <f t="shared" ca="1" si="8"/>
        <v>8.1195610454534322</v>
      </c>
      <c r="AE26" s="20">
        <f t="shared" ca="1" si="9"/>
        <v>8.7628620949736309</v>
      </c>
      <c r="AF26" s="4">
        <f t="shared" ca="1" si="10"/>
        <v>7.6151729420937668</v>
      </c>
      <c r="AG26" s="4">
        <f t="shared" ca="1" si="11"/>
        <v>8.7628620949736309</v>
      </c>
      <c r="AH26" s="10">
        <f t="shared" ca="1" si="12"/>
        <v>7.6151729420937668</v>
      </c>
      <c r="AI26" s="1"/>
      <c r="AJ26" s="1"/>
      <c r="AK26" s="1"/>
      <c r="AL26" s="1"/>
      <c r="AO26">
        <v>11.5</v>
      </c>
      <c r="AP26">
        <f t="shared" ca="1" si="52"/>
        <v>7</v>
      </c>
      <c r="AQ26">
        <f t="shared" ca="1" si="48"/>
        <v>6</v>
      </c>
      <c r="AR26">
        <f t="shared" ca="1" si="16"/>
        <v>-80</v>
      </c>
      <c r="AS26">
        <f t="shared" ca="1" si="16"/>
        <v>-80</v>
      </c>
      <c r="AT26">
        <f t="shared" ca="1" si="16"/>
        <v>-81</v>
      </c>
      <c r="AU26">
        <f t="shared" ca="1" si="16"/>
        <v>-80</v>
      </c>
      <c r="AV26">
        <f t="shared" ca="1" si="16"/>
        <v>-82</v>
      </c>
      <c r="AW26">
        <f t="shared" ca="1" si="16"/>
        <v>-81</v>
      </c>
      <c r="AX26">
        <f t="shared" ca="1" si="16"/>
        <v>-82</v>
      </c>
      <c r="AY26">
        <f t="shared" ca="1" si="16"/>
        <v>-82</v>
      </c>
      <c r="AZ26">
        <f t="shared" ca="1" si="16"/>
        <v>-81</v>
      </c>
      <c r="BA26">
        <f t="shared" ca="1" si="16"/>
        <v>-83</v>
      </c>
      <c r="BB26">
        <f t="shared" ca="1" si="17"/>
        <v>-81.2</v>
      </c>
      <c r="BC26" s="24">
        <f t="shared" ca="1" si="18"/>
        <v>9.0314424766490795</v>
      </c>
      <c r="BD26" s="4">
        <f t="shared" ca="1" si="19"/>
        <v>7.8633238248857324</v>
      </c>
      <c r="BE26" s="4">
        <f t="shared" ca="1" si="20"/>
        <v>9.0314424766490795</v>
      </c>
      <c r="BF26" s="4">
        <f t="shared" ca="1" si="21"/>
        <v>7.8633238248857324</v>
      </c>
      <c r="BG26" s="20">
        <f t="shared" ca="1" si="22"/>
        <v>7.5351215372554474</v>
      </c>
      <c r="BH26" s="4">
        <f t="shared" ca="1" si="23"/>
        <v>6.4870585707827244</v>
      </c>
      <c r="BI26" s="4">
        <f t="shared" ca="1" si="24"/>
        <v>7.5351215372554474</v>
      </c>
      <c r="BJ26" s="10">
        <f t="shared" ca="1" si="25"/>
        <v>6.4870585707827244</v>
      </c>
      <c r="BM26">
        <v>11.5</v>
      </c>
      <c r="BN26">
        <f t="shared" ca="1" si="53"/>
        <v>2</v>
      </c>
      <c r="BO26">
        <f t="shared" ca="1" si="49"/>
        <v>1</v>
      </c>
      <c r="BP26">
        <f t="shared" ca="1" si="26"/>
        <v>-82</v>
      </c>
      <c r="BQ26">
        <f t="shared" ca="1" si="26"/>
        <v>-82</v>
      </c>
      <c r="BR26">
        <f t="shared" ca="1" si="26"/>
        <v>-80</v>
      </c>
      <c r="BS26">
        <f t="shared" ca="1" si="26"/>
        <v>-81</v>
      </c>
      <c r="BT26">
        <f t="shared" ca="1" si="26"/>
        <v>-82</v>
      </c>
      <c r="BU26">
        <f t="shared" ca="1" si="26"/>
        <v>-80</v>
      </c>
      <c r="BV26">
        <f t="shared" ca="1" si="26"/>
        <v>-80</v>
      </c>
      <c r="BW26">
        <f t="shared" ca="1" si="26"/>
        <v>-81</v>
      </c>
      <c r="BX26">
        <f t="shared" ca="1" si="26"/>
        <v>-82</v>
      </c>
      <c r="BY26">
        <f t="shared" ca="1" si="26"/>
        <v>-82</v>
      </c>
      <c r="BZ26">
        <f t="shared" ca="1" si="27"/>
        <v>-81.2</v>
      </c>
      <c r="CA26" s="24">
        <f t="shared" ca="1" si="28"/>
        <v>9.0314424766490795</v>
      </c>
      <c r="CB26" s="4">
        <f t="shared" ca="1" si="29"/>
        <v>7.8633238248857324</v>
      </c>
      <c r="CC26" s="4">
        <f t="shared" ca="1" si="30"/>
        <v>9.0314424766490795</v>
      </c>
      <c r="CD26" s="4">
        <f t="shared" ca="1" si="31"/>
        <v>7.8633238248857324</v>
      </c>
      <c r="CE26" s="20">
        <f t="shared" ca="1" si="32"/>
        <v>10.190645461505648</v>
      </c>
      <c r="CF26" s="4">
        <f t="shared" ca="1" si="33"/>
        <v>8.9394689912596128</v>
      </c>
      <c r="CG26" s="4">
        <f t="shared" ca="1" si="34"/>
        <v>10.190645461505648</v>
      </c>
      <c r="CH26" s="10">
        <f t="shared" ca="1" si="35"/>
        <v>8.9394689912596128</v>
      </c>
      <c r="CK26">
        <v>11.5</v>
      </c>
      <c r="CL26">
        <f t="shared" ca="1" si="54"/>
        <v>2</v>
      </c>
      <c r="CM26">
        <f t="shared" ca="1" si="50"/>
        <v>1</v>
      </c>
      <c r="CN26">
        <f t="shared" ca="1" si="36"/>
        <v>-80</v>
      </c>
      <c r="CO26">
        <f t="shared" ca="1" si="36"/>
        <v>-81</v>
      </c>
      <c r="CP26">
        <f t="shared" ca="1" si="36"/>
        <v>-81</v>
      </c>
      <c r="CQ26">
        <f t="shared" ca="1" si="36"/>
        <v>-81</v>
      </c>
      <c r="CR26">
        <f t="shared" ca="1" si="36"/>
        <v>-81</v>
      </c>
      <c r="CS26">
        <f t="shared" ca="1" si="36"/>
        <v>-81</v>
      </c>
      <c r="CT26">
        <f t="shared" ca="1" si="36"/>
        <v>-81</v>
      </c>
      <c r="CU26">
        <f t="shared" ca="1" si="36"/>
        <v>-81</v>
      </c>
      <c r="CV26">
        <f t="shared" ca="1" si="36"/>
        <v>-81</v>
      </c>
      <c r="CW26">
        <f t="shared" ca="1" si="36"/>
        <v>-81</v>
      </c>
      <c r="CX26">
        <f t="shared" ca="1" si="37"/>
        <v>-80.900000000000006</v>
      </c>
      <c r="CY26" s="24">
        <f t="shared" ca="1" si="38"/>
        <v>8.6315820960602476</v>
      </c>
      <c r="CZ26" s="4">
        <f t="shared" ca="1" si="39"/>
        <v>7.4940498132780036</v>
      </c>
      <c r="DA26" s="4">
        <f t="shared" ca="1" si="40"/>
        <v>8.6315820960602476</v>
      </c>
      <c r="DB26" s="4">
        <f t="shared" ca="1" si="41"/>
        <v>7.4940498132780036</v>
      </c>
      <c r="DC26" s="20">
        <f t="shared" ca="1" si="42"/>
        <v>7.5351215372554474</v>
      </c>
      <c r="DD26" s="4">
        <f t="shared" ca="1" si="43"/>
        <v>6.4870585707827244</v>
      </c>
      <c r="DE26" s="4">
        <f t="shared" ca="1" si="44"/>
        <v>7.5351215372554474</v>
      </c>
      <c r="DF26" s="10">
        <f t="shared" ca="1" si="45"/>
        <v>6.4870585707827244</v>
      </c>
    </row>
    <row r="27" spans="7:110" x14ac:dyDescent="0.25">
      <c r="G27">
        <v>0.3</v>
      </c>
      <c r="H27">
        <v>-59</v>
      </c>
      <c r="I27">
        <v>-59</v>
      </c>
      <c r="M27">
        <v>12</v>
      </c>
      <c r="N27">
        <f t="shared" si="51"/>
        <v>1235</v>
      </c>
      <c r="O27">
        <f t="shared" si="46"/>
        <v>1310</v>
      </c>
      <c r="P27">
        <f t="shared" ca="1" si="4"/>
        <v>-80</v>
      </c>
      <c r="Q27">
        <f t="shared" ca="1" si="4"/>
        <v>-80</v>
      </c>
      <c r="R27">
        <f t="shared" ca="1" si="4"/>
        <v>-80</v>
      </c>
      <c r="S27">
        <f t="shared" ca="1" si="4"/>
        <v>-80</v>
      </c>
      <c r="T27">
        <f t="shared" ca="1" si="4"/>
        <v>-80</v>
      </c>
      <c r="U27">
        <f t="shared" ca="1" si="4"/>
        <v>-79</v>
      </c>
      <c r="V27">
        <f t="shared" ca="1" si="4"/>
        <v>-81</v>
      </c>
      <c r="W27">
        <f t="shared" ca="1" si="4"/>
        <v>-80</v>
      </c>
      <c r="X27">
        <f t="shared" ca="1" si="4"/>
        <v>-80</v>
      </c>
      <c r="Y27">
        <f t="shared" ref="Q27:Y33" ca="1" si="55">INDIRECT("I"&amp;RANDBETWEEN($N27,$O27))</f>
        <v>-79</v>
      </c>
      <c r="Z27">
        <f t="shared" ca="1" si="5"/>
        <v>-79.900000000000006</v>
      </c>
      <c r="AA27" s="24">
        <f t="shared" ca="1" si="47"/>
        <v>7.4222348186808693</v>
      </c>
      <c r="AB27" s="4">
        <f t="shared" ca="1" si="6"/>
        <v>6.3838786644458505</v>
      </c>
      <c r="AC27" s="4">
        <f t="shared" ca="1" si="7"/>
        <v>7.4222348186808693</v>
      </c>
      <c r="AD27" s="4">
        <f t="shared" ca="1" si="8"/>
        <v>6.3838786644458505</v>
      </c>
      <c r="AE27" s="20">
        <f t="shared" ca="1" si="9"/>
        <v>7.5351215372554474</v>
      </c>
      <c r="AF27" s="4">
        <f t="shared" ca="1" si="10"/>
        <v>6.4870585707827244</v>
      </c>
      <c r="AG27" s="4">
        <f t="shared" ca="1" si="11"/>
        <v>7.5351215372554474</v>
      </c>
      <c r="AH27" s="10">
        <f t="shared" ca="1" si="12"/>
        <v>6.4870585707827244</v>
      </c>
      <c r="AI27" s="1"/>
      <c r="AJ27" s="1"/>
      <c r="AK27" s="1"/>
      <c r="AL27" s="1"/>
      <c r="AO27">
        <v>12</v>
      </c>
      <c r="AP27">
        <f t="shared" ca="1" si="52"/>
        <v>7</v>
      </c>
      <c r="AQ27">
        <f t="shared" ca="1" si="48"/>
        <v>6</v>
      </c>
      <c r="AR27">
        <f t="shared" ca="1" si="16"/>
        <v>-79</v>
      </c>
      <c r="AS27">
        <f t="shared" ca="1" si="16"/>
        <v>-80</v>
      </c>
      <c r="AT27">
        <f t="shared" ca="1" si="16"/>
        <v>-81</v>
      </c>
      <c r="AU27">
        <f t="shared" ca="1" si="16"/>
        <v>-79</v>
      </c>
      <c r="AV27">
        <f t="shared" ca="1" si="16"/>
        <v>-79</v>
      </c>
      <c r="AW27">
        <f t="shared" ca="1" si="16"/>
        <v>-80</v>
      </c>
      <c r="AX27">
        <f t="shared" ca="1" si="16"/>
        <v>-80</v>
      </c>
      <c r="AY27">
        <f t="shared" ca="1" si="16"/>
        <v>-80</v>
      </c>
      <c r="AZ27">
        <f t="shared" ca="1" si="16"/>
        <v>-80</v>
      </c>
      <c r="BA27">
        <f t="shared" ca="1" si="16"/>
        <v>-79</v>
      </c>
      <c r="BB27">
        <f t="shared" ca="1" si="17"/>
        <v>-79.7</v>
      </c>
      <c r="BC27" s="24">
        <f t="shared" ca="1" si="18"/>
        <v>7.2015096503990321</v>
      </c>
      <c r="BD27" s="4">
        <f t="shared" ca="1" si="19"/>
        <v>6.1824161326338611</v>
      </c>
      <c r="BE27" s="4">
        <f t="shared" ca="1" si="20"/>
        <v>7.2015096503990321</v>
      </c>
      <c r="BF27" s="4">
        <f t="shared" ca="1" si="21"/>
        <v>6.1824161326338611</v>
      </c>
      <c r="BG27" s="20">
        <f t="shared" ca="1" si="22"/>
        <v>6.4793963394424212</v>
      </c>
      <c r="BH27" s="4">
        <f t="shared" ca="1" si="23"/>
        <v>5.5260634552569083</v>
      </c>
      <c r="BI27" s="4">
        <f t="shared" ca="1" si="24"/>
        <v>6.4793963394424212</v>
      </c>
      <c r="BJ27" s="10">
        <f t="shared" ca="1" si="25"/>
        <v>5.5260634552569083</v>
      </c>
      <c r="BM27">
        <v>12</v>
      </c>
      <c r="BN27">
        <f t="shared" ca="1" si="53"/>
        <v>2</v>
      </c>
      <c r="BO27">
        <f t="shared" ca="1" si="49"/>
        <v>1</v>
      </c>
      <c r="BP27">
        <f t="shared" ca="1" si="26"/>
        <v>-80</v>
      </c>
      <c r="BQ27">
        <f t="shared" ca="1" si="26"/>
        <v>-80</v>
      </c>
      <c r="BR27">
        <f t="shared" ca="1" si="26"/>
        <v>-80</v>
      </c>
      <c r="BS27">
        <f t="shared" ca="1" si="26"/>
        <v>-79</v>
      </c>
      <c r="BT27">
        <f t="shared" ca="1" si="26"/>
        <v>-79</v>
      </c>
      <c r="BU27">
        <f t="shared" ca="1" si="26"/>
        <v>-80</v>
      </c>
      <c r="BV27">
        <f t="shared" ca="1" si="26"/>
        <v>-80</v>
      </c>
      <c r="BW27">
        <f t="shared" ca="1" si="26"/>
        <v>-80</v>
      </c>
      <c r="BX27">
        <f t="shared" ca="1" si="26"/>
        <v>-80</v>
      </c>
      <c r="BY27">
        <f t="shared" ca="1" si="26"/>
        <v>-79</v>
      </c>
      <c r="BZ27">
        <f t="shared" ca="1" si="27"/>
        <v>-79.7</v>
      </c>
      <c r="CA27" s="24">
        <f t="shared" ca="1" si="28"/>
        <v>7.2015096503990321</v>
      </c>
      <c r="CB27" s="4">
        <f t="shared" ca="1" si="29"/>
        <v>6.1824161326338611</v>
      </c>
      <c r="CC27" s="4">
        <f t="shared" ca="1" si="30"/>
        <v>7.2015096503990321</v>
      </c>
      <c r="CD27" s="4">
        <f t="shared" ca="1" si="31"/>
        <v>6.1824161326338611</v>
      </c>
      <c r="CE27" s="20">
        <f t="shared" ca="1" si="32"/>
        <v>7.5351215372554474</v>
      </c>
      <c r="CF27" s="4">
        <f t="shared" ca="1" si="33"/>
        <v>6.4870585707827244</v>
      </c>
      <c r="CG27" s="4">
        <f t="shared" ca="1" si="34"/>
        <v>7.5351215372554474</v>
      </c>
      <c r="CH27" s="10">
        <f t="shared" ca="1" si="35"/>
        <v>6.4870585707827244</v>
      </c>
      <c r="CK27">
        <v>12</v>
      </c>
      <c r="CL27">
        <f t="shared" ca="1" si="54"/>
        <v>2</v>
      </c>
      <c r="CM27">
        <f t="shared" ca="1" si="50"/>
        <v>1</v>
      </c>
      <c r="CN27">
        <f t="shared" ca="1" si="36"/>
        <v>-81</v>
      </c>
      <c r="CO27">
        <f t="shared" ca="1" si="36"/>
        <v>-80</v>
      </c>
      <c r="CP27">
        <f t="shared" ca="1" si="36"/>
        <v>-79</v>
      </c>
      <c r="CQ27">
        <f t="shared" ca="1" si="36"/>
        <v>-80</v>
      </c>
      <c r="CR27">
        <f t="shared" ca="1" si="36"/>
        <v>-79</v>
      </c>
      <c r="CS27">
        <f t="shared" ca="1" si="36"/>
        <v>-80</v>
      </c>
      <c r="CT27">
        <f t="shared" ca="1" si="36"/>
        <v>-80</v>
      </c>
      <c r="CU27">
        <f t="shared" ca="1" si="36"/>
        <v>-79</v>
      </c>
      <c r="CV27">
        <f t="shared" ca="1" si="36"/>
        <v>-80</v>
      </c>
      <c r="CW27">
        <f t="shared" ca="1" si="36"/>
        <v>-79</v>
      </c>
      <c r="CX27">
        <f t="shared" ca="1" si="37"/>
        <v>-79.7</v>
      </c>
      <c r="CY27" s="24">
        <f t="shared" ca="1" si="38"/>
        <v>7.2015096503990321</v>
      </c>
      <c r="CZ27" s="4">
        <f t="shared" ca="1" si="39"/>
        <v>6.1824161326338611</v>
      </c>
      <c r="DA27" s="4">
        <f t="shared" ca="1" si="40"/>
        <v>7.2015096503990321</v>
      </c>
      <c r="DB27" s="4">
        <f t="shared" ca="1" si="41"/>
        <v>6.1824161326338611</v>
      </c>
      <c r="DC27" s="20">
        <f t="shared" ca="1" si="42"/>
        <v>8.7628620949736309</v>
      </c>
      <c r="DD27" s="4">
        <f t="shared" ca="1" si="43"/>
        <v>7.6151729420937668</v>
      </c>
      <c r="DE27" s="4">
        <f t="shared" ca="1" si="44"/>
        <v>8.7628620949736309</v>
      </c>
      <c r="DF27" s="10">
        <f t="shared" ca="1" si="45"/>
        <v>7.6151729420937668</v>
      </c>
    </row>
    <row r="28" spans="7:110" x14ac:dyDescent="0.25">
      <c r="G28">
        <v>0.3</v>
      </c>
      <c r="H28">
        <v>-59</v>
      </c>
      <c r="I28">
        <v>-59</v>
      </c>
      <c r="M28">
        <v>12.5</v>
      </c>
      <c r="N28">
        <f t="shared" si="51"/>
        <v>1311</v>
      </c>
      <c r="O28">
        <f t="shared" si="46"/>
        <v>1383</v>
      </c>
      <c r="P28">
        <f t="shared" ca="1" si="4"/>
        <v>-87</v>
      </c>
      <c r="Q28">
        <f t="shared" ca="1" si="55"/>
        <v>-84</v>
      </c>
      <c r="R28">
        <f t="shared" ca="1" si="55"/>
        <v>-85</v>
      </c>
      <c r="S28">
        <f t="shared" ca="1" si="55"/>
        <v>-82</v>
      </c>
      <c r="T28">
        <f t="shared" ca="1" si="55"/>
        <v>-82</v>
      </c>
      <c r="U28">
        <f t="shared" ca="1" si="55"/>
        <v>-84</v>
      </c>
      <c r="V28">
        <f t="shared" ca="1" si="55"/>
        <v>-84</v>
      </c>
      <c r="W28">
        <f t="shared" ca="1" si="55"/>
        <v>-87</v>
      </c>
      <c r="X28">
        <f t="shared" ca="1" si="55"/>
        <v>-83</v>
      </c>
      <c r="Y28">
        <f t="shared" ca="1" si="55"/>
        <v>-86</v>
      </c>
      <c r="Z28">
        <f t="shared" ca="1" si="5"/>
        <v>-84.4</v>
      </c>
      <c r="AA28" s="24">
        <f t="shared" ca="1" si="47"/>
        <v>14.639808961045427</v>
      </c>
      <c r="AB28" s="4">
        <f t="shared" ca="1" si="6"/>
        <v>13.134949458356514</v>
      </c>
      <c r="AC28" s="4">
        <f t="shared" ca="1" si="7"/>
        <v>14.639808961045427</v>
      </c>
      <c r="AD28" s="4">
        <f t="shared" ca="1" si="8"/>
        <v>13.134949458356514</v>
      </c>
      <c r="AE28" s="20">
        <f t="shared" ca="1" si="9"/>
        <v>21.676056265070638</v>
      </c>
      <c r="AF28" s="4">
        <f t="shared" ca="1" si="10"/>
        <v>19.928356332619288</v>
      </c>
      <c r="AG28" s="4">
        <f t="shared" ca="1" si="11"/>
        <v>15</v>
      </c>
      <c r="AH28" s="10">
        <f t="shared" ca="1" si="12"/>
        <v>15</v>
      </c>
      <c r="AI28" s="1"/>
      <c r="AJ28" s="1"/>
      <c r="AK28" s="1"/>
      <c r="AL28" s="1"/>
      <c r="AO28">
        <v>12.5</v>
      </c>
      <c r="AP28">
        <f t="shared" ca="1" si="52"/>
        <v>7</v>
      </c>
      <c r="AQ28">
        <f t="shared" ca="1" si="48"/>
        <v>6</v>
      </c>
      <c r="AR28">
        <f t="shared" ca="1" si="16"/>
        <v>-82</v>
      </c>
      <c r="AS28">
        <f t="shared" ca="1" si="16"/>
        <v>-87</v>
      </c>
      <c r="AT28">
        <f t="shared" ca="1" si="16"/>
        <v>-87</v>
      </c>
      <c r="AU28">
        <f t="shared" ca="1" si="16"/>
        <v>-84</v>
      </c>
      <c r="AV28">
        <f t="shared" ca="1" si="16"/>
        <v>-86</v>
      </c>
      <c r="AW28">
        <f t="shared" ca="1" si="16"/>
        <v>-83</v>
      </c>
      <c r="AX28">
        <f t="shared" ref="AS28:BA33" ca="1" si="56">INDIRECT("I"&amp;RANDBETWEEN($N28,$O28))</f>
        <v>-82</v>
      </c>
      <c r="AY28">
        <f t="shared" ca="1" si="56"/>
        <v>-82</v>
      </c>
      <c r="AZ28">
        <f t="shared" ca="1" si="56"/>
        <v>-85</v>
      </c>
      <c r="BA28">
        <f t="shared" ca="1" si="56"/>
        <v>-84</v>
      </c>
      <c r="BB28">
        <f t="shared" ca="1" si="17"/>
        <v>-84.2</v>
      </c>
      <c r="BC28" s="24">
        <f t="shared" ca="1" si="18"/>
        <v>14.204444899481686</v>
      </c>
      <c r="BD28" s="4">
        <f t="shared" ca="1" si="19"/>
        <v>12.720436540396356</v>
      </c>
      <c r="BE28" s="4">
        <f t="shared" ca="1" si="20"/>
        <v>14.204444899481686</v>
      </c>
      <c r="BF28" s="4">
        <f t="shared" ca="1" si="21"/>
        <v>12.720436540396356</v>
      </c>
      <c r="BG28" s="20">
        <f t="shared" ca="1" si="22"/>
        <v>10.190645461505648</v>
      </c>
      <c r="BH28" s="4">
        <f t="shared" ca="1" si="23"/>
        <v>8.9394689912596128</v>
      </c>
      <c r="BI28" s="4">
        <f t="shared" ca="1" si="24"/>
        <v>10.190645461505648</v>
      </c>
      <c r="BJ28" s="10">
        <f t="shared" ca="1" si="25"/>
        <v>8.9394689912596128</v>
      </c>
      <c r="BM28">
        <v>12.5</v>
      </c>
      <c r="BN28">
        <f t="shared" ca="1" si="53"/>
        <v>2</v>
      </c>
      <c r="BO28">
        <f t="shared" ca="1" si="49"/>
        <v>1</v>
      </c>
      <c r="BP28">
        <f t="shared" ca="1" si="26"/>
        <v>-86</v>
      </c>
      <c r="BQ28">
        <f t="shared" ca="1" si="26"/>
        <v>-84</v>
      </c>
      <c r="BR28">
        <f t="shared" ca="1" si="26"/>
        <v>-87</v>
      </c>
      <c r="BS28">
        <f t="shared" ca="1" si="26"/>
        <v>-82</v>
      </c>
      <c r="BT28">
        <f t="shared" ca="1" si="26"/>
        <v>-85</v>
      </c>
      <c r="BU28">
        <f t="shared" ca="1" si="26"/>
        <v>-83</v>
      </c>
      <c r="BV28">
        <f t="shared" ref="BQ28:BY33" ca="1" si="57">INDIRECT("I"&amp;RANDBETWEEN($N28,$O28))</f>
        <v>-87</v>
      </c>
      <c r="BW28">
        <f t="shared" ca="1" si="57"/>
        <v>-82</v>
      </c>
      <c r="BX28">
        <f t="shared" ca="1" si="57"/>
        <v>-83</v>
      </c>
      <c r="BY28">
        <f t="shared" ca="1" si="57"/>
        <v>-85</v>
      </c>
      <c r="BZ28">
        <f t="shared" ca="1" si="27"/>
        <v>-84.4</v>
      </c>
      <c r="CA28" s="24">
        <f t="shared" ca="1" si="28"/>
        <v>14.639808961045427</v>
      </c>
      <c r="CB28" s="4">
        <f t="shared" ca="1" si="29"/>
        <v>13.134949458356514</v>
      </c>
      <c r="CC28" s="4">
        <f t="shared" ca="1" si="30"/>
        <v>14.639808961045427</v>
      </c>
      <c r="CD28" s="4">
        <f t="shared" ca="1" si="31"/>
        <v>13.134949458356514</v>
      </c>
      <c r="CE28" s="20">
        <f t="shared" ca="1" si="32"/>
        <v>18.639083513522539</v>
      </c>
      <c r="CF28" s="4">
        <f t="shared" ca="1" si="33"/>
        <v>16.976162686278535</v>
      </c>
      <c r="CG28" s="4">
        <f t="shared" ca="1" si="34"/>
        <v>15</v>
      </c>
      <c r="CH28" s="10">
        <f t="shared" ca="1" si="35"/>
        <v>15</v>
      </c>
      <c r="CK28">
        <v>12.5</v>
      </c>
      <c r="CL28">
        <f t="shared" ca="1" si="54"/>
        <v>2</v>
      </c>
      <c r="CM28">
        <f t="shared" ca="1" si="50"/>
        <v>1</v>
      </c>
      <c r="CN28">
        <f t="shared" ca="1" si="36"/>
        <v>-82</v>
      </c>
      <c r="CO28">
        <f t="shared" ca="1" si="36"/>
        <v>-87</v>
      </c>
      <c r="CP28">
        <f t="shared" ca="1" si="36"/>
        <v>-84</v>
      </c>
      <c r="CQ28">
        <f t="shared" ca="1" si="36"/>
        <v>-84</v>
      </c>
      <c r="CR28">
        <f t="shared" ca="1" si="36"/>
        <v>-86</v>
      </c>
      <c r="CS28">
        <f t="shared" ca="1" si="36"/>
        <v>-83</v>
      </c>
      <c r="CT28">
        <f t="shared" ref="CT28:CW28" ca="1" si="58">INDIRECT("I"&amp;RANDBETWEEN($N28,$O28))</f>
        <v>-82</v>
      </c>
      <c r="CU28">
        <f t="shared" ca="1" si="58"/>
        <v>-84</v>
      </c>
      <c r="CV28">
        <f t="shared" ca="1" si="58"/>
        <v>-82</v>
      </c>
      <c r="CW28">
        <f t="shared" ca="1" si="58"/>
        <v>-87</v>
      </c>
      <c r="CX28">
        <f t="shared" ca="1" si="37"/>
        <v>-84.1</v>
      </c>
      <c r="CY28" s="24">
        <f t="shared" ca="1" si="38"/>
        <v>13.991642336716371</v>
      </c>
      <c r="CZ28" s="4">
        <f t="shared" ca="1" si="39"/>
        <v>12.518111644377413</v>
      </c>
      <c r="DA28" s="4">
        <f t="shared" ca="1" si="40"/>
        <v>13.991642336716371</v>
      </c>
      <c r="DB28" s="4">
        <f t="shared" ca="1" si="41"/>
        <v>12.518111644377413</v>
      </c>
      <c r="DC28" s="20">
        <f t="shared" ca="1" si="42"/>
        <v>10.190645461505648</v>
      </c>
      <c r="DD28" s="4">
        <f t="shared" ca="1" si="43"/>
        <v>8.9394689912596128</v>
      </c>
      <c r="DE28" s="4">
        <f t="shared" ca="1" si="44"/>
        <v>10.190645461505648</v>
      </c>
      <c r="DF28" s="10">
        <f t="shared" ca="1" si="45"/>
        <v>8.9394689912596128</v>
      </c>
    </row>
    <row r="29" spans="7:110" x14ac:dyDescent="0.25">
      <c r="G29">
        <v>0.3</v>
      </c>
      <c r="H29">
        <v>-59</v>
      </c>
      <c r="I29">
        <v>-59</v>
      </c>
      <c r="M29">
        <v>13</v>
      </c>
      <c r="N29">
        <f t="shared" si="51"/>
        <v>1384</v>
      </c>
      <c r="O29">
        <f t="shared" si="46"/>
        <v>1422</v>
      </c>
      <c r="P29">
        <f t="shared" ca="1" si="4"/>
        <v>-82</v>
      </c>
      <c r="Q29">
        <f t="shared" ca="1" si="55"/>
        <v>-82</v>
      </c>
      <c r="R29">
        <f t="shared" ca="1" si="55"/>
        <v>-82</v>
      </c>
      <c r="S29">
        <f t="shared" ca="1" si="55"/>
        <v>-82</v>
      </c>
      <c r="T29">
        <f t="shared" ca="1" si="55"/>
        <v>-82</v>
      </c>
      <c r="U29">
        <f t="shared" ca="1" si="55"/>
        <v>-82</v>
      </c>
      <c r="V29">
        <f t="shared" ca="1" si="55"/>
        <v>-82</v>
      </c>
      <c r="W29">
        <f t="shared" ca="1" si="55"/>
        <v>-83</v>
      </c>
      <c r="X29">
        <f t="shared" ca="1" si="55"/>
        <v>-83</v>
      </c>
      <c r="Y29">
        <f t="shared" ca="1" si="55"/>
        <v>-83</v>
      </c>
      <c r="Z29">
        <f t="shared" ca="1" si="5"/>
        <v>-82.3</v>
      </c>
      <c r="AA29" s="24">
        <f t="shared" ca="1" si="47"/>
        <v>10.662729875154843</v>
      </c>
      <c r="AB29" s="4">
        <f t="shared" ca="1" si="6"/>
        <v>9.3799669407389938</v>
      </c>
      <c r="AC29" s="4">
        <f t="shared" ca="1" si="7"/>
        <v>10.662729875154843</v>
      </c>
      <c r="AD29" s="4">
        <f t="shared" ca="1" si="8"/>
        <v>9.3799669407389938</v>
      </c>
      <c r="AE29" s="20">
        <f t="shared" ca="1" si="9"/>
        <v>10.190645461505648</v>
      </c>
      <c r="AF29" s="4">
        <f t="shared" ca="1" si="10"/>
        <v>8.9394689912596128</v>
      </c>
      <c r="AG29" s="4">
        <f t="shared" ca="1" si="11"/>
        <v>10.190645461505648</v>
      </c>
      <c r="AH29" s="10">
        <f t="shared" ca="1" si="12"/>
        <v>8.9394689912596128</v>
      </c>
      <c r="AI29" s="1"/>
      <c r="AJ29" s="1"/>
      <c r="AK29" s="1"/>
      <c r="AL29" s="1"/>
      <c r="AO29">
        <v>13</v>
      </c>
      <c r="AP29">
        <f t="shared" ca="1" si="52"/>
        <v>7</v>
      </c>
      <c r="AQ29">
        <f t="shared" ca="1" si="48"/>
        <v>6</v>
      </c>
      <c r="AR29">
        <f t="shared" ref="AR29:AR33" ca="1" si="59">INDIRECT("I"&amp;RANDBETWEEN($N29,$O29))</f>
        <v>-82</v>
      </c>
      <c r="AS29">
        <f t="shared" ca="1" si="56"/>
        <v>-82</v>
      </c>
      <c r="AT29">
        <f t="shared" ca="1" si="56"/>
        <v>-82</v>
      </c>
      <c r="AU29">
        <f t="shared" ca="1" si="56"/>
        <v>-81</v>
      </c>
      <c r="AV29">
        <f t="shared" ca="1" si="56"/>
        <v>-83</v>
      </c>
      <c r="AW29">
        <f t="shared" ca="1" si="56"/>
        <v>-81</v>
      </c>
      <c r="AX29">
        <f t="shared" ca="1" si="56"/>
        <v>-83</v>
      </c>
      <c r="AY29">
        <f t="shared" ca="1" si="56"/>
        <v>-83</v>
      </c>
      <c r="AZ29">
        <f t="shared" ca="1" si="56"/>
        <v>-82</v>
      </c>
      <c r="BA29">
        <f t="shared" ca="1" si="56"/>
        <v>-82</v>
      </c>
      <c r="BB29">
        <f t="shared" ca="1" si="17"/>
        <v>-82.1</v>
      </c>
      <c r="BC29" s="24">
        <f t="shared" ca="1" si="18"/>
        <v>10.345637664583199</v>
      </c>
      <c r="BD29" s="4">
        <f t="shared" ca="1" si="19"/>
        <v>9.0839538133720019</v>
      </c>
      <c r="BE29" s="4">
        <f t="shared" ca="1" si="20"/>
        <v>10.345637664583199</v>
      </c>
      <c r="BF29" s="4">
        <f t="shared" ca="1" si="21"/>
        <v>9.0839538133720019</v>
      </c>
      <c r="BG29" s="20">
        <f t="shared" ca="1" si="22"/>
        <v>10.190645461505648</v>
      </c>
      <c r="BH29" s="4">
        <f t="shared" ca="1" si="23"/>
        <v>8.9394689912596128</v>
      </c>
      <c r="BI29" s="4">
        <f t="shared" ca="1" si="24"/>
        <v>10.190645461505648</v>
      </c>
      <c r="BJ29" s="10">
        <f t="shared" ca="1" si="25"/>
        <v>8.9394689912596128</v>
      </c>
      <c r="BM29">
        <v>13</v>
      </c>
      <c r="BN29">
        <f t="shared" ca="1" si="53"/>
        <v>2</v>
      </c>
      <c r="BO29">
        <f t="shared" ca="1" si="49"/>
        <v>1</v>
      </c>
      <c r="BP29">
        <f t="shared" ref="BP29:BP33" ca="1" si="60">INDIRECT("I"&amp;RANDBETWEEN($N29,$O29))</f>
        <v>-83</v>
      </c>
      <c r="BQ29">
        <f t="shared" ca="1" si="57"/>
        <v>-82</v>
      </c>
      <c r="BR29">
        <f t="shared" ca="1" si="57"/>
        <v>-83</v>
      </c>
      <c r="BS29">
        <f t="shared" ca="1" si="57"/>
        <v>-82</v>
      </c>
      <c r="BT29">
        <f t="shared" ca="1" si="57"/>
        <v>-83</v>
      </c>
      <c r="BU29">
        <f t="shared" ca="1" si="57"/>
        <v>-82</v>
      </c>
      <c r="BV29">
        <f t="shared" ca="1" si="57"/>
        <v>-82</v>
      </c>
      <c r="BW29">
        <f t="shared" ca="1" si="57"/>
        <v>-82</v>
      </c>
      <c r="BX29">
        <f t="shared" ca="1" si="57"/>
        <v>-82</v>
      </c>
      <c r="BY29">
        <f t="shared" ca="1" si="57"/>
        <v>-82</v>
      </c>
      <c r="BZ29">
        <f t="shared" ca="1" si="27"/>
        <v>-82.3</v>
      </c>
      <c r="CA29" s="24">
        <f t="shared" ca="1" si="28"/>
        <v>10.662729875154843</v>
      </c>
      <c r="CB29" s="4">
        <f t="shared" ca="1" si="29"/>
        <v>9.3799669407389938</v>
      </c>
      <c r="CC29" s="4">
        <f t="shared" ca="1" si="30"/>
        <v>10.662729875154843</v>
      </c>
      <c r="CD29" s="4">
        <f t="shared" ca="1" si="31"/>
        <v>9.3799669407389938</v>
      </c>
      <c r="CE29" s="20">
        <f t="shared" ca="1" si="32"/>
        <v>11.851065758717512</v>
      </c>
      <c r="CF29" s="4">
        <f t="shared" ca="1" si="33"/>
        <v>10.494063162237262</v>
      </c>
      <c r="CG29" s="4">
        <f t="shared" ca="1" si="34"/>
        <v>11.851065758717512</v>
      </c>
      <c r="CH29" s="10">
        <f t="shared" ca="1" si="35"/>
        <v>10.494063162237262</v>
      </c>
      <c r="CK29">
        <v>13</v>
      </c>
      <c r="CL29">
        <f t="shared" ca="1" si="54"/>
        <v>2</v>
      </c>
      <c r="CM29">
        <f t="shared" ca="1" si="50"/>
        <v>1</v>
      </c>
      <c r="CN29">
        <f t="shared" ref="CN29:CW33" ca="1" si="61">INDIRECT("I"&amp;RANDBETWEEN($N29,$O29))</f>
        <v>-82</v>
      </c>
      <c r="CO29">
        <f t="shared" ca="1" si="61"/>
        <v>-83</v>
      </c>
      <c r="CP29">
        <f t="shared" ca="1" si="61"/>
        <v>-81</v>
      </c>
      <c r="CQ29">
        <f t="shared" ca="1" si="61"/>
        <v>-83</v>
      </c>
      <c r="CR29">
        <f t="shared" ca="1" si="61"/>
        <v>-82</v>
      </c>
      <c r="CS29">
        <f t="shared" ca="1" si="61"/>
        <v>-82</v>
      </c>
      <c r="CT29">
        <f t="shared" ca="1" si="61"/>
        <v>-83</v>
      </c>
      <c r="CU29">
        <f t="shared" ca="1" si="61"/>
        <v>-83</v>
      </c>
      <c r="CV29">
        <f t="shared" ca="1" si="61"/>
        <v>-82</v>
      </c>
      <c r="CW29">
        <f t="shared" ca="1" si="61"/>
        <v>-82</v>
      </c>
      <c r="CX29">
        <f t="shared" ca="1" si="37"/>
        <v>-82.3</v>
      </c>
      <c r="CY29" s="24">
        <f t="shared" ca="1" si="38"/>
        <v>10.662729875154843</v>
      </c>
      <c r="CZ29" s="4">
        <f t="shared" ca="1" si="39"/>
        <v>9.3799669407389938</v>
      </c>
      <c r="DA29" s="4">
        <f t="shared" ca="1" si="40"/>
        <v>10.662729875154843</v>
      </c>
      <c r="DB29" s="4">
        <f t="shared" ca="1" si="41"/>
        <v>9.3799669407389938</v>
      </c>
      <c r="DC29" s="20">
        <f t="shared" ca="1" si="42"/>
        <v>10.190645461505648</v>
      </c>
      <c r="DD29" s="4">
        <f t="shared" ca="1" si="43"/>
        <v>8.9394689912596128</v>
      </c>
      <c r="DE29" s="4">
        <f t="shared" ca="1" si="44"/>
        <v>10.190645461505648</v>
      </c>
      <c r="DF29" s="10">
        <f t="shared" ca="1" si="45"/>
        <v>8.9394689912596128</v>
      </c>
    </row>
    <row r="30" spans="7:110" x14ac:dyDescent="0.25">
      <c r="G30">
        <v>0.3</v>
      </c>
      <c r="H30">
        <v>-59</v>
      </c>
      <c r="I30">
        <v>-59</v>
      </c>
      <c r="M30">
        <v>13.5</v>
      </c>
      <c r="N30">
        <f t="shared" si="51"/>
        <v>1423</v>
      </c>
      <c r="O30">
        <f t="shared" si="46"/>
        <v>1454</v>
      </c>
      <c r="P30">
        <f t="shared" ca="1" si="4"/>
        <v>-82</v>
      </c>
      <c r="Q30">
        <f t="shared" ca="1" si="55"/>
        <v>-82</v>
      </c>
      <c r="R30">
        <f t="shared" ca="1" si="55"/>
        <v>-82</v>
      </c>
      <c r="S30">
        <f t="shared" ca="1" si="55"/>
        <v>-82</v>
      </c>
      <c r="T30">
        <f t="shared" ca="1" si="55"/>
        <v>-82</v>
      </c>
      <c r="U30">
        <f t="shared" ca="1" si="55"/>
        <v>-82</v>
      </c>
      <c r="V30">
        <f t="shared" ca="1" si="55"/>
        <v>-82</v>
      </c>
      <c r="W30">
        <f t="shared" ca="1" si="55"/>
        <v>-82</v>
      </c>
      <c r="X30">
        <f t="shared" ca="1" si="55"/>
        <v>-82</v>
      </c>
      <c r="Y30">
        <f t="shared" ca="1" si="55"/>
        <v>-82</v>
      </c>
      <c r="Z30">
        <f t="shared" ca="1" si="5"/>
        <v>-82</v>
      </c>
      <c r="AA30" s="24">
        <f t="shared" ca="1" si="47"/>
        <v>10.190645461505648</v>
      </c>
      <c r="AB30" s="4">
        <f t="shared" ca="1" si="6"/>
        <v>8.9394689912596128</v>
      </c>
      <c r="AC30" s="4">
        <f t="shared" ca="1" si="7"/>
        <v>10.190645461505648</v>
      </c>
      <c r="AD30" s="4">
        <f t="shared" ca="1" si="8"/>
        <v>8.9394689912596128</v>
      </c>
      <c r="AE30" s="20">
        <f t="shared" ca="1" si="9"/>
        <v>10.190645461505648</v>
      </c>
      <c r="AF30" s="4">
        <f t="shared" ca="1" si="10"/>
        <v>8.9394689912596128</v>
      </c>
      <c r="AG30" s="4">
        <f t="shared" ca="1" si="11"/>
        <v>10.190645461505648</v>
      </c>
      <c r="AH30" s="10">
        <f t="shared" ca="1" si="12"/>
        <v>8.9394689912596128</v>
      </c>
      <c r="AI30" s="1"/>
      <c r="AJ30" s="1"/>
      <c r="AK30" s="1"/>
      <c r="AL30" s="1"/>
      <c r="AO30">
        <v>13.5</v>
      </c>
      <c r="AP30">
        <f t="shared" ca="1" si="52"/>
        <v>7</v>
      </c>
      <c r="AQ30">
        <f t="shared" ca="1" si="48"/>
        <v>6</v>
      </c>
      <c r="AR30">
        <f t="shared" ca="1" si="59"/>
        <v>-82</v>
      </c>
      <c r="AS30">
        <f t="shared" ca="1" si="56"/>
        <v>-82</v>
      </c>
      <c r="AT30">
        <f t="shared" ca="1" si="56"/>
        <v>-82</v>
      </c>
      <c r="AU30">
        <f t="shared" ca="1" si="56"/>
        <v>-82</v>
      </c>
      <c r="AV30">
        <f t="shared" ca="1" si="56"/>
        <v>-82</v>
      </c>
      <c r="AW30">
        <f t="shared" ca="1" si="56"/>
        <v>-82</v>
      </c>
      <c r="AX30">
        <f t="shared" ca="1" si="56"/>
        <v>-82</v>
      </c>
      <c r="AY30">
        <f t="shared" ca="1" si="56"/>
        <v>-82</v>
      </c>
      <c r="AZ30">
        <f t="shared" ca="1" si="56"/>
        <v>-82</v>
      </c>
      <c r="BA30">
        <f t="shared" ca="1" si="56"/>
        <v>-82</v>
      </c>
      <c r="BB30">
        <f t="shared" ca="1" si="17"/>
        <v>-82</v>
      </c>
      <c r="BC30" s="24">
        <f t="shared" ca="1" si="18"/>
        <v>10.190645461505648</v>
      </c>
      <c r="BD30" s="4">
        <f t="shared" ca="1" si="19"/>
        <v>8.9394689912596128</v>
      </c>
      <c r="BE30" s="4">
        <f t="shared" ca="1" si="20"/>
        <v>10.190645461505648</v>
      </c>
      <c r="BF30" s="4">
        <f t="shared" ca="1" si="21"/>
        <v>8.9394689912596128</v>
      </c>
      <c r="BG30" s="20">
        <f t="shared" ca="1" si="22"/>
        <v>10.190645461505648</v>
      </c>
      <c r="BH30" s="4">
        <f t="shared" ca="1" si="23"/>
        <v>8.9394689912596128</v>
      </c>
      <c r="BI30" s="4">
        <f t="shared" ca="1" si="24"/>
        <v>10.190645461505648</v>
      </c>
      <c r="BJ30" s="10">
        <f t="shared" ca="1" si="25"/>
        <v>8.9394689912596128</v>
      </c>
      <c r="BM30">
        <v>13.5</v>
      </c>
      <c r="BN30">
        <f t="shared" ca="1" si="53"/>
        <v>2</v>
      </c>
      <c r="BO30">
        <f t="shared" ca="1" si="49"/>
        <v>1</v>
      </c>
      <c r="BP30">
        <f t="shared" ca="1" si="60"/>
        <v>-82</v>
      </c>
      <c r="BQ30">
        <f t="shared" ca="1" si="57"/>
        <v>-82</v>
      </c>
      <c r="BR30">
        <f t="shared" ca="1" si="57"/>
        <v>-82</v>
      </c>
      <c r="BS30">
        <f t="shared" ca="1" si="57"/>
        <v>-82</v>
      </c>
      <c r="BT30">
        <f t="shared" ca="1" si="57"/>
        <v>-82</v>
      </c>
      <c r="BU30">
        <f t="shared" ca="1" si="57"/>
        <v>-82</v>
      </c>
      <c r="BV30">
        <f t="shared" ca="1" si="57"/>
        <v>-82</v>
      </c>
      <c r="BW30">
        <f t="shared" ca="1" si="57"/>
        <v>-82</v>
      </c>
      <c r="BX30">
        <f t="shared" ca="1" si="57"/>
        <v>-82</v>
      </c>
      <c r="BY30">
        <f t="shared" ca="1" si="57"/>
        <v>-82</v>
      </c>
      <c r="BZ30">
        <f t="shared" ca="1" si="27"/>
        <v>-82</v>
      </c>
      <c r="CA30" s="24">
        <f t="shared" ca="1" si="28"/>
        <v>10.190645461505648</v>
      </c>
      <c r="CB30" s="4">
        <f t="shared" ca="1" si="29"/>
        <v>8.9394689912596128</v>
      </c>
      <c r="CC30" s="4">
        <f t="shared" ca="1" si="30"/>
        <v>10.190645461505648</v>
      </c>
      <c r="CD30" s="4">
        <f t="shared" ca="1" si="31"/>
        <v>8.9394689912596128</v>
      </c>
      <c r="CE30" s="20">
        <f t="shared" ca="1" si="32"/>
        <v>10.190645461505648</v>
      </c>
      <c r="CF30" s="4">
        <f t="shared" ca="1" si="33"/>
        <v>8.9394689912596128</v>
      </c>
      <c r="CG30" s="4">
        <f t="shared" ca="1" si="34"/>
        <v>10.190645461505648</v>
      </c>
      <c r="CH30" s="10">
        <f t="shared" ca="1" si="35"/>
        <v>8.9394689912596128</v>
      </c>
      <c r="CK30">
        <v>13.5</v>
      </c>
      <c r="CL30">
        <f t="shared" ca="1" si="54"/>
        <v>2</v>
      </c>
      <c r="CM30">
        <f t="shared" ca="1" si="50"/>
        <v>1</v>
      </c>
      <c r="CN30">
        <f t="shared" ca="1" si="61"/>
        <v>-82</v>
      </c>
      <c r="CO30">
        <f t="shared" ca="1" si="61"/>
        <v>-82</v>
      </c>
      <c r="CP30">
        <f t="shared" ca="1" si="61"/>
        <v>-82</v>
      </c>
      <c r="CQ30">
        <f t="shared" ca="1" si="61"/>
        <v>-82</v>
      </c>
      <c r="CR30">
        <f t="shared" ca="1" si="61"/>
        <v>-82</v>
      </c>
      <c r="CS30">
        <f t="shared" ca="1" si="61"/>
        <v>-82</v>
      </c>
      <c r="CT30">
        <f t="shared" ca="1" si="61"/>
        <v>-82</v>
      </c>
      <c r="CU30">
        <f t="shared" ca="1" si="61"/>
        <v>-82</v>
      </c>
      <c r="CV30">
        <f t="shared" ca="1" si="61"/>
        <v>-82</v>
      </c>
      <c r="CW30">
        <f t="shared" ca="1" si="61"/>
        <v>-82</v>
      </c>
      <c r="CX30">
        <f t="shared" ca="1" si="37"/>
        <v>-82</v>
      </c>
      <c r="CY30" s="24">
        <f t="shared" ca="1" si="38"/>
        <v>10.190645461505648</v>
      </c>
      <c r="CZ30" s="4">
        <f t="shared" ca="1" si="39"/>
        <v>8.9394689912596128</v>
      </c>
      <c r="DA30" s="4">
        <f t="shared" ca="1" si="40"/>
        <v>10.190645461505648</v>
      </c>
      <c r="DB30" s="4">
        <f t="shared" ca="1" si="41"/>
        <v>8.9394689912596128</v>
      </c>
      <c r="DC30" s="20">
        <f t="shared" ca="1" si="42"/>
        <v>10.190645461505648</v>
      </c>
      <c r="DD30" s="4">
        <f t="shared" ca="1" si="43"/>
        <v>8.9394689912596128</v>
      </c>
      <c r="DE30" s="4">
        <f t="shared" ca="1" si="44"/>
        <v>10.190645461505648</v>
      </c>
      <c r="DF30" s="10">
        <f t="shared" ca="1" si="45"/>
        <v>8.9394689912596128</v>
      </c>
    </row>
    <row r="31" spans="7:110" x14ac:dyDescent="0.25">
      <c r="G31">
        <v>0.3</v>
      </c>
      <c r="H31">
        <v>-60</v>
      </c>
      <c r="I31">
        <v>-60</v>
      </c>
      <c r="M31">
        <v>14</v>
      </c>
      <c r="N31">
        <f t="shared" si="51"/>
        <v>1455</v>
      </c>
      <c r="O31">
        <f t="shared" si="46"/>
        <v>1508</v>
      </c>
      <c r="P31">
        <f t="shared" ca="1" si="4"/>
        <v>-81</v>
      </c>
      <c r="Q31">
        <f t="shared" ca="1" si="55"/>
        <v>-81</v>
      </c>
      <c r="R31">
        <f t="shared" ca="1" si="55"/>
        <v>-81</v>
      </c>
      <c r="S31">
        <f t="shared" ca="1" si="55"/>
        <v>-81</v>
      </c>
      <c r="T31">
        <f t="shared" ca="1" si="55"/>
        <v>-81</v>
      </c>
      <c r="U31">
        <f t="shared" ca="1" si="55"/>
        <v>-81</v>
      </c>
      <c r="V31">
        <f t="shared" ca="1" si="55"/>
        <v>-81</v>
      </c>
      <c r="W31">
        <f t="shared" ca="1" si="55"/>
        <v>-81</v>
      </c>
      <c r="X31">
        <f t="shared" ca="1" si="55"/>
        <v>-81</v>
      </c>
      <c r="Y31">
        <f t="shared" ca="1" si="55"/>
        <v>-81</v>
      </c>
      <c r="Z31">
        <f t="shared" ca="1" si="5"/>
        <v>-81</v>
      </c>
      <c r="AA31" s="24">
        <f t="shared" ca="1" si="47"/>
        <v>8.7628620949736309</v>
      </c>
      <c r="AB31" s="4">
        <f t="shared" ca="1" si="6"/>
        <v>7.6151729420937668</v>
      </c>
      <c r="AC31" s="4">
        <f t="shared" ca="1" si="7"/>
        <v>8.7628620949736309</v>
      </c>
      <c r="AD31" s="4">
        <f t="shared" ca="1" si="8"/>
        <v>7.6151729420937668</v>
      </c>
      <c r="AE31" s="20">
        <f t="shared" ca="1" si="9"/>
        <v>8.7628620949736309</v>
      </c>
      <c r="AF31" s="4">
        <f t="shared" ca="1" si="10"/>
        <v>7.6151729420937668</v>
      </c>
      <c r="AG31" s="4">
        <f t="shared" ca="1" si="11"/>
        <v>8.7628620949736309</v>
      </c>
      <c r="AH31" s="10">
        <f t="shared" ca="1" si="12"/>
        <v>7.6151729420937668</v>
      </c>
      <c r="AI31" s="1"/>
      <c r="AJ31" s="1"/>
      <c r="AK31" s="1"/>
      <c r="AL31" s="1"/>
      <c r="AO31">
        <v>14</v>
      </c>
      <c r="AP31">
        <f t="shared" ca="1" si="52"/>
        <v>7</v>
      </c>
      <c r="AQ31">
        <f t="shared" ca="1" si="48"/>
        <v>6</v>
      </c>
      <c r="AR31">
        <f t="shared" ca="1" si="59"/>
        <v>-81</v>
      </c>
      <c r="AS31">
        <f t="shared" ca="1" si="56"/>
        <v>-81</v>
      </c>
      <c r="AT31">
        <f t="shared" ca="1" si="56"/>
        <v>-81</v>
      </c>
      <c r="AU31">
        <f t="shared" ca="1" si="56"/>
        <v>-81</v>
      </c>
      <c r="AV31">
        <f t="shared" ca="1" si="56"/>
        <v>-81</v>
      </c>
      <c r="AW31">
        <f t="shared" ca="1" si="56"/>
        <v>-81</v>
      </c>
      <c r="AX31">
        <f t="shared" ca="1" si="56"/>
        <v>-81</v>
      </c>
      <c r="AY31">
        <f t="shared" ca="1" si="56"/>
        <v>-81</v>
      </c>
      <c r="AZ31">
        <f t="shared" ca="1" si="56"/>
        <v>-81</v>
      </c>
      <c r="BA31">
        <f t="shared" ca="1" si="56"/>
        <v>-81</v>
      </c>
      <c r="BB31">
        <f t="shared" ca="1" si="17"/>
        <v>-81</v>
      </c>
      <c r="BC31" s="24">
        <f t="shared" ca="1" si="18"/>
        <v>8.7628620949736309</v>
      </c>
      <c r="BD31" s="4">
        <f t="shared" ca="1" si="19"/>
        <v>7.6151729420937668</v>
      </c>
      <c r="BE31" s="4">
        <f t="shared" ca="1" si="20"/>
        <v>8.7628620949736309</v>
      </c>
      <c r="BF31" s="4">
        <f t="shared" ca="1" si="21"/>
        <v>7.6151729420937668</v>
      </c>
      <c r="BG31" s="20">
        <f t="shared" ca="1" si="22"/>
        <v>8.7628620949736309</v>
      </c>
      <c r="BH31" s="4">
        <f t="shared" ca="1" si="23"/>
        <v>7.6151729420937668</v>
      </c>
      <c r="BI31" s="4">
        <f t="shared" ca="1" si="24"/>
        <v>8.7628620949736309</v>
      </c>
      <c r="BJ31" s="10">
        <f t="shared" ca="1" si="25"/>
        <v>7.6151729420937668</v>
      </c>
      <c r="BM31">
        <v>14</v>
      </c>
      <c r="BN31">
        <f t="shared" ca="1" si="53"/>
        <v>2</v>
      </c>
      <c r="BO31">
        <f t="shared" ca="1" si="49"/>
        <v>1</v>
      </c>
      <c r="BP31">
        <f t="shared" ca="1" si="60"/>
        <v>-81</v>
      </c>
      <c r="BQ31">
        <f t="shared" ca="1" si="57"/>
        <v>-81</v>
      </c>
      <c r="BR31">
        <f t="shared" ca="1" si="57"/>
        <v>-81</v>
      </c>
      <c r="BS31">
        <f t="shared" ca="1" si="57"/>
        <v>-81</v>
      </c>
      <c r="BT31">
        <f t="shared" ca="1" si="57"/>
        <v>-81</v>
      </c>
      <c r="BU31">
        <f t="shared" ca="1" si="57"/>
        <v>-81</v>
      </c>
      <c r="BV31">
        <f t="shared" ca="1" si="57"/>
        <v>-81</v>
      </c>
      <c r="BW31">
        <f t="shared" ca="1" si="57"/>
        <v>-81</v>
      </c>
      <c r="BX31">
        <f t="shared" ca="1" si="57"/>
        <v>-81</v>
      </c>
      <c r="BY31">
        <f t="shared" ca="1" si="57"/>
        <v>-81</v>
      </c>
      <c r="BZ31">
        <f t="shared" ca="1" si="27"/>
        <v>-81</v>
      </c>
      <c r="CA31" s="24">
        <f t="shared" ca="1" si="28"/>
        <v>8.7628620949736309</v>
      </c>
      <c r="CB31" s="4">
        <f t="shared" ca="1" si="29"/>
        <v>7.6151729420937668</v>
      </c>
      <c r="CC31" s="4">
        <f t="shared" ca="1" si="30"/>
        <v>8.7628620949736309</v>
      </c>
      <c r="CD31" s="4">
        <f t="shared" ca="1" si="31"/>
        <v>7.6151729420937668</v>
      </c>
      <c r="CE31" s="20">
        <f t="shared" ca="1" si="32"/>
        <v>8.7628620949736309</v>
      </c>
      <c r="CF31" s="4">
        <f t="shared" ca="1" si="33"/>
        <v>7.6151729420937668</v>
      </c>
      <c r="CG31" s="4">
        <f t="shared" ca="1" si="34"/>
        <v>8.7628620949736309</v>
      </c>
      <c r="CH31" s="10">
        <f t="shared" ca="1" si="35"/>
        <v>7.6151729420937668</v>
      </c>
      <c r="CK31">
        <v>14</v>
      </c>
      <c r="CL31">
        <f t="shared" ca="1" si="54"/>
        <v>2</v>
      </c>
      <c r="CM31">
        <f t="shared" ca="1" si="50"/>
        <v>1</v>
      </c>
      <c r="CN31">
        <f t="shared" ca="1" si="61"/>
        <v>-81</v>
      </c>
      <c r="CO31">
        <f t="shared" ca="1" si="61"/>
        <v>-81</v>
      </c>
      <c r="CP31">
        <f t="shared" ca="1" si="61"/>
        <v>-81</v>
      </c>
      <c r="CQ31">
        <f t="shared" ca="1" si="61"/>
        <v>-81</v>
      </c>
      <c r="CR31">
        <f t="shared" ca="1" si="61"/>
        <v>-81</v>
      </c>
      <c r="CS31">
        <f t="shared" ca="1" si="61"/>
        <v>-81</v>
      </c>
      <c r="CT31">
        <f t="shared" ca="1" si="61"/>
        <v>-81</v>
      </c>
      <c r="CU31">
        <f t="shared" ca="1" si="61"/>
        <v>-81</v>
      </c>
      <c r="CV31">
        <f t="shared" ca="1" si="61"/>
        <v>-81</v>
      </c>
      <c r="CW31">
        <f t="shared" ca="1" si="61"/>
        <v>-81</v>
      </c>
      <c r="CX31">
        <f t="shared" ca="1" si="37"/>
        <v>-81</v>
      </c>
      <c r="CY31" s="24">
        <f t="shared" ca="1" si="38"/>
        <v>8.7628620949736309</v>
      </c>
      <c r="CZ31" s="4">
        <f t="shared" ca="1" si="39"/>
        <v>7.6151729420937668</v>
      </c>
      <c r="DA31" s="4">
        <f t="shared" ca="1" si="40"/>
        <v>8.7628620949736309</v>
      </c>
      <c r="DB31" s="4">
        <f t="shared" ca="1" si="41"/>
        <v>7.6151729420937668</v>
      </c>
      <c r="DC31" s="20">
        <f t="shared" ca="1" si="42"/>
        <v>8.7628620949736309</v>
      </c>
      <c r="DD31" s="4">
        <f t="shared" ca="1" si="43"/>
        <v>7.6151729420937668</v>
      </c>
      <c r="DE31" s="4">
        <f t="shared" ca="1" si="44"/>
        <v>8.7628620949736309</v>
      </c>
      <c r="DF31" s="10">
        <f t="shared" ca="1" si="45"/>
        <v>7.6151729420937668</v>
      </c>
    </row>
    <row r="32" spans="7:110" x14ac:dyDescent="0.25">
      <c r="G32">
        <v>0.3</v>
      </c>
      <c r="H32">
        <v>-59</v>
      </c>
      <c r="I32">
        <v>-59</v>
      </c>
      <c r="M32">
        <v>14.5</v>
      </c>
      <c r="N32">
        <f t="shared" si="51"/>
        <v>1509</v>
      </c>
      <c r="O32">
        <f t="shared" si="46"/>
        <v>1574</v>
      </c>
      <c r="P32">
        <f t="shared" ca="1" si="4"/>
        <v>-90</v>
      </c>
      <c r="Q32">
        <f t="shared" ca="1" si="55"/>
        <v>-91</v>
      </c>
      <c r="R32">
        <f t="shared" ca="1" si="55"/>
        <v>-89</v>
      </c>
      <c r="S32">
        <f t="shared" ca="1" si="55"/>
        <v>-88</v>
      </c>
      <c r="T32">
        <f t="shared" ca="1" si="55"/>
        <v>-90</v>
      </c>
      <c r="U32">
        <f t="shared" ca="1" si="55"/>
        <v>-90</v>
      </c>
      <c r="V32">
        <f t="shared" ca="1" si="55"/>
        <v>-90</v>
      </c>
      <c r="W32">
        <f t="shared" ca="1" si="55"/>
        <v>-88</v>
      </c>
      <c r="X32">
        <f t="shared" ca="1" si="55"/>
        <v>-88</v>
      </c>
      <c r="Y32">
        <f t="shared" ca="1" si="55"/>
        <v>-88</v>
      </c>
      <c r="Z32">
        <f t="shared" ca="1" si="5"/>
        <v>-89.2</v>
      </c>
      <c r="AA32" s="24">
        <f t="shared" ca="1" si="47"/>
        <v>30.213625625414483</v>
      </c>
      <c r="AB32" s="4">
        <f t="shared" ca="1" si="6"/>
        <v>28.357097309844864</v>
      </c>
      <c r="AC32" s="4">
        <f t="shared" ca="1" si="7"/>
        <v>15</v>
      </c>
      <c r="AD32" s="4">
        <f t="shared" ca="1" si="8"/>
        <v>15</v>
      </c>
      <c r="AE32" s="20">
        <f t="shared" ca="1" si="9"/>
        <v>34.091602493326064</v>
      </c>
      <c r="AF32" s="4">
        <f t="shared" ca="1" si="10"/>
        <v>32.237943868116517</v>
      </c>
      <c r="AG32" s="4">
        <f t="shared" ca="1" si="11"/>
        <v>15</v>
      </c>
      <c r="AH32" s="10">
        <f t="shared" ca="1" si="12"/>
        <v>15</v>
      </c>
      <c r="AI32" s="1"/>
      <c r="AJ32" s="1"/>
      <c r="AK32" s="1"/>
      <c r="AL32" s="1"/>
      <c r="AO32">
        <v>14.5</v>
      </c>
      <c r="AP32">
        <f t="shared" ca="1" si="52"/>
        <v>7</v>
      </c>
      <c r="AQ32">
        <f t="shared" ca="1" si="48"/>
        <v>6</v>
      </c>
      <c r="AR32">
        <f t="shared" ca="1" si="59"/>
        <v>-88</v>
      </c>
      <c r="AS32">
        <f t="shared" ca="1" si="56"/>
        <v>-90</v>
      </c>
      <c r="AT32">
        <f t="shared" ca="1" si="56"/>
        <v>-90</v>
      </c>
      <c r="AU32">
        <f t="shared" ca="1" si="56"/>
        <v>-88</v>
      </c>
      <c r="AV32">
        <f t="shared" ca="1" si="56"/>
        <v>-88</v>
      </c>
      <c r="AW32">
        <f t="shared" ca="1" si="56"/>
        <v>-90</v>
      </c>
      <c r="AX32">
        <f t="shared" ca="1" si="56"/>
        <v>-90</v>
      </c>
      <c r="AY32">
        <f t="shared" ca="1" si="56"/>
        <v>-89</v>
      </c>
      <c r="AZ32">
        <f t="shared" ca="1" si="56"/>
        <v>-88</v>
      </c>
      <c r="BA32">
        <f t="shared" ca="1" si="56"/>
        <v>-88</v>
      </c>
      <c r="BB32">
        <f t="shared" ca="1" si="17"/>
        <v>-88.9</v>
      </c>
      <c r="BC32" s="24">
        <f t="shared" ca="1" si="18"/>
        <v>28.875939882214226</v>
      </c>
      <c r="BD32" s="4">
        <f t="shared" ca="1" si="19"/>
        <v>27.025403573918982</v>
      </c>
      <c r="BE32" s="4">
        <f t="shared" ca="1" si="20"/>
        <v>15</v>
      </c>
      <c r="BF32" s="4">
        <f t="shared" ca="1" si="21"/>
        <v>15</v>
      </c>
      <c r="BG32" s="20">
        <f t="shared" ca="1" si="22"/>
        <v>25.207860400734493</v>
      </c>
      <c r="BH32" s="4">
        <f t="shared" ca="1" si="23"/>
        <v>23.393943228456834</v>
      </c>
      <c r="BI32" s="4">
        <f t="shared" ca="1" si="24"/>
        <v>15</v>
      </c>
      <c r="BJ32" s="10">
        <f t="shared" ca="1" si="25"/>
        <v>15</v>
      </c>
      <c r="BM32">
        <v>14.5</v>
      </c>
      <c r="BN32">
        <f t="shared" ca="1" si="53"/>
        <v>2</v>
      </c>
      <c r="BO32">
        <f t="shared" ca="1" si="49"/>
        <v>1</v>
      </c>
      <c r="BP32">
        <f t="shared" ca="1" si="60"/>
        <v>-89</v>
      </c>
      <c r="BQ32">
        <f t="shared" ca="1" si="57"/>
        <v>-89</v>
      </c>
      <c r="BR32">
        <f t="shared" ca="1" si="57"/>
        <v>-90</v>
      </c>
      <c r="BS32">
        <f t="shared" ca="1" si="57"/>
        <v>-88</v>
      </c>
      <c r="BT32">
        <f t="shared" ca="1" si="57"/>
        <v>-89</v>
      </c>
      <c r="BU32">
        <f t="shared" ca="1" si="57"/>
        <v>-88</v>
      </c>
      <c r="BV32">
        <f t="shared" ca="1" si="57"/>
        <v>-91</v>
      </c>
      <c r="BW32">
        <f t="shared" ca="1" si="57"/>
        <v>-87</v>
      </c>
      <c r="BX32">
        <f t="shared" ca="1" si="57"/>
        <v>-88</v>
      </c>
      <c r="BY32">
        <f t="shared" ca="1" si="57"/>
        <v>-89</v>
      </c>
      <c r="BZ32">
        <f t="shared" ca="1" si="27"/>
        <v>-88.8</v>
      </c>
      <c r="CA32" s="24">
        <f t="shared" ca="1" si="28"/>
        <v>28.443337689543061</v>
      </c>
      <c r="CB32" s="4">
        <f t="shared" ca="1" si="29"/>
        <v>26.595551033041254</v>
      </c>
      <c r="CC32" s="4">
        <f t="shared" ca="1" si="30"/>
        <v>15</v>
      </c>
      <c r="CD32" s="4">
        <f t="shared" ca="1" si="31"/>
        <v>15</v>
      </c>
      <c r="CE32" s="20">
        <f t="shared" ca="1" si="32"/>
        <v>29.315121635243067</v>
      </c>
      <c r="CF32" s="4">
        <f t="shared" ca="1" si="33"/>
        <v>27.462203637962052</v>
      </c>
      <c r="CG32" s="4">
        <f t="shared" ca="1" si="34"/>
        <v>15</v>
      </c>
      <c r="CH32" s="10">
        <f t="shared" ca="1" si="35"/>
        <v>15</v>
      </c>
      <c r="CK32">
        <v>14.5</v>
      </c>
      <c r="CL32">
        <f t="shared" ca="1" si="54"/>
        <v>2</v>
      </c>
      <c r="CM32">
        <f t="shared" ca="1" si="50"/>
        <v>1</v>
      </c>
      <c r="CN32">
        <f t="shared" ca="1" si="61"/>
        <v>-88</v>
      </c>
      <c r="CO32">
        <f t="shared" ca="1" si="61"/>
        <v>-88</v>
      </c>
      <c r="CP32">
        <f t="shared" ca="1" si="61"/>
        <v>-89</v>
      </c>
      <c r="CQ32">
        <f t="shared" ca="1" si="61"/>
        <v>-88</v>
      </c>
      <c r="CR32">
        <f t="shared" ca="1" si="61"/>
        <v>-90</v>
      </c>
      <c r="CS32">
        <f t="shared" ca="1" si="61"/>
        <v>-88</v>
      </c>
      <c r="CT32">
        <f t="shared" ca="1" si="61"/>
        <v>-91</v>
      </c>
      <c r="CU32">
        <f t="shared" ca="1" si="61"/>
        <v>-90</v>
      </c>
      <c r="CV32">
        <f t="shared" ca="1" si="61"/>
        <v>-87</v>
      </c>
      <c r="CW32">
        <f t="shared" ca="1" si="61"/>
        <v>-88</v>
      </c>
      <c r="CX32">
        <f t="shared" ca="1" si="37"/>
        <v>-88.7</v>
      </c>
      <c r="CY32" s="24">
        <f t="shared" ca="1" si="38"/>
        <v>28.017216486161558</v>
      </c>
      <c r="CZ32" s="4">
        <f t="shared" ca="1" si="39"/>
        <v>26.17253551150332</v>
      </c>
      <c r="DA32" s="4">
        <f t="shared" ca="1" si="40"/>
        <v>15</v>
      </c>
      <c r="DB32" s="4">
        <f t="shared" ca="1" si="41"/>
        <v>15</v>
      </c>
      <c r="DC32" s="20">
        <f t="shared" ca="1" si="42"/>
        <v>25.207860400734493</v>
      </c>
      <c r="DD32" s="4">
        <f t="shared" ca="1" si="43"/>
        <v>23.393943228456834</v>
      </c>
      <c r="DE32" s="4">
        <f t="shared" ca="1" si="44"/>
        <v>15</v>
      </c>
      <c r="DF32" s="10">
        <f t="shared" ca="1" si="45"/>
        <v>15</v>
      </c>
    </row>
    <row r="33" spans="7:110" ht="15.75" thickBot="1" x14ac:dyDescent="0.3">
      <c r="G33">
        <v>0.3</v>
      </c>
      <c r="H33">
        <v>-60</v>
      </c>
      <c r="I33">
        <v>-60</v>
      </c>
      <c r="M33">
        <v>15</v>
      </c>
      <c r="N33">
        <f t="shared" si="51"/>
        <v>1575</v>
      </c>
      <c r="O33">
        <f t="shared" si="46"/>
        <v>1613</v>
      </c>
      <c r="P33">
        <f t="shared" ca="1" si="4"/>
        <v>-80</v>
      </c>
      <c r="Q33">
        <f t="shared" ca="1" si="55"/>
        <v>-81</v>
      </c>
      <c r="R33">
        <f t="shared" ca="1" si="55"/>
        <v>-81</v>
      </c>
      <c r="S33">
        <f t="shared" ca="1" si="55"/>
        <v>-80</v>
      </c>
      <c r="T33">
        <f t="shared" ca="1" si="55"/>
        <v>-82</v>
      </c>
      <c r="U33">
        <f t="shared" ca="1" si="55"/>
        <v>-82</v>
      </c>
      <c r="V33">
        <f t="shared" ca="1" si="55"/>
        <v>-81</v>
      </c>
      <c r="W33">
        <f t="shared" ca="1" si="55"/>
        <v>-81</v>
      </c>
      <c r="X33">
        <f t="shared" ca="1" si="55"/>
        <v>-81</v>
      </c>
      <c r="Y33">
        <f t="shared" ca="1" si="55"/>
        <v>-81</v>
      </c>
      <c r="Z33">
        <f t="shared" ca="1" si="5"/>
        <v>-81</v>
      </c>
      <c r="AA33" s="24">
        <f t="shared" ca="1" si="47"/>
        <v>8.7628620949736309</v>
      </c>
      <c r="AB33" s="4">
        <f t="shared" ca="1" si="6"/>
        <v>7.6151729420937668</v>
      </c>
      <c r="AC33" s="25">
        <f t="shared" ca="1" si="7"/>
        <v>8.7628620949736309</v>
      </c>
      <c r="AD33" s="25">
        <f t="shared" ca="1" si="8"/>
        <v>7.6151729420937668</v>
      </c>
      <c r="AE33" s="20">
        <f t="shared" ca="1" si="9"/>
        <v>7.5351215372554474</v>
      </c>
      <c r="AF33" s="4">
        <f t="shared" ca="1" si="10"/>
        <v>6.4870585707827244</v>
      </c>
      <c r="AG33" s="26">
        <f t="shared" ca="1" si="11"/>
        <v>7.5351215372554474</v>
      </c>
      <c r="AH33" s="11">
        <f t="shared" ca="1" si="12"/>
        <v>6.4870585707827244</v>
      </c>
      <c r="AI33" s="1"/>
      <c r="AJ33" s="1"/>
      <c r="AK33" s="1"/>
      <c r="AL33" s="1"/>
      <c r="AO33">
        <v>15</v>
      </c>
      <c r="AP33">
        <f t="shared" ca="1" si="52"/>
        <v>7</v>
      </c>
      <c r="AQ33">
        <f t="shared" ca="1" si="48"/>
        <v>6</v>
      </c>
      <c r="AR33">
        <f t="shared" ca="1" si="59"/>
        <v>-81</v>
      </c>
      <c r="AS33">
        <f t="shared" ca="1" si="56"/>
        <v>-82</v>
      </c>
      <c r="AT33">
        <f t="shared" ca="1" si="56"/>
        <v>-81</v>
      </c>
      <c r="AU33">
        <f t="shared" ca="1" si="56"/>
        <v>-80</v>
      </c>
      <c r="AV33">
        <f t="shared" ca="1" si="56"/>
        <v>-80</v>
      </c>
      <c r="AW33">
        <f t="shared" ca="1" si="56"/>
        <v>-81</v>
      </c>
      <c r="AX33">
        <f t="shared" ca="1" si="56"/>
        <v>-81</v>
      </c>
      <c r="AY33">
        <f t="shared" ca="1" si="56"/>
        <v>-82</v>
      </c>
      <c r="AZ33">
        <f t="shared" ca="1" si="56"/>
        <v>-82</v>
      </c>
      <c r="BA33">
        <f t="shared" ca="1" si="56"/>
        <v>-80</v>
      </c>
      <c r="BB33">
        <f t="shared" ca="1" si="17"/>
        <v>-81</v>
      </c>
      <c r="BC33" s="24">
        <f t="shared" ca="1" si="18"/>
        <v>8.7628620949736309</v>
      </c>
      <c r="BD33" s="4">
        <f t="shared" ca="1" si="19"/>
        <v>7.6151729420937668</v>
      </c>
      <c r="BE33" s="25">
        <f t="shared" ca="1" si="20"/>
        <v>8.7628620949736309</v>
      </c>
      <c r="BF33" s="25">
        <f t="shared" ca="1" si="21"/>
        <v>7.6151729420937668</v>
      </c>
      <c r="BG33" s="20">
        <f t="shared" ca="1" si="22"/>
        <v>8.7628620949736309</v>
      </c>
      <c r="BH33" s="4">
        <f t="shared" ca="1" si="23"/>
        <v>7.6151729420937668</v>
      </c>
      <c r="BI33" s="26">
        <f t="shared" ca="1" si="24"/>
        <v>8.7628620949736309</v>
      </c>
      <c r="BJ33" s="11">
        <f t="shared" ca="1" si="25"/>
        <v>7.6151729420937668</v>
      </c>
      <c r="BM33">
        <v>15</v>
      </c>
      <c r="BN33">
        <f t="shared" ca="1" si="53"/>
        <v>2</v>
      </c>
      <c r="BO33">
        <f t="shared" ca="1" si="49"/>
        <v>1</v>
      </c>
      <c r="BP33">
        <f t="shared" ca="1" si="60"/>
        <v>-80</v>
      </c>
      <c r="BQ33">
        <f t="shared" ca="1" si="57"/>
        <v>-80</v>
      </c>
      <c r="BR33">
        <f t="shared" ca="1" si="57"/>
        <v>-81</v>
      </c>
      <c r="BS33">
        <f t="shared" ca="1" si="57"/>
        <v>-80</v>
      </c>
      <c r="BT33">
        <f t="shared" ca="1" si="57"/>
        <v>-80</v>
      </c>
      <c r="BU33">
        <f t="shared" ca="1" si="57"/>
        <v>-81</v>
      </c>
      <c r="BV33">
        <f t="shared" ca="1" si="57"/>
        <v>-80</v>
      </c>
      <c r="BW33">
        <f t="shared" ca="1" si="57"/>
        <v>-81</v>
      </c>
      <c r="BX33">
        <f t="shared" ca="1" si="57"/>
        <v>-81</v>
      </c>
      <c r="BY33">
        <f t="shared" ca="1" si="57"/>
        <v>-80</v>
      </c>
      <c r="BZ33">
        <f t="shared" ca="1" si="27"/>
        <v>-80.400000000000006</v>
      </c>
      <c r="CA33" s="24">
        <f t="shared" ca="1" si="28"/>
        <v>8.0041007723341906</v>
      </c>
      <c r="CB33" s="4">
        <f t="shared" ca="1" si="29"/>
        <v>6.9167264448783765</v>
      </c>
      <c r="CC33" s="25">
        <f t="shared" ca="1" si="30"/>
        <v>8.0041007723341906</v>
      </c>
      <c r="CD33" s="25">
        <f t="shared" ca="1" si="31"/>
        <v>6.9167264448783765</v>
      </c>
      <c r="CE33" s="20">
        <f t="shared" ca="1" si="32"/>
        <v>7.5351215372554474</v>
      </c>
      <c r="CF33" s="4">
        <f t="shared" ca="1" si="33"/>
        <v>6.4870585707827244</v>
      </c>
      <c r="CG33" s="26">
        <f t="shared" ca="1" si="34"/>
        <v>7.5351215372554474</v>
      </c>
      <c r="CH33" s="11">
        <f t="shared" ca="1" si="35"/>
        <v>6.4870585707827244</v>
      </c>
      <c r="CK33">
        <v>15</v>
      </c>
      <c r="CL33">
        <f t="shared" ca="1" si="54"/>
        <v>2</v>
      </c>
      <c r="CM33">
        <f t="shared" ca="1" si="50"/>
        <v>1</v>
      </c>
      <c r="CN33">
        <f t="shared" ca="1" si="61"/>
        <v>-81</v>
      </c>
      <c r="CO33">
        <f t="shared" ca="1" si="61"/>
        <v>-81</v>
      </c>
      <c r="CP33">
        <f t="shared" ca="1" si="61"/>
        <v>-81</v>
      </c>
      <c r="CQ33">
        <f t="shared" ca="1" si="61"/>
        <v>-81</v>
      </c>
      <c r="CR33">
        <f t="shared" ca="1" si="61"/>
        <v>-81</v>
      </c>
      <c r="CS33">
        <f t="shared" ca="1" si="61"/>
        <v>-80</v>
      </c>
      <c r="CT33">
        <f t="shared" ca="1" si="61"/>
        <v>-81</v>
      </c>
      <c r="CU33">
        <f t="shared" ca="1" si="61"/>
        <v>-81</v>
      </c>
      <c r="CV33">
        <f t="shared" ca="1" si="61"/>
        <v>-82</v>
      </c>
      <c r="CW33">
        <f t="shared" ca="1" si="61"/>
        <v>-81</v>
      </c>
      <c r="CX33">
        <f t="shared" ca="1" si="37"/>
        <v>-81</v>
      </c>
      <c r="CY33" s="24">
        <f t="shared" ca="1" si="38"/>
        <v>8.7628620949736309</v>
      </c>
      <c r="CZ33" s="4">
        <f t="shared" ca="1" si="39"/>
        <v>7.6151729420937668</v>
      </c>
      <c r="DA33" s="25">
        <f t="shared" ca="1" si="40"/>
        <v>8.7628620949736309</v>
      </c>
      <c r="DB33" s="25">
        <f t="shared" ca="1" si="41"/>
        <v>7.6151729420937668</v>
      </c>
      <c r="DC33" s="20">
        <f t="shared" ca="1" si="42"/>
        <v>8.7628620949736309</v>
      </c>
      <c r="DD33" s="4">
        <f t="shared" ca="1" si="43"/>
        <v>7.6151729420937668</v>
      </c>
      <c r="DE33" s="26">
        <f t="shared" ca="1" si="44"/>
        <v>8.7628620949736309</v>
      </c>
      <c r="DF33" s="11">
        <f t="shared" ca="1" si="45"/>
        <v>7.6151729420937668</v>
      </c>
    </row>
    <row r="34" spans="7:110" x14ac:dyDescent="0.25">
      <c r="G34">
        <v>0.3</v>
      </c>
      <c r="H34">
        <v>-59</v>
      </c>
      <c r="I34">
        <v>-59</v>
      </c>
      <c r="AA34" s="49" t="s">
        <v>1487</v>
      </c>
      <c r="AB34" s="49"/>
      <c r="AC34" s="49"/>
      <c r="AD34" s="49"/>
      <c r="AE34" s="49" t="s">
        <v>1488</v>
      </c>
      <c r="AF34" s="49"/>
      <c r="AG34" s="49"/>
      <c r="AH34" s="49"/>
      <c r="BC34" s="49" t="s">
        <v>1487</v>
      </c>
      <c r="BD34" s="49"/>
      <c r="BE34" s="49"/>
      <c r="BF34" s="49"/>
      <c r="BG34" s="49" t="s">
        <v>1488</v>
      </c>
      <c r="BH34" s="49"/>
      <c r="BI34" s="49"/>
      <c r="BJ34" s="49"/>
      <c r="CA34" s="49" t="s">
        <v>1487</v>
      </c>
      <c r="CB34" s="49"/>
      <c r="CC34" s="49"/>
      <c r="CD34" s="49"/>
      <c r="CE34" s="49" t="s">
        <v>1488</v>
      </c>
      <c r="CF34" s="49"/>
      <c r="CG34" s="49"/>
      <c r="CH34" s="49"/>
      <c r="CY34" s="49" t="s">
        <v>1487</v>
      </c>
      <c r="CZ34" s="49"/>
      <c r="DA34" s="49"/>
      <c r="DB34" s="49"/>
      <c r="DC34" s="49" t="s">
        <v>1488</v>
      </c>
      <c r="DD34" s="49"/>
      <c r="DE34" s="49"/>
      <c r="DF34" s="49"/>
    </row>
    <row r="35" spans="7:110" x14ac:dyDescent="0.25">
      <c r="G35">
        <v>0.3</v>
      </c>
      <c r="H35">
        <v>-59</v>
      </c>
      <c r="I35">
        <v>-59</v>
      </c>
      <c r="AB35" t="s">
        <v>1501</v>
      </c>
      <c r="AC35" s="43" t="s">
        <v>1541</v>
      </c>
      <c r="AD35" s="43"/>
      <c r="AE35" s="43"/>
      <c r="AF35" s="43"/>
      <c r="AG35" s="43" t="s">
        <v>1540</v>
      </c>
      <c r="AH35" s="43"/>
      <c r="AI35" s="43"/>
      <c r="AJ35" s="43"/>
    </row>
    <row r="36" spans="7:110" x14ac:dyDescent="0.25">
      <c r="G36">
        <v>0.3</v>
      </c>
      <c r="H36">
        <v>-59</v>
      </c>
      <c r="I36">
        <v>-59</v>
      </c>
      <c r="AC36" s="43" t="s">
        <v>1543</v>
      </c>
      <c r="AD36" s="43"/>
      <c r="AE36" s="43" t="s">
        <v>1502</v>
      </c>
      <c r="AF36" s="43"/>
      <c r="AG36" s="43" t="s">
        <v>1543</v>
      </c>
      <c r="AH36" s="43"/>
      <c r="AI36" s="43" t="s">
        <v>1542</v>
      </c>
      <c r="AJ36" s="43"/>
      <c r="AO36" t="s">
        <v>1538</v>
      </c>
      <c r="AQ36" t="s">
        <v>1502</v>
      </c>
    </row>
    <row r="37" spans="7:110" x14ac:dyDescent="0.25">
      <c r="G37">
        <v>0.3</v>
      </c>
      <c r="H37">
        <v>-59</v>
      </c>
      <c r="I37">
        <v>-59</v>
      </c>
      <c r="AB37" t="s">
        <v>1458</v>
      </c>
      <c r="AC37" t="s">
        <v>1539</v>
      </c>
      <c r="AD37" t="s">
        <v>1537</v>
      </c>
      <c r="AE37" t="s">
        <v>1539</v>
      </c>
      <c r="AF37" t="s">
        <v>1537</v>
      </c>
      <c r="AG37" t="s">
        <v>1539</v>
      </c>
      <c r="AH37" t="s">
        <v>1537</v>
      </c>
      <c r="AI37" t="s">
        <v>1539</v>
      </c>
      <c r="AJ37" t="s">
        <v>1537</v>
      </c>
      <c r="AO37" t="s">
        <v>1539</v>
      </c>
      <c r="AP37" t="s">
        <v>1537</v>
      </c>
      <c r="AQ37" t="s">
        <v>1539</v>
      </c>
      <c r="AR37" t="s">
        <v>1537</v>
      </c>
    </row>
    <row r="38" spans="7:110" x14ac:dyDescent="0.25">
      <c r="G38">
        <v>0.3</v>
      </c>
      <c r="H38">
        <v>-59</v>
      </c>
      <c r="I38">
        <v>-59</v>
      </c>
      <c r="AB38">
        <v>0.3</v>
      </c>
      <c r="AC38" s="1">
        <f ca="1">POWER(AC2-AB38,2)</f>
        <v>1.3129530573131921E-3</v>
      </c>
      <c r="AD38" s="1">
        <f ca="1">POWER(AD2-AB38,2)</f>
        <v>3.7727144952503576E-3</v>
      </c>
      <c r="AE38" s="1">
        <f ca="1">ABS(AC2-AB38)</f>
        <v>3.6234694110937271E-2</v>
      </c>
      <c r="AF38" s="1">
        <f ca="1">ABS(AD2-AB38)</f>
        <v>6.1422426647360306E-2</v>
      </c>
      <c r="AG38" s="1">
        <f ca="1">POWER(AG2-AB38,2)</f>
        <v>2.7337006283373203E-4</v>
      </c>
      <c r="AH38" s="1">
        <f ca="1">POWER(AH2-AB38,2)</f>
        <v>5.8129788917974439E-3</v>
      </c>
      <c r="AI38" s="1">
        <f ca="1">ABS(AG2-AB38)</f>
        <v>1.6533906460172443E-2</v>
      </c>
      <c r="AJ38" s="1">
        <f ca="1">ABS(AH2-AB38)</f>
        <v>7.6242894041329806E-2</v>
      </c>
      <c r="AN38" t="s">
        <v>1540</v>
      </c>
      <c r="AO38" s="1">
        <f ca="1">AG70</f>
        <v>19.516933972967074</v>
      </c>
      <c r="AP38" s="1">
        <f ca="1">AH70</f>
        <v>19.299043382834149</v>
      </c>
      <c r="AQ38" s="1">
        <f ca="1">AI70</f>
        <v>3.2987104308142468</v>
      </c>
      <c r="AR38" s="1">
        <f ca="1">AJ70</f>
        <v>3.3493613791975578</v>
      </c>
    </row>
    <row r="39" spans="7:110" x14ac:dyDescent="0.25">
      <c r="G39">
        <v>0.3</v>
      </c>
      <c r="H39">
        <v>-59</v>
      </c>
      <c r="I39">
        <v>-59</v>
      </c>
      <c r="AB39">
        <v>0.5</v>
      </c>
      <c r="AC39" s="1">
        <f t="shared" ref="AC39:AC69" ca="1" si="62">POWER(AC3-AB39,2)</f>
        <v>5.1106268895089291E-2</v>
      </c>
      <c r="AD39" s="1">
        <f t="shared" ref="AD39:AD70" ca="1" si="63">POWER(AD3-AB39,2)</f>
        <v>1.6359053957570261E-3</v>
      </c>
      <c r="AE39" s="1">
        <f t="shared" ref="AE39:AE69" ca="1" si="64">ABS(AC3-AB39)</f>
        <v>0.22606695666348342</v>
      </c>
      <c r="AF39" s="1">
        <f t="shared" ref="AF39:AF69" ca="1" si="65">ABS(AD3-AB39)</f>
        <v>4.0446327345718625E-2</v>
      </c>
      <c r="AG39" s="1">
        <f ca="1">POWER(AG3-AB39,2)</f>
        <v>3.0027624455310854E-2</v>
      </c>
      <c r="AH39" s="1">
        <f ca="1">POWER(AH3-AB39,2)</f>
        <v>1.4121592798084595E-6</v>
      </c>
      <c r="AI39" s="1">
        <f ca="1">ABS(AG3-AB39)</f>
        <v>0.17328480734129825</v>
      </c>
      <c r="AJ39" s="1">
        <f ca="1">ABS(AH3-AB39)</f>
        <v>1.1883430816933549E-3</v>
      </c>
      <c r="AN39" t="s">
        <v>1541</v>
      </c>
      <c r="AO39" s="1">
        <f ca="1">AC70</f>
        <v>13.512030766332163</v>
      </c>
      <c r="AP39" s="1">
        <f ca="1">AD70</f>
        <v>13.49995565487478</v>
      </c>
      <c r="AQ39" s="1">
        <f ca="1">AE70</f>
        <v>2.8578254401134133</v>
      </c>
      <c r="AR39" s="1">
        <f ca="1">AF70</f>
        <v>2.8315897778665637</v>
      </c>
    </row>
    <row r="40" spans="7:110" x14ac:dyDescent="0.25">
      <c r="G40">
        <v>0.3</v>
      </c>
      <c r="H40">
        <v>-60</v>
      </c>
      <c r="I40">
        <v>-60</v>
      </c>
      <c r="AB40">
        <v>0.75</v>
      </c>
      <c r="AC40" s="1">
        <f t="shared" ca="1" si="62"/>
        <v>0.23180746327429375</v>
      </c>
      <c r="AD40" s="1">
        <f t="shared" ca="1" si="63"/>
        <v>3.8907378728494688E-2</v>
      </c>
      <c r="AE40" s="1">
        <f t="shared" ca="1" si="64"/>
        <v>0.48146387535753266</v>
      </c>
      <c r="AF40" s="1">
        <f t="shared" ca="1" si="65"/>
        <v>0.19724953416546942</v>
      </c>
      <c r="AG40" s="1">
        <f ca="1">POWER(AG4-AB40,2)</f>
        <v>0.23180746327429375</v>
      </c>
      <c r="AH40" s="1">
        <f ca="1">POWER(AH4-AB40,2)</f>
        <v>3.8907378728494688E-2</v>
      </c>
      <c r="AI40" s="1">
        <f ca="1">ABS(AG4-AB40)</f>
        <v>0.48146387535753266</v>
      </c>
      <c r="AJ40" s="1">
        <f ca="1">ABS(AH4-AB40)</f>
        <v>0.19724953416546942</v>
      </c>
    </row>
    <row r="41" spans="7:110" x14ac:dyDescent="0.25">
      <c r="G41">
        <v>0.3</v>
      </c>
      <c r="H41">
        <v>-59</v>
      </c>
      <c r="I41">
        <v>-59</v>
      </c>
      <c r="AB41">
        <v>1</v>
      </c>
      <c r="AC41" s="1">
        <f t="shared" ca="1" si="62"/>
        <v>3.2590626395678172E-4</v>
      </c>
      <c r="AD41" s="1">
        <f t="shared" ca="1" si="63"/>
        <v>6.5147344002470242E-2</v>
      </c>
      <c r="AE41" s="1">
        <f t="shared" ca="1" si="64"/>
        <v>1.805287411900891E-2</v>
      </c>
      <c r="AF41" s="1">
        <f t="shared" ca="1" si="65"/>
        <v>0.25523977746908932</v>
      </c>
      <c r="AG41" s="1">
        <f ca="1">POWER(AG5-AB41,2)</f>
        <v>3.472373843835122E-3</v>
      </c>
      <c r="AH41" s="1">
        <f ca="1">POWER(AH5-AB41,2)</f>
        <v>3.7278473711244667E-2</v>
      </c>
      <c r="AI41" s="1">
        <f ca="1">ABS(AG5-AB41)</f>
        <v>5.892685163688216E-2</v>
      </c>
      <c r="AJ41" s="1">
        <f ca="1">ABS(AH5-AB41)</f>
        <v>0.19307634166630738</v>
      </c>
    </row>
    <row r="42" spans="7:110" x14ac:dyDescent="0.25">
      <c r="G42">
        <v>0.3</v>
      </c>
      <c r="H42">
        <v>-60</v>
      </c>
      <c r="I42">
        <v>-60</v>
      </c>
      <c r="AB42">
        <v>1.5</v>
      </c>
      <c r="AC42" s="1">
        <f t="shared" ca="1" si="62"/>
        <v>0.16696801815854079</v>
      </c>
      <c r="AD42" s="1">
        <f t="shared" ca="1" si="63"/>
        <v>0.44459773486255955</v>
      </c>
      <c r="AE42" s="1">
        <f t="shared" ca="1" si="64"/>
        <v>0.40861720247505584</v>
      </c>
      <c r="AF42" s="1">
        <f t="shared" ca="1" si="65"/>
        <v>0.66678162456876355</v>
      </c>
      <c r="AG42" s="1">
        <f ca="1">POWER(AG6-AB42,2)</f>
        <v>0.19454552220695295</v>
      </c>
      <c r="AH42" s="1">
        <f ca="1">POWER(AH6-AB42,2)</f>
        <v>0.48035481537755204</v>
      </c>
      <c r="AI42" s="1">
        <f ca="1">ABS(AG6-AB42)</f>
        <v>0.44107314836311784</v>
      </c>
      <c r="AJ42" s="1">
        <f ca="1">ABS(AH6-AB42)</f>
        <v>0.69307634166630738</v>
      </c>
    </row>
    <row r="43" spans="7:110" x14ac:dyDescent="0.25">
      <c r="G43">
        <v>0.3</v>
      </c>
      <c r="H43">
        <v>-60</v>
      </c>
      <c r="I43">
        <v>-60</v>
      </c>
      <c r="AB43">
        <v>2</v>
      </c>
      <c r="AC43" s="1">
        <f t="shared" ca="1" si="62"/>
        <v>0.11191983201016119</v>
      </c>
      <c r="AD43" s="1">
        <f t="shared" ca="1" si="63"/>
        <v>0.48253306873152157</v>
      </c>
      <c r="AE43" s="1">
        <f t="shared" ca="1" si="64"/>
        <v>0.33454421532909695</v>
      </c>
      <c r="AF43" s="1">
        <f t="shared" ca="1" si="65"/>
        <v>0.69464600245846198</v>
      </c>
      <c r="AG43" s="1">
        <f ca="1">POWER(AG7-AB43,2)</f>
        <v>0.11191983201016119</v>
      </c>
      <c r="AH43" s="1">
        <f ca="1">POWER(AH7-AB43,2)</f>
        <v>0.48253306873152157</v>
      </c>
      <c r="AI43" s="1">
        <f ca="1">ABS(AG7-AB43)</f>
        <v>0.33454421532909695</v>
      </c>
      <c r="AJ43" s="1">
        <f ca="1">ABS(AH7-AB43)</f>
        <v>0.69464600245846198</v>
      </c>
    </row>
    <row r="44" spans="7:110" x14ac:dyDescent="0.25">
      <c r="G44">
        <v>0.3</v>
      </c>
      <c r="H44">
        <v>-60</v>
      </c>
      <c r="I44">
        <v>-60</v>
      </c>
      <c r="AB44">
        <v>2.5</v>
      </c>
      <c r="AC44" s="1">
        <f t="shared" ca="1" si="62"/>
        <v>2.6234836607047494</v>
      </c>
      <c r="AD44" s="1">
        <f t="shared" ca="1" si="63"/>
        <v>0.83908699394882502</v>
      </c>
      <c r="AE44" s="1">
        <f t="shared" ca="1" si="64"/>
        <v>1.6197171545380229</v>
      </c>
      <c r="AF44" s="1">
        <f t="shared" ca="1" si="65"/>
        <v>0.91601691793810502</v>
      </c>
      <c r="AG44" s="1">
        <f ca="1">POWER(AG8-AB44,2)</f>
        <v>2.6234836607047494</v>
      </c>
      <c r="AH44" s="1">
        <f ca="1">POWER(AH8-AB44,2)</f>
        <v>0.83908699394882502</v>
      </c>
      <c r="AI44" s="1">
        <f ca="1">ABS(AG8-AB44)</f>
        <v>1.6197171545380229</v>
      </c>
      <c r="AJ44" s="1">
        <f ca="1">ABS(AH8-AB44)</f>
        <v>0.91601691793810502</v>
      </c>
    </row>
    <row r="45" spans="7:110" x14ac:dyDescent="0.25">
      <c r="G45">
        <v>0.3</v>
      </c>
      <c r="H45">
        <v>-59</v>
      </c>
      <c r="I45">
        <v>-59</v>
      </c>
      <c r="AB45">
        <v>3</v>
      </c>
      <c r="AC45" s="1">
        <f t="shared" ca="1" si="62"/>
        <v>69.328415062355262</v>
      </c>
      <c r="AD45" s="1">
        <f t="shared" ca="1" si="63"/>
        <v>49.017438663119002</v>
      </c>
      <c r="AE45" s="1">
        <f t="shared" ca="1" si="64"/>
        <v>8.3263686600075104</v>
      </c>
      <c r="AF45" s="1">
        <f t="shared" ca="1" si="65"/>
        <v>7.0012455079877753</v>
      </c>
      <c r="AG45" s="1">
        <f ca="1">POWER(AG9-AB45,2)</f>
        <v>116.25212467984889</v>
      </c>
      <c r="AH45" s="1">
        <f ca="1">POWER(AH9-AB45,2)</f>
        <v>86.843850963316441</v>
      </c>
      <c r="AI45" s="1">
        <f ca="1">ABS(AG9-AB45)</f>
        <v>10.782027855642411</v>
      </c>
      <c r="AJ45" s="1">
        <f ca="1">ABS(AH9-AB45)</f>
        <v>9.3190048268748331</v>
      </c>
    </row>
    <row r="46" spans="7:110" x14ac:dyDescent="0.25">
      <c r="G46">
        <v>0.3</v>
      </c>
      <c r="H46">
        <v>-59</v>
      </c>
      <c r="I46">
        <v>-59</v>
      </c>
      <c r="AB46">
        <v>3.5</v>
      </c>
      <c r="AC46" s="1">
        <f t="shared" ca="1" si="62"/>
        <v>1.4864263998155034</v>
      </c>
      <c r="AD46" s="1">
        <f t="shared" ca="1" si="63"/>
        <v>0.19917291741935911</v>
      </c>
      <c r="AE46" s="1">
        <f t="shared" ca="1" si="64"/>
        <v>1.2191908791553123</v>
      </c>
      <c r="AF46" s="1">
        <f t="shared" ca="1" si="65"/>
        <v>0.44628793107069242</v>
      </c>
      <c r="AG46" s="1">
        <f ca="1">POWER(AG10-AB46,2)</f>
        <v>0.38404935162870374</v>
      </c>
      <c r="AH46" s="1">
        <f ca="1">POWER(AH10-AB46,2)</f>
        <v>7.0531580726149855E-3</v>
      </c>
      <c r="AI46" s="1">
        <f ca="1">ABS(AG10-AB46)</f>
        <v>0.6197171545380229</v>
      </c>
      <c r="AJ46" s="1">
        <f ca="1">ABS(AH10-AB46)</f>
        <v>8.3983082061894976E-2</v>
      </c>
    </row>
    <row r="47" spans="7:110" x14ac:dyDescent="0.25">
      <c r="G47">
        <v>0.3</v>
      </c>
      <c r="H47">
        <v>-60</v>
      </c>
      <c r="I47">
        <v>-60</v>
      </c>
      <c r="AB47">
        <v>4</v>
      </c>
      <c r="AC47" s="1">
        <f t="shared" ca="1" si="62"/>
        <v>18.05761483322603</v>
      </c>
      <c r="AD47" s="1">
        <f t="shared" ca="1" si="63"/>
        <v>9.8729023086899357</v>
      </c>
      <c r="AE47" s="1">
        <f t="shared" ca="1" si="64"/>
        <v>4.2494252356319944</v>
      </c>
      <c r="AF47" s="1">
        <f t="shared" ca="1" si="65"/>
        <v>3.1421174880468641</v>
      </c>
      <c r="AG47" s="1">
        <f ca="1">POWER(AG11-AB47,2)</f>
        <v>95.688068968564068</v>
      </c>
      <c r="AH47" s="1">
        <f ca="1">POWER(AH11-AB47,2)</f>
        <v>69.205841309566779</v>
      </c>
      <c r="AI47" s="1">
        <f ca="1">ABS(AG11-AB47)</f>
        <v>9.7820278556424114</v>
      </c>
      <c r="AJ47" s="1">
        <f ca="1">ABS(AH11-AB47)</f>
        <v>8.3190048268748331</v>
      </c>
    </row>
    <row r="48" spans="7:110" x14ac:dyDescent="0.25">
      <c r="G48">
        <v>0.3</v>
      </c>
      <c r="H48">
        <v>-59</v>
      </c>
      <c r="I48">
        <v>-59</v>
      </c>
      <c r="AB48">
        <v>4.5</v>
      </c>
      <c r="AC48" s="1">
        <f t="shared" ca="1" si="62"/>
        <v>2.9500842825331852</v>
      </c>
      <c r="AD48" s="1">
        <f t="shared" ca="1" si="63"/>
        <v>5.0556359727311664</v>
      </c>
      <c r="AE48" s="1">
        <f t="shared" ca="1" si="64"/>
        <v>1.7175809391505208</v>
      </c>
      <c r="AF48" s="1">
        <f t="shared" ca="1" si="65"/>
        <v>2.2484741432205011</v>
      </c>
      <c r="AG48" s="1">
        <f ca="1">POWER(AG12-AB48,2)</f>
        <v>3.53669196603227</v>
      </c>
      <c r="AH48" s="1">
        <f ca="1">POWER(AH12-AB48,2)</f>
        <v>5.7041641283262416</v>
      </c>
      <c r="AI48" s="1">
        <f ca="1">ABS(AG12-AB48)</f>
        <v>1.8806094666443296</v>
      </c>
      <c r="AJ48" s="1">
        <f ca="1">ABS(AH12-AB48)</f>
        <v>2.3883391987584681</v>
      </c>
    </row>
    <row r="49" spans="7:37" x14ac:dyDescent="0.25">
      <c r="G49">
        <v>0.3</v>
      </c>
      <c r="H49">
        <v>-60</v>
      </c>
      <c r="I49">
        <v>-60</v>
      </c>
      <c r="AB49">
        <v>5</v>
      </c>
      <c r="AC49" s="1">
        <f t="shared" ca="1" si="62"/>
        <v>3.817401446702982</v>
      </c>
      <c r="AD49" s="1">
        <f t="shared" ca="1" si="63"/>
        <v>6.3560286072277723</v>
      </c>
      <c r="AE49" s="1">
        <f t="shared" ca="1" si="64"/>
        <v>1.9538171477144379</v>
      </c>
      <c r="AF49" s="1">
        <f t="shared" ca="1" si="65"/>
        <v>2.521116539794972</v>
      </c>
      <c r="AG49" s="1">
        <f ca="1">POWER(AG13-AB49,2)</f>
        <v>3.817401446702982</v>
      </c>
      <c r="AH49" s="1">
        <f ca="1">POWER(AH13-AB49,2)</f>
        <v>6.3560286072277723</v>
      </c>
      <c r="AI49" s="1">
        <f ca="1">ABS(AG13-AB49)</f>
        <v>1.9538171477144379</v>
      </c>
      <c r="AJ49" s="1">
        <f ca="1">ABS(AH13-AB49)</f>
        <v>2.521116539794972</v>
      </c>
    </row>
    <row r="50" spans="7:37" x14ac:dyDescent="0.25">
      <c r="G50">
        <v>0.3</v>
      </c>
      <c r="H50">
        <v>-60</v>
      </c>
      <c r="I50">
        <v>-60</v>
      </c>
      <c r="AB50">
        <v>5.5</v>
      </c>
      <c r="AC50" s="1">
        <f t="shared" ca="1" si="62"/>
        <v>1.2630957550545581</v>
      </c>
      <c r="AD50" s="1">
        <f t="shared" ca="1" si="63"/>
        <v>3.4511402875288684</v>
      </c>
      <c r="AE50" s="1">
        <f t="shared" ca="1" si="64"/>
        <v>1.1238753289642753</v>
      </c>
      <c r="AF50" s="1">
        <f t="shared" ca="1" si="65"/>
        <v>1.8577244918256497</v>
      </c>
      <c r="AG50" s="1">
        <f ca="1">POWER(AG14-AB50,2)</f>
        <v>3.8317479522531093</v>
      </c>
      <c r="AH50" s="1">
        <f ca="1">POWER(AH14-AB50,2)</f>
        <v>6.7082710331489626</v>
      </c>
      <c r="AI50" s="1">
        <f ca="1">ABS(AG14-AB50)</f>
        <v>1.9574851090757011</v>
      </c>
      <c r="AJ50" s="1">
        <f ca="1">ABS(AH14-AB50)</f>
        <v>2.590033017771967</v>
      </c>
    </row>
    <row r="51" spans="7:37" x14ac:dyDescent="0.25">
      <c r="G51">
        <v>0.3</v>
      </c>
      <c r="H51">
        <v>-59</v>
      </c>
      <c r="I51">
        <v>-59</v>
      </c>
      <c r="AB51">
        <v>6</v>
      </c>
      <c r="AC51" s="1">
        <f t="shared" ca="1" si="62"/>
        <v>9.1896434892323047</v>
      </c>
      <c r="AD51" s="1">
        <f t="shared" ca="1" si="63"/>
        <v>3.4719756763867959</v>
      </c>
      <c r="AE51" s="1">
        <f t="shared" ca="1" si="64"/>
        <v>3.0314424766490795</v>
      </c>
      <c r="AF51" s="1">
        <f t="shared" ca="1" si="65"/>
        <v>1.8633238248857324</v>
      </c>
      <c r="AG51" s="1">
        <f ca="1">POWER(AG15-AB51,2)</f>
        <v>81</v>
      </c>
      <c r="AH51" s="1">
        <f ca="1">POWER(AH15-AB51,2)</f>
        <v>81</v>
      </c>
      <c r="AI51" s="1">
        <f ca="1">ABS(AG15-AB51)</f>
        <v>9</v>
      </c>
      <c r="AJ51" s="1">
        <f ca="1">ABS(AH15-AB51)</f>
        <v>9</v>
      </c>
    </row>
    <row r="52" spans="7:37" x14ac:dyDescent="0.25">
      <c r="G52">
        <v>0.3</v>
      </c>
      <c r="H52">
        <v>-59</v>
      </c>
      <c r="I52">
        <v>-59</v>
      </c>
      <c r="AB52">
        <v>6.5</v>
      </c>
      <c r="AC52" s="1">
        <f t="shared" ca="1" si="62"/>
        <v>53.027929690352018</v>
      </c>
      <c r="AD52" s="1">
        <f t="shared" ca="1" si="63"/>
        <v>33.860817175192608</v>
      </c>
      <c r="AE52" s="1">
        <f t="shared" ca="1" si="64"/>
        <v>7.2820278556424114</v>
      </c>
      <c r="AF52" s="1">
        <f t="shared" ca="1" si="65"/>
        <v>5.8190048268748331</v>
      </c>
      <c r="AG52" s="1">
        <f ca="1">POWER(AG16-AB52,2)</f>
        <v>13.620863922532237</v>
      </c>
      <c r="AH52" s="1">
        <f ca="1">POWER(AH16-AB52,2)</f>
        <v>5.9510089593171926</v>
      </c>
      <c r="AI52" s="1">
        <f ca="1">ABS(AG16-AB52)</f>
        <v>3.6906454615056479</v>
      </c>
      <c r="AJ52" s="1">
        <f ca="1">ABS(AH16-AB52)</f>
        <v>2.4394689912596128</v>
      </c>
    </row>
    <row r="53" spans="7:37" x14ac:dyDescent="0.25">
      <c r="G53">
        <v>0.3</v>
      </c>
      <c r="H53">
        <v>-59</v>
      </c>
      <c r="I53">
        <v>-59</v>
      </c>
      <c r="AB53">
        <v>7</v>
      </c>
      <c r="AC53" s="1">
        <f t="shared" ca="1" si="62"/>
        <v>16.717341936981466</v>
      </c>
      <c r="AD53" s="1">
        <f t="shared" ca="1" si="63"/>
        <v>21.506673300622356</v>
      </c>
      <c r="AE53" s="1">
        <f t="shared" ca="1" si="64"/>
        <v>4.0886846218535204</v>
      </c>
      <c r="AF53" s="1">
        <f t="shared" ca="1" si="65"/>
        <v>4.6375287924305502</v>
      </c>
      <c r="AG53" s="1">
        <f ca="1">POWER(AG17-AB53,2)</f>
        <v>19.189739299253922</v>
      </c>
      <c r="AH53" s="1">
        <f ca="1">POWER(AH17-AB53,2)</f>
        <v>23.895860122118577</v>
      </c>
      <c r="AI53" s="1">
        <f ca="1">ABS(AG17-AB53)</f>
        <v>4.38060946664433</v>
      </c>
      <c r="AJ53" s="1">
        <f ca="1">ABS(AH17-AB53)</f>
        <v>4.8883391987584677</v>
      </c>
    </row>
    <row r="54" spans="7:37" x14ac:dyDescent="0.25">
      <c r="G54">
        <v>0.3</v>
      </c>
      <c r="H54">
        <v>-59</v>
      </c>
      <c r="I54">
        <v>-59</v>
      </c>
      <c r="AB54">
        <v>7.5</v>
      </c>
      <c r="AC54" s="1">
        <f t="shared" ca="1" si="62"/>
        <v>36.91235269246922</v>
      </c>
      <c r="AD54" s="1">
        <f t="shared" ca="1" si="63"/>
        <v>21.372729094970527</v>
      </c>
      <c r="AE54" s="1">
        <f t="shared" ca="1" si="64"/>
        <v>6.0755536943120845</v>
      </c>
      <c r="AF54" s="1">
        <f t="shared" ca="1" si="65"/>
        <v>4.623064902742609</v>
      </c>
      <c r="AG54" s="1">
        <f ca="1">POWER(AG18-AB54,2)</f>
        <v>39.463873979067195</v>
      </c>
      <c r="AH54" s="1">
        <f ca="1">POWER(AH18-AB54,2)</f>
        <v>23.222807521442942</v>
      </c>
      <c r="AI54" s="1">
        <f ca="1">ABS(AG18-AB54)</f>
        <v>6.2820278556424114</v>
      </c>
      <c r="AJ54" s="1">
        <f ca="1">ABS(AH18-AB54)</f>
        <v>4.8190048268748331</v>
      </c>
    </row>
    <row r="55" spans="7:37" x14ac:dyDescent="0.25">
      <c r="G55">
        <v>0.3</v>
      </c>
      <c r="H55">
        <v>-59</v>
      </c>
      <c r="I55">
        <v>-59</v>
      </c>
      <c r="AB55">
        <v>8</v>
      </c>
      <c r="AC55" s="1">
        <f t="shared" ca="1" si="62"/>
        <v>49</v>
      </c>
      <c r="AD55" s="1">
        <f t="shared" ca="1" si="63"/>
        <v>49</v>
      </c>
      <c r="AE55" s="1">
        <f t="shared" ca="1" si="64"/>
        <v>7</v>
      </c>
      <c r="AF55" s="1">
        <f t="shared" ca="1" si="65"/>
        <v>7</v>
      </c>
      <c r="AG55" s="1">
        <f ca="1">POWER(AG19-AB55,2)</f>
        <v>49</v>
      </c>
      <c r="AH55" s="1">
        <f ca="1">POWER(AH19-AB55,2)</f>
        <v>49</v>
      </c>
      <c r="AI55" s="1">
        <f ca="1">ABS(AG19-AB55)</f>
        <v>7</v>
      </c>
      <c r="AJ55" s="1">
        <f ca="1">ABS(AH19-AB55)</f>
        <v>7</v>
      </c>
    </row>
    <row r="56" spans="7:37" x14ac:dyDescent="0.25">
      <c r="G56">
        <v>0.3</v>
      </c>
      <c r="H56">
        <v>-59</v>
      </c>
      <c r="I56">
        <v>-59</v>
      </c>
      <c r="AB56">
        <v>8.5</v>
      </c>
      <c r="AC56" s="1">
        <f t="shared" ca="1" si="62"/>
        <v>0.65327583126855993</v>
      </c>
      <c r="AD56" s="1">
        <f t="shared" ca="1" si="63"/>
        <v>0.14473379813648551</v>
      </c>
      <c r="AE56" s="1">
        <f t="shared" ca="1" si="64"/>
        <v>0.80825480590501897</v>
      </c>
      <c r="AF56" s="1">
        <f t="shared" ca="1" si="65"/>
        <v>0.38043895454656784</v>
      </c>
      <c r="AG56" s="1">
        <f ca="1">POWER(AG20-AB56,2)</f>
        <v>2.8582820765096453</v>
      </c>
      <c r="AH56" s="1">
        <f ca="1">POWER(AH20-AB56,2)</f>
        <v>0.19313299427874164</v>
      </c>
      <c r="AI56" s="1">
        <f ca="1">ABS(AG20-AB56)</f>
        <v>1.6906454615056479</v>
      </c>
      <c r="AJ56" s="1">
        <f ca="1">ABS(AH20-AB56)</f>
        <v>0.43946899125961281</v>
      </c>
    </row>
    <row r="57" spans="7:37" x14ac:dyDescent="0.25">
      <c r="G57">
        <v>0.3</v>
      </c>
      <c r="H57">
        <v>-59</v>
      </c>
      <c r="I57">
        <v>-59</v>
      </c>
      <c r="AB57">
        <v>9</v>
      </c>
      <c r="AC57" s="1">
        <f t="shared" ca="1" si="62"/>
        <v>2.7646706377324413</v>
      </c>
      <c r="AD57" s="1">
        <f t="shared" ca="1" si="63"/>
        <v>0.14437487605455004</v>
      </c>
      <c r="AE57" s="1">
        <f t="shared" ca="1" si="64"/>
        <v>1.6627298751548434</v>
      </c>
      <c r="AF57" s="1">
        <f t="shared" ca="1" si="65"/>
        <v>0.37996694073899384</v>
      </c>
      <c r="AG57" s="1">
        <f ca="1">POWER(AG21-AB57,2)</f>
        <v>22.867790412139961</v>
      </c>
      <c r="AH57" s="1">
        <f ca="1">POWER(AH21-AB57,2)</f>
        <v>11.015793040818441</v>
      </c>
      <c r="AI57" s="1">
        <f ca="1">ABS(AG21-AB57)</f>
        <v>4.7820278556424114</v>
      </c>
      <c r="AJ57" s="1">
        <f ca="1">ABS(AH21-AB57)</f>
        <v>3.3190048268748331</v>
      </c>
    </row>
    <row r="58" spans="7:37" x14ac:dyDescent="0.25">
      <c r="G58">
        <v>0.3</v>
      </c>
      <c r="H58">
        <v>-59</v>
      </c>
      <c r="I58">
        <v>-59</v>
      </c>
      <c r="AB58">
        <v>9.5</v>
      </c>
      <c r="AC58" s="1">
        <f t="shared" ca="1" si="62"/>
        <v>1.2658659628574993</v>
      </c>
      <c r="AD58" s="1">
        <f t="shared" ca="1" si="63"/>
        <v>5.0285708580325235</v>
      </c>
      <c r="AE58" s="1">
        <f t="shared" ca="1" si="64"/>
        <v>1.1251070895063719</v>
      </c>
      <c r="AF58" s="1">
        <f t="shared" ca="1" si="65"/>
        <v>2.2424475151121204</v>
      </c>
      <c r="AG58" s="1">
        <f ca="1">POWER(AG22-AB58,2)</f>
        <v>0.5433722910266644</v>
      </c>
      <c r="AH58" s="1">
        <f ca="1">POWER(AH22-AB58,2)</f>
        <v>3.552573038215467</v>
      </c>
      <c r="AI58" s="1">
        <f ca="1">ABS(AG22-AB58)</f>
        <v>0.73713790502636911</v>
      </c>
      <c r="AJ58" s="1">
        <f ca="1">ABS(AH22-AB58)</f>
        <v>1.8848270579062332</v>
      </c>
    </row>
    <row r="59" spans="7:37" x14ac:dyDescent="0.25">
      <c r="G59">
        <v>0.3</v>
      </c>
      <c r="H59">
        <v>-59</v>
      </c>
      <c r="I59">
        <v>-59</v>
      </c>
      <c r="AB59">
        <v>10</v>
      </c>
      <c r="AC59" s="1">
        <f t="shared" ca="1" si="62"/>
        <v>15.933107905343501</v>
      </c>
      <c r="AD59" s="1">
        <f t="shared" ca="1" si="63"/>
        <v>24.00658022784895</v>
      </c>
      <c r="AE59" s="1">
        <f t="shared" ca="1" si="64"/>
        <v>3.9916297304914821</v>
      </c>
      <c r="AF59" s="1">
        <f t="shared" ca="1" si="65"/>
        <v>4.8996510312316071</v>
      </c>
      <c r="AG59" s="1">
        <f ca="1">POWER(AG23-AB59,2)</f>
        <v>12.394650134731423</v>
      </c>
      <c r="AH59" s="1">
        <f ca="1">POWER(AH23-AB59,2)</f>
        <v>20.016108206387752</v>
      </c>
      <c r="AI59" s="1">
        <f ca="1">ABS(AG23-AB59)</f>
        <v>3.5206036605575788</v>
      </c>
      <c r="AJ59" s="1">
        <f ca="1">ABS(AH23-AB59)</f>
        <v>4.4739365447430917</v>
      </c>
    </row>
    <row r="60" spans="7:37" x14ac:dyDescent="0.25">
      <c r="G60">
        <v>0.3</v>
      </c>
      <c r="H60">
        <v>-59</v>
      </c>
      <c r="I60">
        <v>-59</v>
      </c>
      <c r="AB60">
        <v>10.5</v>
      </c>
      <c r="AC60" s="1">
        <f t="shared" ca="1" si="62"/>
        <v>20.25</v>
      </c>
      <c r="AD60" s="1">
        <f t="shared" ca="1" si="63"/>
        <v>20.25</v>
      </c>
      <c r="AE60" s="1">
        <f t="shared" ca="1" si="64"/>
        <v>4.5</v>
      </c>
      <c r="AF60" s="1">
        <f t="shared" ca="1" si="65"/>
        <v>4.5</v>
      </c>
      <c r="AG60" s="1">
        <f ca="1">POWER(AG24-AB60,2)</f>
        <v>20.25</v>
      </c>
      <c r="AH60" s="1">
        <f ca="1">POWER(AH24-AB60,2)</f>
        <v>20.25</v>
      </c>
      <c r="AI60" s="1">
        <f ca="1">ABS(AG24-AB60)</f>
        <v>4.5</v>
      </c>
      <c r="AJ60" s="1">
        <f ca="1">ABS(AH24-AB60)</f>
        <v>4.5</v>
      </c>
    </row>
    <row r="61" spans="7:37" x14ac:dyDescent="0.25">
      <c r="G61">
        <v>0.3</v>
      </c>
      <c r="H61">
        <v>-59</v>
      </c>
      <c r="I61">
        <v>-59</v>
      </c>
      <c r="AB61">
        <v>11</v>
      </c>
      <c r="AC61" s="1">
        <f t="shared" ca="1" si="62"/>
        <v>13.248209272906589</v>
      </c>
      <c r="AD61" s="1">
        <f t="shared" ca="1" si="63"/>
        <v>4.558009189736774</v>
      </c>
      <c r="AE61" s="1">
        <f t="shared" ca="1" si="64"/>
        <v>3.6398089610454267</v>
      </c>
      <c r="AF61" s="1">
        <f t="shared" ca="1" si="65"/>
        <v>2.1349494583565143</v>
      </c>
      <c r="AG61" s="1">
        <f ca="1">POWER(AG25-AB61,2)</f>
        <v>0.72431292566141459</v>
      </c>
      <c r="AH61" s="1">
        <f ca="1">POWER(AH25-AB61,2)</f>
        <v>0.25597208380535863</v>
      </c>
      <c r="AI61" s="1">
        <f ca="1">ABS(AG25-AB61)</f>
        <v>0.85106575871751211</v>
      </c>
      <c r="AJ61" s="1">
        <f ca="1">ABS(AH25-AB61)</f>
        <v>0.50593683776273757</v>
      </c>
    </row>
    <row r="62" spans="7:37" x14ac:dyDescent="0.25">
      <c r="G62">
        <v>0.3</v>
      </c>
      <c r="H62">
        <v>-59</v>
      </c>
      <c r="I62">
        <v>-59</v>
      </c>
      <c r="AB62">
        <v>11.5</v>
      </c>
      <c r="AC62" s="1">
        <f t="shared" ca="1" si="62"/>
        <v>4.8037469958384458</v>
      </c>
      <c r="AD62" s="1">
        <f t="shared" ca="1" si="63"/>
        <v>11.427367525415892</v>
      </c>
      <c r="AE62" s="1">
        <f t="shared" ca="1" si="64"/>
        <v>2.191745194094981</v>
      </c>
      <c r="AF62" s="1">
        <f t="shared" ca="1" si="65"/>
        <v>3.3804389545465678</v>
      </c>
      <c r="AG62" s="1">
        <f ca="1">POWER(AG26-AB62,2)</f>
        <v>7.4919239111321412</v>
      </c>
      <c r="AH62" s="1">
        <f ca="1">POWER(AH26-AB62,2)</f>
        <v>15.0918812698404</v>
      </c>
      <c r="AI62" s="1">
        <f ca="1">ABS(AG26-AB62)</f>
        <v>2.7371379050263691</v>
      </c>
      <c r="AJ62" s="1">
        <f ca="1">ABS(AH26-AB62)</f>
        <v>3.8848270579062332</v>
      </c>
    </row>
    <row r="63" spans="7:37" x14ac:dyDescent="0.25">
      <c r="G63">
        <v>0.3</v>
      </c>
      <c r="H63">
        <v>-59</v>
      </c>
      <c r="I63">
        <v>-59</v>
      </c>
      <c r="AB63">
        <v>12</v>
      </c>
      <c r="AC63" s="1">
        <f t="shared" ca="1" si="62"/>
        <v>20.955934055297774</v>
      </c>
      <c r="AD63" s="1">
        <f t="shared" ca="1" si="63"/>
        <v>31.540818855666522</v>
      </c>
      <c r="AE63" s="1">
        <f t="shared" ca="1" si="64"/>
        <v>4.5777651813191307</v>
      </c>
      <c r="AF63" s="1">
        <f t="shared" ca="1" si="65"/>
        <v>5.6161213355541495</v>
      </c>
      <c r="AG63" s="1">
        <f ca="1">POWER(AG27-AB63,2)</f>
        <v>19.935139687080159</v>
      </c>
      <c r="AH63" s="1">
        <f ca="1">POWER(AH27-AB63,2)</f>
        <v>30.392523201980218</v>
      </c>
      <c r="AI63" s="1">
        <f ca="1">ABS(AG27-AB63)</f>
        <v>4.4648784627445526</v>
      </c>
      <c r="AJ63" s="1">
        <f ca="1">ABS(AH27-AB63)</f>
        <v>5.5129414292172756</v>
      </c>
    </row>
    <row r="64" spans="7:37" x14ac:dyDescent="0.25">
      <c r="G64">
        <v>0.3</v>
      </c>
      <c r="H64">
        <v>-60</v>
      </c>
      <c r="I64">
        <v>-60</v>
      </c>
      <c r="AB64">
        <v>12.5</v>
      </c>
      <c r="AC64" s="1">
        <f t="shared" ca="1" si="62"/>
        <v>4.5787823897703088</v>
      </c>
      <c r="AD64" s="1">
        <f t="shared" ca="1" si="63"/>
        <v>0.40316081466723086</v>
      </c>
      <c r="AE64" s="1">
        <f t="shared" ca="1" si="64"/>
        <v>2.1398089610454267</v>
      </c>
      <c r="AF64" s="1">
        <f t="shared" ca="1" si="65"/>
        <v>0.63494945835651428</v>
      </c>
      <c r="AG64" s="1">
        <f ca="1">POWER(AG28-AB64,2)</f>
        <v>6.25</v>
      </c>
      <c r="AH64" s="1">
        <f ca="1">POWER(AH28-AB64,2)</f>
        <v>6.25</v>
      </c>
      <c r="AI64" s="1">
        <f ca="1">ABS(AG28-AB64)</f>
        <v>2.5</v>
      </c>
      <c r="AJ64" s="1">
        <f ca="1">ABS(AH28-AB64)</f>
        <v>2.5</v>
      </c>
      <c r="AK64" t="s">
        <v>1536</v>
      </c>
    </row>
    <row r="65" spans="7:36" x14ac:dyDescent="0.25">
      <c r="G65">
        <v>0.3</v>
      </c>
      <c r="H65">
        <v>-59</v>
      </c>
      <c r="I65">
        <v>-59</v>
      </c>
      <c r="AB65">
        <v>13</v>
      </c>
      <c r="AC65" s="1">
        <f t="shared" ca="1" si="62"/>
        <v>5.4628316364936937</v>
      </c>
      <c r="AD65" s="1">
        <f t="shared" ca="1" si="63"/>
        <v>13.1046393501426</v>
      </c>
      <c r="AE65" s="1">
        <f t="shared" ca="1" si="64"/>
        <v>2.3372701248451566</v>
      </c>
      <c r="AF65" s="1">
        <f t="shared" ca="1" si="65"/>
        <v>3.6200330592610062</v>
      </c>
      <c r="AG65" s="1">
        <f ca="1">POWER(AG29-AB65,2)</f>
        <v>7.892472922958814</v>
      </c>
      <c r="AH65" s="1">
        <f ca="1">POWER(AH29-AB65,2)</f>
        <v>16.487912072942226</v>
      </c>
      <c r="AI65" s="1">
        <f ca="1">ABS(AG29-AB65)</f>
        <v>2.8093545384943521</v>
      </c>
      <c r="AJ65" s="1">
        <f ca="1">ABS(AH29-AB65)</f>
        <v>4.0605310087403872</v>
      </c>
    </row>
    <row r="66" spans="7:36" x14ac:dyDescent="0.25">
      <c r="G66">
        <v>0.3</v>
      </c>
      <c r="H66">
        <v>-59</v>
      </c>
      <c r="I66">
        <v>-59</v>
      </c>
      <c r="AB66">
        <v>13.5</v>
      </c>
      <c r="AC66" s="1">
        <f t="shared" ca="1" si="62"/>
        <v>10.951827461453167</v>
      </c>
      <c r="AD66" s="1">
        <f t="shared" ca="1" si="63"/>
        <v>20.798443081682613</v>
      </c>
      <c r="AE66" s="1">
        <f t="shared" ca="1" si="64"/>
        <v>3.3093545384943521</v>
      </c>
      <c r="AF66" s="1">
        <f t="shared" ca="1" si="65"/>
        <v>4.5605310087403872</v>
      </c>
      <c r="AG66" s="1">
        <f ca="1">POWER(AG30-AB66,2)</f>
        <v>10.951827461453167</v>
      </c>
      <c r="AH66" s="1">
        <f ca="1">POWER(AH30-AB66,2)</f>
        <v>20.798443081682613</v>
      </c>
      <c r="AI66" s="1">
        <f ca="1">ABS(AG30-AB66)</f>
        <v>3.3093545384943521</v>
      </c>
      <c r="AJ66" s="1">
        <f ca="1">ABS(AH30-AB66)</f>
        <v>4.5605310087403872</v>
      </c>
    </row>
    <row r="67" spans="7:36" x14ac:dyDescent="0.25">
      <c r="G67">
        <v>0.3</v>
      </c>
      <c r="H67">
        <v>-59</v>
      </c>
      <c r="I67">
        <v>-59</v>
      </c>
      <c r="AB67">
        <v>14</v>
      </c>
      <c r="AC67" s="1">
        <f t="shared" ca="1" si="62"/>
        <v>27.427613436263986</v>
      </c>
      <c r="AD67" s="1">
        <f t="shared" ca="1" si="63"/>
        <v>40.766016559371565</v>
      </c>
      <c r="AE67" s="1">
        <f t="shared" ca="1" si="64"/>
        <v>5.2371379050263691</v>
      </c>
      <c r="AF67" s="1">
        <f t="shared" ca="1" si="65"/>
        <v>6.3848270579062332</v>
      </c>
      <c r="AG67" s="1">
        <f ca="1">POWER(AG31-AB67,2)</f>
        <v>27.427613436263986</v>
      </c>
      <c r="AH67" s="1">
        <f ca="1">POWER(AH31-AB67,2)</f>
        <v>40.766016559371565</v>
      </c>
      <c r="AI67" s="1">
        <f ca="1">ABS(AG31-AB67)</f>
        <v>5.2371379050263691</v>
      </c>
      <c r="AJ67" s="1">
        <f ca="1">ABS(AH31-AB67)</f>
        <v>6.3848270579062332</v>
      </c>
    </row>
    <row r="68" spans="7:36" x14ac:dyDescent="0.25">
      <c r="G68">
        <v>0.3</v>
      </c>
      <c r="H68">
        <v>-59</v>
      </c>
      <c r="I68">
        <v>-59</v>
      </c>
      <c r="AB68">
        <v>14.5</v>
      </c>
      <c r="AC68" s="1">
        <f t="shared" ca="1" si="62"/>
        <v>0.25</v>
      </c>
      <c r="AD68" s="1">
        <f t="shared" ca="1" si="63"/>
        <v>0.25</v>
      </c>
      <c r="AE68" s="1">
        <f t="shared" ca="1" si="64"/>
        <v>0.5</v>
      </c>
      <c r="AF68" s="1">
        <f t="shared" ca="1" si="65"/>
        <v>0.5</v>
      </c>
      <c r="AG68" s="1">
        <f ca="1">POWER(AG32-AB68,2)</f>
        <v>0.25</v>
      </c>
      <c r="AH68" s="1">
        <f ca="1">POWER(AH32-AB68,2)</f>
        <v>0.25</v>
      </c>
      <c r="AI68" s="1">
        <f ca="1">ABS(AG32-AB68)</f>
        <v>0.5</v>
      </c>
      <c r="AJ68" s="1">
        <f ca="1">ABS(AH32-AB68)</f>
        <v>0.5</v>
      </c>
    </row>
    <row r="69" spans="7:36" x14ac:dyDescent="0.25">
      <c r="G69">
        <v>0.3</v>
      </c>
      <c r="H69">
        <v>-59</v>
      </c>
      <c r="I69">
        <v>-59</v>
      </c>
      <c r="AB69">
        <v>15</v>
      </c>
      <c r="AC69" s="1">
        <f t="shared" ca="1" si="62"/>
        <v>38.901889246316728</v>
      </c>
      <c r="AD69" s="1">
        <f t="shared" ca="1" si="63"/>
        <v>54.535670675184029</v>
      </c>
      <c r="AE69" s="1">
        <f t="shared" ca="1" si="64"/>
        <v>6.2371379050263691</v>
      </c>
      <c r="AF69" s="1">
        <f t="shared" ca="1" si="65"/>
        <v>7.3848270579062332</v>
      </c>
      <c r="AG69" s="1">
        <f ca="1">POWER(AG33-AB69,2)</f>
        <v>55.724410463547471</v>
      </c>
      <c r="AH69" s="1">
        <f ca="1">POWER(AH33-AB69,2)</f>
        <v>72.470171777283852</v>
      </c>
      <c r="AI69" s="1">
        <f ca="1">ABS(AG33-AB69)</f>
        <v>7.4648784627445526</v>
      </c>
      <c r="AJ69" s="1">
        <f ca="1">ABS(AH33-AB69)</f>
        <v>8.5129414292172747</v>
      </c>
    </row>
    <row r="70" spans="7:36" x14ac:dyDescent="0.25">
      <c r="G70">
        <v>0.3</v>
      </c>
      <c r="H70">
        <v>-59</v>
      </c>
      <c r="I70">
        <v>-59</v>
      </c>
      <c r="AC70" s="1">
        <f ca="1">AVERAGE(AC38:AC69)</f>
        <v>13.512030766332163</v>
      </c>
      <c r="AD70" s="1">
        <f ca="1">AVERAGE(AD38:AD69)</f>
        <v>13.49995565487478</v>
      </c>
      <c r="AE70" s="1">
        <f ca="1">AVERAGE(AE38:AE69)</f>
        <v>2.8578254401134133</v>
      </c>
      <c r="AF70" s="1">
        <f ca="1">AVERAGE(AF38:AF69)</f>
        <v>2.8315897778665637</v>
      </c>
      <c r="AG70" s="1">
        <f ca="1">AVERAGE(AG38:AG69)</f>
        <v>19.516933972967074</v>
      </c>
      <c r="AH70" s="1">
        <f ca="1">AVERAGE(AH38:AH69)</f>
        <v>19.299043382834149</v>
      </c>
      <c r="AI70" s="1">
        <f ca="1">AVERAGE(AI38:AI69)</f>
        <v>3.2987104308142468</v>
      </c>
      <c r="AJ70" s="1">
        <f ca="1">AVERAGE(AJ38:AJ69)</f>
        <v>3.3493613791975578</v>
      </c>
    </row>
    <row r="71" spans="7:36" x14ac:dyDescent="0.25">
      <c r="G71">
        <v>0.3</v>
      </c>
      <c r="H71">
        <v>-59</v>
      </c>
      <c r="I71">
        <v>-59</v>
      </c>
    </row>
    <row r="72" spans="7:36" x14ac:dyDescent="0.25">
      <c r="G72">
        <v>0.3</v>
      </c>
      <c r="H72">
        <v>-59</v>
      </c>
      <c r="I72">
        <v>-59</v>
      </c>
    </row>
    <row r="73" spans="7:36" x14ac:dyDescent="0.25">
      <c r="G73">
        <v>0.3</v>
      </c>
      <c r="H73">
        <v>-59</v>
      </c>
      <c r="I73">
        <v>-59</v>
      </c>
      <c r="AE73" s="1">
        <v>-59.310344827586206</v>
      </c>
      <c r="AF73" s="1">
        <f>0-AE73</f>
        <v>59.310344827586206</v>
      </c>
    </row>
    <row r="74" spans="7:36" x14ac:dyDescent="0.25">
      <c r="G74">
        <v>0.3</v>
      </c>
      <c r="H74">
        <v>-59</v>
      </c>
      <c r="I74">
        <v>-59</v>
      </c>
      <c r="AE74" s="1">
        <v>-64.45</v>
      </c>
      <c r="AF74" s="1">
        <f t="shared" ref="AF74:AF103" si="66">0-AE74</f>
        <v>64.45</v>
      </c>
    </row>
    <row r="75" spans="7:36" x14ac:dyDescent="0.25">
      <c r="G75">
        <v>0.3</v>
      </c>
      <c r="H75">
        <v>-59</v>
      </c>
      <c r="I75">
        <v>-59</v>
      </c>
      <c r="AE75" s="1">
        <v>-68</v>
      </c>
      <c r="AF75" s="1">
        <f t="shared" si="66"/>
        <v>68</v>
      </c>
    </row>
    <row r="76" spans="7:36" x14ac:dyDescent="0.25">
      <c r="G76">
        <v>0.3</v>
      </c>
      <c r="H76">
        <v>-59</v>
      </c>
      <c r="I76">
        <v>-59</v>
      </c>
      <c r="AE76" s="1">
        <v>-66.620689655172413</v>
      </c>
      <c r="AF76" s="1">
        <f t="shared" si="66"/>
        <v>66.620689655172413</v>
      </c>
    </row>
    <row r="77" spans="7:36" x14ac:dyDescent="0.25">
      <c r="G77">
        <v>0.3</v>
      </c>
      <c r="H77">
        <v>-59</v>
      </c>
      <c r="I77">
        <v>-59</v>
      </c>
      <c r="AE77" s="1">
        <v>-67.285714285714292</v>
      </c>
      <c r="AF77" s="1">
        <f t="shared" si="66"/>
        <v>67.285714285714292</v>
      </c>
    </row>
    <row r="78" spans="7:36" x14ac:dyDescent="0.25">
      <c r="G78">
        <v>0.3</v>
      </c>
      <c r="H78">
        <v>-59</v>
      </c>
      <c r="I78">
        <v>-59</v>
      </c>
      <c r="AE78" s="1">
        <v>-70</v>
      </c>
      <c r="AF78" s="1">
        <f t="shared" si="66"/>
        <v>70</v>
      </c>
    </row>
    <row r="79" spans="7:36" x14ac:dyDescent="0.25">
      <c r="G79">
        <v>0.3</v>
      </c>
      <c r="H79">
        <v>-59</v>
      </c>
      <c r="I79">
        <v>-59</v>
      </c>
      <c r="AE79" s="1">
        <v>-76</v>
      </c>
      <c r="AF79" s="1">
        <f t="shared" si="66"/>
        <v>76</v>
      </c>
    </row>
    <row r="80" spans="7:36" x14ac:dyDescent="0.25">
      <c r="G80">
        <v>0.3</v>
      </c>
      <c r="H80">
        <v>-60</v>
      </c>
      <c r="I80">
        <v>-60</v>
      </c>
      <c r="AE80" s="1">
        <v>-83.129032258064512</v>
      </c>
      <c r="AF80" s="1">
        <f t="shared" si="66"/>
        <v>83.129032258064512</v>
      </c>
    </row>
    <row r="81" spans="7:32" x14ac:dyDescent="0.25">
      <c r="G81">
        <v>0.3</v>
      </c>
      <c r="H81">
        <v>-59</v>
      </c>
      <c r="I81">
        <v>-59</v>
      </c>
      <c r="AE81" s="1">
        <v>-76.617647058823536</v>
      </c>
      <c r="AF81" s="1">
        <f t="shared" si="66"/>
        <v>76.617647058823536</v>
      </c>
    </row>
    <row r="82" spans="7:32" x14ac:dyDescent="0.25">
      <c r="G82">
        <v>0.3</v>
      </c>
      <c r="H82">
        <v>-59</v>
      </c>
      <c r="I82">
        <v>-59</v>
      </c>
      <c r="AE82" s="1">
        <v>-81.196078431372555</v>
      </c>
      <c r="AF82" s="1">
        <f t="shared" si="66"/>
        <v>81.196078431372555</v>
      </c>
    </row>
    <row r="83" spans="7:32" x14ac:dyDescent="0.25">
      <c r="G83">
        <v>0.3</v>
      </c>
      <c r="H83">
        <v>-59</v>
      </c>
      <c r="I83">
        <v>-59</v>
      </c>
      <c r="AE83" s="1">
        <v>-73.41935483870968</v>
      </c>
      <c r="AF83" s="1">
        <f t="shared" si="66"/>
        <v>73.41935483870968</v>
      </c>
    </row>
    <row r="84" spans="7:32" x14ac:dyDescent="0.25">
      <c r="G84">
        <v>0.3</v>
      </c>
      <c r="H84">
        <v>-59</v>
      </c>
      <c r="I84">
        <v>-59</v>
      </c>
      <c r="AE84" s="1">
        <v>-74</v>
      </c>
      <c r="AF84" s="1">
        <f t="shared" si="66"/>
        <v>74</v>
      </c>
    </row>
    <row r="85" spans="7:32" x14ac:dyDescent="0.25">
      <c r="G85">
        <v>0.3</v>
      </c>
      <c r="H85">
        <v>-59</v>
      </c>
      <c r="I85">
        <v>-59</v>
      </c>
      <c r="AE85" s="1">
        <v>-76.766666666666666</v>
      </c>
      <c r="AF85" s="1">
        <f t="shared" si="66"/>
        <v>76.766666666666666</v>
      </c>
    </row>
    <row r="86" spans="7:32" x14ac:dyDescent="0.25">
      <c r="G86">
        <v>0.3</v>
      </c>
      <c r="H86">
        <v>-59</v>
      </c>
      <c r="I86">
        <v>-59</v>
      </c>
      <c r="AE86" s="1">
        <v>-83.60526315789474</v>
      </c>
      <c r="AF86" s="1">
        <f t="shared" si="66"/>
        <v>83.60526315789474</v>
      </c>
    </row>
    <row r="87" spans="7:32" x14ac:dyDescent="0.25">
      <c r="G87">
        <v>0.3</v>
      </c>
      <c r="H87">
        <v>-59</v>
      </c>
      <c r="I87">
        <v>-59</v>
      </c>
      <c r="AE87" s="1">
        <v>-84.407407407407405</v>
      </c>
      <c r="AF87" s="1">
        <f t="shared" si="66"/>
        <v>84.407407407407405</v>
      </c>
    </row>
    <row r="88" spans="7:32" x14ac:dyDescent="0.25">
      <c r="G88">
        <v>0.3</v>
      </c>
      <c r="H88">
        <v>-60</v>
      </c>
      <c r="I88">
        <v>-60</v>
      </c>
      <c r="AE88" s="1">
        <v>-73.892857142857139</v>
      </c>
      <c r="AF88" s="1">
        <f t="shared" si="66"/>
        <v>73.892857142857139</v>
      </c>
    </row>
    <row r="89" spans="7:32" x14ac:dyDescent="0.25">
      <c r="G89">
        <v>0.3</v>
      </c>
      <c r="H89">
        <v>-59</v>
      </c>
      <c r="I89">
        <v>-59</v>
      </c>
      <c r="AE89" s="1">
        <v>-83.822916666666671</v>
      </c>
      <c r="AF89" s="1">
        <f t="shared" si="66"/>
        <v>83.822916666666671</v>
      </c>
    </row>
    <row r="90" spans="7:32" x14ac:dyDescent="0.25">
      <c r="G90">
        <v>0.3</v>
      </c>
      <c r="H90">
        <v>-59</v>
      </c>
      <c r="I90">
        <v>-59</v>
      </c>
      <c r="AE90" s="1">
        <v>-91.464646464646464</v>
      </c>
      <c r="AF90" s="1">
        <f t="shared" si="66"/>
        <v>91.464646464646464</v>
      </c>
    </row>
    <row r="91" spans="7:32" x14ac:dyDescent="0.25">
      <c r="G91">
        <v>0.3</v>
      </c>
      <c r="H91">
        <v>-59</v>
      </c>
      <c r="I91">
        <v>-59</v>
      </c>
      <c r="AE91" s="1">
        <v>-81.431818181818187</v>
      </c>
      <c r="AF91" s="1">
        <f t="shared" si="66"/>
        <v>81.431818181818187</v>
      </c>
    </row>
    <row r="92" spans="7:32" x14ac:dyDescent="0.25">
      <c r="G92">
        <v>0.3</v>
      </c>
      <c r="H92">
        <v>-60</v>
      </c>
      <c r="I92">
        <v>-60</v>
      </c>
      <c r="AE92" s="1">
        <v>-82.359375</v>
      </c>
      <c r="AF92" s="1">
        <f t="shared" si="66"/>
        <v>82.359375</v>
      </c>
    </row>
    <row r="93" spans="7:32" x14ac:dyDescent="0.25">
      <c r="G93">
        <v>0.3</v>
      </c>
      <c r="H93">
        <v>-60</v>
      </c>
      <c r="I93">
        <v>-60</v>
      </c>
      <c r="AE93" s="1">
        <v>-80.696629213483149</v>
      </c>
      <c r="AF93" s="1">
        <f t="shared" si="66"/>
        <v>80.696629213483149</v>
      </c>
    </row>
    <row r="94" spans="7:32" x14ac:dyDescent="0.25">
      <c r="G94">
        <v>0.3</v>
      </c>
      <c r="H94">
        <v>-59</v>
      </c>
      <c r="I94">
        <v>-59</v>
      </c>
      <c r="AE94" s="1">
        <v>-78.464788732394368</v>
      </c>
      <c r="AF94" s="1">
        <f t="shared" si="66"/>
        <v>78.464788732394368</v>
      </c>
    </row>
    <row r="95" spans="7:32" x14ac:dyDescent="0.25">
      <c r="G95">
        <v>0.3</v>
      </c>
      <c r="H95">
        <v>-59</v>
      </c>
      <c r="I95">
        <v>-59</v>
      </c>
      <c r="AE95" s="1">
        <v>-87</v>
      </c>
      <c r="AF95" s="1">
        <f t="shared" si="66"/>
        <v>87</v>
      </c>
    </row>
    <row r="96" spans="7:32" x14ac:dyDescent="0.25">
      <c r="G96">
        <v>0.3</v>
      </c>
      <c r="H96">
        <v>-60</v>
      </c>
      <c r="I96">
        <v>-60</v>
      </c>
      <c r="AE96" s="1">
        <v>-84.660714285714292</v>
      </c>
      <c r="AF96" s="1">
        <f t="shared" si="66"/>
        <v>84.660714285714292</v>
      </c>
    </row>
    <row r="97" spans="7:32" x14ac:dyDescent="0.25">
      <c r="G97">
        <v>0.3</v>
      </c>
      <c r="H97">
        <v>-60</v>
      </c>
      <c r="I97">
        <v>-60</v>
      </c>
      <c r="AE97" s="1">
        <v>-81.5</v>
      </c>
      <c r="AF97" s="1">
        <f t="shared" si="66"/>
        <v>81.5</v>
      </c>
    </row>
    <row r="98" spans="7:32" x14ac:dyDescent="0.25">
      <c r="G98">
        <v>0.3</v>
      </c>
      <c r="H98">
        <v>-59</v>
      </c>
      <c r="I98">
        <v>-59</v>
      </c>
      <c r="AE98" s="1">
        <v>-79.828947368421055</v>
      </c>
      <c r="AF98" s="1">
        <f t="shared" si="66"/>
        <v>79.828947368421055</v>
      </c>
    </row>
    <row r="99" spans="7:32" x14ac:dyDescent="0.25">
      <c r="G99">
        <v>0.3</v>
      </c>
      <c r="H99">
        <v>-59</v>
      </c>
      <c r="I99">
        <v>-59</v>
      </c>
      <c r="AE99" s="1">
        <v>-84.109589041095887</v>
      </c>
      <c r="AF99" s="1">
        <f t="shared" si="66"/>
        <v>84.109589041095887</v>
      </c>
    </row>
    <row r="100" spans="7:32" x14ac:dyDescent="0.25">
      <c r="G100">
        <v>0.3</v>
      </c>
      <c r="H100">
        <v>-59</v>
      </c>
      <c r="I100">
        <v>-59</v>
      </c>
      <c r="AE100" s="1">
        <v>-82.128205128205124</v>
      </c>
      <c r="AF100" s="1">
        <f t="shared" si="66"/>
        <v>82.128205128205124</v>
      </c>
    </row>
    <row r="101" spans="7:32" x14ac:dyDescent="0.25">
      <c r="G101">
        <v>0.3</v>
      </c>
      <c r="H101">
        <v>-59</v>
      </c>
      <c r="I101">
        <v>-59</v>
      </c>
      <c r="AE101" s="1">
        <v>-82</v>
      </c>
      <c r="AF101" s="1">
        <f t="shared" si="66"/>
        <v>82</v>
      </c>
    </row>
    <row r="102" spans="7:32" x14ac:dyDescent="0.25">
      <c r="G102">
        <v>0.3</v>
      </c>
      <c r="H102">
        <v>-59</v>
      </c>
      <c r="I102">
        <v>-59</v>
      </c>
      <c r="AE102" s="1">
        <v>-81</v>
      </c>
      <c r="AF102" s="1">
        <f t="shared" si="66"/>
        <v>81</v>
      </c>
    </row>
    <row r="103" spans="7:32" x14ac:dyDescent="0.25">
      <c r="G103">
        <v>0.3</v>
      </c>
      <c r="H103">
        <v>-59</v>
      </c>
      <c r="I103">
        <v>-59</v>
      </c>
      <c r="AE103" s="1">
        <v>-89.075757575757578</v>
      </c>
      <c r="AF103" s="1">
        <f t="shared" si="66"/>
        <v>89.075757575757578</v>
      </c>
    </row>
    <row r="104" spans="7:32" x14ac:dyDescent="0.25">
      <c r="G104">
        <v>0.3</v>
      </c>
      <c r="H104">
        <v>-59</v>
      </c>
      <c r="I104">
        <v>-59</v>
      </c>
    </row>
    <row r="105" spans="7:32" x14ac:dyDescent="0.25">
      <c r="G105">
        <v>0.3</v>
      </c>
      <c r="H105">
        <v>-59</v>
      </c>
      <c r="I105">
        <v>-59</v>
      </c>
    </row>
    <row r="106" spans="7:32" x14ac:dyDescent="0.25">
      <c r="G106">
        <v>0.3</v>
      </c>
      <c r="H106">
        <v>-59</v>
      </c>
      <c r="I106">
        <v>-59</v>
      </c>
    </row>
    <row r="107" spans="7:32" x14ac:dyDescent="0.25">
      <c r="G107">
        <v>0.3</v>
      </c>
      <c r="H107">
        <v>-59</v>
      </c>
      <c r="I107">
        <v>-59</v>
      </c>
    </row>
    <row r="108" spans="7:32" x14ac:dyDescent="0.25">
      <c r="G108">
        <v>0.3</v>
      </c>
      <c r="H108">
        <v>-59</v>
      </c>
      <c r="I108">
        <v>-59</v>
      </c>
    </row>
    <row r="109" spans="7:32" x14ac:dyDescent="0.25">
      <c r="G109">
        <v>0.3</v>
      </c>
      <c r="H109">
        <v>-59</v>
      </c>
      <c r="I109">
        <v>-59</v>
      </c>
    </row>
    <row r="110" spans="7:32" x14ac:dyDescent="0.25">
      <c r="G110">
        <v>0.3</v>
      </c>
      <c r="H110">
        <v>-59</v>
      </c>
      <c r="I110">
        <v>-59</v>
      </c>
    </row>
    <row r="111" spans="7:32" x14ac:dyDescent="0.25">
      <c r="G111">
        <v>0.3</v>
      </c>
      <c r="H111">
        <v>-59</v>
      </c>
      <c r="I111">
        <v>-59</v>
      </c>
    </row>
    <row r="112" spans="7:32" x14ac:dyDescent="0.25">
      <c r="G112">
        <v>0.3</v>
      </c>
      <c r="H112">
        <v>-59</v>
      </c>
      <c r="I112">
        <v>-59</v>
      </c>
    </row>
    <row r="113" spans="7:9" x14ac:dyDescent="0.25">
      <c r="G113">
        <v>0.3</v>
      </c>
      <c r="H113">
        <v>-59</v>
      </c>
      <c r="I113">
        <v>-59</v>
      </c>
    </row>
    <row r="114" spans="7:9" x14ac:dyDescent="0.25">
      <c r="G114">
        <v>0.3</v>
      </c>
      <c r="H114">
        <v>-59</v>
      </c>
      <c r="I114">
        <v>-59</v>
      </c>
    </row>
    <row r="115" spans="7:9" x14ac:dyDescent="0.25">
      <c r="G115">
        <v>0.3</v>
      </c>
      <c r="H115">
        <v>-59</v>
      </c>
      <c r="I115">
        <v>-59</v>
      </c>
    </row>
    <row r="116" spans="7:9" x14ac:dyDescent="0.25">
      <c r="G116">
        <v>0.3</v>
      </c>
      <c r="H116">
        <v>-59</v>
      </c>
      <c r="I116">
        <v>-59</v>
      </c>
    </row>
    <row r="117" spans="7:9" x14ac:dyDescent="0.25">
      <c r="G117">
        <v>0.3</v>
      </c>
      <c r="H117">
        <v>-60</v>
      </c>
      <c r="I117">
        <v>-60</v>
      </c>
    </row>
    <row r="118" spans="7:9" x14ac:dyDescent="0.25">
      <c r="G118">
        <v>0.5</v>
      </c>
      <c r="H118">
        <v>-65</v>
      </c>
      <c r="I118">
        <v>-65</v>
      </c>
    </row>
    <row r="119" spans="7:9" x14ac:dyDescent="0.25">
      <c r="G119">
        <v>0.5</v>
      </c>
      <c r="H119">
        <v>-65</v>
      </c>
      <c r="I119">
        <v>-65</v>
      </c>
    </row>
    <row r="120" spans="7:9" x14ac:dyDescent="0.25">
      <c r="G120">
        <v>0.5</v>
      </c>
      <c r="H120">
        <v>-65</v>
      </c>
      <c r="I120">
        <v>-65</v>
      </c>
    </row>
    <row r="121" spans="7:9" x14ac:dyDescent="0.25">
      <c r="G121">
        <v>0.5</v>
      </c>
      <c r="H121">
        <v>-64</v>
      </c>
      <c r="I121">
        <v>-64</v>
      </c>
    </row>
    <row r="122" spans="7:9" x14ac:dyDescent="0.25">
      <c r="G122">
        <v>0.5</v>
      </c>
      <c r="H122">
        <v>-65</v>
      </c>
      <c r="I122">
        <v>-65</v>
      </c>
    </row>
    <row r="123" spans="7:9" x14ac:dyDescent="0.25">
      <c r="G123">
        <v>0.5</v>
      </c>
      <c r="H123">
        <v>-65</v>
      </c>
      <c r="I123">
        <v>-65</v>
      </c>
    </row>
    <row r="124" spans="7:9" x14ac:dyDescent="0.25">
      <c r="G124">
        <v>0.5</v>
      </c>
      <c r="H124">
        <v>-65</v>
      </c>
      <c r="I124">
        <v>-65</v>
      </c>
    </row>
    <row r="125" spans="7:9" x14ac:dyDescent="0.25">
      <c r="G125">
        <v>0.5</v>
      </c>
      <c r="H125">
        <v>-64</v>
      </c>
      <c r="I125">
        <v>-64</v>
      </c>
    </row>
    <row r="126" spans="7:9" x14ac:dyDescent="0.25">
      <c r="G126">
        <v>0.5</v>
      </c>
      <c r="H126">
        <v>-64</v>
      </c>
      <c r="I126">
        <v>-64</v>
      </c>
    </row>
    <row r="127" spans="7:9" x14ac:dyDescent="0.25">
      <c r="G127">
        <v>0.5</v>
      </c>
      <c r="H127">
        <v>-64</v>
      </c>
      <c r="I127">
        <v>-64</v>
      </c>
    </row>
    <row r="128" spans="7:9" x14ac:dyDescent="0.25">
      <c r="G128">
        <v>0.5</v>
      </c>
      <c r="H128">
        <v>-65</v>
      </c>
      <c r="I128">
        <v>-65</v>
      </c>
    </row>
    <row r="129" spans="7:9" x14ac:dyDescent="0.25">
      <c r="G129">
        <v>0.5</v>
      </c>
      <c r="H129">
        <v>-64</v>
      </c>
      <c r="I129">
        <v>-64</v>
      </c>
    </row>
    <row r="130" spans="7:9" x14ac:dyDescent="0.25">
      <c r="G130">
        <v>0.5</v>
      </c>
      <c r="H130">
        <v>-65</v>
      </c>
      <c r="I130">
        <v>-65</v>
      </c>
    </row>
    <row r="131" spans="7:9" x14ac:dyDescent="0.25">
      <c r="G131">
        <v>0.5</v>
      </c>
      <c r="H131">
        <v>-64</v>
      </c>
      <c r="I131">
        <v>-64</v>
      </c>
    </row>
    <row r="132" spans="7:9" x14ac:dyDescent="0.25">
      <c r="G132">
        <v>0.5</v>
      </c>
      <c r="H132">
        <v>-64</v>
      </c>
      <c r="I132">
        <v>-64</v>
      </c>
    </row>
    <row r="133" spans="7:9" x14ac:dyDescent="0.25">
      <c r="G133">
        <v>0.5</v>
      </c>
      <c r="H133">
        <v>-65</v>
      </c>
      <c r="I133">
        <v>-65</v>
      </c>
    </row>
    <row r="134" spans="7:9" x14ac:dyDescent="0.25">
      <c r="G134">
        <v>0.5</v>
      </c>
      <c r="H134">
        <v>-64</v>
      </c>
      <c r="I134">
        <v>-64</v>
      </c>
    </row>
    <row r="135" spans="7:9" x14ac:dyDescent="0.25">
      <c r="G135">
        <v>0.5</v>
      </c>
      <c r="H135">
        <v>-64</v>
      </c>
      <c r="I135">
        <v>-64</v>
      </c>
    </row>
    <row r="136" spans="7:9" x14ac:dyDescent="0.25">
      <c r="G136">
        <v>0.5</v>
      </c>
      <c r="H136">
        <v>-64</v>
      </c>
      <c r="I136">
        <v>-64</v>
      </c>
    </row>
    <row r="137" spans="7:9" x14ac:dyDescent="0.25">
      <c r="G137">
        <v>0.5</v>
      </c>
      <c r="H137">
        <v>-64</v>
      </c>
      <c r="I137">
        <v>-64</v>
      </c>
    </row>
    <row r="138" spans="7:9" x14ac:dyDescent="0.25">
      <c r="G138">
        <v>0.75</v>
      </c>
      <c r="H138">
        <v>-68</v>
      </c>
      <c r="I138">
        <v>-68</v>
      </c>
    </row>
    <row r="139" spans="7:9" x14ac:dyDescent="0.25">
      <c r="G139">
        <v>0.75</v>
      </c>
      <c r="H139">
        <v>-68</v>
      </c>
      <c r="I139">
        <v>-68</v>
      </c>
    </row>
    <row r="140" spans="7:9" x14ac:dyDescent="0.25">
      <c r="G140">
        <v>0.75</v>
      </c>
      <c r="H140">
        <v>-68</v>
      </c>
      <c r="I140">
        <v>-68</v>
      </c>
    </row>
    <row r="141" spans="7:9" x14ac:dyDescent="0.25">
      <c r="G141">
        <v>0.75</v>
      </c>
      <c r="H141">
        <v>-68</v>
      </c>
      <c r="I141">
        <v>-68</v>
      </c>
    </row>
    <row r="142" spans="7:9" x14ac:dyDescent="0.25">
      <c r="G142">
        <v>0.75</v>
      </c>
      <c r="H142">
        <v>-68</v>
      </c>
      <c r="I142">
        <v>-68</v>
      </c>
    </row>
    <row r="143" spans="7:9" x14ac:dyDescent="0.25">
      <c r="G143">
        <v>0.75</v>
      </c>
      <c r="H143">
        <v>-68</v>
      </c>
      <c r="I143">
        <v>-68</v>
      </c>
    </row>
    <row r="144" spans="7:9" x14ac:dyDescent="0.25">
      <c r="G144">
        <v>0.75</v>
      </c>
      <c r="H144">
        <v>-68</v>
      </c>
      <c r="I144">
        <v>-68</v>
      </c>
    </row>
    <row r="145" spans="7:9" x14ac:dyDescent="0.25">
      <c r="G145">
        <v>0.75</v>
      </c>
      <c r="H145">
        <v>-68</v>
      </c>
      <c r="I145">
        <v>-68</v>
      </c>
    </row>
    <row r="146" spans="7:9" x14ac:dyDescent="0.25">
      <c r="G146">
        <v>0.75</v>
      </c>
      <c r="H146">
        <v>-68</v>
      </c>
      <c r="I146">
        <v>-68</v>
      </c>
    </row>
    <row r="147" spans="7:9" x14ac:dyDescent="0.25">
      <c r="G147">
        <v>0.75</v>
      </c>
      <c r="H147">
        <v>-68</v>
      </c>
      <c r="I147">
        <v>-68</v>
      </c>
    </row>
    <row r="148" spans="7:9" x14ac:dyDescent="0.25">
      <c r="G148">
        <v>0.75</v>
      </c>
      <c r="H148">
        <v>-68</v>
      </c>
      <c r="I148">
        <v>-68</v>
      </c>
    </row>
    <row r="149" spans="7:9" x14ac:dyDescent="0.25">
      <c r="G149">
        <v>0.75</v>
      </c>
      <c r="H149">
        <v>-68</v>
      </c>
      <c r="I149">
        <v>-68</v>
      </c>
    </row>
    <row r="150" spans="7:9" x14ac:dyDescent="0.25">
      <c r="G150">
        <v>0.75</v>
      </c>
      <c r="H150">
        <v>-68</v>
      </c>
      <c r="I150">
        <v>-68</v>
      </c>
    </row>
    <row r="151" spans="7:9" x14ac:dyDescent="0.25">
      <c r="G151">
        <v>0.75</v>
      </c>
      <c r="H151">
        <v>-68</v>
      </c>
      <c r="I151">
        <v>-68</v>
      </c>
    </row>
    <row r="152" spans="7:9" x14ac:dyDescent="0.25">
      <c r="G152">
        <v>0.75</v>
      </c>
      <c r="H152">
        <v>-68</v>
      </c>
      <c r="I152">
        <v>-68</v>
      </c>
    </row>
    <row r="153" spans="7:9" x14ac:dyDescent="0.25">
      <c r="G153">
        <v>0.75</v>
      </c>
      <c r="H153">
        <v>-68</v>
      </c>
      <c r="I153">
        <v>-68</v>
      </c>
    </row>
    <row r="154" spans="7:9" x14ac:dyDescent="0.25">
      <c r="G154">
        <v>0.75</v>
      </c>
      <c r="H154">
        <v>-68</v>
      </c>
      <c r="I154">
        <v>-68</v>
      </c>
    </row>
    <row r="155" spans="7:9" x14ac:dyDescent="0.25">
      <c r="G155">
        <v>0.75</v>
      </c>
      <c r="H155">
        <v>-68</v>
      </c>
      <c r="I155">
        <v>-68</v>
      </c>
    </row>
    <row r="156" spans="7:9" x14ac:dyDescent="0.25">
      <c r="G156">
        <v>0.75</v>
      </c>
      <c r="H156">
        <v>-68</v>
      </c>
      <c r="I156">
        <v>-68</v>
      </c>
    </row>
    <row r="157" spans="7:9" x14ac:dyDescent="0.25">
      <c r="G157">
        <v>0.75</v>
      </c>
      <c r="H157">
        <v>-68</v>
      </c>
      <c r="I157">
        <v>-68</v>
      </c>
    </row>
    <row r="158" spans="7:9" x14ac:dyDescent="0.25">
      <c r="G158">
        <v>0.75</v>
      </c>
      <c r="H158">
        <v>-68</v>
      </c>
      <c r="I158">
        <v>-68</v>
      </c>
    </row>
    <row r="159" spans="7:9" x14ac:dyDescent="0.25">
      <c r="G159">
        <v>0.75</v>
      </c>
      <c r="H159">
        <v>-68</v>
      </c>
      <c r="I159">
        <v>-68</v>
      </c>
    </row>
    <row r="160" spans="7:9" x14ac:dyDescent="0.25">
      <c r="G160">
        <v>0.75</v>
      </c>
      <c r="H160">
        <v>-68</v>
      </c>
      <c r="I160">
        <v>-68</v>
      </c>
    </row>
    <row r="161" spans="7:9" x14ac:dyDescent="0.25">
      <c r="G161">
        <v>0.75</v>
      </c>
      <c r="H161">
        <v>-68</v>
      </c>
      <c r="I161">
        <v>-68</v>
      </c>
    </row>
    <row r="162" spans="7:9" x14ac:dyDescent="0.25">
      <c r="G162">
        <v>0.75</v>
      </c>
      <c r="H162">
        <v>-68</v>
      </c>
      <c r="I162">
        <v>-68</v>
      </c>
    </row>
    <row r="163" spans="7:9" x14ac:dyDescent="0.25">
      <c r="G163">
        <v>1</v>
      </c>
      <c r="H163">
        <v>-66</v>
      </c>
      <c r="I163">
        <v>-66</v>
      </c>
    </row>
    <row r="164" spans="7:9" x14ac:dyDescent="0.25">
      <c r="G164">
        <v>1</v>
      </c>
      <c r="H164">
        <v>-66</v>
      </c>
      <c r="I164">
        <v>-66</v>
      </c>
    </row>
    <row r="165" spans="7:9" x14ac:dyDescent="0.25">
      <c r="G165">
        <v>1</v>
      </c>
      <c r="H165">
        <v>-66</v>
      </c>
      <c r="I165">
        <v>-66</v>
      </c>
    </row>
    <row r="166" spans="7:9" x14ac:dyDescent="0.25">
      <c r="G166">
        <v>1</v>
      </c>
      <c r="H166">
        <v>-66</v>
      </c>
      <c r="I166">
        <v>-66</v>
      </c>
    </row>
    <row r="167" spans="7:9" x14ac:dyDescent="0.25">
      <c r="G167">
        <v>1</v>
      </c>
      <c r="H167">
        <v>-67</v>
      </c>
      <c r="I167">
        <v>-67</v>
      </c>
    </row>
    <row r="168" spans="7:9" x14ac:dyDescent="0.25">
      <c r="G168">
        <v>1</v>
      </c>
      <c r="H168">
        <v>-67</v>
      </c>
      <c r="I168">
        <v>-67</v>
      </c>
    </row>
    <row r="169" spans="7:9" x14ac:dyDescent="0.25">
      <c r="G169">
        <v>1</v>
      </c>
      <c r="H169">
        <v>-67</v>
      </c>
      <c r="I169">
        <v>-67</v>
      </c>
    </row>
    <row r="170" spans="7:9" x14ac:dyDescent="0.25">
      <c r="G170">
        <v>1</v>
      </c>
      <c r="H170">
        <v>-66</v>
      </c>
      <c r="I170">
        <v>-66</v>
      </c>
    </row>
    <row r="171" spans="7:9" x14ac:dyDescent="0.25">
      <c r="G171">
        <v>1</v>
      </c>
      <c r="H171">
        <v>-67</v>
      </c>
      <c r="I171">
        <v>-67</v>
      </c>
    </row>
    <row r="172" spans="7:9" x14ac:dyDescent="0.25">
      <c r="G172">
        <v>1</v>
      </c>
      <c r="H172">
        <v>-66</v>
      </c>
      <c r="I172">
        <v>-66</v>
      </c>
    </row>
    <row r="173" spans="7:9" x14ac:dyDescent="0.25">
      <c r="G173">
        <v>1</v>
      </c>
      <c r="H173">
        <v>-67</v>
      </c>
      <c r="I173">
        <v>-67</v>
      </c>
    </row>
    <row r="174" spans="7:9" x14ac:dyDescent="0.25">
      <c r="G174">
        <v>1</v>
      </c>
      <c r="H174">
        <v>-67</v>
      </c>
      <c r="I174">
        <v>-67</v>
      </c>
    </row>
    <row r="175" spans="7:9" x14ac:dyDescent="0.25">
      <c r="G175">
        <v>1</v>
      </c>
      <c r="H175">
        <v>-67</v>
      </c>
      <c r="I175">
        <v>-67</v>
      </c>
    </row>
    <row r="176" spans="7:9" x14ac:dyDescent="0.25">
      <c r="G176">
        <v>1</v>
      </c>
      <c r="H176">
        <v>-67</v>
      </c>
      <c r="I176">
        <v>-67</v>
      </c>
    </row>
    <row r="177" spans="7:9" x14ac:dyDescent="0.25">
      <c r="G177">
        <v>1</v>
      </c>
      <c r="H177">
        <v>-67</v>
      </c>
      <c r="I177">
        <v>-67</v>
      </c>
    </row>
    <row r="178" spans="7:9" x14ac:dyDescent="0.25">
      <c r="G178">
        <v>1</v>
      </c>
      <c r="H178">
        <v>-67</v>
      </c>
      <c r="I178">
        <v>-67</v>
      </c>
    </row>
    <row r="179" spans="7:9" x14ac:dyDescent="0.25">
      <c r="G179">
        <v>1</v>
      </c>
      <c r="H179">
        <v>-67</v>
      </c>
      <c r="I179">
        <v>-67</v>
      </c>
    </row>
    <row r="180" spans="7:9" x14ac:dyDescent="0.25">
      <c r="G180">
        <v>1</v>
      </c>
      <c r="H180">
        <v>-67</v>
      </c>
      <c r="I180">
        <v>-67</v>
      </c>
    </row>
    <row r="181" spans="7:9" x14ac:dyDescent="0.25">
      <c r="G181">
        <v>1</v>
      </c>
      <c r="H181">
        <v>-67</v>
      </c>
      <c r="I181">
        <v>-67</v>
      </c>
    </row>
    <row r="182" spans="7:9" x14ac:dyDescent="0.25">
      <c r="G182">
        <v>1</v>
      </c>
      <c r="H182">
        <v>-67</v>
      </c>
      <c r="I182">
        <v>-67</v>
      </c>
    </row>
    <row r="183" spans="7:9" x14ac:dyDescent="0.25">
      <c r="G183">
        <v>1</v>
      </c>
      <c r="H183">
        <v>-66</v>
      </c>
      <c r="I183">
        <v>-66</v>
      </c>
    </row>
    <row r="184" spans="7:9" x14ac:dyDescent="0.25">
      <c r="G184">
        <v>1</v>
      </c>
      <c r="H184">
        <v>-67</v>
      </c>
      <c r="I184">
        <v>-67</v>
      </c>
    </row>
    <row r="185" spans="7:9" x14ac:dyDescent="0.25">
      <c r="G185">
        <v>1</v>
      </c>
      <c r="H185">
        <v>-67</v>
      </c>
      <c r="I185">
        <v>-67</v>
      </c>
    </row>
    <row r="186" spans="7:9" x14ac:dyDescent="0.25">
      <c r="G186">
        <v>1</v>
      </c>
      <c r="H186">
        <v>-67</v>
      </c>
      <c r="I186">
        <v>-67</v>
      </c>
    </row>
    <row r="187" spans="7:9" x14ac:dyDescent="0.25">
      <c r="G187">
        <v>1</v>
      </c>
      <c r="H187">
        <v>-67</v>
      </c>
      <c r="I187">
        <v>-67</v>
      </c>
    </row>
    <row r="188" spans="7:9" x14ac:dyDescent="0.25">
      <c r="G188">
        <v>1</v>
      </c>
      <c r="H188">
        <v>-66</v>
      </c>
      <c r="I188">
        <v>-66</v>
      </c>
    </row>
    <row r="189" spans="7:9" x14ac:dyDescent="0.25">
      <c r="G189">
        <v>1</v>
      </c>
      <c r="H189">
        <v>-66</v>
      </c>
      <c r="I189">
        <v>-66</v>
      </c>
    </row>
    <row r="190" spans="7:9" x14ac:dyDescent="0.25">
      <c r="G190">
        <v>1</v>
      </c>
      <c r="H190">
        <v>-66</v>
      </c>
      <c r="I190">
        <v>-66</v>
      </c>
    </row>
    <row r="191" spans="7:9" x14ac:dyDescent="0.25">
      <c r="G191">
        <v>1</v>
      </c>
      <c r="H191">
        <v>-66</v>
      </c>
      <c r="I191">
        <v>-66</v>
      </c>
    </row>
    <row r="192" spans="7:9" x14ac:dyDescent="0.25">
      <c r="G192">
        <v>1.5</v>
      </c>
      <c r="H192">
        <v>-68</v>
      </c>
      <c r="I192">
        <v>-68</v>
      </c>
    </row>
    <row r="193" spans="7:9" x14ac:dyDescent="0.25">
      <c r="G193">
        <v>1.5</v>
      </c>
      <c r="H193">
        <v>-67</v>
      </c>
      <c r="I193">
        <v>-67</v>
      </c>
    </row>
    <row r="194" spans="7:9" x14ac:dyDescent="0.25">
      <c r="G194">
        <v>1.5</v>
      </c>
      <c r="H194">
        <v>-67</v>
      </c>
      <c r="I194">
        <v>-67</v>
      </c>
    </row>
    <row r="195" spans="7:9" x14ac:dyDescent="0.25">
      <c r="G195">
        <v>1.5</v>
      </c>
      <c r="H195">
        <v>-67</v>
      </c>
      <c r="I195">
        <v>-67</v>
      </c>
    </row>
    <row r="196" spans="7:9" x14ac:dyDescent="0.25">
      <c r="G196">
        <v>1.5</v>
      </c>
      <c r="H196">
        <v>-67</v>
      </c>
      <c r="I196">
        <v>-67</v>
      </c>
    </row>
    <row r="197" spans="7:9" x14ac:dyDescent="0.25">
      <c r="G197">
        <v>1.5</v>
      </c>
      <c r="H197">
        <v>-67</v>
      </c>
      <c r="I197">
        <v>-67</v>
      </c>
    </row>
    <row r="198" spans="7:9" x14ac:dyDescent="0.25">
      <c r="G198">
        <v>1.5</v>
      </c>
      <c r="H198">
        <v>-67</v>
      </c>
      <c r="I198">
        <v>-67</v>
      </c>
    </row>
    <row r="199" spans="7:9" x14ac:dyDescent="0.25">
      <c r="G199">
        <v>1.5</v>
      </c>
      <c r="H199">
        <v>-68</v>
      </c>
      <c r="I199">
        <v>-68</v>
      </c>
    </row>
    <row r="200" spans="7:9" x14ac:dyDescent="0.25">
      <c r="G200">
        <v>1.5</v>
      </c>
      <c r="H200">
        <v>-68</v>
      </c>
      <c r="I200">
        <v>-68</v>
      </c>
    </row>
    <row r="201" spans="7:9" x14ac:dyDescent="0.25">
      <c r="G201">
        <v>1.5</v>
      </c>
      <c r="H201">
        <v>-68</v>
      </c>
      <c r="I201">
        <v>-68</v>
      </c>
    </row>
    <row r="202" spans="7:9" x14ac:dyDescent="0.25">
      <c r="G202">
        <v>1.5</v>
      </c>
      <c r="H202">
        <v>-68</v>
      </c>
      <c r="I202">
        <v>-68</v>
      </c>
    </row>
    <row r="203" spans="7:9" x14ac:dyDescent="0.25">
      <c r="G203">
        <v>1.5</v>
      </c>
      <c r="H203">
        <v>-68</v>
      </c>
      <c r="I203">
        <v>-68</v>
      </c>
    </row>
    <row r="204" spans="7:9" x14ac:dyDescent="0.25">
      <c r="G204">
        <v>1.5</v>
      </c>
      <c r="H204">
        <v>-67</v>
      </c>
      <c r="I204">
        <v>-67</v>
      </c>
    </row>
    <row r="205" spans="7:9" x14ac:dyDescent="0.25">
      <c r="G205">
        <v>1.5</v>
      </c>
      <c r="H205">
        <v>-67</v>
      </c>
      <c r="I205">
        <v>-67</v>
      </c>
    </row>
    <row r="206" spans="7:9" x14ac:dyDescent="0.25">
      <c r="G206">
        <v>1.5</v>
      </c>
      <c r="H206">
        <v>-67</v>
      </c>
      <c r="I206">
        <v>-67</v>
      </c>
    </row>
    <row r="207" spans="7:9" x14ac:dyDescent="0.25">
      <c r="G207">
        <v>1.5</v>
      </c>
      <c r="H207">
        <v>-68</v>
      </c>
      <c r="I207">
        <v>-68</v>
      </c>
    </row>
    <row r="208" spans="7:9" x14ac:dyDescent="0.25">
      <c r="G208">
        <v>1.5</v>
      </c>
      <c r="H208">
        <v>-68</v>
      </c>
      <c r="I208">
        <v>-68</v>
      </c>
    </row>
    <row r="209" spans="7:9" x14ac:dyDescent="0.25">
      <c r="G209">
        <v>1.5</v>
      </c>
      <c r="H209">
        <v>-67</v>
      </c>
      <c r="I209">
        <v>-67</v>
      </c>
    </row>
    <row r="210" spans="7:9" x14ac:dyDescent="0.25">
      <c r="G210">
        <v>1.5</v>
      </c>
      <c r="H210">
        <v>-67</v>
      </c>
      <c r="I210">
        <v>-67</v>
      </c>
    </row>
    <row r="211" spans="7:9" x14ac:dyDescent="0.25">
      <c r="G211">
        <v>1.5</v>
      </c>
      <c r="H211">
        <v>-67</v>
      </c>
      <c r="I211">
        <v>-67</v>
      </c>
    </row>
    <row r="212" spans="7:9" x14ac:dyDescent="0.25">
      <c r="G212">
        <v>1.5</v>
      </c>
      <c r="H212">
        <v>-67</v>
      </c>
      <c r="I212">
        <v>-67</v>
      </c>
    </row>
    <row r="213" spans="7:9" x14ac:dyDescent="0.25">
      <c r="G213">
        <v>1.5</v>
      </c>
      <c r="H213">
        <v>-67</v>
      </c>
      <c r="I213">
        <v>-67</v>
      </c>
    </row>
    <row r="214" spans="7:9" x14ac:dyDescent="0.25">
      <c r="G214">
        <v>1.5</v>
      </c>
      <c r="H214">
        <v>-67</v>
      </c>
      <c r="I214">
        <v>-67</v>
      </c>
    </row>
    <row r="215" spans="7:9" x14ac:dyDescent="0.25">
      <c r="G215">
        <v>1.5</v>
      </c>
      <c r="H215">
        <v>-67</v>
      </c>
      <c r="I215">
        <v>-67</v>
      </c>
    </row>
    <row r="216" spans="7:9" x14ac:dyDescent="0.25">
      <c r="G216">
        <v>1.5</v>
      </c>
      <c r="H216">
        <v>-67</v>
      </c>
      <c r="I216">
        <v>-67</v>
      </c>
    </row>
    <row r="217" spans="7:9" x14ac:dyDescent="0.25">
      <c r="G217">
        <v>1.5</v>
      </c>
      <c r="H217">
        <v>-67</v>
      </c>
      <c r="I217">
        <v>-67</v>
      </c>
    </row>
    <row r="218" spans="7:9" x14ac:dyDescent="0.25">
      <c r="G218">
        <v>1.5</v>
      </c>
      <c r="H218">
        <v>-67</v>
      </c>
      <c r="I218">
        <v>-67</v>
      </c>
    </row>
    <row r="219" spans="7:9" x14ac:dyDescent="0.25">
      <c r="G219">
        <v>1.5</v>
      </c>
      <c r="H219">
        <v>-67</v>
      </c>
      <c r="I219">
        <v>-67</v>
      </c>
    </row>
    <row r="220" spans="7:9" x14ac:dyDescent="0.25">
      <c r="G220">
        <v>2</v>
      </c>
      <c r="H220">
        <v>-70</v>
      </c>
      <c r="I220">
        <v>-70</v>
      </c>
    </row>
    <row r="221" spans="7:9" x14ac:dyDescent="0.25">
      <c r="G221">
        <v>2</v>
      </c>
      <c r="H221">
        <v>-70</v>
      </c>
      <c r="I221">
        <v>-70</v>
      </c>
    </row>
    <row r="222" spans="7:9" x14ac:dyDescent="0.25">
      <c r="G222">
        <v>2</v>
      </c>
      <c r="H222">
        <v>-70</v>
      </c>
      <c r="I222">
        <v>-70</v>
      </c>
    </row>
    <row r="223" spans="7:9" x14ac:dyDescent="0.25">
      <c r="G223">
        <v>2</v>
      </c>
      <c r="H223">
        <v>-70</v>
      </c>
      <c r="I223">
        <v>-70</v>
      </c>
    </row>
    <row r="224" spans="7:9" x14ac:dyDescent="0.25">
      <c r="G224">
        <v>2</v>
      </c>
      <c r="H224">
        <v>-70</v>
      </c>
      <c r="I224">
        <v>-70</v>
      </c>
    </row>
    <row r="225" spans="7:9" x14ac:dyDescent="0.25">
      <c r="G225">
        <v>2</v>
      </c>
      <c r="H225">
        <v>-70</v>
      </c>
      <c r="I225">
        <v>-70</v>
      </c>
    </row>
    <row r="226" spans="7:9" x14ac:dyDescent="0.25">
      <c r="G226">
        <v>2</v>
      </c>
      <c r="H226">
        <v>-70</v>
      </c>
      <c r="I226">
        <v>-70</v>
      </c>
    </row>
    <row r="227" spans="7:9" x14ac:dyDescent="0.25">
      <c r="G227">
        <v>2</v>
      </c>
      <c r="H227">
        <v>-70</v>
      </c>
      <c r="I227">
        <v>-70</v>
      </c>
    </row>
    <row r="228" spans="7:9" x14ac:dyDescent="0.25">
      <c r="G228">
        <v>2</v>
      </c>
      <c r="H228">
        <v>-70</v>
      </c>
      <c r="I228">
        <v>-70</v>
      </c>
    </row>
    <row r="229" spans="7:9" x14ac:dyDescent="0.25">
      <c r="G229">
        <v>2</v>
      </c>
      <c r="H229">
        <v>-70</v>
      </c>
      <c r="I229">
        <v>-70</v>
      </c>
    </row>
    <row r="230" spans="7:9" x14ac:dyDescent="0.25">
      <c r="G230">
        <v>2</v>
      </c>
      <c r="H230">
        <v>-70</v>
      </c>
      <c r="I230">
        <v>-70</v>
      </c>
    </row>
    <row r="231" spans="7:9" x14ac:dyDescent="0.25">
      <c r="G231">
        <v>2</v>
      </c>
      <c r="H231">
        <v>-70</v>
      </c>
      <c r="I231">
        <v>-70</v>
      </c>
    </row>
    <row r="232" spans="7:9" x14ac:dyDescent="0.25">
      <c r="G232">
        <v>2</v>
      </c>
      <c r="H232">
        <v>-70</v>
      </c>
      <c r="I232">
        <v>-70</v>
      </c>
    </row>
    <row r="233" spans="7:9" x14ac:dyDescent="0.25">
      <c r="G233">
        <v>2</v>
      </c>
      <c r="H233">
        <v>-70</v>
      </c>
      <c r="I233">
        <v>-70</v>
      </c>
    </row>
    <row r="234" spans="7:9" x14ac:dyDescent="0.25">
      <c r="G234">
        <v>2</v>
      </c>
      <c r="H234">
        <v>-70</v>
      </c>
      <c r="I234">
        <v>-70</v>
      </c>
    </row>
    <row r="235" spans="7:9" x14ac:dyDescent="0.25">
      <c r="G235">
        <v>2</v>
      </c>
      <c r="H235">
        <v>-70</v>
      </c>
      <c r="I235">
        <v>-70</v>
      </c>
    </row>
    <row r="236" spans="7:9" x14ac:dyDescent="0.25">
      <c r="G236">
        <v>2</v>
      </c>
      <c r="H236">
        <v>-70</v>
      </c>
      <c r="I236">
        <v>-70</v>
      </c>
    </row>
    <row r="237" spans="7:9" x14ac:dyDescent="0.25">
      <c r="G237">
        <v>2</v>
      </c>
      <c r="H237">
        <v>-70</v>
      </c>
      <c r="I237">
        <v>-70</v>
      </c>
    </row>
    <row r="238" spans="7:9" x14ac:dyDescent="0.25">
      <c r="G238">
        <v>2</v>
      </c>
      <c r="H238">
        <v>-70</v>
      </c>
      <c r="I238">
        <v>-70</v>
      </c>
    </row>
    <row r="239" spans="7:9" x14ac:dyDescent="0.25">
      <c r="G239">
        <v>2</v>
      </c>
      <c r="H239">
        <v>-70</v>
      </c>
      <c r="I239">
        <v>-70</v>
      </c>
    </row>
    <row r="240" spans="7:9" x14ac:dyDescent="0.25">
      <c r="G240">
        <v>2</v>
      </c>
      <c r="H240">
        <v>-70</v>
      </c>
      <c r="I240">
        <v>-70</v>
      </c>
    </row>
    <row r="241" spans="7:9" x14ac:dyDescent="0.25">
      <c r="G241">
        <v>2</v>
      </c>
      <c r="H241">
        <v>-70</v>
      </c>
      <c r="I241">
        <v>-70</v>
      </c>
    </row>
    <row r="242" spans="7:9" x14ac:dyDescent="0.25">
      <c r="G242">
        <v>2</v>
      </c>
      <c r="H242">
        <v>-70</v>
      </c>
      <c r="I242">
        <v>-70</v>
      </c>
    </row>
    <row r="243" spans="7:9" x14ac:dyDescent="0.25">
      <c r="G243">
        <v>2</v>
      </c>
      <c r="H243">
        <v>-70</v>
      </c>
      <c r="I243">
        <v>-70</v>
      </c>
    </row>
    <row r="244" spans="7:9" x14ac:dyDescent="0.25">
      <c r="G244">
        <v>2</v>
      </c>
      <c r="H244">
        <v>-70</v>
      </c>
      <c r="I244">
        <v>-70</v>
      </c>
    </row>
    <row r="245" spans="7:9" x14ac:dyDescent="0.25">
      <c r="G245">
        <v>2</v>
      </c>
      <c r="H245">
        <v>-70</v>
      </c>
      <c r="I245">
        <v>-70</v>
      </c>
    </row>
    <row r="246" spans="7:9" x14ac:dyDescent="0.25">
      <c r="G246">
        <v>2</v>
      </c>
      <c r="H246">
        <v>-70</v>
      </c>
      <c r="I246">
        <v>-70</v>
      </c>
    </row>
    <row r="247" spans="7:9" x14ac:dyDescent="0.25">
      <c r="G247">
        <v>2</v>
      </c>
      <c r="H247">
        <v>-70</v>
      </c>
      <c r="I247">
        <v>-70</v>
      </c>
    </row>
    <row r="248" spans="7:9" x14ac:dyDescent="0.25">
      <c r="G248">
        <v>2</v>
      </c>
      <c r="H248">
        <v>-70</v>
      </c>
      <c r="I248">
        <v>-70</v>
      </c>
    </row>
    <row r="249" spans="7:9" x14ac:dyDescent="0.25">
      <c r="G249">
        <v>2</v>
      </c>
      <c r="H249">
        <v>-70</v>
      </c>
      <c r="I249">
        <v>-70</v>
      </c>
    </row>
    <row r="250" spans="7:9" x14ac:dyDescent="0.25">
      <c r="G250">
        <v>2.5</v>
      </c>
      <c r="H250">
        <v>-75</v>
      </c>
      <c r="I250">
        <v>-75</v>
      </c>
    </row>
    <row r="251" spans="7:9" x14ac:dyDescent="0.25">
      <c r="G251">
        <v>2.5</v>
      </c>
      <c r="H251">
        <v>-75</v>
      </c>
      <c r="I251">
        <v>-75</v>
      </c>
    </row>
    <row r="252" spans="7:9" x14ac:dyDescent="0.25">
      <c r="G252">
        <v>2.5</v>
      </c>
      <c r="H252">
        <v>-75</v>
      </c>
      <c r="I252">
        <v>-75</v>
      </c>
    </row>
    <row r="253" spans="7:9" x14ac:dyDescent="0.25">
      <c r="G253">
        <v>2.5</v>
      </c>
      <c r="H253">
        <v>-76</v>
      </c>
      <c r="I253">
        <v>-76</v>
      </c>
    </row>
    <row r="254" spans="7:9" x14ac:dyDescent="0.25">
      <c r="G254">
        <v>2.5</v>
      </c>
      <c r="H254">
        <v>-77</v>
      </c>
      <c r="I254">
        <v>-77</v>
      </c>
    </row>
    <row r="255" spans="7:9" x14ac:dyDescent="0.25">
      <c r="G255">
        <v>2.5</v>
      </c>
      <c r="H255">
        <v>-76</v>
      </c>
      <c r="I255">
        <v>-76</v>
      </c>
    </row>
    <row r="256" spans="7:9" x14ac:dyDescent="0.25">
      <c r="G256">
        <v>2.5</v>
      </c>
      <c r="H256">
        <v>-76</v>
      </c>
      <c r="I256">
        <v>-76</v>
      </c>
    </row>
    <row r="257" spans="7:9" x14ac:dyDescent="0.25">
      <c r="G257">
        <v>2.5</v>
      </c>
      <c r="H257">
        <v>-76</v>
      </c>
      <c r="I257">
        <v>-76</v>
      </c>
    </row>
    <row r="258" spans="7:9" x14ac:dyDescent="0.25">
      <c r="G258">
        <v>2.5</v>
      </c>
      <c r="H258">
        <v>-77</v>
      </c>
      <c r="I258">
        <v>-77</v>
      </c>
    </row>
    <row r="259" spans="7:9" x14ac:dyDescent="0.25">
      <c r="G259">
        <v>2.5</v>
      </c>
      <c r="H259">
        <v>-75</v>
      </c>
      <c r="I259">
        <v>-75</v>
      </c>
    </row>
    <row r="260" spans="7:9" x14ac:dyDescent="0.25">
      <c r="G260">
        <v>2.5</v>
      </c>
      <c r="H260">
        <v>-75</v>
      </c>
      <c r="I260">
        <v>-75</v>
      </c>
    </row>
    <row r="261" spans="7:9" x14ac:dyDescent="0.25">
      <c r="G261">
        <v>2.5</v>
      </c>
      <c r="H261">
        <v>-76</v>
      </c>
      <c r="I261">
        <v>-76</v>
      </c>
    </row>
    <row r="262" spans="7:9" x14ac:dyDescent="0.25">
      <c r="G262">
        <v>2.5</v>
      </c>
      <c r="H262">
        <v>-76</v>
      </c>
      <c r="I262">
        <v>-76</v>
      </c>
    </row>
    <row r="263" spans="7:9" x14ac:dyDescent="0.25">
      <c r="G263">
        <v>2.5</v>
      </c>
      <c r="H263">
        <v>-76</v>
      </c>
      <c r="I263">
        <v>-76</v>
      </c>
    </row>
    <row r="264" spans="7:9" x14ac:dyDescent="0.25">
      <c r="G264">
        <v>2.5</v>
      </c>
      <c r="H264">
        <v>-76</v>
      </c>
      <c r="I264">
        <v>-76</v>
      </c>
    </row>
    <row r="265" spans="7:9" x14ac:dyDescent="0.25">
      <c r="G265">
        <v>2.5</v>
      </c>
      <c r="H265">
        <v>-76</v>
      </c>
      <c r="I265">
        <v>-76</v>
      </c>
    </row>
    <row r="266" spans="7:9" x14ac:dyDescent="0.25">
      <c r="G266">
        <v>2.5</v>
      </c>
      <c r="H266">
        <v>-76</v>
      </c>
      <c r="I266">
        <v>-76</v>
      </c>
    </row>
    <row r="267" spans="7:9" x14ac:dyDescent="0.25">
      <c r="G267">
        <v>2.5</v>
      </c>
      <c r="H267">
        <v>-77</v>
      </c>
      <c r="I267">
        <v>-77</v>
      </c>
    </row>
    <row r="268" spans="7:9" x14ac:dyDescent="0.25">
      <c r="G268">
        <v>2.5</v>
      </c>
      <c r="H268">
        <v>-77</v>
      </c>
      <c r="I268">
        <v>-77</v>
      </c>
    </row>
    <row r="269" spans="7:9" x14ac:dyDescent="0.25">
      <c r="G269">
        <v>2.5</v>
      </c>
      <c r="H269">
        <v>-77</v>
      </c>
      <c r="I269">
        <v>-77</v>
      </c>
    </row>
    <row r="270" spans="7:9" x14ac:dyDescent="0.25">
      <c r="G270">
        <v>2.5</v>
      </c>
      <c r="H270">
        <v>-76</v>
      </c>
      <c r="I270">
        <v>-76</v>
      </c>
    </row>
    <row r="271" spans="7:9" x14ac:dyDescent="0.25">
      <c r="G271">
        <v>2.5</v>
      </c>
      <c r="H271">
        <v>-75</v>
      </c>
      <c r="I271">
        <v>-75</v>
      </c>
    </row>
    <row r="272" spans="7:9" x14ac:dyDescent="0.25">
      <c r="G272">
        <v>2.5</v>
      </c>
      <c r="H272">
        <v>-76</v>
      </c>
      <c r="I272">
        <v>-76</v>
      </c>
    </row>
    <row r="273" spans="7:9" x14ac:dyDescent="0.25">
      <c r="G273">
        <v>2.5</v>
      </c>
      <c r="H273">
        <v>-76</v>
      </c>
      <c r="I273">
        <v>-76</v>
      </c>
    </row>
    <row r="274" spans="7:9" x14ac:dyDescent="0.25">
      <c r="G274">
        <v>2.5</v>
      </c>
      <c r="H274">
        <v>-76</v>
      </c>
      <c r="I274">
        <v>-76</v>
      </c>
    </row>
    <row r="275" spans="7:9" x14ac:dyDescent="0.25">
      <c r="G275">
        <v>2.5</v>
      </c>
      <c r="H275">
        <v>-77</v>
      </c>
      <c r="I275">
        <v>-77</v>
      </c>
    </row>
    <row r="276" spans="7:9" x14ac:dyDescent="0.25">
      <c r="G276">
        <v>2.5</v>
      </c>
      <c r="H276">
        <v>-76</v>
      </c>
      <c r="I276">
        <v>-76</v>
      </c>
    </row>
    <row r="277" spans="7:9" x14ac:dyDescent="0.25">
      <c r="G277">
        <v>2.5</v>
      </c>
      <c r="H277">
        <v>-76</v>
      </c>
      <c r="I277">
        <v>-76</v>
      </c>
    </row>
    <row r="278" spans="7:9" x14ac:dyDescent="0.25">
      <c r="G278">
        <v>2.5</v>
      </c>
      <c r="H278">
        <v>-76</v>
      </c>
      <c r="I278">
        <v>-76</v>
      </c>
    </row>
    <row r="279" spans="7:9" x14ac:dyDescent="0.25">
      <c r="G279">
        <v>2.5</v>
      </c>
      <c r="H279">
        <v>-76</v>
      </c>
      <c r="I279">
        <v>-76</v>
      </c>
    </row>
    <row r="280" spans="7:9" x14ac:dyDescent="0.25">
      <c r="G280">
        <v>3</v>
      </c>
      <c r="H280">
        <v>-85</v>
      </c>
      <c r="I280">
        <v>-85</v>
      </c>
    </row>
    <row r="281" spans="7:9" x14ac:dyDescent="0.25">
      <c r="G281">
        <v>3</v>
      </c>
      <c r="H281">
        <v>-85</v>
      </c>
      <c r="I281">
        <v>-85</v>
      </c>
    </row>
    <row r="282" spans="7:9" x14ac:dyDescent="0.25">
      <c r="G282">
        <v>3</v>
      </c>
      <c r="H282">
        <v>-84</v>
      </c>
      <c r="I282">
        <v>-84</v>
      </c>
    </row>
    <row r="283" spans="7:9" x14ac:dyDescent="0.25">
      <c r="G283">
        <v>3</v>
      </c>
      <c r="H283">
        <v>-84</v>
      </c>
      <c r="I283">
        <v>-84</v>
      </c>
    </row>
    <row r="284" spans="7:9" x14ac:dyDescent="0.25">
      <c r="G284">
        <v>3</v>
      </c>
      <c r="H284">
        <v>-83</v>
      </c>
      <c r="I284">
        <v>-83</v>
      </c>
    </row>
    <row r="285" spans="7:9" x14ac:dyDescent="0.25">
      <c r="G285">
        <v>3</v>
      </c>
      <c r="H285">
        <v>-82</v>
      </c>
      <c r="I285">
        <v>-82</v>
      </c>
    </row>
    <row r="286" spans="7:9" x14ac:dyDescent="0.25">
      <c r="G286">
        <v>3</v>
      </c>
      <c r="H286">
        <v>-82</v>
      </c>
      <c r="I286">
        <v>-82</v>
      </c>
    </row>
    <row r="287" spans="7:9" x14ac:dyDescent="0.25">
      <c r="G287">
        <v>3</v>
      </c>
      <c r="H287">
        <v>-82</v>
      </c>
      <c r="I287">
        <v>-82</v>
      </c>
    </row>
    <row r="288" spans="7:9" x14ac:dyDescent="0.25">
      <c r="G288">
        <v>3</v>
      </c>
      <c r="H288">
        <v>-84</v>
      </c>
      <c r="I288">
        <v>-84</v>
      </c>
    </row>
    <row r="289" spans="7:9" x14ac:dyDescent="0.25">
      <c r="G289">
        <v>3</v>
      </c>
      <c r="H289">
        <v>-84</v>
      </c>
      <c r="I289">
        <v>-84</v>
      </c>
    </row>
    <row r="290" spans="7:9" x14ac:dyDescent="0.25">
      <c r="G290">
        <v>3</v>
      </c>
      <c r="H290">
        <v>-83</v>
      </c>
      <c r="I290">
        <v>-83</v>
      </c>
    </row>
    <row r="291" spans="7:9" x14ac:dyDescent="0.25">
      <c r="G291">
        <v>3</v>
      </c>
      <c r="H291">
        <v>-82</v>
      </c>
      <c r="I291">
        <v>-82</v>
      </c>
    </row>
    <row r="292" spans="7:9" x14ac:dyDescent="0.25">
      <c r="G292">
        <v>3</v>
      </c>
      <c r="H292">
        <v>-84</v>
      </c>
      <c r="I292">
        <v>-84</v>
      </c>
    </row>
    <row r="293" spans="7:9" x14ac:dyDescent="0.25">
      <c r="G293">
        <v>3</v>
      </c>
      <c r="H293">
        <v>-84</v>
      </c>
      <c r="I293">
        <v>-84</v>
      </c>
    </row>
    <row r="294" spans="7:9" x14ac:dyDescent="0.25">
      <c r="G294">
        <v>3</v>
      </c>
      <c r="H294">
        <v>-84</v>
      </c>
      <c r="I294">
        <v>-84</v>
      </c>
    </row>
    <row r="295" spans="7:9" x14ac:dyDescent="0.25">
      <c r="G295">
        <v>3</v>
      </c>
      <c r="H295">
        <v>-82</v>
      </c>
      <c r="I295">
        <v>-82</v>
      </c>
    </row>
    <row r="296" spans="7:9" x14ac:dyDescent="0.25">
      <c r="G296">
        <v>3</v>
      </c>
      <c r="H296">
        <v>-82</v>
      </c>
      <c r="I296">
        <v>-82</v>
      </c>
    </row>
    <row r="297" spans="7:9" x14ac:dyDescent="0.25">
      <c r="G297">
        <v>3</v>
      </c>
      <c r="H297">
        <v>-84</v>
      </c>
      <c r="I297">
        <v>-84</v>
      </c>
    </row>
    <row r="298" spans="7:9" x14ac:dyDescent="0.25">
      <c r="G298">
        <v>3</v>
      </c>
      <c r="H298">
        <v>-84</v>
      </c>
      <c r="I298">
        <v>-84</v>
      </c>
    </row>
    <row r="299" spans="7:9" x14ac:dyDescent="0.25">
      <c r="G299">
        <v>3</v>
      </c>
      <c r="H299">
        <v>-84</v>
      </c>
      <c r="I299">
        <v>-84</v>
      </c>
    </row>
    <row r="300" spans="7:9" x14ac:dyDescent="0.25">
      <c r="G300">
        <v>3</v>
      </c>
      <c r="H300">
        <v>-82</v>
      </c>
      <c r="I300">
        <v>-82</v>
      </c>
    </row>
    <row r="301" spans="7:9" x14ac:dyDescent="0.25">
      <c r="G301">
        <v>3</v>
      </c>
      <c r="H301">
        <v>-82</v>
      </c>
      <c r="I301">
        <v>-82</v>
      </c>
    </row>
    <row r="302" spans="7:9" x14ac:dyDescent="0.25">
      <c r="G302">
        <v>3</v>
      </c>
      <c r="H302">
        <v>-82</v>
      </c>
      <c r="I302">
        <v>-82</v>
      </c>
    </row>
    <row r="303" spans="7:9" x14ac:dyDescent="0.25">
      <c r="G303">
        <v>3</v>
      </c>
      <c r="H303">
        <v>-83</v>
      </c>
      <c r="I303">
        <v>-83</v>
      </c>
    </row>
    <row r="304" spans="7:9" x14ac:dyDescent="0.25">
      <c r="G304">
        <v>3</v>
      </c>
      <c r="H304">
        <v>-82</v>
      </c>
      <c r="I304">
        <v>-82</v>
      </c>
    </row>
    <row r="305" spans="7:9" x14ac:dyDescent="0.25">
      <c r="G305">
        <v>3</v>
      </c>
      <c r="H305">
        <v>-82</v>
      </c>
      <c r="I305">
        <v>-82</v>
      </c>
    </row>
    <row r="306" spans="7:9" x14ac:dyDescent="0.25">
      <c r="G306">
        <v>3</v>
      </c>
      <c r="H306">
        <v>-83</v>
      </c>
      <c r="I306">
        <v>-83</v>
      </c>
    </row>
    <row r="307" spans="7:9" x14ac:dyDescent="0.25">
      <c r="G307">
        <v>3</v>
      </c>
      <c r="H307">
        <v>-83</v>
      </c>
      <c r="I307">
        <v>-83</v>
      </c>
    </row>
    <row r="308" spans="7:9" x14ac:dyDescent="0.25">
      <c r="G308">
        <v>3</v>
      </c>
      <c r="H308">
        <v>-84</v>
      </c>
      <c r="I308">
        <v>-84</v>
      </c>
    </row>
    <row r="309" spans="7:9" x14ac:dyDescent="0.25">
      <c r="G309">
        <v>3</v>
      </c>
      <c r="H309">
        <v>-83</v>
      </c>
      <c r="I309">
        <v>-83</v>
      </c>
    </row>
    <row r="310" spans="7:9" x14ac:dyDescent="0.25">
      <c r="G310">
        <v>3</v>
      </c>
      <c r="H310">
        <v>-83</v>
      </c>
      <c r="I310">
        <v>-83</v>
      </c>
    </row>
    <row r="311" spans="7:9" x14ac:dyDescent="0.25">
      <c r="G311">
        <v>3.5</v>
      </c>
      <c r="H311">
        <v>-76</v>
      </c>
      <c r="I311">
        <v>-76</v>
      </c>
    </row>
    <row r="312" spans="7:9" x14ac:dyDescent="0.25">
      <c r="G312">
        <v>3.5</v>
      </c>
      <c r="H312">
        <v>-76</v>
      </c>
      <c r="I312">
        <v>-76</v>
      </c>
    </row>
    <row r="313" spans="7:9" x14ac:dyDescent="0.25">
      <c r="G313">
        <v>3.5</v>
      </c>
      <c r="H313">
        <v>-76</v>
      </c>
      <c r="I313">
        <v>-76</v>
      </c>
    </row>
    <row r="314" spans="7:9" x14ac:dyDescent="0.25">
      <c r="G314">
        <v>3.5</v>
      </c>
      <c r="H314">
        <v>-75</v>
      </c>
      <c r="I314">
        <v>-75</v>
      </c>
    </row>
    <row r="315" spans="7:9" x14ac:dyDescent="0.25">
      <c r="G315">
        <v>3.5</v>
      </c>
      <c r="H315">
        <v>-75</v>
      </c>
      <c r="I315">
        <v>-75</v>
      </c>
    </row>
    <row r="316" spans="7:9" x14ac:dyDescent="0.25">
      <c r="G316">
        <v>3.5</v>
      </c>
      <c r="H316">
        <v>-76</v>
      </c>
      <c r="I316">
        <v>-76</v>
      </c>
    </row>
    <row r="317" spans="7:9" x14ac:dyDescent="0.25">
      <c r="G317">
        <v>3.5</v>
      </c>
      <c r="H317">
        <v>-76</v>
      </c>
      <c r="I317">
        <v>-76</v>
      </c>
    </row>
    <row r="318" spans="7:9" x14ac:dyDescent="0.25">
      <c r="G318">
        <v>3.5</v>
      </c>
      <c r="H318">
        <v>-76</v>
      </c>
      <c r="I318">
        <v>-76</v>
      </c>
    </row>
    <row r="319" spans="7:9" x14ac:dyDescent="0.25">
      <c r="G319">
        <v>3.5</v>
      </c>
      <c r="H319">
        <v>-76</v>
      </c>
      <c r="I319">
        <v>-76</v>
      </c>
    </row>
    <row r="320" spans="7:9" x14ac:dyDescent="0.25">
      <c r="G320">
        <v>3.5</v>
      </c>
      <c r="H320">
        <v>-78</v>
      </c>
      <c r="I320">
        <v>-78</v>
      </c>
    </row>
    <row r="321" spans="7:9" x14ac:dyDescent="0.25">
      <c r="G321">
        <v>3.5</v>
      </c>
      <c r="H321">
        <v>-78</v>
      </c>
      <c r="I321">
        <v>-78</v>
      </c>
    </row>
    <row r="322" spans="7:9" x14ac:dyDescent="0.25">
      <c r="G322">
        <v>3.5</v>
      </c>
      <c r="H322">
        <v>-78</v>
      </c>
      <c r="I322">
        <v>-78</v>
      </c>
    </row>
    <row r="323" spans="7:9" x14ac:dyDescent="0.25">
      <c r="G323">
        <v>3.5</v>
      </c>
      <c r="H323">
        <v>-77</v>
      </c>
      <c r="I323">
        <v>-77</v>
      </c>
    </row>
    <row r="324" spans="7:9" x14ac:dyDescent="0.25">
      <c r="G324">
        <v>3.5</v>
      </c>
      <c r="H324">
        <v>-77</v>
      </c>
      <c r="I324">
        <v>-77</v>
      </c>
    </row>
    <row r="325" spans="7:9" x14ac:dyDescent="0.25">
      <c r="G325">
        <v>3.5</v>
      </c>
      <c r="H325">
        <v>-76</v>
      </c>
      <c r="I325">
        <v>-76</v>
      </c>
    </row>
    <row r="326" spans="7:9" x14ac:dyDescent="0.25">
      <c r="G326">
        <v>3.5</v>
      </c>
      <c r="H326">
        <v>-76</v>
      </c>
      <c r="I326">
        <v>-76</v>
      </c>
    </row>
    <row r="327" spans="7:9" x14ac:dyDescent="0.25">
      <c r="G327">
        <v>3.5</v>
      </c>
      <c r="H327">
        <v>-77</v>
      </c>
      <c r="I327">
        <v>-77</v>
      </c>
    </row>
    <row r="328" spans="7:9" x14ac:dyDescent="0.25">
      <c r="G328">
        <v>3.5</v>
      </c>
      <c r="H328">
        <v>-76</v>
      </c>
      <c r="I328">
        <v>-76</v>
      </c>
    </row>
    <row r="329" spans="7:9" x14ac:dyDescent="0.25">
      <c r="G329">
        <v>3.5</v>
      </c>
      <c r="H329">
        <v>-76</v>
      </c>
      <c r="I329">
        <v>-76</v>
      </c>
    </row>
    <row r="330" spans="7:9" x14ac:dyDescent="0.25">
      <c r="G330">
        <v>3.5</v>
      </c>
      <c r="H330">
        <v>-77</v>
      </c>
      <c r="I330">
        <v>-77</v>
      </c>
    </row>
    <row r="331" spans="7:9" x14ac:dyDescent="0.25">
      <c r="G331">
        <v>3.5</v>
      </c>
      <c r="H331">
        <v>-77</v>
      </c>
      <c r="I331">
        <v>-77</v>
      </c>
    </row>
    <row r="332" spans="7:9" x14ac:dyDescent="0.25">
      <c r="G332">
        <v>3.5</v>
      </c>
      <c r="H332">
        <v>-76</v>
      </c>
      <c r="I332">
        <v>-76</v>
      </c>
    </row>
    <row r="333" spans="7:9" x14ac:dyDescent="0.25">
      <c r="G333">
        <v>3.5</v>
      </c>
      <c r="H333">
        <v>-76</v>
      </c>
      <c r="I333">
        <v>-76</v>
      </c>
    </row>
    <row r="334" spans="7:9" x14ac:dyDescent="0.25">
      <c r="G334">
        <v>3.5</v>
      </c>
      <c r="H334">
        <v>-76</v>
      </c>
      <c r="I334">
        <v>-76</v>
      </c>
    </row>
    <row r="335" spans="7:9" x14ac:dyDescent="0.25">
      <c r="G335">
        <v>3.5</v>
      </c>
      <c r="H335">
        <v>-76</v>
      </c>
      <c r="I335">
        <v>-76</v>
      </c>
    </row>
    <row r="336" spans="7:9" x14ac:dyDescent="0.25">
      <c r="G336">
        <v>3.5</v>
      </c>
      <c r="H336">
        <v>-77</v>
      </c>
      <c r="I336">
        <v>-77</v>
      </c>
    </row>
    <row r="337" spans="7:9" x14ac:dyDescent="0.25">
      <c r="G337">
        <v>3.5</v>
      </c>
      <c r="H337">
        <v>-76</v>
      </c>
      <c r="I337">
        <v>-76</v>
      </c>
    </row>
    <row r="338" spans="7:9" x14ac:dyDescent="0.25">
      <c r="G338">
        <v>3.5</v>
      </c>
      <c r="H338">
        <v>-78</v>
      </c>
      <c r="I338">
        <v>-78</v>
      </c>
    </row>
    <row r="339" spans="7:9" x14ac:dyDescent="0.25">
      <c r="G339">
        <v>3.5</v>
      </c>
      <c r="H339">
        <v>-78</v>
      </c>
      <c r="I339">
        <v>-78</v>
      </c>
    </row>
    <row r="340" spans="7:9" x14ac:dyDescent="0.25">
      <c r="G340">
        <v>3.5</v>
      </c>
      <c r="H340">
        <v>-78</v>
      </c>
      <c r="I340">
        <v>-78</v>
      </c>
    </row>
    <row r="341" spans="7:9" x14ac:dyDescent="0.25">
      <c r="G341">
        <v>3.5</v>
      </c>
      <c r="H341">
        <v>-77</v>
      </c>
      <c r="I341">
        <v>-77</v>
      </c>
    </row>
    <row r="342" spans="7:9" x14ac:dyDescent="0.25">
      <c r="G342">
        <v>3.5</v>
      </c>
      <c r="H342">
        <v>-78</v>
      </c>
      <c r="I342">
        <v>-78</v>
      </c>
    </row>
    <row r="343" spans="7:9" x14ac:dyDescent="0.25">
      <c r="G343">
        <v>3.5</v>
      </c>
      <c r="H343">
        <v>-77</v>
      </c>
      <c r="I343">
        <v>-77</v>
      </c>
    </row>
    <row r="344" spans="7:9" x14ac:dyDescent="0.25">
      <c r="G344">
        <v>3.5</v>
      </c>
      <c r="H344">
        <v>-77</v>
      </c>
      <c r="I344">
        <v>-77</v>
      </c>
    </row>
    <row r="345" spans="7:9" x14ac:dyDescent="0.25">
      <c r="G345">
        <v>4</v>
      </c>
      <c r="H345">
        <v>-78</v>
      </c>
      <c r="I345">
        <v>-78</v>
      </c>
    </row>
    <row r="346" spans="7:9" x14ac:dyDescent="0.25">
      <c r="G346">
        <v>4</v>
      </c>
      <c r="H346">
        <v>-78</v>
      </c>
      <c r="I346">
        <v>-78</v>
      </c>
    </row>
    <row r="347" spans="7:9" x14ac:dyDescent="0.25">
      <c r="G347">
        <v>4</v>
      </c>
      <c r="H347">
        <v>-78</v>
      </c>
      <c r="I347">
        <v>-78</v>
      </c>
    </row>
    <row r="348" spans="7:9" x14ac:dyDescent="0.25">
      <c r="G348">
        <v>4</v>
      </c>
      <c r="H348">
        <v>-78</v>
      </c>
      <c r="I348">
        <v>-78</v>
      </c>
    </row>
    <row r="349" spans="7:9" x14ac:dyDescent="0.25">
      <c r="G349">
        <v>4</v>
      </c>
      <c r="H349">
        <v>-78</v>
      </c>
      <c r="I349">
        <v>-78</v>
      </c>
    </row>
    <row r="350" spans="7:9" x14ac:dyDescent="0.25">
      <c r="G350">
        <v>4</v>
      </c>
      <c r="H350">
        <v>-78</v>
      </c>
      <c r="I350">
        <v>-78</v>
      </c>
    </row>
    <row r="351" spans="7:9" x14ac:dyDescent="0.25">
      <c r="G351">
        <v>4</v>
      </c>
      <c r="H351">
        <v>-78</v>
      </c>
      <c r="I351">
        <v>-78</v>
      </c>
    </row>
    <row r="352" spans="7:9" x14ac:dyDescent="0.25">
      <c r="G352">
        <v>4</v>
      </c>
      <c r="H352">
        <v>-78</v>
      </c>
      <c r="I352">
        <v>-78</v>
      </c>
    </row>
    <row r="353" spans="7:9" x14ac:dyDescent="0.25">
      <c r="G353">
        <v>4</v>
      </c>
      <c r="H353">
        <v>-78</v>
      </c>
      <c r="I353">
        <v>-78</v>
      </c>
    </row>
    <row r="354" spans="7:9" x14ac:dyDescent="0.25">
      <c r="G354">
        <v>4</v>
      </c>
      <c r="H354">
        <v>-78</v>
      </c>
      <c r="I354">
        <v>-78</v>
      </c>
    </row>
    <row r="355" spans="7:9" x14ac:dyDescent="0.25">
      <c r="G355">
        <v>4</v>
      </c>
      <c r="H355">
        <v>-78</v>
      </c>
      <c r="I355">
        <v>-78</v>
      </c>
    </row>
    <row r="356" spans="7:9" x14ac:dyDescent="0.25">
      <c r="G356">
        <v>4</v>
      </c>
      <c r="H356">
        <v>-78</v>
      </c>
      <c r="I356">
        <v>-78</v>
      </c>
    </row>
    <row r="357" spans="7:9" x14ac:dyDescent="0.25">
      <c r="G357">
        <v>4</v>
      </c>
      <c r="H357">
        <v>-78</v>
      </c>
      <c r="I357">
        <v>-78</v>
      </c>
    </row>
    <row r="358" spans="7:9" x14ac:dyDescent="0.25">
      <c r="G358">
        <v>4</v>
      </c>
      <c r="H358">
        <v>-78</v>
      </c>
      <c r="I358">
        <v>-78</v>
      </c>
    </row>
    <row r="359" spans="7:9" x14ac:dyDescent="0.25">
      <c r="G359">
        <v>4</v>
      </c>
      <c r="H359">
        <v>-78</v>
      </c>
      <c r="I359">
        <v>-78</v>
      </c>
    </row>
    <row r="360" spans="7:9" x14ac:dyDescent="0.25">
      <c r="G360">
        <v>4</v>
      </c>
      <c r="H360">
        <v>-78</v>
      </c>
      <c r="I360">
        <v>-78</v>
      </c>
    </row>
    <row r="361" spans="7:9" x14ac:dyDescent="0.25">
      <c r="G361">
        <v>4</v>
      </c>
      <c r="H361">
        <v>-78</v>
      </c>
      <c r="I361">
        <v>-78</v>
      </c>
    </row>
    <row r="362" spans="7:9" x14ac:dyDescent="0.25">
      <c r="G362">
        <v>4</v>
      </c>
      <c r="H362">
        <v>-78</v>
      </c>
      <c r="I362">
        <v>-78</v>
      </c>
    </row>
    <row r="363" spans="7:9" x14ac:dyDescent="0.25">
      <c r="G363">
        <v>4</v>
      </c>
      <c r="H363">
        <v>-78</v>
      </c>
      <c r="I363">
        <v>-78</v>
      </c>
    </row>
    <row r="364" spans="7:9" x14ac:dyDescent="0.25">
      <c r="G364">
        <v>4</v>
      </c>
      <c r="H364">
        <v>-80</v>
      </c>
      <c r="I364">
        <v>-80</v>
      </c>
    </row>
    <row r="365" spans="7:9" x14ac:dyDescent="0.25">
      <c r="G365">
        <v>4</v>
      </c>
      <c r="H365">
        <v>-79</v>
      </c>
      <c r="I365">
        <v>-79</v>
      </c>
    </row>
    <row r="366" spans="7:9" x14ac:dyDescent="0.25">
      <c r="G366">
        <v>4</v>
      </c>
      <c r="H366">
        <v>-78</v>
      </c>
      <c r="I366">
        <v>-78</v>
      </c>
    </row>
    <row r="367" spans="7:9" x14ac:dyDescent="0.25">
      <c r="G367">
        <v>4</v>
      </c>
      <c r="H367">
        <v>-82</v>
      </c>
      <c r="I367">
        <v>-82</v>
      </c>
    </row>
    <row r="368" spans="7:9" x14ac:dyDescent="0.25">
      <c r="G368">
        <v>4</v>
      </c>
      <c r="H368">
        <v>-84</v>
      </c>
      <c r="I368">
        <v>-84</v>
      </c>
    </row>
    <row r="369" spans="7:9" x14ac:dyDescent="0.25">
      <c r="G369">
        <v>4</v>
      </c>
      <c r="H369">
        <v>-81</v>
      </c>
      <c r="I369">
        <v>-81</v>
      </c>
    </row>
    <row r="370" spans="7:9" x14ac:dyDescent="0.25">
      <c r="G370">
        <v>4</v>
      </c>
      <c r="H370">
        <v>-81</v>
      </c>
      <c r="I370">
        <v>-81</v>
      </c>
    </row>
    <row r="371" spans="7:9" x14ac:dyDescent="0.25">
      <c r="G371">
        <v>4</v>
      </c>
      <c r="H371">
        <v>-82</v>
      </c>
      <c r="I371">
        <v>-82</v>
      </c>
    </row>
    <row r="372" spans="7:9" x14ac:dyDescent="0.25">
      <c r="G372">
        <v>4</v>
      </c>
      <c r="H372">
        <v>-84</v>
      </c>
      <c r="I372">
        <v>-84</v>
      </c>
    </row>
    <row r="373" spans="7:9" x14ac:dyDescent="0.25">
      <c r="G373">
        <v>4</v>
      </c>
      <c r="H373">
        <v>-83</v>
      </c>
      <c r="I373">
        <v>-83</v>
      </c>
    </row>
    <row r="374" spans="7:9" x14ac:dyDescent="0.25">
      <c r="G374">
        <v>4</v>
      </c>
      <c r="H374">
        <v>-83</v>
      </c>
      <c r="I374">
        <v>-83</v>
      </c>
    </row>
    <row r="375" spans="7:9" x14ac:dyDescent="0.25">
      <c r="G375">
        <v>4</v>
      </c>
      <c r="H375">
        <v>-84</v>
      </c>
      <c r="I375">
        <v>-84</v>
      </c>
    </row>
    <row r="376" spans="7:9" x14ac:dyDescent="0.25">
      <c r="G376">
        <v>4</v>
      </c>
      <c r="H376">
        <v>-85</v>
      </c>
      <c r="I376">
        <v>-85</v>
      </c>
    </row>
    <row r="377" spans="7:9" x14ac:dyDescent="0.25">
      <c r="G377">
        <v>4</v>
      </c>
      <c r="H377">
        <v>-84</v>
      </c>
      <c r="I377">
        <v>-84</v>
      </c>
    </row>
    <row r="378" spans="7:9" x14ac:dyDescent="0.25">
      <c r="G378">
        <v>4</v>
      </c>
      <c r="H378">
        <v>-86</v>
      </c>
      <c r="I378">
        <v>-86</v>
      </c>
    </row>
    <row r="379" spans="7:9" x14ac:dyDescent="0.25">
      <c r="G379">
        <v>4</v>
      </c>
      <c r="H379">
        <v>-82</v>
      </c>
      <c r="I379">
        <v>-82</v>
      </c>
    </row>
    <row r="380" spans="7:9" x14ac:dyDescent="0.25">
      <c r="G380">
        <v>4</v>
      </c>
      <c r="H380">
        <v>-82</v>
      </c>
      <c r="I380">
        <v>-82</v>
      </c>
    </row>
    <row r="381" spans="7:9" x14ac:dyDescent="0.25">
      <c r="G381">
        <v>4</v>
      </c>
      <c r="H381">
        <v>-83</v>
      </c>
      <c r="I381">
        <v>-83</v>
      </c>
    </row>
    <row r="382" spans="7:9" x14ac:dyDescent="0.25">
      <c r="G382">
        <v>4</v>
      </c>
      <c r="H382">
        <v>-84</v>
      </c>
      <c r="I382">
        <v>-84</v>
      </c>
    </row>
    <row r="383" spans="7:9" x14ac:dyDescent="0.25">
      <c r="G383">
        <v>4</v>
      </c>
      <c r="H383">
        <v>-84</v>
      </c>
      <c r="I383">
        <v>-84</v>
      </c>
    </row>
    <row r="384" spans="7:9" x14ac:dyDescent="0.25">
      <c r="G384">
        <v>4</v>
      </c>
      <c r="H384">
        <v>-84</v>
      </c>
      <c r="I384">
        <v>-84</v>
      </c>
    </row>
    <row r="385" spans="7:9" x14ac:dyDescent="0.25">
      <c r="G385">
        <v>4</v>
      </c>
      <c r="H385">
        <v>-84</v>
      </c>
      <c r="I385">
        <v>-84</v>
      </c>
    </row>
    <row r="386" spans="7:9" x14ac:dyDescent="0.25">
      <c r="G386">
        <v>4</v>
      </c>
      <c r="H386">
        <v>-84</v>
      </c>
      <c r="I386">
        <v>-84</v>
      </c>
    </row>
    <row r="387" spans="7:9" x14ac:dyDescent="0.25">
      <c r="G387">
        <v>4</v>
      </c>
      <c r="H387">
        <v>-84</v>
      </c>
      <c r="I387">
        <v>-84</v>
      </c>
    </row>
    <row r="388" spans="7:9" x14ac:dyDescent="0.25">
      <c r="G388">
        <v>4</v>
      </c>
      <c r="H388">
        <v>-84</v>
      </c>
      <c r="I388">
        <v>-84</v>
      </c>
    </row>
    <row r="389" spans="7:9" x14ac:dyDescent="0.25">
      <c r="G389">
        <v>4</v>
      </c>
      <c r="H389">
        <v>-84</v>
      </c>
      <c r="I389">
        <v>-84</v>
      </c>
    </row>
    <row r="390" spans="7:9" x14ac:dyDescent="0.25">
      <c r="G390">
        <v>4</v>
      </c>
      <c r="H390">
        <v>-84</v>
      </c>
      <c r="I390">
        <v>-84</v>
      </c>
    </row>
    <row r="391" spans="7:9" x14ac:dyDescent="0.25">
      <c r="G391">
        <v>4</v>
      </c>
      <c r="H391">
        <v>-84</v>
      </c>
      <c r="I391">
        <v>-84</v>
      </c>
    </row>
    <row r="392" spans="7:9" x14ac:dyDescent="0.25">
      <c r="G392">
        <v>4</v>
      </c>
      <c r="H392">
        <v>-84</v>
      </c>
      <c r="I392">
        <v>-84</v>
      </c>
    </row>
    <row r="393" spans="7:9" x14ac:dyDescent="0.25">
      <c r="G393">
        <v>4</v>
      </c>
      <c r="H393">
        <v>-84</v>
      </c>
      <c r="I393">
        <v>-84</v>
      </c>
    </row>
    <row r="394" spans="7:9" x14ac:dyDescent="0.25">
      <c r="G394">
        <v>4</v>
      </c>
      <c r="H394">
        <v>-84</v>
      </c>
      <c r="I394">
        <v>-84</v>
      </c>
    </row>
    <row r="395" spans="7:9" x14ac:dyDescent="0.25">
      <c r="G395">
        <v>4</v>
      </c>
      <c r="H395">
        <v>-84</v>
      </c>
      <c r="I395">
        <v>-84</v>
      </c>
    </row>
    <row r="396" spans="7:9" x14ac:dyDescent="0.25">
      <c r="G396">
        <v>4.5</v>
      </c>
      <c r="H396">
        <v>-73</v>
      </c>
      <c r="I396">
        <v>-73</v>
      </c>
    </row>
    <row r="397" spans="7:9" x14ac:dyDescent="0.25">
      <c r="G397">
        <v>4.5</v>
      </c>
      <c r="H397">
        <v>-74</v>
      </c>
      <c r="I397">
        <v>-74</v>
      </c>
    </row>
    <row r="398" spans="7:9" x14ac:dyDescent="0.25">
      <c r="G398">
        <v>4.5</v>
      </c>
      <c r="H398">
        <v>-73</v>
      </c>
      <c r="I398">
        <v>-73</v>
      </c>
    </row>
    <row r="399" spans="7:9" x14ac:dyDescent="0.25">
      <c r="G399">
        <v>4.5</v>
      </c>
      <c r="H399">
        <v>-73</v>
      </c>
      <c r="I399">
        <v>-73</v>
      </c>
    </row>
    <row r="400" spans="7:9" x14ac:dyDescent="0.25">
      <c r="G400">
        <v>4.5</v>
      </c>
      <c r="H400">
        <v>-73</v>
      </c>
      <c r="I400">
        <v>-73</v>
      </c>
    </row>
    <row r="401" spans="7:9" x14ac:dyDescent="0.25">
      <c r="G401">
        <v>4.5</v>
      </c>
      <c r="H401">
        <v>-73</v>
      </c>
      <c r="I401">
        <v>-73</v>
      </c>
    </row>
    <row r="402" spans="7:9" x14ac:dyDescent="0.25">
      <c r="G402">
        <v>4.5</v>
      </c>
      <c r="H402">
        <v>-74</v>
      </c>
      <c r="I402">
        <v>-74</v>
      </c>
    </row>
    <row r="403" spans="7:9" x14ac:dyDescent="0.25">
      <c r="G403">
        <v>4.5</v>
      </c>
      <c r="H403">
        <v>-73</v>
      </c>
      <c r="I403">
        <v>-73</v>
      </c>
    </row>
    <row r="404" spans="7:9" x14ac:dyDescent="0.25">
      <c r="G404">
        <v>4.5</v>
      </c>
      <c r="H404">
        <v>-73</v>
      </c>
      <c r="I404">
        <v>-73</v>
      </c>
    </row>
    <row r="405" spans="7:9" x14ac:dyDescent="0.25">
      <c r="G405">
        <v>4.5</v>
      </c>
      <c r="H405">
        <v>-73</v>
      </c>
      <c r="I405">
        <v>-73</v>
      </c>
    </row>
    <row r="406" spans="7:9" x14ac:dyDescent="0.25">
      <c r="G406">
        <v>4.5</v>
      </c>
      <c r="H406">
        <v>-74</v>
      </c>
      <c r="I406">
        <v>-74</v>
      </c>
    </row>
    <row r="407" spans="7:9" x14ac:dyDescent="0.25">
      <c r="G407">
        <v>4.5</v>
      </c>
      <c r="H407">
        <v>-74</v>
      </c>
      <c r="I407">
        <v>-74</v>
      </c>
    </row>
    <row r="408" spans="7:9" x14ac:dyDescent="0.25">
      <c r="G408">
        <v>4.5</v>
      </c>
      <c r="H408">
        <v>-74</v>
      </c>
      <c r="I408">
        <v>-74</v>
      </c>
    </row>
    <row r="409" spans="7:9" x14ac:dyDescent="0.25">
      <c r="G409">
        <v>4.5</v>
      </c>
      <c r="H409">
        <v>-73</v>
      </c>
      <c r="I409">
        <v>-73</v>
      </c>
    </row>
    <row r="410" spans="7:9" x14ac:dyDescent="0.25">
      <c r="G410">
        <v>4.5</v>
      </c>
      <c r="H410">
        <v>-73</v>
      </c>
      <c r="I410">
        <v>-73</v>
      </c>
    </row>
    <row r="411" spans="7:9" x14ac:dyDescent="0.25">
      <c r="G411">
        <v>4.5</v>
      </c>
      <c r="H411">
        <v>-73</v>
      </c>
      <c r="I411">
        <v>-73</v>
      </c>
    </row>
    <row r="412" spans="7:9" x14ac:dyDescent="0.25">
      <c r="G412">
        <v>4.5</v>
      </c>
      <c r="H412">
        <v>-73</v>
      </c>
      <c r="I412">
        <v>-73</v>
      </c>
    </row>
    <row r="413" spans="7:9" x14ac:dyDescent="0.25">
      <c r="G413">
        <v>4.5</v>
      </c>
      <c r="H413">
        <v>-73</v>
      </c>
      <c r="I413">
        <v>-73</v>
      </c>
    </row>
    <row r="414" spans="7:9" x14ac:dyDescent="0.25">
      <c r="G414">
        <v>4.5</v>
      </c>
      <c r="H414">
        <v>-74</v>
      </c>
      <c r="I414">
        <v>-74</v>
      </c>
    </row>
    <row r="415" spans="7:9" x14ac:dyDescent="0.25">
      <c r="G415">
        <v>4.5</v>
      </c>
      <c r="H415">
        <v>-74</v>
      </c>
      <c r="I415">
        <v>-74</v>
      </c>
    </row>
    <row r="416" spans="7:9" x14ac:dyDescent="0.25">
      <c r="G416">
        <v>4.5</v>
      </c>
      <c r="H416">
        <v>-73</v>
      </c>
      <c r="I416">
        <v>-73</v>
      </c>
    </row>
    <row r="417" spans="7:9" x14ac:dyDescent="0.25">
      <c r="G417">
        <v>4.5</v>
      </c>
      <c r="H417">
        <v>-74</v>
      </c>
      <c r="I417">
        <v>-74</v>
      </c>
    </row>
    <row r="418" spans="7:9" x14ac:dyDescent="0.25">
      <c r="G418">
        <v>4.5</v>
      </c>
      <c r="H418">
        <v>-74</v>
      </c>
      <c r="I418">
        <v>-74</v>
      </c>
    </row>
    <row r="419" spans="7:9" x14ac:dyDescent="0.25">
      <c r="G419">
        <v>4.5</v>
      </c>
      <c r="H419">
        <v>-74</v>
      </c>
      <c r="I419">
        <v>-74</v>
      </c>
    </row>
    <row r="420" spans="7:9" x14ac:dyDescent="0.25">
      <c r="G420">
        <v>4.5</v>
      </c>
      <c r="H420">
        <v>-73</v>
      </c>
      <c r="I420">
        <v>-73</v>
      </c>
    </row>
    <row r="421" spans="7:9" x14ac:dyDescent="0.25">
      <c r="G421">
        <v>4.5</v>
      </c>
      <c r="H421">
        <v>-73</v>
      </c>
      <c r="I421">
        <v>-73</v>
      </c>
    </row>
    <row r="422" spans="7:9" x14ac:dyDescent="0.25">
      <c r="G422">
        <v>4.5</v>
      </c>
      <c r="H422">
        <v>-74</v>
      </c>
      <c r="I422">
        <v>-74</v>
      </c>
    </row>
    <row r="423" spans="7:9" x14ac:dyDescent="0.25">
      <c r="G423">
        <v>4.5</v>
      </c>
      <c r="H423">
        <v>-74</v>
      </c>
      <c r="I423">
        <v>-74</v>
      </c>
    </row>
    <row r="424" spans="7:9" x14ac:dyDescent="0.25">
      <c r="G424">
        <v>4.5</v>
      </c>
      <c r="H424">
        <v>-73</v>
      </c>
      <c r="I424">
        <v>-73</v>
      </c>
    </row>
    <row r="425" spans="7:9" x14ac:dyDescent="0.25">
      <c r="G425">
        <v>4.5</v>
      </c>
      <c r="H425">
        <v>-73</v>
      </c>
      <c r="I425">
        <v>-73</v>
      </c>
    </row>
    <row r="426" spans="7:9" x14ac:dyDescent="0.25">
      <c r="G426">
        <v>4.5</v>
      </c>
      <c r="H426">
        <v>-74</v>
      </c>
      <c r="I426">
        <v>-74</v>
      </c>
    </row>
    <row r="427" spans="7:9" x14ac:dyDescent="0.25">
      <c r="G427">
        <v>5</v>
      </c>
      <c r="H427">
        <v>-74</v>
      </c>
      <c r="I427">
        <v>-74</v>
      </c>
    </row>
    <row r="428" spans="7:9" x14ac:dyDescent="0.25">
      <c r="G428">
        <v>5</v>
      </c>
      <c r="H428">
        <v>-74</v>
      </c>
      <c r="I428">
        <v>-74</v>
      </c>
    </row>
    <row r="429" spans="7:9" x14ac:dyDescent="0.25">
      <c r="G429">
        <v>5</v>
      </c>
      <c r="H429">
        <v>-74</v>
      </c>
      <c r="I429">
        <v>-74</v>
      </c>
    </row>
    <row r="430" spans="7:9" x14ac:dyDescent="0.25">
      <c r="G430">
        <v>5</v>
      </c>
      <c r="H430">
        <v>-74</v>
      </c>
      <c r="I430">
        <v>-74</v>
      </c>
    </row>
    <row r="431" spans="7:9" x14ac:dyDescent="0.25">
      <c r="G431">
        <v>5</v>
      </c>
      <c r="H431">
        <v>-74</v>
      </c>
      <c r="I431">
        <v>-74</v>
      </c>
    </row>
    <row r="432" spans="7:9" x14ac:dyDescent="0.25">
      <c r="G432">
        <v>5</v>
      </c>
      <c r="H432">
        <v>-74</v>
      </c>
      <c r="I432">
        <v>-74</v>
      </c>
    </row>
    <row r="433" spans="7:9" x14ac:dyDescent="0.25">
      <c r="G433">
        <v>5</v>
      </c>
      <c r="H433">
        <v>-74</v>
      </c>
      <c r="I433">
        <v>-74</v>
      </c>
    </row>
    <row r="434" spans="7:9" x14ac:dyDescent="0.25">
      <c r="G434">
        <v>5</v>
      </c>
      <c r="H434">
        <v>-74</v>
      </c>
      <c r="I434">
        <v>-74</v>
      </c>
    </row>
    <row r="435" spans="7:9" x14ac:dyDescent="0.25">
      <c r="G435">
        <v>5</v>
      </c>
      <c r="H435">
        <v>-74</v>
      </c>
      <c r="I435">
        <v>-74</v>
      </c>
    </row>
    <row r="436" spans="7:9" x14ac:dyDescent="0.25">
      <c r="G436">
        <v>5</v>
      </c>
      <c r="H436">
        <v>-74</v>
      </c>
      <c r="I436">
        <v>-74</v>
      </c>
    </row>
    <row r="437" spans="7:9" x14ac:dyDescent="0.25">
      <c r="G437">
        <v>5</v>
      </c>
      <c r="H437">
        <v>-74</v>
      </c>
      <c r="I437">
        <v>-74</v>
      </c>
    </row>
    <row r="438" spans="7:9" x14ac:dyDescent="0.25">
      <c r="G438">
        <v>5</v>
      </c>
      <c r="H438">
        <v>-74</v>
      </c>
      <c r="I438">
        <v>-74</v>
      </c>
    </row>
    <row r="439" spans="7:9" x14ac:dyDescent="0.25">
      <c r="G439">
        <v>5</v>
      </c>
      <c r="H439">
        <v>-74</v>
      </c>
      <c r="I439">
        <v>-74</v>
      </c>
    </row>
    <row r="440" spans="7:9" x14ac:dyDescent="0.25">
      <c r="G440">
        <v>5</v>
      </c>
      <c r="H440">
        <v>-74</v>
      </c>
      <c r="I440">
        <v>-74</v>
      </c>
    </row>
    <row r="441" spans="7:9" x14ac:dyDescent="0.25">
      <c r="G441">
        <v>5</v>
      </c>
      <c r="H441">
        <v>-74</v>
      </c>
      <c r="I441">
        <v>-74</v>
      </c>
    </row>
    <row r="442" spans="7:9" x14ac:dyDescent="0.25">
      <c r="G442">
        <v>5</v>
      </c>
      <c r="H442">
        <v>-74</v>
      </c>
      <c r="I442">
        <v>-74</v>
      </c>
    </row>
    <row r="443" spans="7:9" x14ac:dyDescent="0.25">
      <c r="G443">
        <v>5</v>
      </c>
      <c r="H443">
        <v>-74</v>
      </c>
      <c r="I443">
        <v>-74</v>
      </c>
    </row>
    <row r="444" spans="7:9" x14ac:dyDescent="0.25">
      <c r="G444">
        <v>5</v>
      </c>
      <c r="H444">
        <v>-74</v>
      </c>
      <c r="I444">
        <v>-74</v>
      </c>
    </row>
    <row r="445" spans="7:9" x14ac:dyDescent="0.25">
      <c r="G445">
        <v>5</v>
      </c>
      <c r="H445">
        <v>-74</v>
      </c>
      <c r="I445">
        <v>-74</v>
      </c>
    </row>
    <row r="446" spans="7:9" x14ac:dyDescent="0.25">
      <c r="G446">
        <v>5</v>
      </c>
      <c r="H446">
        <v>-74</v>
      </c>
      <c r="I446">
        <v>-74</v>
      </c>
    </row>
    <row r="447" spans="7:9" x14ac:dyDescent="0.25">
      <c r="G447">
        <v>5</v>
      </c>
      <c r="H447">
        <v>-74</v>
      </c>
      <c r="I447">
        <v>-74</v>
      </c>
    </row>
    <row r="448" spans="7:9" x14ac:dyDescent="0.25">
      <c r="G448">
        <v>5</v>
      </c>
      <c r="H448">
        <v>-74</v>
      </c>
      <c r="I448">
        <v>-74</v>
      </c>
    </row>
    <row r="449" spans="7:9" x14ac:dyDescent="0.25">
      <c r="G449">
        <v>5</v>
      </c>
      <c r="H449">
        <v>-74</v>
      </c>
      <c r="I449">
        <v>-74</v>
      </c>
    </row>
    <row r="450" spans="7:9" x14ac:dyDescent="0.25">
      <c r="G450">
        <v>5</v>
      </c>
      <c r="H450">
        <v>-74</v>
      </c>
      <c r="I450">
        <v>-74</v>
      </c>
    </row>
    <row r="451" spans="7:9" x14ac:dyDescent="0.25">
      <c r="G451">
        <v>5</v>
      </c>
      <c r="H451">
        <v>-74</v>
      </c>
      <c r="I451">
        <v>-74</v>
      </c>
    </row>
    <row r="452" spans="7:9" x14ac:dyDescent="0.25">
      <c r="G452">
        <v>5</v>
      </c>
      <c r="H452">
        <v>-74</v>
      </c>
      <c r="I452">
        <v>-74</v>
      </c>
    </row>
    <row r="453" spans="7:9" x14ac:dyDescent="0.25">
      <c r="G453">
        <v>5</v>
      </c>
      <c r="H453">
        <v>-74</v>
      </c>
      <c r="I453">
        <v>-74</v>
      </c>
    </row>
    <row r="454" spans="7:9" x14ac:dyDescent="0.25">
      <c r="G454">
        <v>5</v>
      </c>
      <c r="H454">
        <v>-74</v>
      </c>
      <c r="I454">
        <v>-74</v>
      </c>
    </row>
    <row r="455" spans="7:9" x14ac:dyDescent="0.25">
      <c r="G455">
        <v>5</v>
      </c>
      <c r="H455">
        <v>-74</v>
      </c>
      <c r="I455">
        <v>-74</v>
      </c>
    </row>
    <row r="456" spans="7:9" x14ac:dyDescent="0.25">
      <c r="G456">
        <v>5</v>
      </c>
      <c r="H456">
        <v>-74</v>
      </c>
      <c r="I456">
        <v>-74</v>
      </c>
    </row>
    <row r="457" spans="7:9" x14ac:dyDescent="0.25">
      <c r="G457">
        <v>5</v>
      </c>
      <c r="H457">
        <v>-74</v>
      </c>
      <c r="I457">
        <v>-74</v>
      </c>
    </row>
    <row r="458" spans="7:9" x14ac:dyDescent="0.25">
      <c r="G458">
        <v>5</v>
      </c>
      <c r="H458">
        <v>-74</v>
      </c>
      <c r="I458">
        <v>-74</v>
      </c>
    </row>
    <row r="459" spans="7:9" x14ac:dyDescent="0.25">
      <c r="G459">
        <v>5</v>
      </c>
      <c r="H459">
        <v>-74</v>
      </c>
      <c r="I459">
        <v>-74</v>
      </c>
    </row>
    <row r="460" spans="7:9" x14ac:dyDescent="0.25">
      <c r="G460">
        <v>5.5</v>
      </c>
      <c r="H460">
        <v>-76</v>
      </c>
      <c r="I460">
        <v>-76</v>
      </c>
    </row>
    <row r="461" spans="7:9" x14ac:dyDescent="0.25">
      <c r="G461">
        <v>5.5</v>
      </c>
      <c r="H461">
        <v>-76</v>
      </c>
      <c r="I461">
        <v>-76</v>
      </c>
    </row>
    <row r="462" spans="7:9" x14ac:dyDescent="0.25">
      <c r="G462">
        <v>5.5</v>
      </c>
      <c r="H462">
        <v>-75</v>
      </c>
      <c r="I462">
        <v>-75</v>
      </c>
    </row>
    <row r="463" spans="7:9" x14ac:dyDescent="0.25">
      <c r="G463">
        <v>5.5</v>
      </c>
      <c r="H463">
        <v>-75</v>
      </c>
      <c r="I463">
        <v>-75</v>
      </c>
    </row>
    <row r="464" spans="7:9" x14ac:dyDescent="0.25">
      <c r="G464">
        <v>5.5</v>
      </c>
      <c r="H464">
        <v>-75</v>
      </c>
      <c r="I464">
        <v>-75</v>
      </c>
    </row>
    <row r="465" spans="7:9" x14ac:dyDescent="0.25">
      <c r="G465">
        <v>5.5</v>
      </c>
      <c r="H465">
        <v>-75</v>
      </c>
      <c r="I465">
        <v>-75</v>
      </c>
    </row>
    <row r="466" spans="7:9" x14ac:dyDescent="0.25">
      <c r="G466">
        <v>5.5</v>
      </c>
      <c r="H466">
        <v>-77</v>
      </c>
      <c r="I466">
        <v>-77</v>
      </c>
    </row>
    <row r="467" spans="7:9" x14ac:dyDescent="0.25">
      <c r="G467">
        <v>5.5</v>
      </c>
      <c r="H467">
        <v>-77</v>
      </c>
      <c r="I467">
        <v>-77</v>
      </c>
    </row>
    <row r="468" spans="7:9" x14ac:dyDescent="0.25">
      <c r="G468">
        <v>5.5</v>
      </c>
      <c r="H468">
        <v>-76</v>
      </c>
      <c r="I468">
        <v>-76</v>
      </c>
    </row>
    <row r="469" spans="7:9" x14ac:dyDescent="0.25">
      <c r="G469">
        <v>5.5</v>
      </c>
      <c r="H469">
        <v>-76</v>
      </c>
      <c r="I469">
        <v>-76</v>
      </c>
    </row>
    <row r="470" spans="7:9" x14ac:dyDescent="0.25">
      <c r="G470">
        <v>5.5</v>
      </c>
      <c r="H470">
        <v>-76</v>
      </c>
      <c r="I470">
        <v>-76</v>
      </c>
    </row>
    <row r="471" spans="7:9" x14ac:dyDescent="0.25">
      <c r="G471">
        <v>5.5</v>
      </c>
      <c r="H471">
        <v>-76</v>
      </c>
      <c r="I471">
        <v>-76</v>
      </c>
    </row>
    <row r="472" spans="7:9" x14ac:dyDescent="0.25">
      <c r="G472">
        <v>5.5</v>
      </c>
      <c r="H472">
        <v>-77</v>
      </c>
      <c r="I472">
        <v>-77</v>
      </c>
    </row>
    <row r="473" spans="7:9" x14ac:dyDescent="0.25">
      <c r="G473">
        <v>5.5</v>
      </c>
      <c r="H473">
        <v>-76</v>
      </c>
      <c r="I473">
        <v>-76</v>
      </c>
    </row>
    <row r="474" spans="7:9" x14ac:dyDescent="0.25">
      <c r="G474">
        <v>5.5</v>
      </c>
      <c r="H474">
        <v>-76</v>
      </c>
      <c r="I474">
        <v>-76</v>
      </c>
    </row>
    <row r="475" spans="7:9" x14ac:dyDescent="0.25">
      <c r="G475">
        <v>5.5</v>
      </c>
      <c r="H475">
        <v>-77</v>
      </c>
      <c r="I475">
        <v>-77</v>
      </c>
    </row>
    <row r="476" spans="7:9" x14ac:dyDescent="0.25">
      <c r="G476">
        <v>5.5</v>
      </c>
      <c r="H476">
        <v>-77</v>
      </c>
      <c r="I476">
        <v>-77</v>
      </c>
    </row>
    <row r="477" spans="7:9" x14ac:dyDescent="0.25">
      <c r="G477">
        <v>5.5</v>
      </c>
      <c r="H477">
        <v>-77</v>
      </c>
      <c r="I477">
        <v>-77</v>
      </c>
    </row>
    <row r="478" spans="7:9" x14ac:dyDescent="0.25">
      <c r="G478">
        <v>5.5</v>
      </c>
      <c r="H478">
        <v>-77</v>
      </c>
      <c r="I478">
        <v>-77</v>
      </c>
    </row>
    <row r="479" spans="7:9" x14ac:dyDescent="0.25">
      <c r="G479">
        <v>5.5</v>
      </c>
      <c r="H479">
        <v>-77</v>
      </c>
      <c r="I479">
        <v>-77</v>
      </c>
    </row>
    <row r="480" spans="7:9" x14ac:dyDescent="0.25">
      <c r="G480">
        <v>5.5</v>
      </c>
      <c r="H480">
        <v>-78</v>
      </c>
      <c r="I480">
        <v>-78</v>
      </c>
    </row>
    <row r="481" spans="7:9" x14ac:dyDescent="0.25">
      <c r="G481">
        <v>5.5</v>
      </c>
      <c r="H481">
        <v>-77</v>
      </c>
      <c r="I481">
        <v>-77</v>
      </c>
    </row>
    <row r="482" spans="7:9" x14ac:dyDescent="0.25">
      <c r="G482">
        <v>5.5</v>
      </c>
      <c r="H482">
        <v>-78</v>
      </c>
      <c r="I482">
        <v>-78</v>
      </c>
    </row>
    <row r="483" spans="7:9" x14ac:dyDescent="0.25">
      <c r="G483">
        <v>5.5</v>
      </c>
      <c r="H483">
        <v>-78</v>
      </c>
      <c r="I483">
        <v>-78</v>
      </c>
    </row>
    <row r="484" spans="7:9" x14ac:dyDescent="0.25">
      <c r="G484">
        <v>5.5</v>
      </c>
      <c r="H484">
        <v>-78</v>
      </c>
      <c r="I484">
        <v>-78</v>
      </c>
    </row>
    <row r="485" spans="7:9" x14ac:dyDescent="0.25">
      <c r="G485">
        <v>5.5</v>
      </c>
      <c r="H485">
        <v>-78</v>
      </c>
      <c r="I485">
        <v>-78</v>
      </c>
    </row>
    <row r="486" spans="7:9" x14ac:dyDescent="0.25">
      <c r="G486">
        <v>5.5</v>
      </c>
      <c r="H486">
        <v>-78</v>
      </c>
      <c r="I486">
        <v>-78</v>
      </c>
    </row>
    <row r="487" spans="7:9" x14ac:dyDescent="0.25">
      <c r="G487">
        <v>5.5</v>
      </c>
      <c r="H487">
        <v>-78</v>
      </c>
      <c r="I487">
        <v>-78</v>
      </c>
    </row>
    <row r="488" spans="7:9" x14ac:dyDescent="0.25">
      <c r="G488">
        <v>5.5</v>
      </c>
      <c r="H488">
        <v>-78</v>
      </c>
      <c r="I488">
        <v>-78</v>
      </c>
    </row>
    <row r="489" spans="7:9" x14ac:dyDescent="0.25">
      <c r="G489">
        <v>5.5</v>
      </c>
      <c r="H489">
        <v>-78</v>
      </c>
      <c r="I489">
        <v>-78</v>
      </c>
    </row>
    <row r="490" spans="7:9" x14ac:dyDescent="0.25">
      <c r="G490">
        <v>6</v>
      </c>
      <c r="H490">
        <v>-89</v>
      </c>
      <c r="I490">
        <v>-89</v>
      </c>
    </row>
    <row r="491" spans="7:9" x14ac:dyDescent="0.25">
      <c r="G491">
        <v>6</v>
      </c>
      <c r="H491">
        <v>-89</v>
      </c>
      <c r="I491">
        <v>-89</v>
      </c>
    </row>
    <row r="492" spans="7:9" x14ac:dyDescent="0.25">
      <c r="G492">
        <v>6</v>
      </c>
      <c r="H492">
        <v>-89</v>
      </c>
      <c r="I492">
        <v>-89</v>
      </c>
    </row>
    <row r="493" spans="7:9" x14ac:dyDescent="0.25">
      <c r="G493">
        <v>6</v>
      </c>
      <c r="H493">
        <v>-91</v>
      </c>
      <c r="I493">
        <v>-91</v>
      </c>
    </row>
    <row r="494" spans="7:9" x14ac:dyDescent="0.25">
      <c r="G494">
        <v>6</v>
      </c>
      <c r="H494">
        <v>-91</v>
      </c>
      <c r="I494">
        <v>-91</v>
      </c>
    </row>
    <row r="495" spans="7:9" x14ac:dyDescent="0.25">
      <c r="G495">
        <v>6</v>
      </c>
      <c r="H495">
        <v>-91</v>
      </c>
      <c r="I495">
        <v>-91</v>
      </c>
    </row>
    <row r="496" spans="7:9" x14ac:dyDescent="0.25">
      <c r="G496">
        <v>6</v>
      </c>
      <c r="H496">
        <v>-91</v>
      </c>
      <c r="I496">
        <v>-91</v>
      </c>
    </row>
    <row r="497" spans="7:9" x14ac:dyDescent="0.25">
      <c r="G497">
        <v>6</v>
      </c>
      <c r="H497">
        <v>-91</v>
      </c>
      <c r="I497">
        <v>-91</v>
      </c>
    </row>
    <row r="498" spans="7:9" x14ac:dyDescent="0.25">
      <c r="G498">
        <v>6</v>
      </c>
      <c r="H498">
        <v>-88</v>
      </c>
      <c r="I498">
        <v>-88</v>
      </c>
    </row>
    <row r="499" spans="7:9" x14ac:dyDescent="0.25">
      <c r="G499">
        <v>6</v>
      </c>
      <c r="H499">
        <v>-88</v>
      </c>
      <c r="I499">
        <v>-88</v>
      </c>
    </row>
    <row r="500" spans="7:9" x14ac:dyDescent="0.25">
      <c r="G500">
        <v>6</v>
      </c>
      <c r="H500">
        <v>-88</v>
      </c>
      <c r="I500">
        <v>-88</v>
      </c>
    </row>
    <row r="501" spans="7:9" x14ac:dyDescent="0.25">
      <c r="G501">
        <v>6</v>
      </c>
      <c r="H501">
        <v>-90</v>
      </c>
      <c r="I501">
        <v>-90</v>
      </c>
    </row>
    <row r="502" spans="7:9" x14ac:dyDescent="0.25">
      <c r="G502">
        <v>6</v>
      </c>
      <c r="H502">
        <v>-73</v>
      </c>
      <c r="I502">
        <v>-73</v>
      </c>
    </row>
    <row r="503" spans="7:9" x14ac:dyDescent="0.25">
      <c r="G503">
        <v>6</v>
      </c>
      <c r="H503">
        <v>-73</v>
      </c>
      <c r="I503">
        <v>-73</v>
      </c>
    </row>
    <row r="504" spans="7:9" x14ac:dyDescent="0.25">
      <c r="G504">
        <v>6</v>
      </c>
      <c r="H504">
        <v>-73</v>
      </c>
      <c r="I504">
        <v>-73</v>
      </c>
    </row>
    <row r="505" spans="7:9" x14ac:dyDescent="0.25">
      <c r="G505">
        <v>6</v>
      </c>
      <c r="H505">
        <v>-73</v>
      </c>
      <c r="I505">
        <v>-73</v>
      </c>
    </row>
    <row r="506" spans="7:9" x14ac:dyDescent="0.25">
      <c r="G506">
        <v>6</v>
      </c>
      <c r="H506">
        <v>-87</v>
      </c>
      <c r="I506">
        <v>-87</v>
      </c>
    </row>
    <row r="507" spans="7:9" x14ac:dyDescent="0.25">
      <c r="G507">
        <v>6</v>
      </c>
      <c r="H507">
        <v>-86</v>
      </c>
      <c r="I507">
        <v>-86</v>
      </c>
    </row>
    <row r="508" spans="7:9" x14ac:dyDescent="0.25">
      <c r="G508">
        <v>6</v>
      </c>
      <c r="H508">
        <v>-88</v>
      </c>
      <c r="I508">
        <v>-88</v>
      </c>
    </row>
    <row r="509" spans="7:9" x14ac:dyDescent="0.25">
      <c r="G509">
        <v>6</v>
      </c>
      <c r="H509">
        <v>-92</v>
      </c>
      <c r="I509">
        <v>-92</v>
      </c>
    </row>
    <row r="510" spans="7:9" x14ac:dyDescent="0.25">
      <c r="G510">
        <v>6</v>
      </c>
      <c r="H510">
        <v>-76</v>
      </c>
      <c r="I510">
        <v>-76</v>
      </c>
    </row>
    <row r="511" spans="7:9" x14ac:dyDescent="0.25">
      <c r="G511">
        <v>6</v>
      </c>
      <c r="H511">
        <v>-94</v>
      </c>
      <c r="I511">
        <v>-94</v>
      </c>
    </row>
    <row r="512" spans="7:9" x14ac:dyDescent="0.25">
      <c r="G512">
        <v>6</v>
      </c>
      <c r="H512">
        <v>-91</v>
      </c>
      <c r="I512">
        <v>-91</v>
      </c>
    </row>
    <row r="513" spans="7:9" x14ac:dyDescent="0.25">
      <c r="G513">
        <v>6</v>
      </c>
      <c r="H513">
        <v>-94</v>
      </c>
      <c r="I513">
        <v>-94</v>
      </c>
    </row>
    <row r="514" spans="7:9" x14ac:dyDescent="0.25">
      <c r="G514">
        <v>6</v>
      </c>
      <c r="H514">
        <v>-90</v>
      </c>
      <c r="I514">
        <v>-90</v>
      </c>
    </row>
    <row r="515" spans="7:9" x14ac:dyDescent="0.25">
      <c r="G515">
        <v>6</v>
      </c>
      <c r="H515">
        <v>-86</v>
      </c>
      <c r="I515">
        <v>-86</v>
      </c>
    </row>
    <row r="516" spans="7:9" x14ac:dyDescent="0.25">
      <c r="G516">
        <v>6</v>
      </c>
      <c r="H516">
        <v>-76</v>
      </c>
      <c r="I516">
        <v>-76</v>
      </c>
    </row>
    <row r="517" spans="7:9" x14ac:dyDescent="0.25">
      <c r="G517">
        <v>6</v>
      </c>
      <c r="H517">
        <v>-77</v>
      </c>
      <c r="I517">
        <v>-77</v>
      </c>
    </row>
    <row r="518" spans="7:9" x14ac:dyDescent="0.25">
      <c r="G518">
        <v>6</v>
      </c>
      <c r="H518">
        <v>-78</v>
      </c>
      <c r="I518">
        <v>-78</v>
      </c>
    </row>
    <row r="519" spans="7:9" x14ac:dyDescent="0.25">
      <c r="G519">
        <v>6</v>
      </c>
      <c r="H519">
        <v>-79</v>
      </c>
      <c r="I519">
        <v>-79</v>
      </c>
    </row>
    <row r="520" spans="7:9" x14ac:dyDescent="0.25">
      <c r="G520">
        <v>6</v>
      </c>
      <c r="H520">
        <v>-76</v>
      </c>
      <c r="I520">
        <v>-76</v>
      </c>
    </row>
    <row r="521" spans="7:9" x14ac:dyDescent="0.25">
      <c r="G521">
        <v>6</v>
      </c>
      <c r="H521">
        <v>-75</v>
      </c>
      <c r="I521">
        <v>-75</v>
      </c>
    </row>
    <row r="522" spans="7:9" x14ac:dyDescent="0.25">
      <c r="G522">
        <v>6</v>
      </c>
      <c r="H522">
        <v>-77</v>
      </c>
      <c r="I522">
        <v>-77</v>
      </c>
    </row>
    <row r="523" spans="7:9" x14ac:dyDescent="0.25">
      <c r="G523">
        <v>6</v>
      </c>
      <c r="H523">
        <v>-76</v>
      </c>
      <c r="I523">
        <v>-76</v>
      </c>
    </row>
    <row r="524" spans="7:9" x14ac:dyDescent="0.25">
      <c r="G524">
        <v>6</v>
      </c>
      <c r="H524">
        <v>-77</v>
      </c>
      <c r="I524">
        <v>-77</v>
      </c>
    </row>
    <row r="525" spans="7:9" x14ac:dyDescent="0.25">
      <c r="G525">
        <v>6</v>
      </c>
      <c r="H525">
        <v>-79</v>
      </c>
      <c r="I525">
        <v>-79</v>
      </c>
    </row>
    <row r="526" spans="7:9" x14ac:dyDescent="0.25">
      <c r="G526">
        <v>6</v>
      </c>
      <c r="H526">
        <v>-77</v>
      </c>
      <c r="I526">
        <v>-77</v>
      </c>
    </row>
    <row r="527" spans="7:9" x14ac:dyDescent="0.25">
      <c r="G527">
        <v>6</v>
      </c>
      <c r="H527">
        <v>-78</v>
      </c>
      <c r="I527">
        <v>-78</v>
      </c>
    </row>
    <row r="528" spans="7:9" x14ac:dyDescent="0.25">
      <c r="G528">
        <v>6.5</v>
      </c>
      <c r="H528">
        <v>-86</v>
      </c>
      <c r="I528">
        <v>-86</v>
      </c>
    </row>
    <row r="529" spans="7:9" x14ac:dyDescent="0.25">
      <c r="G529">
        <v>6.5</v>
      </c>
      <c r="H529">
        <v>-84</v>
      </c>
      <c r="I529">
        <v>-84</v>
      </c>
    </row>
    <row r="530" spans="7:9" x14ac:dyDescent="0.25">
      <c r="G530">
        <v>6.5</v>
      </c>
      <c r="H530">
        <v>-84</v>
      </c>
      <c r="I530">
        <v>-84</v>
      </c>
    </row>
    <row r="531" spans="7:9" x14ac:dyDescent="0.25">
      <c r="G531">
        <v>6.5</v>
      </c>
      <c r="H531">
        <v>-84</v>
      </c>
      <c r="I531">
        <v>-84</v>
      </c>
    </row>
    <row r="532" spans="7:9" x14ac:dyDescent="0.25">
      <c r="G532">
        <v>6.5</v>
      </c>
      <c r="H532">
        <v>-84</v>
      </c>
      <c r="I532">
        <v>-84</v>
      </c>
    </row>
    <row r="533" spans="7:9" x14ac:dyDescent="0.25">
      <c r="G533">
        <v>6.5</v>
      </c>
      <c r="H533">
        <v>-84</v>
      </c>
      <c r="I533">
        <v>-84</v>
      </c>
    </row>
    <row r="534" spans="7:9" x14ac:dyDescent="0.25">
      <c r="G534">
        <v>6.5</v>
      </c>
      <c r="H534">
        <v>-82</v>
      </c>
      <c r="I534">
        <v>-82</v>
      </c>
    </row>
    <row r="535" spans="7:9" x14ac:dyDescent="0.25">
      <c r="G535">
        <v>6.5</v>
      </c>
      <c r="H535">
        <v>-82</v>
      </c>
      <c r="I535">
        <v>-82</v>
      </c>
    </row>
    <row r="536" spans="7:9" x14ac:dyDescent="0.25">
      <c r="G536">
        <v>6.5</v>
      </c>
      <c r="H536">
        <v>-86</v>
      </c>
      <c r="I536">
        <v>-86</v>
      </c>
    </row>
    <row r="537" spans="7:9" x14ac:dyDescent="0.25">
      <c r="G537">
        <v>6.5</v>
      </c>
      <c r="H537">
        <v>-87</v>
      </c>
      <c r="I537">
        <v>-87</v>
      </c>
    </row>
    <row r="538" spans="7:9" x14ac:dyDescent="0.25">
      <c r="G538">
        <v>6.5</v>
      </c>
      <c r="H538">
        <v>-82</v>
      </c>
      <c r="I538">
        <v>-82</v>
      </c>
    </row>
    <row r="539" spans="7:9" x14ac:dyDescent="0.25">
      <c r="G539">
        <v>6.5</v>
      </c>
      <c r="H539">
        <v>-84</v>
      </c>
      <c r="I539">
        <v>-84</v>
      </c>
    </row>
    <row r="540" spans="7:9" x14ac:dyDescent="0.25">
      <c r="G540">
        <v>6.5</v>
      </c>
      <c r="H540">
        <v>-84</v>
      </c>
      <c r="I540">
        <v>-84</v>
      </c>
    </row>
    <row r="541" spans="7:9" x14ac:dyDescent="0.25">
      <c r="G541">
        <v>6.5</v>
      </c>
      <c r="H541">
        <v>-84</v>
      </c>
      <c r="I541">
        <v>-84</v>
      </c>
    </row>
    <row r="542" spans="7:9" x14ac:dyDescent="0.25">
      <c r="G542">
        <v>6.5</v>
      </c>
      <c r="H542">
        <v>-84</v>
      </c>
      <c r="I542">
        <v>-84</v>
      </c>
    </row>
    <row r="543" spans="7:9" x14ac:dyDescent="0.25">
      <c r="G543">
        <v>6.5</v>
      </c>
      <c r="H543">
        <v>-85</v>
      </c>
      <c r="I543">
        <v>-85</v>
      </c>
    </row>
    <row r="544" spans="7:9" x14ac:dyDescent="0.25">
      <c r="G544">
        <v>6.5</v>
      </c>
      <c r="H544">
        <v>-86</v>
      </c>
      <c r="I544">
        <v>-86</v>
      </c>
    </row>
    <row r="545" spans="7:9" x14ac:dyDescent="0.25">
      <c r="G545">
        <v>6.5</v>
      </c>
      <c r="H545">
        <v>-82</v>
      </c>
      <c r="I545">
        <v>-82</v>
      </c>
    </row>
    <row r="546" spans="7:9" x14ac:dyDescent="0.25">
      <c r="G546">
        <v>6.5</v>
      </c>
      <c r="H546">
        <v>-86</v>
      </c>
      <c r="I546">
        <v>-86</v>
      </c>
    </row>
    <row r="547" spans="7:9" x14ac:dyDescent="0.25">
      <c r="G547">
        <v>6.5</v>
      </c>
      <c r="H547">
        <v>-84</v>
      </c>
      <c r="I547">
        <v>-84</v>
      </c>
    </row>
    <row r="548" spans="7:9" x14ac:dyDescent="0.25">
      <c r="G548">
        <v>6.5</v>
      </c>
      <c r="H548">
        <v>-84</v>
      </c>
      <c r="I548">
        <v>-84</v>
      </c>
    </row>
    <row r="549" spans="7:9" x14ac:dyDescent="0.25">
      <c r="G549">
        <v>6.5</v>
      </c>
      <c r="H549">
        <v>-84</v>
      </c>
      <c r="I549">
        <v>-84</v>
      </c>
    </row>
    <row r="550" spans="7:9" x14ac:dyDescent="0.25">
      <c r="G550">
        <v>6.5</v>
      </c>
      <c r="H550">
        <v>-83</v>
      </c>
      <c r="I550">
        <v>-83</v>
      </c>
    </row>
    <row r="551" spans="7:9" x14ac:dyDescent="0.25">
      <c r="G551">
        <v>6.5</v>
      </c>
      <c r="H551">
        <v>-86</v>
      </c>
      <c r="I551">
        <v>-86</v>
      </c>
    </row>
    <row r="552" spans="7:9" x14ac:dyDescent="0.25">
      <c r="G552">
        <v>6.5</v>
      </c>
      <c r="H552">
        <v>-86</v>
      </c>
      <c r="I552">
        <v>-86</v>
      </c>
    </row>
    <row r="553" spans="7:9" x14ac:dyDescent="0.25">
      <c r="G553">
        <v>6.5</v>
      </c>
      <c r="H553">
        <v>-86</v>
      </c>
      <c r="I553">
        <v>-86</v>
      </c>
    </row>
    <row r="554" spans="7:9" x14ac:dyDescent="0.25">
      <c r="G554">
        <v>6.5</v>
      </c>
      <c r="H554">
        <v>-86</v>
      </c>
      <c r="I554">
        <v>-86</v>
      </c>
    </row>
    <row r="555" spans="7:9" x14ac:dyDescent="0.25">
      <c r="G555">
        <v>7</v>
      </c>
      <c r="H555">
        <v>-75</v>
      </c>
      <c r="I555">
        <v>-75</v>
      </c>
    </row>
    <row r="556" spans="7:9" x14ac:dyDescent="0.25">
      <c r="G556">
        <v>7</v>
      </c>
      <c r="H556">
        <v>-74</v>
      </c>
      <c r="I556">
        <v>-74</v>
      </c>
    </row>
    <row r="557" spans="7:9" x14ac:dyDescent="0.25">
      <c r="G557">
        <v>7</v>
      </c>
      <c r="H557">
        <v>-75</v>
      </c>
      <c r="I557">
        <v>-75</v>
      </c>
    </row>
    <row r="558" spans="7:9" x14ac:dyDescent="0.25">
      <c r="G558">
        <v>7</v>
      </c>
      <c r="H558">
        <v>-74</v>
      </c>
      <c r="I558">
        <v>-74</v>
      </c>
    </row>
    <row r="559" spans="7:9" x14ac:dyDescent="0.25">
      <c r="G559">
        <v>7</v>
      </c>
      <c r="H559">
        <v>-75</v>
      </c>
      <c r="I559">
        <v>-75</v>
      </c>
    </row>
    <row r="560" spans="7:9" x14ac:dyDescent="0.25">
      <c r="G560">
        <v>7</v>
      </c>
      <c r="H560">
        <v>-75</v>
      </c>
      <c r="I560">
        <v>-75</v>
      </c>
    </row>
    <row r="561" spans="7:9" x14ac:dyDescent="0.25">
      <c r="G561">
        <v>7</v>
      </c>
      <c r="H561">
        <v>-75</v>
      </c>
      <c r="I561">
        <v>-75</v>
      </c>
    </row>
    <row r="562" spans="7:9" x14ac:dyDescent="0.25">
      <c r="G562">
        <v>7</v>
      </c>
      <c r="H562">
        <v>-74</v>
      </c>
      <c r="I562">
        <v>-74</v>
      </c>
    </row>
    <row r="563" spans="7:9" x14ac:dyDescent="0.25">
      <c r="G563">
        <v>7</v>
      </c>
      <c r="H563">
        <v>-74</v>
      </c>
      <c r="I563">
        <v>-74</v>
      </c>
    </row>
    <row r="564" spans="7:9" x14ac:dyDescent="0.25">
      <c r="G564">
        <v>7</v>
      </c>
      <c r="H564">
        <v>-74</v>
      </c>
      <c r="I564">
        <v>-74</v>
      </c>
    </row>
    <row r="565" spans="7:9" x14ac:dyDescent="0.25">
      <c r="G565">
        <v>7</v>
      </c>
      <c r="H565">
        <v>-74</v>
      </c>
      <c r="I565">
        <v>-74</v>
      </c>
    </row>
    <row r="566" spans="7:9" x14ac:dyDescent="0.25">
      <c r="G566">
        <v>7</v>
      </c>
      <c r="H566">
        <v>-74</v>
      </c>
      <c r="I566">
        <v>-74</v>
      </c>
    </row>
    <row r="567" spans="7:9" x14ac:dyDescent="0.25">
      <c r="G567">
        <v>7</v>
      </c>
      <c r="H567">
        <v>-74</v>
      </c>
      <c r="I567">
        <v>-74</v>
      </c>
    </row>
    <row r="568" spans="7:9" x14ac:dyDescent="0.25">
      <c r="G568">
        <v>7</v>
      </c>
      <c r="H568">
        <v>-74</v>
      </c>
      <c r="I568">
        <v>-74</v>
      </c>
    </row>
    <row r="569" spans="7:9" x14ac:dyDescent="0.25">
      <c r="G569">
        <v>7</v>
      </c>
      <c r="H569">
        <v>-74</v>
      </c>
      <c r="I569">
        <v>-74</v>
      </c>
    </row>
    <row r="570" spans="7:9" x14ac:dyDescent="0.25">
      <c r="G570">
        <v>7</v>
      </c>
      <c r="H570">
        <v>-74</v>
      </c>
      <c r="I570">
        <v>-74</v>
      </c>
    </row>
    <row r="571" spans="7:9" x14ac:dyDescent="0.25">
      <c r="G571">
        <v>7</v>
      </c>
      <c r="H571">
        <v>-74</v>
      </c>
      <c r="I571">
        <v>-74</v>
      </c>
    </row>
    <row r="572" spans="7:9" x14ac:dyDescent="0.25">
      <c r="G572">
        <v>7</v>
      </c>
      <c r="H572">
        <v>-74</v>
      </c>
      <c r="I572">
        <v>-74</v>
      </c>
    </row>
    <row r="573" spans="7:9" x14ac:dyDescent="0.25">
      <c r="G573">
        <v>7</v>
      </c>
      <c r="H573">
        <v>-75</v>
      </c>
      <c r="I573">
        <v>-75</v>
      </c>
    </row>
    <row r="574" spans="7:9" x14ac:dyDescent="0.25">
      <c r="G574">
        <v>7</v>
      </c>
      <c r="H574">
        <v>-73</v>
      </c>
      <c r="I574">
        <v>-73</v>
      </c>
    </row>
    <row r="575" spans="7:9" x14ac:dyDescent="0.25">
      <c r="G575">
        <v>7</v>
      </c>
      <c r="H575">
        <v>-73</v>
      </c>
      <c r="I575">
        <v>-73</v>
      </c>
    </row>
    <row r="576" spans="7:9" x14ac:dyDescent="0.25">
      <c r="G576">
        <v>7</v>
      </c>
      <c r="H576">
        <v>-73</v>
      </c>
      <c r="I576">
        <v>-73</v>
      </c>
    </row>
    <row r="577" spans="7:9" x14ac:dyDescent="0.25">
      <c r="G577">
        <v>7</v>
      </c>
      <c r="H577">
        <v>-73</v>
      </c>
      <c r="I577">
        <v>-73</v>
      </c>
    </row>
    <row r="578" spans="7:9" x14ac:dyDescent="0.25">
      <c r="G578">
        <v>7</v>
      </c>
      <c r="H578">
        <v>-73</v>
      </c>
      <c r="I578">
        <v>-73</v>
      </c>
    </row>
    <row r="579" spans="7:9" x14ac:dyDescent="0.25">
      <c r="G579">
        <v>7</v>
      </c>
      <c r="H579">
        <v>-73</v>
      </c>
      <c r="I579">
        <v>-73</v>
      </c>
    </row>
    <row r="580" spans="7:9" x14ac:dyDescent="0.25">
      <c r="G580">
        <v>7</v>
      </c>
      <c r="H580">
        <v>-73</v>
      </c>
      <c r="I580">
        <v>-73</v>
      </c>
    </row>
    <row r="581" spans="7:9" x14ac:dyDescent="0.25">
      <c r="G581">
        <v>7</v>
      </c>
      <c r="H581">
        <v>-73</v>
      </c>
      <c r="I581">
        <v>-73</v>
      </c>
    </row>
    <row r="582" spans="7:9" x14ac:dyDescent="0.25">
      <c r="G582">
        <v>7</v>
      </c>
      <c r="H582">
        <v>-73</v>
      </c>
      <c r="I582">
        <v>-73</v>
      </c>
    </row>
    <row r="583" spans="7:9" x14ac:dyDescent="0.25">
      <c r="G583">
        <v>7.5</v>
      </c>
      <c r="H583">
        <v>-88</v>
      </c>
      <c r="I583">
        <v>-88</v>
      </c>
    </row>
    <row r="584" spans="7:9" x14ac:dyDescent="0.25">
      <c r="G584">
        <v>7.5</v>
      </c>
      <c r="H584">
        <v>-88</v>
      </c>
      <c r="I584">
        <v>-88</v>
      </c>
    </row>
    <row r="585" spans="7:9" x14ac:dyDescent="0.25">
      <c r="G585">
        <v>7.5</v>
      </c>
      <c r="H585">
        <v>-88</v>
      </c>
      <c r="I585">
        <v>-88</v>
      </c>
    </row>
    <row r="586" spans="7:9" x14ac:dyDescent="0.25">
      <c r="G586">
        <v>7.5</v>
      </c>
      <c r="H586">
        <v>-88</v>
      </c>
      <c r="I586">
        <v>-88</v>
      </c>
    </row>
    <row r="587" spans="7:9" x14ac:dyDescent="0.25">
      <c r="G587">
        <v>7.5</v>
      </c>
      <c r="H587">
        <v>-88</v>
      </c>
      <c r="I587">
        <v>-88</v>
      </c>
    </row>
    <row r="588" spans="7:9" x14ac:dyDescent="0.25">
      <c r="G588">
        <v>7.5</v>
      </c>
      <c r="H588">
        <v>-84</v>
      </c>
      <c r="I588">
        <v>-84</v>
      </c>
    </row>
    <row r="589" spans="7:9" x14ac:dyDescent="0.25">
      <c r="G589">
        <v>7.5</v>
      </c>
      <c r="H589">
        <v>-84</v>
      </c>
      <c r="I589">
        <v>-84</v>
      </c>
    </row>
    <row r="590" spans="7:9" x14ac:dyDescent="0.25">
      <c r="G590">
        <v>7.5</v>
      </c>
      <c r="H590">
        <v>-85</v>
      </c>
      <c r="I590">
        <v>-85</v>
      </c>
    </row>
    <row r="591" spans="7:9" x14ac:dyDescent="0.25">
      <c r="G591">
        <v>7.5</v>
      </c>
      <c r="H591">
        <v>-88</v>
      </c>
      <c r="I591">
        <v>-88</v>
      </c>
    </row>
    <row r="592" spans="7:9" x14ac:dyDescent="0.25">
      <c r="G592">
        <v>7.5</v>
      </c>
      <c r="H592">
        <v>-88</v>
      </c>
      <c r="I592">
        <v>-88</v>
      </c>
    </row>
    <row r="593" spans="7:9" x14ac:dyDescent="0.25">
      <c r="G593">
        <v>7.5</v>
      </c>
      <c r="H593">
        <v>-83</v>
      </c>
      <c r="I593">
        <v>-83</v>
      </c>
    </row>
    <row r="594" spans="7:9" x14ac:dyDescent="0.25">
      <c r="G594">
        <v>7.5</v>
      </c>
      <c r="H594">
        <v>-83</v>
      </c>
      <c r="I594">
        <v>-83</v>
      </c>
    </row>
    <row r="595" spans="7:9" x14ac:dyDescent="0.25">
      <c r="G595">
        <v>7.5</v>
      </c>
      <c r="H595">
        <v>-81</v>
      </c>
      <c r="I595">
        <v>-81</v>
      </c>
    </row>
    <row r="596" spans="7:9" x14ac:dyDescent="0.25">
      <c r="G596">
        <v>7.5</v>
      </c>
      <c r="H596">
        <v>-81</v>
      </c>
      <c r="I596">
        <v>-81</v>
      </c>
    </row>
    <row r="597" spans="7:9" x14ac:dyDescent="0.25">
      <c r="G597">
        <v>7.5</v>
      </c>
      <c r="H597">
        <v>-86</v>
      </c>
      <c r="I597">
        <v>-86</v>
      </c>
    </row>
    <row r="598" spans="7:9" x14ac:dyDescent="0.25">
      <c r="G598">
        <v>7.5</v>
      </c>
      <c r="H598">
        <v>-88</v>
      </c>
      <c r="I598">
        <v>-88</v>
      </c>
    </row>
    <row r="599" spans="7:9" x14ac:dyDescent="0.25">
      <c r="G599">
        <v>7.5</v>
      </c>
      <c r="H599">
        <v>-86</v>
      </c>
      <c r="I599">
        <v>-86</v>
      </c>
    </row>
    <row r="600" spans="7:9" x14ac:dyDescent="0.25">
      <c r="G600">
        <v>7.5</v>
      </c>
      <c r="H600">
        <v>-84</v>
      </c>
      <c r="I600">
        <v>-84</v>
      </c>
    </row>
    <row r="601" spans="7:9" x14ac:dyDescent="0.25">
      <c r="G601">
        <v>7.5</v>
      </c>
      <c r="H601">
        <v>-85</v>
      </c>
      <c r="I601">
        <v>-85</v>
      </c>
    </row>
    <row r="602" spans="7:9" x14ac:dyDescent="0.25">
      <c r="G602">
        <v>7.5</v>
      </c>
      <c r="H602">
        <v>-83</v>
      </c>
      <c r="I602">
        <v>-83</v>
      </c>
    </row>
    <row r="603" spans="7:9" x14ac:dyDescent="0.25">
      <c r="G603">
        <v>7.5</v>
      </c>
      <c r="H603">
        <v>-83</v>
      </c>
      <c r="I603">
        <v>-83</v>
      </c>
    </row>
    <row r="604" spans="7:9" x14ac:dyDescent="0.25">
      <c r="G604">
        <v>7.5</v>
      </c>
      <c r="H604">
        <v>-81</v>
      </c>
      <c r="I604">
        <v>-81</v>
      </c>
    </row>
    <row r="605" spans="7:9" x14ac:dyDescent="0.25">
      <c r="G605">
        <v>7.5</v>
      </c>
      <c r="H605">
        <v>-84</v>
      </c>
      <c r="I605">
        <v>-84</v>
      </c>
    </row>
    <row r="606" spans="7:9" x14ac:dyDescent="0.25">
      <c r="G606">
        <v>7.5</v>
      </c>
      <c r="H606">
        <v>-84</v>
      </c>
      <c r="I606">
        <v>-84</v>
      </c>
    </row>
    <row r="607" spans="7:9" x14ac:dyDescent="0.25">
      <c r="G607">
        <v>7.5</v>
      </c>
      <c r="H607">
        <v>-80</v>
      </c>
      <c r="I607">
        <v>-80</v>
      </c>
    </row>
    <row r="608" spans="7:9" x14ac:dyDescent="0.25">
      <c r="G608">
        <v>7.5</v>
      </c>
      <c r="H608">
        <v>-83</v>
      </c>
      <c r="I608">
        <v>-83</v>
      </c>
    </row>
    <row r="609" spans="7:9" x14ac:dyDescent="0.25">
      <c r="G609">
        <v>7.5</v>
      </c>
      <c r="H609">
        <v>-79</v>
      </c>
      <c r="I609">
        <v>-79</v>
      </c>
    </row>
    <row r="610" spans="7:9" x14ac:dyDescent="0.25">
      <c r="G610">
        <v>7.5</v>
      </c>
      <c r="H610">
        <v>-82</v>
      </c>
      <c r="I610">
        <v>-82</v>
      </c>
    </row>
    <row r="611" spans="7:9" x14ac:dyDescent="0.25">
      <c r="G611">
        <v>7.5</v>
      </c>
      <c r="H611">
        <v>-82</v>
      </c>
      <c r="I611">
        <v>-82</v>
      </c>
    </row>
    <row r="612" spans="7:9" x14ac:dyDescent="0.25">
      <c r="G612">
        <v>7.5</v>
      </c>
      <c r="H612">
        <v>-83</v>
      </c>
      <c r="I612">
        <v>-83</v>
      </c>
    </row>
    <row r="613" spans="7:9" x14ac:dyDescent="0.25">
      <c r="G613">
        <v>7.5</v>
      </c>
      <c r="H613">
        <v>-84</v>
      </c>
      <c r="I613">
        <v>-84</v>
      </c>
    </row>
    <row r="614" spans="7:9" x14ac:dyDescent="0.25">
      <c r="G614">
        <v>7.5</v>
      </c>
      <c r="H614">
        <v>-83</v>
      </c>
      <c r="I614">
        <v>-83</v>
      </c>
    </row>
    <row r="615" spans="7:9" x14ac:dyDescent="0.25">
      <c r="G615">
        <v>7.5</v>
      </c>
      <c r="H615">
        <v>-84</v>
      </c>
      <c r="I615">
        <v>-84</v>
      </c>
    </row>
    <row r="616" spans="7:9" x14ac:dyDescent="0.25">
      <c r="G616">
        <v>7.5</v>
      </c>
      <c r="H616">
        <v>-81</v>
      </c>
      <c r="I616">
        <v>-81</v>
      </c>
    </row>
    <row r="617" spans="7:9" x14ac:dyDescent="0.25">
      <c r="G617">
        <v>7.5</v>
      </c>
      <c r="H617">
        <v>-81</v>
      </c>
      <c r="I617">
        <v>-81</v>
      </c>
    </row>
    <row r="618" spans="7:9" x14ac:dyDescent="0.25">
      <c r="G618">
        <v>7.5</v>
      </c>
      <c r="H618">
        <v>-81</v>
      </c>
      <c r="I618">
        <v>-81</v>
      </c>
    </row>
    <row r="619" spans="7:9" x14ac:dyDescent="0.25">
      <c r="G619">
        <v>7.5</v>
      </c>
      <c r="H619">
        <v>-87</v>
      </c>
      <c r="I619">
        <v>-87</v>
      </c>
    </row>
    <row r="620" spans="7:9" x14ac:dyDescent="0.25">
      <c r="G620">
        <v>7.5</v>
      </c>
      <c r="H620">
        <v>-85</v>
      </c>
      <c r="I620">
        <v>-85</v>
      </c>
    </row>
    <row r="621" spans="7:9" x14ac:dyDescent="0.25">
      <c r="G621">
        <v>7.5</v>
      </c>
      <c r="H621">
        <v>-85</v>
      </c>
      <c r="I621">
        <v>-85</v>
      </c>
    </row>
    <row r="622" spans="7:9" x14ac:dyDescent="0.25">
      <c r="G622">
        <v>7.5</v>
      </c>
      <c r="H622">
        <v>-85</v>
      </c>
      <c r="I622">
        <v>-85</v>
      </c>
    </row>
    <row r="623" spans="7:9" x14ac:dyDescent="0.25">
      <c r="G623">
        <v>7.5</v>
      </c>
      <c r="H623">
        <v>-84</v>
      </c>
      <c r="I623">
        <v>-84</v>
      </c>
    </row>
    <row r="624" spans="7:9" x14ac:dyDescent="0.25">
      <c r="G624">
        <v>7.5</v>
      </c>
      <c r="H624">
        <v>-82</v>
      </c>
      <c r="I624">
        <v>-82</v>
      </c>
    </row>
    <row r="625" spans="7:9" x14ac:dyDescent="0.25">
      <c r="G625">
        <v>7.5</v>
      </c>
      <c r="H625">
        <v>-84</v>
      </c>
      <c r="I625">
        <v>-84</v>
      </c>
    </row>
    <row r="626" spans="7:9" x14ac:dyDescent="0.25">
      <c r="G626">
        <v>7.5</v>
      </c>
      <c r="H626">
        <v>-83</v>
      </c>
      <c r="I626">
        <v>-83</v>
      </c>
    </row>
    <row r="627" spans="7:9" x14ac:dyDescent="0.25">
      <c r="G627">
        <v>7.5</v>
      </c>
      <c r="H627">
        <v>-83</v>
      </c>
      <c r="I627">
        <v>-83</v>
      </c>
    </row>
    <row r="628" spans="7:9" x14ac:dyDescent="0.25">
      <c r="G628">
        <v>7.5</v>
      </c>
      <c r="H628">
        <v>-84</v>
      </c>
      <c r="I628">
        <v>-84</v>
      </c>
    </row>
    <row r="629" spans="7:9" x14ac:dyDescent="0.25">
      <c r="G629">
        <v>7.5</v>
      </c>
      <c r="H629">
        <v>-83</v>
      </c>
      <c r="I629">
        <v>-83</v>
      </c>
    </row>
    <row r="630" spans="7:9" x14ac:dyDescent="0.25">
      <c r="G630">
        <v>7.5</v>
      </c>
      <c r="H630">
        <v>-82</v>
      </c>
      <c r="I630">
        <v>-82</v>
      </c>
    </row>
    <row r="631" spans="7:9" x14ac:dyDescent="0.25">
      <c r="G631">
        <v>7.5</v>
      </c>
      <c r="H631">
        <v>-82</v>
      </c>
      <c r="I631">
        <v>-82</v>
      </c>
    </row>
    <row r="632" spans="7:9" x14ac:dyDescent="0.25">
      <c r="G632">
        <v>7.5</v>
      </c>
      <c r="H632">
        <v>-83</v>
      </c>
      <c r="I632">
        <v>-83</v>
      </c>
    </row>
    <row r="633" spans="7:9" x14ac:dyDescent="0.25">
      <c r="G633">
        <v>7.5</v>
      </c>
      <c r="H633">
        <v>-83</v>
      </c>
      <c r="I633">
        <v>-83</v>
      </c>
    </row>
    <row r="634" spans="7:9" x14ac:dyDescent="0.25">
      <c r="G634">
        <v>7.5</v>
      </c>
      <c r="H634">
        <v>-82</v>
      </c>
      <c r="I634">
        <v>-82</v>
      </c>
    </row>
    <row r="635" spans="7:9" x14ac:dyDescent="0.25">
      <c r="G635">
        <v>7.5</v>
      </c>
      <c r="H635">
        <v>-83</v>
      </c>
      <c r="I635">
        <v>-83</v>
      </c>
    </row>
    <row r="636" spans="7:9" x14ac:dyDescent="0.25">
      <c r="G636">
        <v>7.5</v>
      </c>
      <c r="H636">
        <v>-82</v>
      </c>
      <c r="I636">
        <v>-82</v>
      </c>
    </row>
    <row r="637" spans="7:9" x14ac:dyDescent="0.25">
      <c r="G637">
        <v>7.5</v>
      </c>
      <c r="H637">
        <v>-82</v>
      </c>
      <c r="I637">
        <v>-82</v>
      </c>
    </row>
    <row r="638" spans="7:9" x14ac:dyDescent="0.25">
      <c r="G638">
        <v>7.5</v>
      </c>
      <c r="H638">
        <v>-82</v>
      </c>
      <c r="I638">
        <v>-82</v>
      </c>
    </row>
    <row r="639" spans="7:9" x14ac:dyDescent="0.25">
      <c r="G639">
        <v>7.5</v>
      </c>
      <c r="H639">
        <v>-84</v>
      </c>
      <c r="I639">
        <v>-84</v>
      </c>
    </row>
    <row r="640" spans="7:9" x14ac:dyDescent="0.25">
      <c r="G640">
        <v>7.5</v>
      </c>
      <c r="H640">
        <v>-81</v>
      </c>
      <c r="I640">
        <v>-81</v>
      </c>
    </row>
    <row r="641" spans="7:9" x14ac:dyDescent="0.25">
      <c r="G641">
        <v>7.5</v>
      </c>
      <c r="H641">
        <v>-83</v>
      </c>
      <c r="I641">
        <v>-83</v>
      </c>
    </row>
    <row r="642" spans="7:9" x14ac:dyDescent="0.25">
      <c r="G642">
        <v>7.5</v>
      </c>
      <c r="H642">
        <v>-87</v>
      </c>
      <c r="I642">
        <v>-87</v>
      </c>
    </row>
    <row r="643" spans="7:9" x14ac:dyDescent="0.25">
      <c r="G643">
        <v>7.5</v>
      </c>
      <c r="H643">
        <v>-85</v>
      </c>
      <c r="I643">
        <v>-85</v>
      </c>
    </row>
    <row r="644" spans="7:9" x14ac:dyDescent="0.25">
      <c r="G644">
        <v>7.5</v>
      </c>
      <c r="H644">
        <v>-82</v>
      </c>
      <c r="I644">
        <v>-82</v>
      </c>
    </row>
    <row r="645" spans="7:9" x14ac:dyDescent="0.25">
      <c r="G645">
        <v>7.5</v>
      </c>
      <c r="H645">
        <v>-82</v>
      </c>
      <c r="I645">
        <v>-82</v>
      </c>
    </row>
    <row r="646" spans="7:9" x14ac:dyDescent="0.25">
      <c r="G646">
        <v>7.5</v>
      </c>
      <c r="H646">
        <v>-84</v>
      </c>
      <c r="I646">
        <v>-84</v>
      </c>
    </row>
    <row r="647" spans="7:9" x14ac:dyDescent="0.25">
      <c r="G647">
        <v>7.5</v>
      </c>
      <c r="H647">
        <v>-83</v>
      </c>
      <c r="I647">
        <v>-83</v>
      </c>
    </row>
    <row r="648" spans="7:9" x14ac:dyDescent="0.25">
      <c r="G648">
        <v>7.5</v>
      </c>
      <c r="H648">
        <v>-82</v>
      </c>
      <c r="I648">
        <v>-82</v>
      </c>
    </row>
    <row r="649" spans="7:9" x14ac:dyDescent="0.25">
      <c r="G649">
        <v>7.5</v>
      </c>
      <c r="H649">
        <v>-83</v>
      </c>
      <c r="I649">
        <v>-83</v>
      </c>
    </row>
    <row r="650" spans="7:9" x14ac:dyDescent="0.25">
      <c r="G650">
        <v>7.5</v>
      </c>
      <c r="H650">
        <v>-82</v>
      </c>
      <c r="I650">
        <v>-82</v>
      </c>
    </row>
    <row r="651" spans="7:9" x14ac:dyDescent="0.25">
      <c r="G651">
        <v>7.5</v>
      </c>
      <c r="H651">
        <v>-82</v>
      </c>
      <c r="I651">
        <v>-82</v>
      </c>
    </row>
    <row r="652" spans="7:9" x14ac:dyDescent="0.25">
      <c r="G652">
        <v>7.5</v>
      </c>
      <c r="H652">
        <v>-83</v>
      </c>
      <c r="I652">
        <v>-83</v>
      </c>
    </row>
    <row r="653" spans="7:9" x14ac:dyDescent="0.25">
      <c r="G653">
        <v>7.5</v>
      </c>
      <c r="H653">
        <v>-82</v>
      </c>
      <c r="I653">
        <v>-82</v>
      </c>
    </row>
    <row r="654" spans="7:9" x14ac:dyDescent="0.25">
      <c r="G654">
        <v>7.5</v>
      </c>
      <c r="H654">
        <v>-84</v>
      </c>
      <c r="I654">
        <v>-84</v>
      </c>
    </row>
    <row r="655" spans="7:9" x14ac:dyDescent="0.25">
      <c r="G655">
        <v>7.5</v>
      </c>
      <c r="H655">
        <v>-83</v>
      </c>
      <c r="I655">
        <v>-83</v>
      </c>
    </row>
    <row r="656" spans="7:9" x14ac:dyDescent="0.25">
      <c r="G656">
        <v>7.5</v>
      </c>
      <c r="H656">
        <v>-81</v>
      </c>
      <c r="I656">
        <v>-81</v>
      </c>
    </row>
    <row r="657" spans="7:9" x14ac:dyDescent="0.25">
      <c r="G657">
        <v>7.5</v>
      </c>
      <c r="H657">
        <v>-81</v>
      </c>
      <c r="I657">
        <v>-81</v>
      </c>
    </row>
    <row r="658" spans="7:9" x14ac:dyDescent="0.25">
      <c r="G658">
        <v>7.5</v>
      </c>
      <c r="H658">
        <v>-81</v>
      </c>
      <c r="I658">
        <v>-81</v>
      </c>
    </row>
    <row r="659" spans="7:9" x14ac:dyDescent="0.25">
      <c r="G659">
        <v>7.5</v>
      </c>
      <c r="H659">
        <v>-82</v>
      </c>
      <c r="I659">
        <v>-82</v>
      </c>
    </row>
    <row r="660" spans="7:9" x14ac:dyDescent="0.25">
      <c r="G660">
        <v>7.5</v>
      </c>
      <c r="H660">
        <v>-82</v>
      </c>
      <c r="I660">
        <v>-82</v>
      </c>
    </row>
    <row r="661" spans="7:9" x14ac:dyDescent="0.25">
      <c r="G661">
        <v>7.5</v>
      </c>
      <c r="H661">
        <v>-84</v>
      </c>
      <c r="I661">
        <v>-84</v>
      </c>
    </row>
    <row r="662" spans="7:9" x14ac:dyDescent="0.25">
      <c r="G662">
        <v>7.5</v>
      </c>
      <c r="H662">
        <v>-84</v>
      </c>
      <c r="I662">
        <v>-84</v>
      </c>
    </row>
    <row r="663" spans="7:9" x14ac:dyDescent="0.25">
      <c r="G663">
        <v>7.5</v>
      </c>
      <c r="H663">
        <v>-84</v>
      </c>
      <c r="I663">
        <v>-84</v>
      </c>
    </row>
    <row r="664" spans="7:9" x14ac:dyDescent="0.25">
      <c r="G664">
        <v>7.5</v>
      </c>
      <c r="H664">
        <v>-85</v>
      </c>
      <c r="I664">
        <v>-85</v>
      </c>
    </row>
    <row r="665" spans="7:9" x14ac:dyDescent="0.25">
      <c r="G665">
        <v>7.5</v>
      </c>
      <c r="H665">
        <v>-86</v>
      </c>
      <c r="I665">
        <v>-86</v>
      </c>
    </row>
    <row r="666" spans="7:9" x14ac:dyDescent="0.25">
      <c r="G666">
        <v>7.5</v>
      </c>
      <c r="H666">
        <v>-84</v>
      </c>
      <c r="I666">
        <v>-84</v>
      </c>
    </row>
    <row r="667" spans="7:9" x14ac:dyDescent="0.25">
      <c r="G667">
        <v>7.5</v>
      </c>
      <c r="H667">
        <v>-80</v>
      </c>
      <c r="I667">
        <v>-80</v>
      </c>
    </row>
    <row r="668" spans="7:9" x14ac:dyDescent="0.25">
      <c r="G668">
        <v>7.5</v>
      </c>
      <c r="H668">
        <v>-85</v>
      </c>
      <c r="I668">
        <v>-85</v>
      </c>
    </row>
    <row r="669" spans="7:9" x14ac:dyDescent="0.25">
      <c r="G669">
        <v>7.5</v>
      </c>
      <c r="H669">
        <v>-83</v>
      </c>
      <c r="I669">
        <v>-83</v>
      </c>
    </row>
    <row r="670" spans="7:9" x14ac:dyDescent="0.25">
      <c r="G670">
        <v>7.5</v>
      </c>
      <c r="H670">
        <v>-88</v>
      </c>
      <c r="I670">
        <v>-88</v>
      </c>
    </row>
    <row r="671" spans="7:9" x14ac:dyDescent="0.25">
      <c r="G671">
        <v>7.5</v>
      </c>
      <c r="H671">
        <v>-83</v>
      </c>
      <c r="I671">
        <v>-83</v>
      </c>
    </row>
    <row r="672" spans="7:9" x14ac:dyDescent="0.25">
      <c r="G672">
        <v>7.5</v>
      </c>
      <c r="H672">
        <v>-86</v>
      </c>
      <c r="I672">
        <v>-86</v>
      </c>
    </row>
    <row r="673" spans="7:9" x14ac:dyDescent="0.25">
      <c r="G673">
        <v>7.5</v>
      </c>
      <c r="H673">
        <v>-86</v>
      </c>
      <c r="I673">
        <v>-86</v>
      </c>
    </row>
    <row r="674" spans="7:9" x14ac:dyDescent="0.25">
      <c r="G674">
        <v>7.5</v>
      </c>
      <c r="H674">
        <v>-87</v>
      </c>
      <c r="I674">
        <v>-87</v>
      </c>
    </row>
    <row r="675" spans="7:9" x14ac:dyDescent="0.25">
      <c r="G675">
        <v>7.5</v>
      </c>
      <c r="H675">
        <v>-89</v>
      </c>
      <c r="I675">
        <v>-89</v>
      </c>
    </row>
    <row r="676" spans="7:9" x14ac:dyDescent="0.25">
      <c r="G676">
        <v>7.5</v>
      </c>
      <c r="H676">
        <v>-88</v>
      </c>
      <c r="I676">
        <v>-88</v>
      </c>
    </row>
    <row r="677" spans="7:9" x14ac:dyDescent="0.25">
      <c r="G677">
        <v>7.5</v>
      </c>
      <c r="H677">
        <v>-88</v>
      </c>
      <c r="I677">
        <v>-88</v>
      </c>
    </row>
    <row r="678" spans="7:9" x14ac:dyDescent="0.25">
      <c r="G678">
        <v>7.5</v>
      </c>
      <c r="H678">
        <v>-88</v>
      </c>
      <c r="I678">
        <v>-88</v>
      </c>
    </row>
    <row r="679" spans="7:9" x14ac:dyDescent="0.25">
      <c r="G679">
        <v>8</v>
      </c>
      <c r="H679">
        <v>-90</v>
      </c>
      <c r="I679">
        <v>-90</v>
      </c>
    </row>
    <row r="680" spans="7:9" x14ac:dyDescent="0.25">
      <c r="G680">
        <v>8</v>
      </c>
      <c r="H680">
        <v>-88</v>
      </c>
      <c r="I680">
        <v>-88</v>
      </c>
    </row>
    <row r="681" spans="7:9" x14ac:dyDescent="0.25">
      <c r="G681">
        <v>8</v>
      </c>
      <c r="H681">
        <v>-88</v>
      </c>
      <c r="I681">
        <v>-88</v>
      </c>
    </row>
    <row r="682" spans="7:9" x14ac:dyDescent="0.25">
      <c r="G682">
        <v>8</v>
      </c>
      <c r="H682">
        <v>-92</v>
      </c>
      <c r="I682">
        <v>-92</v>
      </c>
    </row>
    <row r="683" spans="7:9" x14ac:dyDescent="0.25">
      <c r="G683">
        <v>8</v>
      </c>
      <c r="H683">
        <v>-90</v>
      </c>
      <c r="I683">
        <v>-90</v>
      </c>
    </row>
    <row r="684" spans="7:9" x14ac:dyDescent="0.25">
      <c r="G684">
        <v>8</v>
      </c>
      <c r="H684">
        <v>-95</v>
      </c>
      <c r="I684">
        <v>-95</v>
      </c>
    </row>
    <row r="685" spans="7:9" x14ac:dyDescent="0.25">
      <c r="G685">
        <v>8</v>
      </c>
      <c r="H685">
        <v>-98</v>
      </c>
      <c r="I685">
        <v>-98</v>
      </c>
    </row>
    <row r="686" spans="7:9" x14ac:dyDescent="0.25">
      <c r="G686">
        <v>8</v>
      </c>
      <c r="H686">
        <v>-93</v>
      </c>
      <c r="I686">
        <v>-93</v>
      </c>
    </row>
    <row r="687" spans="7:9" x14ac:dyDescent="0.25">
      <c r="G687">
        <v>8</v>
      </c>
      <c r="H687">
        <v>-96</v>
      </c>
      <c r="I687">
        <v>-96</v>
      </c>
    </row>
    <row r="688" spans="7:9" x14ac:dyDescent="0.25">
      <c r="G688">
        <v>8</v>
      </c>
      <c r="H688">
        <v>-90</v>
      </c>
      <c r="I688">
        <v>-90</v>
      </c>
    </row>
    <row r="689" spans="7:9" x14ac:dyDescent="0.25">
      <c r="G689">
        <v>8</v>
      </c>
      <c r="H689">
        <v>-89</v>
      </c>
      <c r="I689">
        <v>-89</v>
      </c>
    </row>
    <row r="690" spans="7:9" x14ac:dyDescent="0.25">
      <c r="G690">
        <v>8</v>
      </c>
      <c r="H690">
        <v>-97</v>
      </c>
      <c r="I690">
        <v>-97</v>
      </c>
    </row>
    <row r="691" spans="7:9" x14ac:dyDescent="0.25">
      <c r="G691">
        <v>8</v>
      </c>
      <c r="H691">
        <v>-96</v>
      </c>
      <c r="I691">
        <v>-96</v>
      </c>
    </row>
    <row r="692" spans="7:9" x14ac:dyDescent="0.25">
      <c r="G692">
        <v>8</v>
      </c>
      <c r="H692">
        <v>-96</v>
      </c>
      <c r="I692">
        <v>-96</v>
      </c>
    </row>
    <row r="693" spans="7:9" x14ac:dyDescent="0.25">
      <c r="G693">
        <v>8</v>
      </c>
      <c r="H693">
        <v>-97</v>
      </c>
      <c r="I693">
        <v>-97</v>
      </c>
    </row>
    <row r="694" spans="7:9" x14ac:dyDescent="0.25">
      <c r="G694">
        <v>8</v>
      </c>
      <c r="H694">
        <v>-97</v>
      </c>
      <c r="I694">
        <v>-97</v>
      </c>
    </row>
    <row r="695" spans="7:9" x14ac:dyDescent="0.25">
      <c r="G695">
        <v>8</v>
      </c>
      <c r="H695">
        <v>-97</v>
      </c>
      <c r="I695">
        <v>-97</v>
      </c>
    </row>
    <row r="696" spans="7:9" x14ac:dyDescent="0.25">
      <c r="G696">
        <v>8</v>
      </c>
      <c r="H696">
        <v>-98</v>
      </c>
      <c r="I696">
        <v>-98</v>
      </c>
    </row>
    <row r="697" spans="7:9" x14ac:dyDescent="0.25">
      <c r="G697">
        <v>8</v>
      </c>
      <c r="H697">
        <v>-98</v>
      </c>
      <c r="I697">
        <v>-98</v>
      </c>
    </row>
    <row r="698" spans="7:9" x14ac:dyDescent="0.25">
      <c r="G698">
        <v>8</v>
      </c>
      <c r="H698">
        <v>-93</v>
      </c>
      <c r="I698">
        <v>-93</v>
      </c>
    </row>
    <row r="699" spans="7:9" x14ac:dyDescent="0.25">
      <c r="G699">
        <v>8</v>
      </c>
      <c r="H699">
        <v>-93</v>
      </c>
      <c r="I699">
        <v>-93</v>
      </c>
    </row>
    <row r="700" spans="7:9" x14ac:dyDescent="0.25">
      <c r="G700">
        <v>8</v>
      </c>
      <c r="H700">
        <v>-94</v>
      </c>
      <c r="I700">
        <v>-94</v>
      </c>
    </row>
    <row r="701" spans="7:9" x14ac:dyDescent="0.25">
      <c r="G701">
        <v>8</v>
      </c>
      <c r="H701">
        <v>-95</v>
      </c>
      <c r="I701">
        <v>-95</v>
      </c>
    </row>
    <row r="702" spans="7:9" x14ac:dyDescent="0.25">
      <c r="G702">
        <v>8</v>
      </c>
      <c r="H702">
        <v>-96</v>
      </c>
      <c r="I702">
        <v>-96</v>
      </c>
    </row>
    <row r="703" spans="7:9" x14ac:dyDescent="0.25">
      <c r="G703">
        <v>8</v>
      </c>
      <c r="H703">
        <v>-96</v>
      </c>
      <c r="I703">
        <v>-96</v>
      </c>
    </row>
    <row r="704" spans="7:9" x14ac:dyDescent="0.25">
      <c r="G704">
        <v>8</v>
      </c>
      <c r="H704">
        <v>-95</v>
      </c>
      <c r="I704">
        <v>-95</v>
      </c>
    </row>
    <row r="705" spans="7:9" x14ac:dyDescent="0.25">
      <c r="G705">
        <v>8</v>
      </c>
      <c r="H705">
        <v>-86</v>
      </c>
      <c r="I705">
        <v>-86</v>
      </c>
    </row>
    <row r="706" spans="7:9" x14ac:dyDescent="0.25">
      <c r="G706">
        <v>8</v>
      </c>
      <c r="H706">
        <v>-96</v>
      </c>
      <c r="I706">
        <v>-96</v>
      </c>
    </row>
    <row r="707" spans="7:9" x14ac:dyDescent="0.25">
      <c r="G707">
        <v>8</v>
      </c>
      <c r="H707">
        <v>-95</v>
      </c>
      <c r="I707">
        <v>-95</v>
      </c>
    </row>
    <row r="708" spans="7:9" x14ac:dyDescent="0.25">
      <c r="G708">
        <v>8</v>
      </c>
      <c r="H708">
        <v>-96</v>
      </c>
      <c r="I708">
        <v>-96</v>
      </c>
    </row>
    <row r="709" spans="7:9" x14ac:dyDescent="0.25">
      <c r="G709">
        <v>8</v>
      </c>
      <c r="H709">
        <v>-98</v>
      </c>
      <c r="I709">
        <v>-98</v>
      </c>
    </row>
    <row r="710" spans="7:9" x14ac:dyDescent="0.25">
      <c r="G710">
        <v>8</v>
      </c>
      <c r="H710">
        <v>-92</v>
      </c>
      <c r="I710">
        <v>-92</v>
      </c>
    </row>
    <row r="711" spans="7:9" x14ac:dyDescent="0.25">
      <c r="G711">
        <v>8</v>
      </c>
      <c r="H711">
        <v>-96</v>
      </c>
      <c r="I711">
        <v>-96</v>
      </c>
    </row>
    <row r="712" spans="7:9" x14ac:dyDescent="0.25">
      <c r="G712">
        <v>8</v>
      </c>
      <c r="H712">
        <v>-95</v>
      </c>
      <c r="I712">
        <v>-95</v>
      </c>
    </row>
    <row r="713" spans="7:9" x14ac:dyDescent="0.25">
      <c r="G713">
        <v>8</v>
      </c>
      <c r="H713">
        <v>-96</v>
      </c>
      <c r="I713">
        <v>-96</v>
      </c>
    </row>
    <row r="714" spans="7:9" x14ac:dyDescent="0.25">
      <c r="G714">
        <v>8</v>
      </c>
      <c r="H714">
        <v>-89</v>
      </c>
      <c r="I714">
        <v>-89</v>
      </c>
    </row>
    <row r="715" spans="7:9" x14ac:dyDescent="0.25">
      <c r="G715">
        <v>8</v>
      </c>
      <c r="H715">
        <v>-90</v>
      </c>
      <c r="I715">
        <v>-90</v>
      </c>
    </row>
    <row r="716" spans="7:9" x14ac:dyDescent="0.25">
      <c r="G716">
        <v>8</v>
      </c>
      <c r="H716">
        <v>-92</v>
      </c>
      <c r="I716">
        <v>-92</v>
      </c>
    </row>
    <row r="717" spans="7:9" x14ac:dyDescent="0.25">
      <c r="G717">
        <v>8</v>
      </c>
      <c r="H717">
        <v>-92</v>
      </c>
      <c r="I717">
        <v>-92</v>
      </c>
    </row>
    <row r="718" spans="7:9" x14ac:dyDescent="0.25">
      <c r="G718">
        <v>8</v>
      </c>
      <c r="H718">
        <v>-86</v>
      </c>
      <c r="I718">
        <v>-86</v>
      </c>
    </row>
    <row r="719" spans="7:9" x14ac:dyDescent="0.25">
      <c r="G719">
        <v>8</v>
      </c>
      <c r="H719">
        <v>-86</v>
      </c>
      <c r="I719">
        <v>-86</v>
      </c>
    </row>
    <row r="720" spans="7:9" x14ac:dyDescent="0.25">
      <c r="G720">
        <v>8</v>
      </c>
      <c r="H720">
        <v>-87</v>
      </c>
      <c r="I720">
        <v>-87</v>
      </c>
    </row>
    <row r="721" spans="7:9" x14ac:dyDescent="0.25">
      <c r="G721">
        <v>8</v>
      </c>
      <c r="H721">
        <v>-89</v>
      </c>
      <c r="I721">
        <v>-89</v>
      </c>
    </row>
    <row r="722" spans="7:9" x14ac:dyDescent="0.25">
      <c r="G722">
        <v>8</v>
      </c>
      <c r="H722">
        <v>-88</v>
      </c>
      <c r="I722">
        <v>-88</v>
      </c>
    </row>
    <row r="723" spans="7:9" x14ac:dyDescent="0.25">
      <c r="G723">
        <v>8</v>
      </c>
      <c r="H723">
        <v>-85</v>
      </c>
      <c r="I723">
        <v>-85</v>
      </c>
    </row>
    <row r="724" spans="7:9" x14ac:dyDescent="0.25">
      <c r="G724">
        <v>8</v>
      </c>
      <c r="H724">
        <v>-93</v>
      </c>
      <c r="I724">
        <v>-93</v>
      </c>
    </row>
    <row r="725" spans="7:9" x14ac:dyDescent="0.25">
      <c r="G725">
        <v>8</v>
      </c>
      <c r="H725">
        <v>-88</v>
      </c>
      <c r="I725">
        <v>-88</v>
      </c>
    </row>
    <row r="726" spans="7:9" x14ac:dyDescent="0.25">
      <c r="G726">
        <v>8</v>
      </c>
      <c r="H726">
        <v>-87</v>
      </c>
      <c r="I726">
        <v>-87</v>
      </c>
    </row>
    <row r="727" spans="7:9" x14ac:dyDescent="0.25">
      <c r="G727">
        <v>8</v>
      </c>
      <c r="H727">
        <v>-87</v>
      </c>
      <c r="I727">
        <v>-87</v>
      </c>
    </row>
    <row r="728" spans="7:9" x14ac:dyDescent="0.25">
      <c r="G728">
        <v>8</v>
      </c>
      <c r="H728">
        <v>-86</v>
      </c>
      <c r="I728">
        <v>-86</v>
      </c>
    </row>
    <row r="729" spans="7:9" x14ac:dyDescent="0.25">
      <c r="G729">
        <v>8</v>
      </c>
      <c r="H729">
        <v>-91</v>
      </c>
      <c r="I729">
        <v>-91</v>
      </c>
    </row>
    <row r="730" spans="7:9" x14ac:dyDescent="0.25">
      <c r="G730">
        <v>8</v>
      </c>
      <c r="H730">
        <v>-87</v>
      </c>
      <c r="I730">
        <v>-87</v>
      </c>
    </row>
    <row r="731" spans="7:9" x14ac:dyDescent="0.25">
      <c r="G731">
        <v>8</v>
      </c>
      <c r="H731">
        <v>-87</v>
      </c>
      <c r="I731">
        <v>-87</v>
      </c>
    </row>
    <row r="732" spans="7:9" x14ac:dyDescent="0.25">
      <c r="G732">
        <v>8</v>
      </c>
      <c r="H732">
        <v>-88</v>
      </c>
      <c r="I732">
        <v>-88</v>
      </c>
    </row>
    <row r="733" spans="7:9" x14ac:dyDescent="0.25">
      <c r="G733">
        <v>8</v>
      </c>
      <c r="H733">
        <v>-88</v>
      </c>
      <c r="I733">
        <v>-88</v>
      </c>
    </row>
    <row r="734" spans="7:9" x14ac:dyDescent="0.25">
      <c r="G734">
        <v>8</v>
      </c>
      <c r="H734">
        <v>-87</v>
      </c>
      <c r="I734">
        <v>-87</v>
      </c>
    </row>
    <row r="735" spans="7:9" x14ac:dyDescent="0.25">
      <c r="G735">
        <v>8</v>
      </c>
      <c r="H735">
        <v>-87</v>
      </c>
      <c r="I735">
        <v>-87</v>
      </c>
    </row>
    <row r="736" spans="7:9" x14ac:dyDescent="0.25">
      <c r="G736">
        <v>8</v>
      </c>
      <c r="H736">
        <v>-88</v>
      </c>
      <c r="I736">
        <v>-88</v>
      </c>
    </row>
    <row r="737" spans="7:9" x14ac:dyDescent="0.25">
      <c r="G737">
        <v>8</v>
      </c>
      <c r="H737">
        <v>-87</v>
      </c>
      <c r="I737">
        <v>-87</v>
      </c>
    </row>
    <row r="738" spans="7:9" x14ac:dyDescent="0.25">
      <c r="G738">
        <v>8</v>
      </c>
      <c r="H738">
        <v>-86</v>
      </c>
      <c r="I738">
        <v>-86</v>
      </c>
    </row>
    <row r="739" spans="7:9" x14ac:dyDescent="0.25">
      <c r="G739">
        <v>8</v>
      </c>
      <c r="H739">
        <v>-86</v>
      </c>
      <c r="I739">
        <v>-86</v>
      </c>
    </row>
    <row r="740" spans="7:9" x14ac:dyDescent="0.25">
      <c r="G740">
        <v>8</v>
      </c>
      <c r="H740">
        <v>-88</v>
      </c>
      <c r="I740">
        <v>-88</v>
      </c>
    </row>
    <row r="741" spans="7:9" x14ac:dyDescent="0.25">
      <c r="G741">
        <v>8</v>
      </c>
      <c r="H741">
        <v>-86</v>
      </c>
      <c r="I741">
        <v>-86</v>
      </c>
    </row>
    <row r="742" spans="7:9" x14ac:dyDescent="0.25">
      <c r="G742">
        <v>8</v>
      </c>
      <c r="H742">
        <v>-86</v>
      </c>
      <c r="I742">
        <v>-86</v>
      </c>
    </row>
    <row r="743" spans="7:9" x14ac:dyDescent="0.25">
      <c r="G743">
        <v>8</v>
      </c>
      <c r="H743">
        <v>-87</v>
      </c>
      <c r="I743">
        <v>-87</v>
      </c>
    </row>
    <row r="744" spans="7:9" x14ac:dyDescent="0.25">
      <c r="G744">
        <v>8</v>
      </c>
      <c r="H744">
        <v>-85</v>
      </c>
      <c r="I744">
        <v>-85</v>
      </c>
    </row>
    <row r="745" spans="7:9" x14ac:dyDescent="0.25">
      <c r="G745">
        <v>8</v>
      </c>
      <c r="H745">
        <v>-87</v>
      </c>
      <c r="I745">
        <v>-87</v>
      </c>
    </row>
    <row r="746" spans="7:9" x14ac:dyDescent="0.25">
      <c r="G746">
        <v>8</v>
      </c>
      <c r="H746">
        <v>-86</v>
      </c>
      <c r="I746">
        <v>-86</v>
      </c>
    </row>
    <row r="747" spans="7:9" x14ac:dyDescent="0.25">
      <c r="G747">
        <v>8</v>
      </c>
      <c r="H747">
        <v>-92</v>
      </c>
      <c r="I747">
        <v>-92</v>
      </c>
    </row>
    <row r="748" spans="7:9" x14ac:dyDescent="0.25">
      <c r="G748">
        <v>8</v>
      </c>
      <c r="H748">
        <v>-93</v>
      </c>
      <c r="I748">
        <v>-93</v>
      </c>
    </row>
    <row r="749" spans="7:9" x14ac:dyDescent="0.25">
      <c r="G749">
        <v>8</v>
      </c>
      <c r="H749">
        <v>-94</v>
      </c>
      <c r="I749">
        <v>-94</v>
      </c>
    </row>
    <row r="750" spans="7:9" x14ac:dyDescent="0.25">
      <c r="G750">
        <v>8</v>
      </c>
      <c r="H750">
        <v>-92</v>
      </c>
      <c r="I750">
        <v>-92</v>
      </c>
    </row>
    <row r="751" spans="7:9" x14ac:dyDescent="0.25">
      <c r="G751">
        <v>8</v>
      </c>
      <c r="H751">
        <v>-91</v>
      </c>
      <c r="I751">
        <v>-91</v>
      </c>
    </row>
    <row r="752" spans="7:9" x14ac:dyDescent="0.25">
      <c r="G752">
        <v>8</v>
      </c>
      <c r="H752">
        <v>-94</v>
      </c>
      <c r="I752">
        <v>-94</v>
      </c>
    </row>
    <row r="753" spans="7:9" x14ac:dyDescent="0.25">
      <c r="G753">
        <v>8</v>
      </c>
      <c r="H753">
        <v>-96</v>
      </c>
      <c r="I753">
        <v>-96</v>
      </c>
    </row>
    <row r="754" spans="7:9" x14ac:dyDescent="0.25">
      <c r="G754">
        <v>8</v>
      </c>
      <c r="H754">
        <v>-90</v>
      </c>
      <c r="I754">
        <v>-90</v>
      </c>
    </row>
    <row r="755" spans="7:9" x14ac:dyDescent="0.25">
      <c r="G755">
        <v>8</v>
      </c>
      <c r="H755">
        <v>-91</v>
      </c>
      <c r="I755">
        <v>-91</v>
      </c>
    </row>
    <row r="756" spans="7:9" x14ac:dyDescent="0.25">
      <c r="G756">
        <v>8</v>
      </c>
      <c r="H756">
        <v>-91</v>
      </c>
      <c r="I756">
        <v>-91</v>
      </c>
    </row>
    <row r="757" spans="7:9" x14ac:dyDescent="0.25">
      <c r="G757">
        <v>8</v>
      </c>
      <c r="H757">
        <v>-91</v>
      </c>
      <c r="I757">
        <v>-91</v>
      </c>
    </row>
    <row r="758" spans="7:9" x14ac:dyDescent="0.25">
      <c r="G758">
        <v>8</v>
      </c>
      <c r="H758">
        <v>-92</v>
      </c>
      <c r="I758">
        <v>-92</v>
      </c>
    </row>
    <row r="759" spans="7:9" x14ac:dyDescent="0.25">
      <c r="G759">
        <v>8</v>
      </c>
      <c r="H759">
        <v>-93</v>
      </c>
      <c r="I759">
        <v>-93</v>
      </c>
    </row>
    <row r="760" spans="7:9" x14ac:dyDescent="0.25">
      <c r="G760">
        <v>8</v>
      </c>
      <c r="H760">
        <v>-92</v>
      </c>
      <c r="I760">
        <v>-92</v>
      </c>
    </row>
    <row r="761" spans="7:9" x14ac:dyDescent="0.25">
      <c r="G761">
        <v>8</v>
      </c>
      <c r="H761">
        <v>-90</v>
      </c>
      <c r="I761">
        <v>-90</v>
      </c>
    </row>
    <row r="762" spans="7:9" x14ac:dyDescent="0.25">
      <c r="G762">
        <v>8</v>
      </c>
      <c r="H762">
        <v>-95</v>
      </c>
      <c r="I762">
        <v>-95</v>
      </c>
    </row>
    <row r="763" spans="7:9" x14ac:dyDescent="0.25">
      <c r="G763">
        <v>8</v>
      </c>
      <c r="H763">
        <v>-95</v>
      </c>
      <c r="I763">
        <v>-95</v>
      </c>
    </row>
    <row r="764" spans="7:9" x14ac:dyDescent="0.25">
      <c r="G764">
        <v>8</v>
      </c>
      <c r="H764">
        <v>-95</v>
      </c>
      <c r="I764">
        <v>-95</v>
      </c>
    </row>
    <row r="765" spans="7:9" x14ac:dyDescent="0.25">
      <c r="G765">
        <v>8</v>
      </c>
      <c r="H765">
        <v>-95</v>
      </c>
      <c r="I765">
        <v>-95</v>
      </c>
    </row>
    <row r="766" spans="7:9" x14ac:dyDescent="0.25">
      <c r="G766">
        <v>8</v>
      </c>
      <c r="H766">
        <v>-94</v>
      </c>
      <c r="I766">
        <v>-94</v>
      </c>
    </row>
    <row r="767" spans="7:9" x14ac:dyDescent="0.25">
      <c r="G767">
        <v>8</v>
      </c>
      <c r="H767">
        <v>-92</v>
      </c>
      <c r="I767">
        <v>-92</v>
      </c>
    </row>
    <row r="768" spans="7:9" x14ac:dyDescent="0.25">
      <c r="G768">
        <v>8</v>
      </c>
      <c r="H768">
        <v>-92</v>
      </c>
      <c r="I768">
        <v>-92</v>
      </c>
    </row>
    <row r="769" spans="7:9" x14ac:dyDescent="0.25">
      <c r="G769">
        <v>8</v>
      </c>
      <c r="H769">
        <v>-91</v>
      </c>
      <c r="I769">
        <v>-91</v>
      </c>
    </row>
    <row r="770" spans="7:9" x14ac:dyDescent="0.25">
      <c r="G770">
        <v>8</v>
      </c>
      <c r="H770">
        <v>-92</v>
      </c>
      <c r="I770">
        <v>-92</v>
      </c>
    </row>
    <row r="771" spans="7:9" x14ac:dyDescent="0.25">
      <c r="G771">
        <v>8</v>
      </c>
      <c r="H771">
        <v>-94</v>
      </c>
      <c r="I771">
        <v>-94</v>
      </c>
    </row>
    <row r="772" spans="7:9" x14ac:dyDescent="0.25">
      <c r="G772">
        <v>8</v>
      </c>
      <c r="H772">
        <v>-92</v>
      </c>
      <c r="I772">
        <v>-92</v>
      </c>
    </row>
    <row r="773" spans="7:9" x14ac:dyDescent="0.25">
      <c r="G773">
        <v>8</v>
      </c>
      <c r="H773">
        <v>-90</v>
      </c>
      <c r="I773">
        <v>-90</v>
      </c>
    </row>
    <row r="774" spans="7:9" x14ac:dyDescent="0.25">
      <c r="G774">
        <v>8</v>
      </c>
      <c r="H774">
        <v>-91</v>
      </c>
      <c r="I774">
        <v>-91</v>
      </c>
    </row>
    <row r="775" spans="7:9" x14ac:dyDescent="0.25">
      <c r="G775">
        <v>8</v>
      </c>
      <c r="H775">
        <v>-93</v>
      </c>
      <c r="I775">
        <v>-93</v>
      </c>
    </row>
    <row r="776" spans="7:9" x14ac:dyDescent="0.25">
      <c r="G776">
        <v>8</v>
      </c>
      <c r="H776">
        <v>-93</v>
      </c>
      <c r="I776">
        <v>-93</v>
      </c>
    </row>
    <row r="777" spans="7:9" x14ac:dyDescent="0.25">
      <c r="G777">
        <v>8</v>
      </c>
      <c r="H777">
        <v>-90</v>
      </c>
      <c r="I777">
        <v>-90</v>
      </c>
    </row>
    <row r="778" spans="7:9" x14ac:dyDescent="0.25">
      <c r="G778">
        <v>8.5</v>
      </c>
      <c r="H778">
        <v>-82</v>
      </c>
      <c r="I778">
        <v>-82</v>
      </c>
    </row>
    <row r="779" spans="7:9" x14ac:dyDescent="0.25">
      <c r="G779">
        <v>8.5</v>
      </c>
      <c r="H779">
        <v>-81</v>
      </c>
      <c r="I779">
        <v>-81</v>
      </c>
    </row>
    <row r="780" spans="7:9" x14ac:dyDescent="0.25">
      <c r="G780">
        <v>8.5</v>
      </c>
      <c r="H780">
        <v>-82</v>
      </c>
      <c r="I780">
        <v>-82</v>
      </c>
    </row>
    <row r="781" spans="7:9" x14ac:dyDescent="0.25">
      <c r="G781">
        <v>8.5</v>
      </c>
      <c r="H781">
        <v>-82</v>
      </c>
      <c r="I781">
        <v>-82</v>
      </c>
    </row>
    <row r="782" spans="7:9" x14ac:dyDescent="0.25">
      <c r="G782">
        <v>8.5</v>
      </c>
      <c r="H782">
        <v>-81</v>
      </c>
      <c r="I782">
        <v>-81</v>
      </c>
    </row>
    <row r="783" spans="7:9" x14ac:dyDescent="0.25">
      <c r="G783">
        <v>8.5</v>
      </c>
      <c r="H783">
        <v>-82</v>
      </c>
      <c r="I783">
        <v>-82</v>
      </c>
    </row>
    <row r="784" spans="7:9" x14ac:dyDescent="0.25">
      <c r="G784">
        <v>8.5</v>
      </c>
      <c r="H784">
        <v>-81</v>
      </c>
      <c r="I784">
        <v>-81</v>
      </c>
    </row>
    <row r="785" spans="7:9" x14ac:dyDescent="0.25">
      <c r="G785">
        <v>8.5</v>
      </c>
      <c r="H785">
        <v>-81</v>
      </c>
      <c r="I785">
        <v>-81</v>
      </c>
    </row>
    <row r="786" spans="7:9" x14ac:dyDescent="0.25">
      <c r="G786">
        <v>8.5</v>
      </c>
      <c r="H786">
        <v>-81</v>
      </c>
      <c r="I786">
        <v>-81</v>
      </c>
    </row>
    <row r="787" spans="7:9" x14ac:dyDescent="0.25">
      <c r="G787">
        <v>8.5</v>
      </c>
      <c r="H787">
        <v>-82</v>
      </c>
      <c r="I787">
        <v>-82</v>
      </c>
    </row>
    <row r="788" spans="7:9" x14ac:dyDescent="0.25">
      <c r="G788">
        <v>8.5</v>
      </c>
      <c r="H788">
        <v>-81</v>
      </c>
      <c r="I788">
        <v>-81</v>
      </c>
    </row>
    <row r="789" spans="7:9" x14ac:dyDescent="0.25">
      <c r="G789">
        <v>8.5</v>
      </c>
      <c r="H789">
        <v>-81</v>
      </c>
      <c r="I789">
        <v>-81</v>
      </c>
    </row>
    <row r="790" spans="7:9" x14ac:dyDescent="0.25">
      <c r="G790">
        <v>8.5</v>
      </c>
      <c r="H790">
        <v>-82</v>
      </c>
      <c r="I790">
        <v>-82</v>
      </c>
    </row>
    <row r="791" spans="7:9" x14ac:dyDescent="0.25">
      <c r="G791">
        <v>8.5</v>
      </c>
      <c r="H791">
        <v>-82</v>
      </c>
      <c r="I791">
        <v>-82</v>
      </c>
    </row>
    <row r="792" spans="7:9" x14ac:dyDescent="0.25">
      <c r="G792">
        <v>8.5</v>
      </c>
      <c r="H792">
        <v>-81</v>
      </c>
      <c r="I792">
        <v>-81</v>
      </c>
    </row>
    <row r="793" spans="7:9" x14ac:dyDescent="0.25">
      <c r="G793">
        <v>8.5</v>
      </c>
      <c r="H793">
        <v>-82</v>
      </c>
      <c r="I793">
        <v>-82</v>
      </c>
    </row>
    <row r="794" spans="7:9" x14ac:dyDescent="0.25">
      <c r="G794">
        <v>8.5</v>
      </c>
      <c r="H794">
        <v>-82</v>
      </c>
      <c r="I794">
        <v>-82</v>
      </c>
    </row>
    <row r="795" spans="7:9" x14ac:dyDescent="0.25">
      <c r="G795">
        <v>8.5</v>
      </c>
      <c r="H795">
        <v>-81</v>
      </c>
      <c r="I795">
        <v>-81</v>
      </c>
    </row>
    <row r="796" spans="7:9" x14ac:dyDescent="0.25">
      <c r="G796">
        <v>8.5</v>
      </c>
      <c r="H796">
        <v>-82</v>
      </c>
      <c r="I796">
        <v>-82</v>
      </c>
    </row>
    <row r="797" spans="7:9" x14ac:dyDescent="0.25">
      <c r="G797">
        <v>8.5</v>
      </c>
      <c r="H797">
        <v>-82</v>
      </c>
      <c r="I797">
        <v>-82</v>
      </c>
    </row>
    <row r="798" spans="7:9" x14ac:dyDescent="0.25">
      <c r="G798">
        <v>8.5</v>
      </c>
      <c r="H798">
        <v>-82</v>
      </c>
      <c r="I798">
        <v>-82</v>
      </c>
    </row>
    <row r="799" spans="7:9" x14ac:dyDescent="0.25">
      <c r="G799">
        <v>8.5</v>
      </c>
      <c r="H799">
        <v>-82</v>
      </c>
      <c r="I799">
        <v>-82</v>
      </c>
    </row>
    <row r="800" spans="7:9" x14ac:dyDescent="0.25">
      <c r="G800">
        <v>8.5</v>
      </c>
      <c r="H800">
        <v>-82</v>
      </c>
      <c r="I800">
        <v>-82</v>
      </c>
    </row>
    <row r="801" spans="7:9" x14ac:dyDescent="0.25">
      <c r="G801">
        <v>8.5</v>
      </c>
      <c r="H801">
        <v>-81</v>
      </c>
      <c r="I801">
        <v>-81</v>
      </c>
    </row>
    <row r="802" spans="7:9" x14ac:dyDescent="0.25">
      <c r="G802">
        <v>8.5</v>
      </c>
      <c r="H802">
        <v>-81</v>
      </c>
      <c r="I802">
        <v>-81</v>
      </c>
    </row>
    <row r="803" spans="7:9" x14ac:dyDescent="0.25">
      <c r="G803">
        <v>8.5</v>
      </c>
      <c r="H803">
        <v>-82</v>
      </c>
      <c r="I803">
        <v>-82</v>
      </c>
    </row>
    <row r="804" spans="7:9" x14ac:dyDescent="0.25">
      <c r="G804">
        <v>8.5</v>
      </c>
      <c r="H804">
        <v>-82</v>
      </c>
      <c r="I804">
        <v>-82</v>
      </c>
    </row>
    <row r="805" spans="7:9" x14ac:dyDescent="0.25">
      <c r="G805">
        <v>8.5</v>
      </c>
      <c r="H805">
        <v>-81</v>
      </c>
      <c r="I805">
        <v>-81</v>
      </c>
    </row>
    <row r="806" spans="7:9" x14ac:dyDescent="0.25">
      <c r="G806">
        <v>8.5</v>
      </c>
      <c r="H806">
        <v>-81</v>
      </c>
      <c r="I806">
        <v>-81</v>
      </c>
    </row>
    <row r="807" spans="7:9" x14ac:dyDescent="0.25">
      <c r="G807">
        <v>8.5</v>
      </c>
      <c r="H807">
        <v>-81</v>
      </c>
      <c r="I807">
        <v>-81</v>
      </c>
    </row>
    <row r="808" spans="7:9" x14ac:dyDescent="0.25">
      <c r="G808">
        <v>8.5</v>
      </c>
      <c r="H808">
        <v>-81</v>
      </c>
      <c r="I808">
        <v>-81</v>
      </c>
    </row>
    <row r="809" spans="7:9" x14ac:dyDescent="0.25">
      <c r="G809">
        <v>8.5</v>
      </c>
      <c r="H809">
        <v>-82</v>
      </c>
      <c r="I809">
        <v>-82</v>
      </c>
    </row>
    <row r="810" spans="7:9" x14ac:dyDescent="0.25">
      <c r="G810">
        <v>8.5</v>
      </c>
      <c r="H810">
        <v>-81</v>
      </c>
      <c r="I810">
        <v>-81</v>
      </c>
    </row>
    <row r="811" spans="7:9" x14ac:dyDescent="0.25">
      <c r="G811">
        <v>8.5</v>
      </c>
      <c r="H811">
        <v>-82</v>
      </c>
      <c r="I811">
        <v>-82</v>
      </c>
    </row>
    <row r="812" spans="7:9" x14ac:dyDescent="0.25">
      <c r="G812">
        <v>8.5</v>
      </c>
      <c r="H812">
        <v>-81</v>
      </c>
      <c r="I812">
        <v>-81</v>
      </c>
    </row>
    <row r="813" spans="7:9" x14ac:dyDescent="0.25">
      <c r="G813">
        <v>8.5</v>
      </c>
      <c r="H813">
        <v>-81</v>
      </c>
      <c r="I813">
        <v>-81</v>
      </c>
    </row>
    <row r="814" spans="7:9" x14ac:dyDescent="0.25">
      <c r="G814">
        <v>8.5</v>
      </c>
      <c r="H814">
        <v>-81</v>
      </c>
      <c r="I814">
        <v>-81</v>
      </c>
    </row>
    <row r="815" spans="7:9" x14ac:dyDescent="0.25">
      <c r="G815">
        <v>8.5</v>
      </c>
      <c r="H815">
        <v>-81</v>
      </c>
      <c r="I815">
        <v>-81</v>
      </c>
    </row>
    <row r="816" spans="7:9" x14ac:dyDescent="0.25">
      <c r="G816">
        <v>8.5</v>
      </c>
      <c r="H816">
        <v>-81</v>
      </c>
      <c r="I816">
        <v>-81</v>
      </c>
    </row>
    <row r="817" spans="7:9" x14ac:dyDescent="0.25">
      <c r="G817">
        <v>8.5</v>
      </c>
      <c r="H817">
        <v>-81</v>
      </c>
      <c r="I817">
        <v>-81</v>
      </c>
    </row>
    <row r="818" spans="7:9" x14ac:dyDescent="0.25">
      <c r="G818">
        <v>8.5</v>
      </c>
      <c r="H818">
        <v>-81</v>
      </c>
      <c r="I818">
        <v>-81</v>
      </c>
    </row>
    <row r="819" spans="7:9" x14ac:dyDescent="0.25">
      <c r="G819">
        <v>8.5</v>
      </c>
      <c r="H819">
        <v>-82</v>
      </c>
      <c r="I819">
        <v>-82</v>
      </c>
    </row>
    <row r="820" spans="7:9" x14ac:dyDescent="0.25">
      <c r="G820">
        <v>8.5</v>
      </c>
      <c r="H820">
        <v>-81</v>
      </c>
      <c r="I820">
        <v>-81</v>
      </c>
    </row>
    <row r="821" spans="7:9" x14ac:dyDescent="0.25">
      <c r="G821">
        <v>8.5</v>
      </c>
      <c r="H821">
        <v>-81</v>
      </c>
      <c r="I821">
        <v>-81</v>
      </c>
    </row>
    <row r="822" spans="7:9" x14ac:dyDescent="0.25">
      <c r="G822">
        <v>9</v>
      </c>
      <c r="H822">
        <v>-86</v>
      </c>
      <c r="I822">
        <v>-86</v>
      </c>
    </row>
    <row r="823" spans="7:9" x14ac:dyDescent="0.25">
      <c r="G823">
        <v>9</v>
      </c>
      <c r="H823">
        <v>-85</v>
      </c>
      <c r="I823">
        <v>-85</v>
      </c>
    </row>
    <row r="824" spans="7:9" x14ac:dyDescent="0.25">
      <c r="G824">
        <v>9</v>
      </c>
      <c r="H824">
        <v>-82</v>
      </c>
      <c r="I824">
        <v>-82</v>
      </c>
    </row>
    <row r="825" spans="7:9" x14ac:dyDescent="0.25">
      <c r="G825">
        <v>9</v>
      </c>
      <c r="H825">
        <v>-82</v>
      </c>
      <c r="I825">
        <v>-82</v>
      </c>
    </row>
    <row r="826" spans="7:9" x14ac:dyDescent="0.25">
      <c r="G826">
        <v>9</v>
      </c>
      <c r="H826">
        <v>-82</v>
      </c>
      <c r="I826">
        <v>-82</v>
      </c>
    </row>
    <row r="827" spans="7:9" x14ac:dyDescent="0.25">
      <c r="G827">
        <v>9</v>
      </c>
      <c r="H827">
        <v>-85</v>
      </c>
      <c r="I827">
        <v>-85</v>
      </c>
    </row>
    <row r="828" spans="7:9" x14ac:dyDescent="0.25">
      <c r="G828">
        <v>9</v>
      </c>
      <c r="H828">
        <v>-84</v>
      </c>
      <c r="I828">
        <v>-84</v>
      </c>
    </row>
    <row r="829" spans="7:9" x14ac:dyDescent="0.25">
      <c r="G829">
        <v>9</v>
      </c>
      <c r="H829">
        <v>-84</v>
      </c>
      <c r="I829">
        <v>-84</v>
      </c>
    </row>
    <row r="830" spans="7:9" x14ac:dyDescent="0.25">
      <c r="G830">
        <v>9</v>
      </c>
      <c r="H830">
        <v>-84</v>
      </c>
      <c r="I830">
        <v>-84</v>
      </c>
    </row>
    <row r="831" spans="7:9" x14ac:dyDescent="0.25">
      <c r="G831">
        <v>9</v>
      </c>
      <c r="H831">
        <v>-84</v>
      </c>
      <c r="I831">
        <v>-84</v>
      </c>
    </row>
    <row r="832" spans="7:9" x14ac:dyDescent="0.25">
      <c r="G832">
        <v>9</v>
      </c>
      <c r="H832">
        <v>-84</v>
      </c>
      <c r="I832">
        <v>-84</v>
      </c>
    </row>
    <row r="833" spans="7:9" x14ac:dyDescent="0.25">
      <c r="G833">
        <v>9</v>
      </c>
      <c r="H833">
        <v>-84</v>
      </c>
      <c r="I833">
        <v>-84</v>
      </c>
    </row>
    <row r="834" spans="7:9" x14ac:dyDescent="0.25">
      <c r="G834">
        <v>9</v>
      </c>
      <c r="H834">
        <v>-84</v>
      </c>
      <c r="I834">
        <v>-84</v>
      </c>
    </row>
    <row r="835" spans="7:9" x14ac:dyDescent="0.25">
      <c r="G835">
        <v>9</v>
      </c>
      <c r="H835">
        <v>-84</v>
      </c>
      <c r="I835">
        <v>-84</v>
      </c>
    </row>
    <row r="836" spans="7:9" x14ac:dyDescent="0.25">
      <c r="G836">
        <v>9</v>
      </c>
      <c r="H836">
        <v>-83</v>
      </c>
      <c r="I836">
        <v>-83</v>
      </c>
    </row>
    <row r="837" spans="7:9" x14ac:dyDescent="0.25">
      <c r="G837">
        <v>9</v>
      </c>
      <c r="H837">
        <v>-84</v>
      </c>
      <c r="I837">
        <v>-84</v>
      </c>
    </row>
    <row r="838" spans="7:9" x14ac:dyDescent="0.25">
      <c r="G838">
        <v>9</v>
      </c>
      <c r="H838">
        <v>-84</v>
      </c>
      <c r="I838">
        <v>-84</v>
      </c>
    </row>
    <row r="839" spans="7:9" x14ac:dyDescent="0.25">
      <c r="G839">
        <v>9</v>
      </c>
      <c r="H839">
        <v>-85</v>
      </c>
      <c r="I839">
        <v>-85</v>
      </c>
    </row>
    <row r="840" spans="7:9" x14ac:dyDescent="0.25">
      <c r="G840">
        <v>9</v>
      </c>
      <c r="H840">
        <v>-84</v>
      </c>
      <c r="I840">
        <v>-84</v>
      </c>
    </row>
    <row r="841" spans="7:9" x14ac:dyDescent="0.25">
      <c r="G841">
        <v>9</v>
      </c>
      <c r="H841">
        <v>-84</v>
      </c>
      <c r="I841">
        <v>-84</v>
      </c>
    </row>
    <row r="842" spans="7:9" x14ac:dyDescent="0.25">
      <c r="G842">
        <v>9</v>
      </c>
      <c r="H842">
        <v>-84</v>
      </c>
      <c r="I842">
        <v>-84</v>
      </c>
    </row>
    <row r="843" spans="7:9" x14ac:dyDescent="0.25">
      <c r="G843">
        <v>9</v>
      </c>
      <c r="H843">
        <v>-84</v>
      </c>
      <c r="I843">
        <v>-84</v>
      </c>
    </row>
    <row r="844" spans="7:9" x14ac:dyDescent="0.25">
      <c r="G844">
        <v>9</v>
      </c>
      <c r="H844">
        <v>-85</v>
      </c>
      <c r="I844">
        <v>-85</v>
      </c>
    </row>
    <row r="845" spans="7:9" x14ac:dyDescent="0.25">
      <c r="G845">
        <v>9</v>
      </c>
      <c r="H845">
        <v>-84</v>
      </c>
      <c r="I845">
        <v>-84</v>
      </c>
    </row>
    <row r="846" spans="7:9" x14ac:dyDescent="0.25">
      <c r="G846">
        <v>9</v>
      </c>
      <c r="H846">
        <v>-83</v>
      </c>
      <c r="I846">
        <v>-83</v>
      </c>
    </row>
    <row r="847" spans="7:9" x14ac:dyDescent="0.25">
      <c r="G847">
        <v>9</v>
      </c>
      <c r="H847">
        <v>-84</v>
      </c>
      <c r="I847">
        <v>-84</v>
      </c>
    </row>
    <row r="848" spans="7:9" x14ac:dyDescent="0.25">
      <c r="G848">
        <v>9</v>
      </c>
      <c r="H848">
        <v>-86</v>
      </c>
      <c r="I848">
        <v>-86</v>
      </c>
    </row>
    <row r="849" spans="7:9" x14ac:dyDescent="0.25">
      <c r="G849">
        <v>9</v>
      </c>
      <c r="H849">
        <v>-85</v>
      </c>
      <c r="I849">
        <v>-85</v>
      </c>
    </row>
    <row r="850" spans="7:9" x14ac:dyDescent="0.25">
      <c r="G850">
        <v>9</v>
      </c>
      <c r="H850">
        <v>-84</v>
      </c>
      <c r="I850">
        <v>-84</v>
      </c>
    </row>
    <row r="851" spans="7:9" x14ac:dyDescent="0.25">
      <c r="G851">
        <v>9</v>
      </c>
      <c r="H851">
        <v>-86</v>
      </c>
      <c r="I851">
        <v>-86</v>
      </c>
    </row>
    <row r="852" spans="7:9" x14ac:dyDescent="0.25">
      <c r="G852">
        <v>9</v>
      </c>
      <c r="H852">
        <v>-84</v>
      </c>
      <c r="I852">
        <v>-84</v>
      </c>
    </row>
    <row r="853" spans="7:9" x14ac:dyDescent="0.25">
      <c r="G853">
        <v>9</v>
      </c>
      <c r="H853">
        <v>-85</v>
      </c>
      <c r="I853">
        <v>-85</v>
      </c>
    </row>
    <row r="854" spans="7:9" x14ac:dyDescent="0.25">
      <c r="G854">
        <v>9</v>
      </c>
      <c r="H854">
        <v>-84</v>
      </c>
      <c r="I854">
        <v>-84</v>
      </c>
    </row>
    <row r="855" spans="7:9" x14ac:dyDescent="0.25">
      <c r="G855">
        <v>9</v>
      </c>
      <c r="H855">
        <v>-84</v>
      </c>
      <c r="I855">
        <v>-84</v>
      </c>
    </row>
    <row r="856" spans="7:9" x14ac:dyDescent="0.25">
      <c r="G856">
        <v>9</v>
      </c>
      <c r="H856">
        <v>-85</v>
      </c>
      <c r="I856">
        <v>-85</v>
      </c>
    </row>
    <row r="857" spans="7:9" x14ac:dyDescent="0.25">
      <c r="G857">
        <v>9</v>
      </c>
      <c r="H857">
        <v>-83</v>
      </c>
      <c r="I857">
        <v>-83</v>
      </c>
    </row>
    <row r="858" spans="7:9" x14ac:dyDescent="0.25">
      <c r="G858">
        <v>9</v>
      </c>
      <c r="H858">
        <v>-83</v>
      </c>
      <c r="I858">
        <v>-83</v>
      </c>
    </row>
    <row r="859" spans="7:9" x14ac:dyDescent="0.25">
      <c r="G859">
        <v>9</v>
      </c>
      <c r="H859">
        <v>-82</v>
      </c>
      <c r="I859">
        <v>-82</v>
      </c>
    </row>
    <row r="860" spans="7:9" x14ac:dyDescent="0.25">
      <c r="G860">
        <v>9</v>
      </c>
      <c r="H860">
        <v>-80</v>
      </c>
      <c r="I860">
        <v>-80</v>
      </c>
    </row>
    <row r="861" spans="7:9" x14ac:dyDescent="0.25">
      <c r="G861">
        <v>9</v>
      </c>
      <c r="H861">
        <v>-80</v>
      </c>
      <c r="I861">
        <v>-80</v>
      </c>
    </row>
    <row r="862" spans="7:9" x14ac:dyDescent="0.25">
      <c r="G862">
        <v>9</v>
      </c>
      <c r="H862">
        <v>-80</v>
      </c>
      <c r="I862">
        <v>-80</v>
      </c>
    </row>
    <row r="863" spans="7:9" x14ac:dyDescent="0.25">
      <c r="G863">
        <v>9</v>
      </c>
      <c r="H863">
        <v>-80</v>
      </c>
      <c r="I863">
        <v>-80</v>
      </c>
    </row>
    <row r="864" spans="7:9" x14ac:dyDescent="0.25">
      <c r="G864">
        <v>9</v>
      </c>
      <c r="H864">
        <v>-80</v>
      </c>
      <c r="I864">
        <v>-80</v>
      </c>
    </row>
    <row r="865" spans="7:9" x14ac:dyDescent="0.25">
      <c r="G865">
        <v>9</v>
      </c>
      <c r="H865">
        <v>-81</v>
      </c>
      <c r="I865">
        <v>-81</v>
      </c>
    </row>
    <row r="866" spans="7:9" x14ac:dyDescent="0.25">
      <c r="G866">
        <v>9</v>
      </c>
      <c r="H866">
        <v>-80</v>
      </c>
      <c r="I866">
        <v>-80</v>
      </c>
    </row>
    <row r="867" spans="7:9" x14ac:dyDescent="0.25">
      <c r="G867">
        <v>9</v>
      </c>
      <c r="H867">
        <v>-80</v>
      </c>
      <c r="I867">
        <v>-80</v>
      </c>
    </row>
    <row r="868" spans="7:9" x14ac:dyDescent="0.25">
      <c r="G868">
        <v>9</v>
      </c>
      <c r="H868">
        <v>-79</v>
      </c>
      <c r="I868">
        <v>-79</v>
      </c>
    </row>
    <row r="869" spans="7:9" x14ac:dyDescent="0.25">
      <c r="G869">
        <v>9</v>
      </c>
      <c r="H869">
        <v>-80</v>
      </c>
      <c r="I869">
        <v>-80</v>
      </c>
    </row>
    <row r="870" spans="7:9" x14ac:dyDescent="0.25">
      <c r="G870">
        <v>9</v>
      </c>
      <c r="H870">
        <v>-80</v>
      </c>
      <c r="I870">
        <v>-80</v>
      </c>
    </row>
    <row r="871" spans="7:9" x14ac:dyDescent="0.25">
      <c r="G871">
        <v>9</v>
      </c>
      <c r="H871">
        <v>-80</v>
      </c>
      <c r="I871">
        <v>-80</v>
      </c>
    </row>
    <row r="872" spans="7:9" x14ac:dyDescent="0.25">
      <c r="G872">
        <v>9</v>
      </c>
      <c r="H872">
        <v>-80</v>
      </c>
      <c r="I872">
        <v>-80</v>
      </c>
    </row>
    <row r="873" spans="7:9" x14ac:dyDescent="0.25">
      <c r="G873">
        <v>9</v>
      </c>
      <c r="H873">
        <v>-80</v>
      </c>
      <c r="I873">
        <v>-80</v>
      </c>
    </row>
    <row r="874" spans="7:9" x14ac:dyDescent="0.25">
      <c r="G874">
        <v>9</v>
      </c>
      <c r="H874">
        <v>-80</v>
      </c>
      <c r="I874">
        <v>-80</v>
      </c>
    </row>
    <row r="875" spans="7:9" x14ac:dyDescent="0.25">
      <c r="G875">
        <v>9</v>
      </c>
      <c r="H875">
        <v>-80</v>
      </c>
      <c r="I875">
        <v>-80</v>
      </c>
    </row>
    <row r="876" spans="7:9" x14ac:dyDescent="0.25">
      <c r="G876">
        <v>9</v>
      </c>
      <c r="H876">
        <v>-80</v>
      </c>
      <c r="I876">
        <v>-80</v>
      </c>
    </row>
    <row r="877" spans="7:9" x14ac:dyDescent="0.25">
      <c r="G877">
        <v>9</v>
      </c>
      <c r="H877">
        <v>-79</v>
      </c>
      <c r="I877">
        <v>-79</v>
      </c>
    </row>
    <row r="878" spans="7:9" x14ac:dyDescent="0.25">
      <c r="G878">
        <v>9</v>
      </c>
      <c r="H878">
        <v>-79</v>
      </c>
      <c r="I878">
        <v>-79</v>
      </c>
    </row>
    <row r="879" spans="7:9" x14ac:dyDescent="0.25">
      <c r="G879">
        <v>9</v>
      </c>
      <c r="H879">
        <v>-80</v>
      </c>
      <c r="I879">
        <v>-80</v>
      </c>
    </row>
    <row r="880" spans="7:9" x14ac:dyDescent="0.25">
      <c r="G880">
        <v>9</v>
      </c>
      <c r="H880">
        <v>-80</v>
      </c>
      <c r="I880">
        <v>-80</v>
      </c>
    </row>
    <row r="881" spans="7:9" x14ac:dyDescent="0.25">
      <c r="G881">
        <v>9</v>
      </c>
      <c r="H881">
        <v>-80</v>
      </c>
      <c r="I881">
        <v>-80</v>
      </c>
    </row>
    <row r="882" spans="7:9" x14ac:dyDescent="0.25">
      <c r="G882">
        <v>9</v>
      </c>
      <c r="H882">
        <v>-80</v>
      </c>
      <c r="I882">
        <v>-80</v>
      </c>
    </row>
    <row r="883" spans="7:9" x14ac:dyDescent="0.25">
      <c r="G883">
        <v>9</v>
      </c>
      <c r="H883">
        <v>-80</v>
      </c>
      <c r="I883">
        <v>-80</v>
      </c>
    </row>
    <row r="884" spans="7:9" x14ac:dyDescent="0.25">
      <c r="G884">
        <v>9</v>
      </c>
      <c r="H884">
        <v>-80</v>
      </c>
      <c r="I884">
        <v>-80</v>
      </c>
    </row>
    <row r="885" spans="7:9" x14ac:dyDescent="0.25">
      <c r="G885">
        <v>9</v>
      </c>
      <c r="H885">
        <v>-80</v>
      </c>
      <c r="I885">
        <v>-80</v>
      </c>
    </row>
    <row r="886" spans="7:9" x14ac:dyDescent="0.25">
      <c r="G886">
        <v>9.5</v>
      </c>
      <c r="H886">
        <v>-80</v>
      </c>
      <c r="I886">
        <v>-80</v>
      </c>
    </row>
    <row r="887" spans="7:9" x14ac:dyDescent="0.25">
      <c r="G887">
        <v>9.5</v>
      </c>
      <c r="H887">
        <v>-82</v>
      </c>
      <c r="I887">
        <v>-82</v>
      </c>
    </row>
    <row r="888" spans="7:9" x14ac:dyDescent="0.25">
      <c r="G888">
        <v>9.5</v>
      </c>
      <c r="H888">
        <v>-81</v>
      </c>
      <c r="I888">
        <v>-81</v>
      </c>
    </row>
    <row r="889" spans="7:9" x14ac:dyDescent="0.25">
      <c r="G889">
        <v>9.5</v>
      </c>
      <c r="H889">
        <v>-81</v>
      </c>
      <c r="I889">
        <v>-81</v>
      </c>
    </row>
    <row r="890" spans="7:9" x14ac:dyDescent="0.25">
      <c r="G890">
        <v>9.5</v>
      </c>
      <c r="H890">
        <v>-81</v>
      </c>
      <c r="I890">
        <v>-81</v>
      </c>
    </row>
    <row r="891" spans="7:9" x14ac:dyDescent="0.25">
      <c r="G891">
        <v>9.5</v>
      </c>
      <c r="H891">
        <v>-82</v>
      </c>
      <c r="I891">
        <v>-82</v>
      </c>
    </row>
    <row r="892" spans="7:9" x14ac:dyDescent="0.25">
      <c r="G892">
        <v>9.5</v>
      </c>
      <c r="H892">
        <v>-81</v>
      </c>
      <c r="I892">
        <v>-81</v>
      </c>
    </row>
    <row r="893" spans="7:9" x14ac:dyDescent="0.25">
      <c r="G893">
        <v>9.5</v>
      </c>
      <c r="H893">
        <v>-80</v>
      </c>
      <c r="I893">
        <v>-80</v>
      </c>
    </row>
    <row r="894" spans="7:9" x14ac:dyDescent="0.25">
      <c r="G894">
        <v>9.5</v>
      </c>
      <c r="H894">
        <v>-80</v>
      </c>
      <c r="I894">
        <v>-80</v>
      </c>
    </row>
    <row r="895" spans="7:9" x14ac:dyDescent="0.25">
      <c r="G895">
        <v>9.5</v>
      </c>
      <c r="H895">
        <v>-80</v>
      </c>
      <c r="I895">
        <v>-80</v>
      </c>
    </row>
    <row r="896" spans="7:9" x14ac:dyDescent="0.25">
      <c r="G896">
        <v>9.5</v>
      </c>
      <c r="H896">
        <v>-80</v>
      </c>
      <c r="I896">
        <v>-80</v>
      </c>
    </row>
    <row r="897" spans="7:9" x14ac:dyDescent="0.25">
      <c r="G897">
        <v>9.5</v>
      </c>
      <c r="H897">
        <v>-80</v>
      </c>
      <c r="I897">
        <v>-80</v>
      </c>
    </row>
    <row r="898" spans="7:9" x14ac:dyDescent="0.25">
      <c r="G898">
        <v>9.5</v>
      </c>
      <c r="H898">
        <v>-81</v>
      </c>
      <c r="I898">
        <v>-81</v>
      </c>
    </row>
    <row r="899" spans="7:9" x14ac:dyDescent="0.25">
      <c r="G899">
        <v>9.5</v>
      </c>
      <c r="H899">
        <v>-81</v>
      </c>
      <c r="I899">
        <v>-81</v>
      </c>
    </row>
    <row r="900" spans="7:9" x14ac:dyDescent="0.25">
      <c r="G900">
        <v>9.5</v>
      </c>
      <c r="H900">
        <v>-81</v>
      </c>
      <c r="I900">
        <v>-81</v>
      </c>
    </row>
    <row r="901" spans="7:9" x14ac:dyDescent="0.25">
      <c r="G901">
        <v>9.5</v>
      </c>
      <c r="H901">
        <v>-80</v>
      </c>
      <c r="I901">
        <v>-80</v>
      </c>
    </row>
    <row r="902" spans="7:9" x14ac:dyDescent="0.25">
      <c r="G902">
        <v>9.5</v>
      </c>
      <c r="H902">
        <v>-81</v>
      </c>
      <c r="I902">
        <v>-81</v>
      </c>
    </row>
    <row r="903" spans="7:9" x14ac:dyDescent="0.25">
      <c r="G903">
        <v>9.5</v>
      </c>
      <c r="H903">
        <v>-80</v>
      </c>
      <c r="I903">
        <v>-80</v>
      </c>
    </row>
    <row r="904" spans="7:9" x14ac:dyDescent="0.25">
      <c r="G904">
        <v>9.5</v>
      </c>
      <c r="H904">
        <v>-80</v>
      </c>
      <c r="I904">
        <v>-80</v>
      </c>
    </row>
    <row r="905" spans="7:9" x14ac:dyDescent="0.25">
      <c r="G905">
        <v>9.5</v>
      </c>
      <c r="H905">
        <v>-80</v>
      </c>
      <c r="I905">
        <v>-80</v>
      </c>
    </row>
    <row r="906" spans="7:9" x14ac:dyDescent="0.25">
      <c r="G906">
        <v>9.5</v>
      </c>
      <c r="H906">
        <v>-80</v>
      </c>
      <c r="I906">
        <v>-80</v>
      </c>
    </row>
    <row r="907" spans="7:9" x14ac:dyDescent="0.25">
      <c r="G907">
        <v>9.5</v>
      </c>
      <c r="H907">
        <v>-80</v>
      </c>
      <c r="I907">
        <v>-80</v>
      </c>
    </row>
    <row r="908" spans="7:9" x14ac:dyDescent="0.25">
      <c r="G908">
        <v>9.5</v>
      </c>
      <c r="H908">
        <v>-80</v>
      </c>
      <c r="I908">
        <v>-80</v>
      </c>
    </row>
    <row r="909" spans="7:9" x14ac:dyDescent="0.25">
      <c r="G909">
        <v>9.5</v>
      </c>
      <c r="H909">
        <v>-81</v>
      </c>
      <c r="I909">
        <v>-81</v>
      </c>
    </row>
    <row r="910" spans="7:9" x14ac:dyDescent="0.25">
      <c r="G910">
        <v>9.5</v>
      </c>
      <c r="H910">
        <v>-81</v>
      </c>
      <c r="I910">
        <v>-81</v>
      </c>
    </row>
    <row r="911" spans="7:9" x14ac:dyDescent="0.25">
      <c r="G911">
        <v>9.5</v>
      </c>
      <c r="H911">
        <v>-80</v>
      </c>
      <c r="I911">
        <v>-80</v>
      </c>
    </row>
    <row r="912" spans="7:9" x14ac:dyDescent="0.25">
      <c r="G912">
        <v>9.5</v>
      </c>
      <c r="H912">
        <v>-81</v>
      </c>
      <c r="I912">
        <v>-81</v>
      </c>
    </row>
    <row r="913" spans="7:9" x14ac:dyDescent="0.25">
      <c r="G913">
        <v>9.5</v>
      </c>
      <c r="H913">
        <v>-80</v>
      </c>
      <c r="I913">
        <v>-80</v>
      </c>
    </row>
    <row r="914" spans="7:9" x14ac:dyDescent="0.25">
      <c r="G914">
        <v>9.5</v>
      </c>
      <c r="H914">
        <v>-80</v>
      </c>
      <c r="I914">
        <v>-80</v>
      </c>
    </row>
    <row r="915" spans="7:9" x14ac:dyDescent="0.25">
      <c r="G915">
        <v>9.5</v>
      </c>
      <c r="H915">
        <v>-80</v>
      </c>
      <c r="I915">
        <v>-80</v>
      </c>
    </row>
    <row r="916" spans="7:9" x14ac:dyDescent="0.25">
      <c r="G916">
        <v>9.5</v>
      </c>
      <c r="H916">
        <v>-80</v>
      </c>
      <c r="I916">
        <v>-80</v>
      </c>
    </row>
    <row r="917" spans="7:9" x14ac:dyDescent="0.25">
      <c r="G917">
        <v>9.5</v>
      </c>
      <c r="H917">
        <v>-80</v>
      </c>
      <c r="I917">
        <v>-80</v>
      </c>
    </row>
    <row r="918" spans="7:9" x14ac:dyDescent="0.25">
      <c r="G918">
        <v>9.5</v>
      </c>
      <c r="H918">
        <v>-80</v>
      </c>
      <c r="I918">
        <v>-80</v>
      </c>
    </row>
    <row r="919" spans="7:9" x14ac:dyDescent="0.25">
      <c r="G919">
        <v>9.5</v>
      </c>
      <c r="H919">
        <v>-80</v>
      </c>
      <c r="I919">
        <v>-80</v>
      </c>
    </row>
    <row r="920" spans="7:9" x14ac:dyDescent="0.25">
      <c r="G920">
        <v>9.5</v>
      </c>
      <c r="H920">
        <v>-81</v>
      </c>
      <c r="I920">
        <v>-81</v>
      </c>
    </row>
    <row r="921" spans="7:9" x14ac:dyDescent="0.25">
      <c r="G921">
        <v>9.5</v>
      </c>
      <c r="H921">
        <v>-81</v>
      </c>
      <c r="I921">
        <v>-81</v>
      </c>
    </row>
    <row r="922" spans="7:9" x14ac:dyDescent="0.25">
      <c r="G922">
        <v>9.5</v>
      </c>
      <c r="H922">
        <v>-81</v>
      </c>
      <c r="I922">
        <v>-81</v>
      </c>
    </row>
    <row r="923" spans="7:9" x14ac:dyDescent="0.25">
      <c r="G923">
        <v>9.5</v>
      </c>
      <c r="H923">
        <v>-82</v>
      </c>
      <c r="I923">
        <v>-82</v>
      </c>
    </row>
    <row r="924" spans="7:9" x14ac:dyDescent="0.25">
      <c r="G924">
        <v>9.5</v>
      </c>
      <c r="H924">
        <v>-82</v>
      </c>
      <c r="I924">
        <v>-82</v>
      </c>
    </row>
    <row r="925" spans="7:9" x14ac:dyDescent="0.25">
      <c r="G925">
        <v>9.5</v>
      </c>
      <c r="H925">
        <v>-82</v>
      </c>
      <c r="I925">
        <v>-82</v>
      </c>
    </row>
    <row r="926" spans="7:9" x14ac:dyDescent="0.25">
      <c r="G926">
        <v>9.5</v>
      </c>
      <c r="H926">
        <v>-82</v>
      </c>
      <c r="I926">
        <v>-82</v>
      </c>
    </row>
    <row r="927" spans="7:9" x14ac:dyDescent="0.25">
      <c r="G927">
        <v>9.5</v>
      </c>
      <c r="H927">
        <v>-81</v>
      </c>
      <c r="I927">
        <v>-81</v>
      </c>
    </row>
    <row r="928" spans="7:9" x14ac:dyDescent="0.25">
      <c r="G928">
        <v>9.5</v>
      </c>
      <c r="H928">
        <v>-81</v>
      </c>
      <c r="I928">
        <v>-81</v>
      </c>
    </row>
    <row r="929" spans="7:9" x14ac:dyDescent="0.25">
      <c r="G929">
        <v>9.5</v>
      </c>
      <c r="H929">
        <v>-81</v>
      </c>
      <c r="I929">
        <v>-81</v>
      </c>
    </row>
    <row r="930" spans="7:9" x14ac:dyDescent="0.25">
      <c r="G930">
        <v>9.5</v>
      </c>
      <c r="H930">
        <v>-81</v>
      </c>
      <c r="I930">
        <v>-81</v>
      </c>
    </row>
    <row r="931" spans="7:9" x14ac:dyDescent="0.25">
      <c r="G931">
        <v>9.5</v>
      </c>
      <c r="H931">
        <v>-82</v>
      </c>
      <c r="I931">
        <v>-82</v>
      </c>
    </row>
    <row r="932" spans="7:9" x14ac:dyDescent="0.25">
      <c r="G932">
        <v>9.5</v>
      </c>
      <c r="H932">
        <v>-82</v>
      </c>
      <c r="I932">
        <v>-82</v>
      </c>
    </row>
    <row r="933" spans="7:9" x14ac:dyDescent="0.25">
      <c r="G933">
        <v>9.5</v>
      </c>
      <c r="H933">
        <v>-81</v>
      </c>
      <c r="I933">
        <v>-81</v>
      </c>
    </row>
    <row r="934" spans="7:9" x14ac:dyDescent="0.25">
      <c r="G934">
        <v>9.5</v>
      </c>
      <c r="H934">
        <v>-81</v>
      </c>
      <c r="I934">
        <v>-81</v>
      </c>
    </row>
    <row r="935" spans="7:9" x14ac:dyDescent="0.25">
      <c r="G935">
        <v>9.5</v>
      </c>
      <c r="H935">
        <v>-81</v>
      </c>
      <c r="I935">
        <v>-81</v>
      </c>
    </row>
    <row r="936" spans="7:9" x14ac:dyDescent="0.25">
      <c r="G936">
        <v>9.5</v>
      </c>
      <c r="H936">
        <v>-82</v>
      </c>
      <c r="I936">
        <v>-82</v>
      </c>
    </row>
    <row r="937" spans="7:9" x14ac:dyDescent="0.25">
      <c r="G937">
        <v>9.5</v>
      </c>
      <c r="H937">
        <v>-81</v>
      </c>
      <c r="I937">
        <v>-81</v>
      </c>
    </row>
    <row r="938" spans="7:9" x14ac:dyDescent="0.25">
      <c r="G938">
        <v>9.5</v>
      </c>
      <c r="H938">
        <v>-80</v>
      </c>
      <c r="I938">
        <v>-80</v>
      </c>
    </row>
    <row r="939" spans="7:9" x14ac:dyDescent="0.25">
      <c r="G939">
        <v>9.5</v>
      </c>
      <c r="H939">
        <v>-80</v>
      </c>
      <c r="I939">
        <v>-80</v>
      </c>
    </row>
    <row r="940" spans="7:9" x14ac:dyDescent="0.25">
      <c r="G940">
        <v>9.5</v>
      </c>
      <c r="H940">
        <v>-80</v>
      </c>
      <c r="I940">
        <v>-80</v>
      </c>
    </row>
    <row r="941" spans="7:9" x14ac:dyDescent="0.25">
      <c r="G941">
        <v>9.5</v>
      </c>
      <c r="H941">
        <v>-80</v>
      </c>
      <c r="I941">
        <v>-80</v>
      </c>
    </row>
    <row r="942" spans="7:9" x14ac:dyDescent="0.25">
      <c r="G942">
        <v>9.5</v>
      </c>
      <c r="H942">
        <v>-80</v>
      </c>
      <c r="I942">
        <v>-80</v>
      </c>
    </row>
    <row r="943" spans="7:9" x14ac:dyDescent="0.25">
      <c r="G943">
        <v>9.5</v>
      </c>
      <c r="H943">
        <v>-81</v>
      </c>
      <c r="I943">
        <v>-81</v>
      </c>
    </row>
    <row r="944" spans="7:9" x14ac:dyDescent="0.25">
      <c r="G944">
        <v>9.5</v>
      </c>
      <c r="H944">
        <v>-81</v>
      </c>
      <c r="I944">
        <v>-81</v>
      </c>
    </row>
    <row r="945" spans="7:9" x14ac:dyDescent="0.25">
      <c r="G945">
        <v>9.5</v>
      </c>
      <c r="H945">
        <v>-82</v>
      </c>
      <c r="I945">
        <v>-82</v>
      </c>
    </row>
    <row r="946" spans="7:9" x14ac:dyDescent="0.25">
      <c r="G946">
        <v>9.5</v>
      </c>
      <c r="H946">
        <v>-82</v>
      </c>
      <c r="I946">
        <v>-82</v>
      </c>
    </row>
    <row r="947" spans="7:9" x14ac:dyDescent="0.25">
      <c r="G947">
        <v>9.5</v>
      </c>
      <c r="H947">
        <v>-82</v>
      </c>
      <c r="I947">
        <v>-82</v>
      </c>
    </row>
    <row r="948" spans="7:9" x14ac:dyDescent="0.25">
      <c r="G948">
        <v>9.5</v>
      </c>
      <c r="H948">
        <v>-81</v>
      </c>
      <c r="I948">
        <v>-81</v>
      </c>
    </row>
    <row r="949" spans="7:9" x14ac:dyDescent="0.25">
      <c r="G949">
        <v>9.5</v>
      </c>
      <c r="H949">
        <v>-81</v>
      </c>
      <c r="I949">
        <v>-81</v>
      </c>
    </row>
    <row r="950" spans="7:9" x14ac:dyDescent="0.25">
      <c r="G950">
        <v>9.5</v>
      </c>
      <c r="H950">
        <v>-80</v>
      </c>
      <c r="I950">
        <v>-80</v>
      </c>
    </row>
    <row r="951" spans="7:9" x14ac:dyDescent="0.25">
      <c r="G951">
        <v>9.5</v>
      </c>
      <c r="H951">
        <v>-81</v>
      </c>
      <c r="I951">
        <v>-81</v>
      </c>
    </row>
    <row r="952" spans="7:9" x14ac:dyDescent="0.25">
      <c r="G952">
        <v>9.5</v>
      </c>
      <c r="H952">
        <v>-81</v>
      </c>
      <c r="I952">
        <v>-81</v>
      </c>
    </row>
    <row r="953" spans="7:9" x14ac:dyDescent="0.25">
      <c r="G953">
        <v>9.5</v>
      </c>
      <c r="H953">
        <v>-82</v>
      </c>
      <c r="I953">
        <v>-82</v>
      </c>
    </row>
    <row r="954" spans="7:9" x14ac:dyDescent="0.25">
      <c r="G954">
        <v>9.5</v>
      </c>
      <c r="H954">
        <v>-82</v>
      </c>
      <c r="I954">
        <v>-82</v>
      </c>
    </row>
    <row r="955" spans="7:9" x14ac:dyDescent="0.25">
      <c r="G955">
        <v>9.5</v>
      </c>
      <c r="H955">
        <v>-81</v>
      </c>
      <c r="I955">
        <v>-81</v>
      </c>
    </row>
    <row r="956" spans="7:9" x14ac:dyDescent="0.25">
      <c r="G956">
        <v>9.5</v>
      </c>
      <c r="H956">
        <v>-80</v>
      </c>
      <c r="I956">
        <v>-80</v>
      </c>
    </row>
    <row r="957" spans="7:9" x14ac:dyDescent="0.25">
      <c r="G957">
        <v>9.5</v>
      </c>
      <c r="H957">
        <v>-81</v>
      </c>
      <c r="I957">
        <v>-81</v>
      </c>
    </row>
    <row r="958" spans="7:9" x14ac:dyDescent="0.25">
      <c r="G958">
        <v>9.5</v>
      </c>
      <c r="H958">
        <v>-80</v>
      </c>
      <c r="I958">
        <v>-80</v>
      </c>
    </row>
    <row r="959" spans="7:9" x14ac:dyDescent="0.25">
      <c r="G959">
        <v>9.5</v>
      </c>
      <c r="H959">
        <v>-81</v>
      </c>
      <c r="I959">
        <v>-81</v>
      </c>
    </row>
    <row r="960" spans="7:9" x14ac:dyDescent="0.25">
      <c r="G960">
        <v>9.5</v>
      </c>
      <c r="H960">
        <v>-80</v>
      </c>
      <c r="I960">
        <v>-80</v>
      </c>
    </row>
    <row r="961" spans="7:9" x14ac:dyDescent="0.25">
      <c r="G961">
        <v>9.5</v>
      </c>
      <c r="H961">
        <v>-81</v>
      </c>
      <c r="I961">
        <v>-81</v>
      </c>
    </row>
    <row r="962" spans="7:9" x14ac:dyDescent="0.25">
      <c r="G962">
        <v>9.5</v>
      </c>
      <c r="H962">
        <v>-80</v>
      </c>
      <c r="I962">
        <v>-80</v>
      </c>
    </row>
    <row r="963" spans="7:9" x14ac:dyDescent="0.25">
      <c r="G963">
        <v>9.5</v>
      </c>
      <c r="H963">
        <v>-80</v>
      </c>
      <c r="I963">
        <v>-80</v>
      </c>
    </row>
    <row r="964" spans="7:9" x14ac:dyDescent="0.25">
      <c r="G964">
        <v>9.5</v>
      </c>
      <c r="H964">
        <v>-80</v>
      </c>
      <c r="I964">
        <v>-80</v>
      </c>
    </row>
    <row r="965" spans="7:9" x14ac:dyDescent="0.25">
      <c r="G965">
        <v>9.5</v>
      </c>
      <c r="H965">
        <v>-80</v>
      </c>
      <c r="I965">
        <v>-80</v>
      </c>
    </row>
    <row r="966" spans="7:9" x14ac:dyDescent="0.25">
      <c r="G966">
        <v>9.5</v>
      </c>
      <c r="H966">
        <v>-80</v>
      </c>
      <c r="I966">
        <v>-80</v>
      </c>
    </row>
    <row r="967" spans="7:9" x14ac:dyDescent="0.25">
      <c r="G967">
        <v>9.5</v>
      </c>
      <c r="H967">
        <v>-80</v>
      </c>
      <c r="I967">
        <v>-80</v>
      </c>
    </row>
    <row r="968" spans="7:9" x14ac:dyDescent="0.25">
      <c r="G968">
        <v>9.5</v>
      </c>
      <c r="H968">
        <v>-80</v>
      </c>
      <c r="I968">
        <v>-80</v>
      </c>
    </row>
    <row r="969" spans="7:9" x14ac:dyDescent="0.25">
      <c r="G969">
        <v>9.5</v>
      </c>
      <c r="H969">
        <v>-80</v>
      </c>
      <c r="I969">
        <v>-80</v>
      </c>
    </row>
    <row r="970" spans="7:9" x14ac:dyDescent="0.25">
      <c r="G970">
        <v>9.5</v>
      </c>
      <c r="H970">
        <v>-80</v>
      </c>
      <c r="I970">
        <v>-80</v>
      </c>
    </row>
    <row r="971" spans="7:9" x14ac:dyDescent="0.25">
      <c r="G971">
        <v>9.5</v>
      </c>
      <c r="H971">
        <v>-80</v>
      </c>
      <c r="I971">
        <v>-80</v>
      </c>
    </row>
    <row r="972" spans="7:9" x14ac:dyDescent="0.25">
      <c r="G972">
        <v>9.5</v>
      </c>
      <c r="H972">
        <v>-80</v>
      </c>
      <c r="I972">
        <v>-80</v>
      </c>
    </row>
    <row r="973" spans="7:9" x14ac:dyDescent="0.25">
      <c r="G973">
        <v>9.5</v>
      </c>
      <c r="H973">
        <v>-81</v>
      </c>
      <c r="I973">
        <v>-81</v>
      </c>
    </row>
    <row r="974" spans="7:9" x14ac:dyDescent="0.25">
      <c r="G974">
        <v>9.5</v>
      </c>
      <c r="H974">
        <v>-81</v>
      </c>
      <c r="I974">
        <v>-81</v>
      </c>
    </row>
    <row r="975" spans="7:9" x14ac:dyDescent="0.25">
      <c r="G975">
        <v>10</v>
      </c>
      <c r="H975">
        <v>-79</v>
      </c>
      <c r="I975">
        <v>-79</v>
      </c>
    </row>
    <row r="976" spans="7:9" x14ac:dyDescent="0.25">
      <c r="G976">
        <v>10</v>
      </c>
      <c r="H976">
        <v>-80</v>
      </c>
      <c r="I976">
        <v>-80</v>
      </c>
    </row>
    <row r="977" spans="7:9" x14ac:dyDescent="0.25">
      <c r="G977">
        <v>10</v>
      </c>
      <c r="H977">
        <v>-80</v>
      </c>
      <c r="I977">
        <v>-80</v>
      </c>
    </row>
    <row r="978" spans="7:9" x14ac:dyDescent="0.25">
      <c r="G978">
        <v>10</v>
      </c>
      <c r="H978">
        <v>-79</v>
      </c>
      <c r="I978">
        <v>-79</v>
      </c>
    </row>
    <row r="979" spans="7:9" x14ac:dyDescent="0.25">
      <c r="G979">
        <v>10</v>
      </c>
      <c r="H979">
        <v>-79</v>
      </c>
      <c r="I979">
        <v>-79</v>
      </c>
    </row>
    <row r="980" spans="7:9" x14ac:dyDescent="0.25">
      <c r="G980">
        <v>10</v>
      </c>
      <c r="H980">
        <v>-80</v>
      </c>
      <c r="I980">
        <v>-80</v>
      </c>
    </row>
    <row r="981" spans="7:9" x14ac:dyDescent="0.25">
      <c r="G981">
        <v>10</v>
      </c>
      <c r="H981">
        <v>-80</v>
      </c>
      <c r="I981">
        <v>-80</v>
      </c>
    </row>
    <row r="982" spans="7:9" x14ac:dyDescent="0.25">
      <c r="G982">
        <v>10</v>
      </c>
      <c r="H982">
        <v>-80</v>
      </c>
      <c r="I982">
        <v>-80</v>
      </c>
    </row>
    <row r="983" spans="7:9" x14ac:dyDescent="0.25">
      <c r="G983">
        <v>10</v>
      </c>
      <c r="H983">
        <v>-78</v>
      </c>
      <c r="I983">
        <v>-78</v>
      </c>
    </row>
    <row r="984" spans="7:9" x14ac:dyDescent="0.25">
      <c r="G984">
        <v>10</v>
      </c>
      <c r="H984">
        <v>-78</v>
      </c>
      <c r="I984">
        <v>-78</v>
      </c>
    </row>
    <row r="985" spans="7:9" x14ac:dyDescent="0.25">
      <c r="G985">
        <v>10</v>
      </c>
      <c r="H985">
        <v>-78</v>
      </c>
      <c r="I985">
        <v>-78</v>
      </c>
    </row>
    <row r="986" spans="7:9" x14ac:dyDescent="0.25">
      <c r="G986">
        <v>10</v>
      </c>
      <c r="H986">
        <v>-78</v>
      </c>
      <c r="I986">
        <v>-78</v>
      </c>
    </row>
    <row r="987" spans="7:9" x14ac:dyDescent="0.25">
      <c r="G987">
        <v>10</v>
      </c>
      <c r="H987">
        <v>-78</v>
      </c>
      <c r="I987">
        <v>-78</v>
      </c>
    </row>
    <row r="988" spans="7:9" x14ac:dyDescent="0.25">
      <c r="G988">
        <v>10</v>
      </c>
      <c r="H988">
        <v>-78</v>
      </c>
      <c r="I988">
        <v>-78</v>
      </c>
    </row>
    <row r="989" spans="7:9" x14ac:dyDescent="0.25">
      <c r="G989">
        <v>10</v>
      </c>
      <c r="H989">
        <v>-78</v>
      </c>
      <c r="I989">
        <v>-78</v>
      </c>
    </row>
    <row r="990" spans="7:9" x14ac:dyDescent="0.25">
      <c r="G990">
        <v>10</v>
      </c>
      <c r="H990">
        <v>-79</v>
      </c>
      <c r="I990">
        <v>-79</v>
      </c>
    </row>
    <row r="991" spans="7:9" x14ac:dyDescent="0.25">
      <c r="G991">
        <v>10</v>
      </c>
      <c r="H991">
        <v>-79</v>
      </c>
      <c r="I991">
        <v>-79</v>
      </c>
    </row>
    <row r="992" spans="7:9" x14ac:dyDescent="0.25">
      <c r="G992">
        <v>10</v>
      </c>
      <c r="H992">
        <v>-79</v>
      </c>
      <c r="I992">
        <v>-79</v>
      </c>
    </row>
    <row r="993" spans="7:9" x14ac:dyDescent="0.25">
      <c r="G993">
        <v>10</v>
      </c>
      <c r="H993">
        <v>-78</v>
      </c>
      <c r="I993">
        <v>-78</v>
      </c>
    </row>
    <row r="994" spans="7:9" x14ac:dyDescent="0.25">
      <c r="G994">
        <v>10</v>
      </c>
      <c r="H994">
        <v>-78</v>
      </c>
      <c r="I994">
        <v>-78</v>
      </c>
    </row>
    <row r="995" spans="7:9" x14ac:dyDescent="0.25">
      <c r="G995">
        <v>10</v>
      </c>
      <c r="H995">
        <v>-78</v>
      </c>
      <c r="I995">
        <v>-78</v>
      </c>
    </row>
    <row r="996" spans="7:9" x14ac:dyDescent="0.25">
      <c r="G996">
        <v>10</v>
      </c>
      <c r="H996">
        <v>-78</v>
      </c>
      <c r="I996">
        <v>-78</v>
      </c>
    </row>
    <row r="997" spans="7:9" x14ac:dyDescent="0.25">
      <c r="G997">
        <v>10</v>
      </c>
      <c r="H997">
        <v>-78</v>
      </c>
      <c r="I997">
        <v>-78</v>
      </c>
    </row>
    <row r="998" spans="7:9" x14ac:dyDescent="0.25">
      <c r="G998">
        <v>10</v>
      </c>
      <c r="H998">
        <v>-79</v>
      </c>
      <c r="I998">
        <v>-79</v>
      </c>
    </row>
    <row r="999" spans="7:9" x14ac:dyDescent="0.25">
      <c r="G999">
        <v>10</v>
      </c>
      <c r="H999">
        <v>-79</v>
      </c>
      <c r="I999">
        <v>-79</v>
      </c>
    </row>
    <row r="1000" spans="7:9" x14ac:dyDescent="0.25">
      <c r="G1000">
        <v>10</v>
      </c>
      <c r="H1000">
        <v>-78</v>
      </c>
      <c r="I1000">
        <v>-78</v>
      </c>
    </row>
    <row r="1001" spans="7:9" x14ac:dyDescent="0.25">
      <c r="G1001">
        <v>10</v>
      </c>
      <c r="H1001">
        <v>-79</v>
      </c>
      <c r="I1001">
        <v>-79</v>
      </c>
    </row>
    <row r="1002" spans="7:9" x14ac:dyDescent="0.25">
      <c r="G1002">
        <v>10</v>
      </c>
      <c r="H1002">
        <v>-79</v>
      </c>
      <c r="I1002">
        <v>-79</v>
      </c>
    </row>
    <row r="1003" spans="7:9" x14ac:dyDescent="0.25">
      <c r="G1003">
        <v>10</v>
      </c>
      <c r="H1003">
        <v>-79</v>
      </c>
      <c r="I1003">
        <v>-79</v>
      </c>
    </row>
    <row r="1004" spans="7:9" x14ac:dyDescent="0.25">
      <c r="G1004">
        <v>10</v>
      </c>
      <c r="H1004">
        <v>-79</v>
      </c>
      <c r="I1004">
        <v>-79</v>
      </c>
    </row>
    <row r="1005" spans="7:9" x14ac:dyDescent="0.25">
      <c r="G1005">
        <v>10</v>
      </c>
      <c r="H1005">
        <v>-79</v>
      </c>
      <c r="I1005">
        <v>-79</v>
      </c>
    </row>
    <row r="1006" spans="7:9" x14ac:dyDescent="0.25">
      <c r="G1006">
        <v>10</v>
      </c>
      <c r="H1006">
        <v>-79</v>
      </c>
      <c r="I1006">
        <v>-79</v>
      </c>
    </row>
    <row r="1007" spans="7:9" x14ac:dyDescent="0.25">
      <c r="G1007">
        <v>10</v>
      </c>
      <c r="H1007">
        <v>-79</v>
      </c>
      <c r="I1007">
        <v>-79</v>
      </c>
    </row>
    <row r="1008" spans="7:9" x14ac:dyDescent="0.25">
      <c r="G1008">
        <v>10</v>
      </c>
      <c r="H1008">
        <v>-79</v>
      </c>
      <c r="I1008">
        <v>-79</v>
      </c>
    </row>
    <row r="1009" spans="7:9" x14ac:dyDescent="0.25">
      <c r="G1009">
        <v>10</v>
      </c>
      <c r="H1009">
        <v>-79</v>
      </c>
      <c r="I1009">
        <v>-79</v>
      </c>
    </row>
    <row r="1010" spans="7:9" x14ac:dyDescent="0.25">
      <c r="G1010">
        <v>10</v>
      </c>
      <c r="H1010">
        <v>-79</v>
      </c>
      <c r="I1010">
        <v>-79</v>
      </c>
    </row>
    <row r="1011" spans="7:9" x14ac:dyDescent="0.25">
      <c r="G1011">
        <v>10</v>
      </c>
      <c r="H1011">
        <v>-79</v>
      </c>
      <c r="I1011">
        <v>-79</v>
      </c>
    </row>
    <row r="1012" spans="7:9" x14ac:dyDescent="0.25">
      <c r="G1012">
        <v>10</v>
      </c>
      <c r="H1012">
        <v>-79</v>
      </c>
      <c r="I1012">
        <v>-79</v>
      </c>
    </row>
    <row r="1013" spans="7:9" x14ac:dyDescent="0.25">
      <c r="G1013">
        <v>10</v>
      </c>
      <c r="H1013">
        <v>-77</v>
      </c>
      <c r="I1013">
        <v>-77</v>
      </c>
    </row>
    <row r="1014" spans="7:9" x14ac:dyDescent="0.25">
      <c r="G1014">
        <v>10</v>
      </c>
      <c r="H1014">
        <v>-78</v>
      </c>
      <c r="I1014">
        <v>-78</v>
      </c>
    </row>
    <row r="1015" spans="7:9" x14ac:dyDescent="0.25">
      <c r="G1015">
        <v>10</v>
      </c>
      <c r="H1015">
        <v>-77</v>
      </c>
      <c r="I1015">
        <v>-77</v>
      </c>
    </row>
    <row r="1016" spans="7:9" x14ac:dyDescent="0.25">
      <c r="G1016">
        <v>10</v>
      </c>
      <c r="H1016">
        <v>-78</v>
      </c>
      <c r="I1016">
        <v>-78</v>
      </c>
    </row>
    <row r="1017" spans="7:9" x14ac:dyDescent="0.25">
      <c r="G1017">
        <v>10</v>
      </c>
      <c r="H1017">
        <v>-78</v>
      </c>
      <c r="I1017">
        <v>-78</v>
      </c>
    </row>
    <row r="1018" spans="7:9" x14ac:dyDescent="0.25">
      <c r="G1018">
        <v>10</v>
      </c>
      <c r="H1018">
        <v>-78</v>
      </c>
      <c r="I1018">
        <v>-78</v>
      </c>
    </row>
    <row r="1019" spans="7:9" x14ac:dyDescent="0.25">
      <c r="G1019">
        <v>10</v>
      </c>
      <c r="H1019">
        <v>-78</v>
      </c>
      <c r="I1019">
        <v>-78</v>
      </c>
    </row>
    <row r="1020" spans="7:9" x14ac:dyDescent="0.25">
      <c r="G1020">
        <v>10</v>
      </c>
      <c r="H1020">
        <v>-78</v>
      </c>
      <c r="I1020">
        <v>-78</v>
      </c>
    </row>
    <row r="1021" spans="7:9" x14ac:dyDescent="0.25">
      <c r="G1021">
        <v>10</v>
      </c>
      <c r="H1021">
        <v>-78</v>
      </c>
      <c r="I1021">
        <v>-78</v>
      </c>
    </row>
    <row r="1022" spans="7:9" x14ac:dyDescent="0.25">
      <c r="G1022">
        <v>10</v>
      </c>
      <c r="H1022">
        <v>-77</v>
      </c>
      <c r="I1022">
        <v>-77</v>
      </c>
    </row>
    <row r="1023" spans="7:9" x14ac:dyDescent="0.25">
      <c r="G1023">
        <v>10</v>
      </c>
      <c r="H1023">
        <v>-77</v>
      </c>
      <c r="I1023">
        <v>-77</v>
      </c>
    </row>
    <row r="1024" spans="7:9" x14ac:dyDescent="0.25">
      <c r="G1024">
        <v>10</v>
      </c>
      <c r="H1024">
        <v>-77</v>
      </c>
      <c r="I1024">
        <v>-77</v>
      </c>
    </row>
    <row r="1025" spans="7:9" x14ac:dyDescent="0.25">
      <c r="G1025">
        <v>10</v>
      </c>
      <c r="H1025">
        <v>-77</v>
      </c>
      <c r="I1025">
        <v>-77</v>
      </c>
    </row>
    <row r="1026" spans="7:9" x14ac:dyDescent="0.25">
      <c r="G1026">
        <v>10</v>
      </c>
      <c r="H1026">
        <v>-77</v>
      </c>
      <c r="I1026">
        <v>-77</v>
      </c>
    </row>
    <row r="1027" spans="7:9" x14ac:dyDescent="0.25">
      <c r="G1027">
        <v>10</v>
      </c>
      <c r="H1027">
        <v>-78</v>
      </c>
      <c r="I1027">
        <v>-78</v>
      </c>
    </row>
    <row r="1028" spans="7:9" x14ac:dyDescent="0.25">
      <c r="G1028">
        <v>10</v>
      </c>
      <c r="H1028">
        <v>-77</v>
      </c>
      <c r="I1028">
        <v>-77</v>
      </c>
    </row>
    <row r="1029" spans="7:9" x14ac:dyDescent="0.25">
      <c r="G1029">
        <v>10</v>
      </c>
      <c r="H1029">
        <v>-78</v>
      </c>
      <c r="I1029">
        <v>-78</v>
      </c>
    </row>
    <row r="1030" spans="7:9" x14ac:dyDescent="0.25">
      <c r="G1030">
        <v>10</v>
      </c>
      <c r="H1030">
        <v>-78</v>
      </c>
      <c r="I1030">
        <v>-78</v>
      </c>
    </row>
    <row r="1031" spans="7:9" x14ac:dyDescent="0.25">
      <c r="G1031">
        <v>10</v>
      </c>
      <c r="H1031">
        <v>-79</v>
      </c>
      <c r="I1031">
        <v>-79</v>
      </c>
    </row>
    <row r="1032" spans="7:9" x14ac:dyDescent="0.25">
      <c r="G1032">
        <v>10</v>
      </c>
      <c r="H1032">
        <v>-77</v>
      </c>
      <c r="I1032">
        <v>-77</v>
      </c>
    </row>
    <row r="1033" spans="7:9" x14ac:dyDescent="0.25">
      <c r="G1033">
        <v>10</v>
      </c>
      <c r="H1033">
        <v>-78</v>
      </c>
      <c r="I1033">
        <v>-78</v>
      </c>
    </row>
    <row r="1034" spans="7:9" x14ac:dyDescent="0.25">
      <c r="G1034">
        <v>10</v>
      </c>
      <c r="H1034">
        <v>-78</v>
      </c>
      <c r="I1034">
        <v>-78</v>
      </c>
    </row>
    <row r="1035" spans="7:9" x14ac:dyDescent="0.25">
      <c r="G1035">
        <v>10</v>
      </c>
      <c r="H1035">
        <v>-78</v>
      </c>
      <c r="I1035">
        <v>-78</v>
      </c>
    </row>
    <row r="1036" spans="7:9" x14ac:dyDescent="0.25">
      <c r="G1036">
        <v>10</v>
      </c>
      <c r="H1036">
        <v>-79</v>
      </c>
      <c r="I1036">
        <v>-79</v>
      </c>
    </row>
    <row r="1037" spans="7:9" x14ac:dyDescent="0.25">
      <c r="G1037">
        <v>10</v>
      </c>
      <c r="H1037">
        <v>-79</v>
      </c>
      <c r="I1037">
        <v>-79</v>
      </c>
    </row>
    <row r="1038" spans="7:9" x14ac:dyDescent="0.25">
      <c r="G1038">
        <v>10</v>
      </c>
      <c r="H1038">
        <v>-78</v>
      </c>
      <c r="I1038">
        <v>-78</v>
      </c>
    </row>
    <row r="1039" spans="7:9" x14ac:dyDescent="0.25">
      <c r="G1039">
        <v>10</v>
      </c>
      <c r="H1039">
        <v>-78</v>
      </c>
      <c r="I1039">
        <v>-78</v>
      </c>
    </row>
    <row r="1040" spans="7:9" x14ac:dyDescent="0.25">
      <c r="G1040">
        <v>10</v>
      </c>
      <c r="H1040">
        <v>-79</v>
      </c>
      <c r="I1040">
        <v>-79</v>
      </c>
    </row>
    <row r="1041" spans="7:9" x14ac:dyDescent="0.25">
      <c r="G1041">
        <v>10</v>
      </c>
      <c r="H1041">
        <v>-80</v>
      </c>
      <c r="I1041">
        <v>-80</v>
      </c>
    </row>
    <row r="1042" spans="7:9" x14ac:dyDescent="0.25">
      <c r="G1042">
        <v>10</v>
      </c>
      <c r="H1042">
        <v>-80</v>
      </c>
      <c r="I1042">
        <v>-80</v>
      </c>
    </row>
    <row r="1043" spans="7:9" x14ac:dyDescent="0.25">
      <c r="G1043">
        <v>10</v>
      </c>
      <c r="H1043">
        <v>-80</v>
      </c>
      <c r="I1043">
        <v>-80</v>
      </c>
    </row>
    <row r="1044" spans="7:9" x14ac:dyDescent="0.25">
      <c r="G1044">
        <v>10</v>
      </c>
      <c r="H1044">
        <v>-80</v>
      </c>
      <c r="I1044">
        <v>-80</v>
      </c>
    </row>
    <row r="1045" spans="7:9" x14ac:dyDescent="0.25">
      <c r="G1045">
        <v>10</v>
      </c>
      <c r="H1045">
        <v>-78</v>
      </c>
      <c r="I1045">
        <v>-78</v>
      </c>
    </row>
    <row r="1046" spans="7:9" x14ac:dyDescent="0.25">
      <c r="G1046">
        <v>10.5</v>
      </c>
      <c r="H1046">
        <v>-87</v>
      </c>
      <c r="I1046">
        <v>-87</v>
      </c>
    </row>
    <row r="1047" spans="7:9" x14ac:dyDescent="0.25">
      <c r="G1047">
        <v>10.5</v>
      </c>
      <c r="H1047">
        <v>-88</v>
      </c>
      <c r="I1047">
        <v>-88</v>
      </c>
    </row>
    <row r="1048" spans="7:9" x14ac:dyDescent="0.25">
      <c r="G1048">
        <v>10.5</v>
      </c>
      <c r="H1048">
        <v>-88</v>
      </c>
      <c r="I1048">
        <v>-88</v>
      </c>
    </row>
    <row r="1049" spans="7:9" x14ac:dyDescent="0.25">
      <c r="G1049">
        <v>10.5</v>
      </c>
      <c r="H1049">
        <v>-88</v>
      </c>
      <c r="I1049">
        <v>-88</v>
      </c>
    </row>
    <row r="1050" spans="7:9" x14ac:dyDescent="0.25">
      <c r="G1050">
        <v>10.5</v>
      </c>
      <c r="H1050">
        <v>-86</v>
      </c>
      <c r="I1050">
        <v>-86</v>
      </c>
    </row>
    <row r="1051" spans="7:9" x14ac:dyDescent="0.25">
      <c r="G1051">
        <v>10.5</v>
      </c>
      <c r="H1051">
        <v>-87</v>
      </c>
      <c r="I1051">
        <v>-87</v>
      </c>
    </row>
    <row r="1052" spans="7:9" x14ac:dyDescent="0.25">
      <c r="G1052">
        <v>10.5</v>
      </c>
      <c r="H1052">
        <v>-86</v>
      </c>
      <c r="I1052">
        <v>-86</v>
      </c>
    </row>
    <row r="1053" spans="7:9" x14ac:dyDescent="0.25">
      <c r="G1053">
        <v>10.5</v>
      </c>
      <c r="H1053">
        <v>-86</v>
      </c>
      <c r="I1053">
        <v>-86</v>
      </c>
    </row>
    <row r="1054" spans="7:9" x14ac:dyDescent="0.25">
      <c r="G1054">
        <v>10.5</v>
      </c>
      <c r="H1054">
        <v>-88</v>
      </c>
      <c r="I1054">
        <v>-88</v>
      </c>
    </row>
    <row r="1055" spans="7:9" x14ac:dyDescent="0.25">
      <c r="G1055">
        <v>10.5</v>
      </c>
      <c r="H1055">
        <v>-87</v>
      </c>
      <c r="I1055">
        <v>-87</v>
      </c>
    </row>
    <row r="1056" spans="7:9" x14ac:dyDescent="0.25">
      <c r="G1056">
        <v>10.5</v>
      </c>
      <c r="H1056">
        <v>-86</v>
      </c>
      <c r="I1056">
        <v>-86</v>
      </c>
    </row>
    <row r="1057" spans="7:9" x14ac:dyDescent="0.25">
      <c r="G1057">
        <v>10.5</v>
      </c>
      <c r="H1057">
        <v>-87</v>
      </c>
      <c r="I1057">
        <v>-87</v>
      </c>
    </row>
    <row r="1058" spans="7:9" x14ac:dyDescent="0.25">
      <c r="G1058">
        <v>10.5</v>
      </c>
      <c r="H1058">
        <v>-87</v>
      </c>
      <c r="I1058">
        <v>-87</v>
      </c>
    </row>
    <row r="1059" spans="7:9" x14ac:dyDescent="0.25">
      <c r="G1059">
        <v>10.5</v>
      </c>
      <c r="H1059">
        <v>-87</v>
      </c>
      <c r="I1059">
        <v>-87</v>
      </c>
    </row>
    <row r="1060" spans="7:9" x14ac:dyDescent="0.25">
      <c r="G1060">
        <v>10.5</v>
      </c>
      <c r="H1060">
        <v>-87</v>
      </c>
      <c r="I1060">
        <v>-87</v>
      </c>
    </row>
    <row r="1061" spans="7:9" x14ac:dyDescent="0.25">
      <c r="G1061">
        <v>10.5</v>
      </c>
      <c r="H1061">
        <v>-86</v>
      </c>
      <c r="I1061">
        <v>-86</v>
      </c>
    </row>
    <row r="1062" spans="7:9" x14ac:dyDescent="0.25">
      <c r="G1062">
        <v>10.5</v>
      </c>
      <c r="H1062">
        <v>-86</v>
      </c>
      <c r="I1062">
        <v>-86</v>
      </c>
    </row>
    <row r="1063" spans="7:9" x14ac:dyDescent="0.25">
      <c r="G1063">
        <v>10.5</v>
      </c>
      <c r="H1063">
        <v>-86</v>
      </c>
      <c r="I1063">
        <v>-86</v>
      </c>
    </row>
    <row r="1064" spans="7:9" x14ac:dyDescent="0.25">
      <c r="G1064">
        <v>10.5</v>
      </c>
      <c r="H1064">
        <v>-86</v>
      </c>
      <c r="I1064">
        <v>-86</v>
      </c>
    </row>
    <row r="1065" spans="7:9" x14ac:dyDescent="0.25">
      <c r="G1065">
        <v>10.5</v>
      </c>
      <c r="H1065">
        <v>-87</v>
      </c>
      <c r="I1065">
        <v>-87</v>
      </c>
    </row>
    <row r="1066" spans="7:9" x14ac:dyDescent="0.25">
      <c r="G1066">
        <v>10.5</v>
      </c>
      <c r="H1066">
        <v>-87</v>
      </c>
      <c r="I1066">
        <v>-87</v>
      </c>
    </row>
    <row r="1067" spans="7:9" x14ac:dyDescent="0.25">
      <c r="G1067">
        <v>10.5</v>
      </c>
      <c r="H1067">
        <v>-86</v>
      </c>
      <c r="I1067">
        <v>-86</v>
      </c>
    </row>
    <row r="1068" spans="7:9" x14ac:dyDescent="0.25">
      <c r="G1068">
        <v>10.5</v>
      </c>
      <c r="H1068">
        <v>-86</v>
      </c>
      <c r="I1068">
        <v>-86</v>
      </c>
    </row>
    <row r="1069" spans="7:9" x14ac:dyDescent="0.25">
      <c r="G1069">
        <v>10.5</v>
      </c>
      <c r="H1069">
        <v>-86</v>
      </c>
      <c r="I1069">
        <v>-86</v>
      </c>
    </row>
    <row r="1070" spans="7:9" x14ac:dyDescent="0.25">
      <c r="G1070">
        <v>10.5</v>
      </c>
      <c r="H1070">
        <v>-86</v>
      </c>
      <c r="I1070">
        <v>-86</v>
      </c>
    </row>
    <row r="1071" spans="7:9" x14ac:dyDescent="0.25">
      <c r="G1071">
        <v>10.5</v>
      </c>
      <c r="H1071">
        <v>-86</v>
      </c>
      <c r="I1071">
        <v>-86</v>
      </c>
    </row>
    <row r="1072" spans="7:9" x14ac:dyDescent="0.25">
      <c r="G1072">
        <v>10.5</v>
      </c>
      <c r="H1072">
        <v>-86</v>
      </c>
      <c r="I1072">
        <v>-86</v>
      </c>
    </row>
    <row r="1073" spans="7:9" x14ac:dyDescent="0.25">
      <c r="G1073">
        <v>10.5</v>
      </c>
      <c r="H1073">
        <v>-86</v>
      </c>
      <c r="I1073">
        <v>-86</v>
      </c>
    </row>
    <row r="1074" spans="7:9" x14ac:dyDescent="0.25">
      <c r="G1074">
        <v>10.5</v>
      </c>
      <c r="H1074">
        <v>-87</v>
      </c>
      <c r="I1074">
        <v>-87</v>
      </c>
    </row>
    <row r="1075" spans="7:9" x14ac:dyDescent="0.25">
      <c r="G1075">
        <v>10.5</v>
      </c>
      <c r="H1075">
        <v>-87</v>
      </c>
      <c r="I1075">
        <v>-87</v>
      </c>
    </row>
    <row r="1076" spans="7:9" x14ac:dyDescent="0.25">
      <c r="G1076">
        <v>10.5</v>
      </c>
      <c r="H1076">
        <v>-86</v>
      </c>
      <c r="I1076">
        <v>-86</v>
      </c>
    </row>
    <row r="1077" spans="7:9" x14ac:dyDescent="0.25">
      <c r="G1077">
        <v>10.5</v>
      </c>
      <c r="H1077">
        <v>-87</v>
      </c>
      <c r="I1077">
        <v>-87</v>
      </c>
    </row>
    <row r="1078" spans="7:9" x14ac:dyDescent="0.25">
      <c r="G1078">
        <v>10.5</v>
      </c>
      <c r="H1078">
        <v>-86</v>
      </c>
      <c r="I1078">
        <v>-86</v>
      </c>
    </row>
    <row r="1079" spans="7:9" x14ac:dyDescent="0.25">
      <c r="G1079">
        <v>10.5</v>
      </c>
      <c r="H1079">
        <v>-86</v>
      </c>
      <c r="I1079">
        <v>-86</v>
      </c>
    </row>
    <row r="1080" spans="7:9" x14ac:dyDescent="0.25">
      <c r="G1080">
        <v>10.5</v>
      </c>
      <c r="H1080">
        <v>-86</v>
      </c>
      <c r="I1080">
        <v>-86</v>
      </c>
    </row>
    <row r="1081" spans="7:9" x14ac:dyDescent="0.25">
      <c r="G1081">
        <v>10.5</v>
      </c>
      <c r="H1081">
        <v>-87</v>
      </c>
      <c r="I1081">
        <v>-87</v>
      </c>
    </row>
    <row r="1082" spans="7:9" x14ac:dyDescent="0.25">
      <c r="G1082">
        <v>10.5</v>
      </c>
      <c r="H1082">
        <v>-87</v>
      </c>
      <c r="I1082">
        <v>-87</v>
      </c>
    </row>
    <row r="1083" spans="7:9" x14ac:dyDescent="0.25">
      <c r="G1083">
        <v>10.5</v>
      </c>
      <c r="H1083">
        <v>-87</v>
      </c>
      <c r="I1083">
        <v>-87</v>
      </c>
    </row>
    <row r="1084" spans="7:9" x14ac:dyDescent="0.25">
      <c r="G1084">
        <v>10.5</v>
      </c>
      <c r="H1084">
        <v>-87</v>
      </c>
      <c r="I1084">
        <v>-87</v>
      </c>
    </row>
    <row r="1085" spans="7:9" x14ac:dyDescent="0.25">
      <c r="G1085">
        <v>10.5</v>
      </c>
      <c r="H1085">
        <v>-87</v>
      </c>
      <c r="I1085">
        <v>-87</v>
      </c>
    </row>
    <row r="1086" spans="7:9" x14ac:dyDescent="0.25">
      <c r="G1086">
        <v>10.5</v>
      </c>
      <c r="H1086">
        <v>-87</v>
      </c>
      <c r="I1086">
        <v>-87</v>
      </c>
    </row>
    <row r="1087" spans="7:9" x14ac:dyDescent="0.25">
      <c r="G1087">
        <v>10.5</v>
      </c>
      <c r="H1087">
        <v>-86</v>
      </c>
      <c r="I1087">
        <v>-86</v>
      </c>
    </row>
    <row r="1088" spans="7:9" x14ac:dyDescent="0.25">
      <c r="G1088">
        <v>10.5</v>
      </c>
      <c r="H1088">
        <v>-88</v>
      </c>
      <c r="I1088">
        <v>-88</v>
      </c>
    </row>
    <row r="1089" spans="7:9" x14ac:dyDescent="0.25">
      <c r="G1089">
        <v>10.5</v>
      </c>
      <c r="H1089">
        <v>-88</v>
      </c>
      <c r="I1089">
        <v>-88</v>
      </c>
    </row>
    <row r="1090" spans="7:9" x14ac:dyDescent="0.25">
      <c r="G1090">
        <v>10.5</v>
      </c>
      <c r="H1090">
        <v>-87</v>
      </c>
      <c r="I1090">
        <v>-87</v>
      </c>
    </row>
    <row r="1091" spans="7:9" x14ac:dyDescent="0.25">
      <c r="G1091">
        <v>10.5</v>
      </c>
      <c r="H1091">
        <v>-87</v>
      </c>
      <c r="I1091">
        <v>-87</v>
      </c>
    </row>
    <row r="1092" spans="7:9" x14ac:dyDescent="0.25">
      <c r="G1092">
        <v>10.5</v>
      </c>
      <c r="H1092">
        <v>-87</v>
      </c>
      <c r="I1092">
        <v>-87</v>
      </c>
    </row>
    <row r="1093" spans="7:9" x14ac:dyDescent="0.25">
      <c r="G1093">
        <v>10.5</v>
      </c>
      <c r="H1093">
        <v>-88</v>
      </c>
      <c r="I1093">
        <v>-88</v>
      </c>
    </row>
    <row r="1094" spans="7:9" x14ac:dyDescent="0.25">
      <c r="G1094">
        <v>10.5</v>
      </c>
      <c r="H1094">
        <v>-87</v>
      </c>
      <c r="I1094">
        <v>-87</v>
      </c>
    </row>
    <row r="1095" spans="7:9" x14ac:dyDescent="0.25">
      <c r="G1095">
        <v>10.5</v>
      </c>
      <c r="H1095">
        <v>-87</v>
      </c>
      <c r="I1095">
        <v>-87</v>
      </c>
    </row>
    <row r="1096" spans="7:9" x14ac:dyDescent="0.25">
      <c r="G1096">
        <v>10.5</v>
      </c>
      <c r="H1096">
        <v>-88</v>
      </c>
      <c r="I1096">
        <v>-88</v>
      </c>
    </row>
    <row r="1097" spans="7:9" x14ac:dyDescent="0.25">
      <c r="G1097">
        <v>10.5</v>
      </c>
      <c r="H1097">
        <v>-87</v>
      </c>
      <c r="I1097">
        <v>-87</v>
      </c>
    </row>
    <row r="1098" spans="7:9" x14ac:dyDescent="0.25">
      <c r="G1098">
        <v>10.5</v>
      </c>
      <c r="H1098">
        <v>-88</v>
      </c>
      <c r="I1098">
        <v>-88</v>
      </c>
    </row>
    <row r="1099" spans="7:9" x14ac:dyDescent="0.25">
      <c r="G1099">
        <v>10.5</v>
      </c>
      <c r="H1099">
        <v>-88</v>
      </c>
      <c r="I1099">
        <v>-88</v>
      </c>
    </row>
    <row r="1100" spans="7:9" x14ac:dyDescent="0.25">
      <c r="G1100">
        <v>10.5</v>
      </c>
      <c r="H1100">
        <v>-88</v>
      </c>
      <c r="I1100">
        <v>-88</v>
      </c>
    </row>
    <row r="1101" spans="7:9" x14ac:dyDescent="0.25">
      <c r="G1101">
        <v>10.5</v>
      </c>
      <c r="H1101">
        <v>-87</v>
      </c>
      <c r="I1101">
        <v>-87</v>
      </c>
    </row>
    <row r="1102" spans="7:9" x14ac:dyDescent="0.25">
      <c r="G1102">
        <v>10.5</v>
      </c>
      <c r="H1102">
        <v>-88</v>
      </c>
      <c r="I1102">
        <v>-88</v>
      </c>
    </row>
    <row r="1103" spans="7:9" x14ac:dyDescent="0.25">
      <c r="G1103">
        <v>10.5</v>
      </c>
      <c r="H1103">
        <v>-88</v>
      </c>
      <c r="I1103">
        <v>-88</v>
      </c>
    </row>
    <row r="1104" spans="7:9" x14ac:dyDescent="0.25">
      <c r="G1104">
        <v>10.5</v>
      </c>
      <c r="H1104">
        <v>-88</v>
      </c>
      <c r="I1104">
        <v>-88</v>
      </c>
    </row>
    <row r="1105" spans="7:9" x14ac:dyDescent="0.25">
      <c r="G1105">
        <v>10.5</v>
      </c>
      <c r="H1105">
        <v>-88</v>
      </c>
      <c r="I1105">
        <v>-88</v>
      </c>
    </row>
    <row r="1106" spans="7:9" x14ac:dyDescent="0.25">
      <c r="G1106">
        <v>10.5</v>
      </c>
      <c r="H1106">
        <v>-88</v>
      </c>
      <c r="I1106">
        <v>-88</v>
      </c>
    </row>
    <row r="1107" spans="7:9" x14ac:dyDescent="0.25">
      <c r="G1107">
        <v>10.5</v>
      </c>
      <c r="H1107">
        <v>-88</v>
      </c>
      <c r="I1107">
        <v>-88</v>
      </c>
    </row>
    <row r="1108" spans="7:9" x14ac:dyDescent="0.25">
      <c r="G1108">
        <v>10.5</v>
      </c>
      <c r="H1108">
        <v>-87</v>
      </c>
      <c r="I1108">
        <v>-87</v>
      </c>
    </row>
    <row r="1109" spans="7:9" x14ac:dyDescent="0.25">
      <c r="G1109">
        <v>10.5</v>
      </c>
      <c r="H1109">
        <v>-87</v>
      </c>
      <c r="I1109">
        <v>-87</v>
      </c>
    </row>
    <row r="1110" spans="7:9" x14ac:dyDescent="0.25">
      <c r="G1110">
        <v>10.5</v>
      </c>
      <c r="H1110">
        <v>-86</v>
      </c>
      <c r="I1110">
        <v>-86</v>
      </c>
    </row>
    <row r="1111" spans="7:9" x14ac:dyDescent="0.25">
      <c r="G1111">
        <v>10.5</v>
      </c>
      <c r="H1111">
        <v>-87</v>
      </c>
      <c r="I1111">
        <v>-87</v>
      </c>
    </row>
    <row r="1112" spans="7:9" x14ac:dyDescent="0.25">
      <c r="G1112">
        <v>10.5</v>
      </c>
      <c r="H1112">
        <v>-86</v>
      </c>
      <c r="I1112">
        <v>-86</v>
      </c>
    </row>
    <row r="1113" spans="7:9" x14ac:dyDescent="0.25">
      <c r="G1113">
        <v>10.5</v>
      </c>
      <c r="H1113">
        <v>-87</v>
      </c>
      <c r="I1113">
        <v>-87</v>
      </c>
    </row>
    <row r="1114" spans="7:9" x14ac:dyDescent="0.25">
      <c r="G1114">
        <v>10.5</v>
      </c>
      <c r="H1114">
        <v>-88</v>
      </c>
      <c r="I1114">
        <v>-88</v>
      </c>
    </row>
    <row r="1115" spans="7:9" x14ac:dyDescent="0.25">
      <c r="G1115">
        <v>10.5</v>
      </c>
      <c r="H1115">
        <v>-88</v>
      </c>
      <c r="I1115">
        <v>-88</v>
      </c>
    </row>
    <row r="1116" spans="7:9" x14ac:dyDescent="0.25">
      <c r="G1116">
        <v>10.5</v>
      </c>
      <c r="H1116">
        <v>-88</v>
      </c>
      <c r="I1116">
        <v>-88</v>
      </c>
    </row>
    <row r="1117" spans="7:9" x14ac:dyDescent="0.25">
      <c r="G1117">
        <v>10.5</v>
      </c>
      <c r="H1117">
        <v>-87</v>
      </c>
      <c r="I1117">
        <v>-87</v>
      </c>
    </row>
    <row r="1118" spans="7:9" x14ac:dyDescent="0.25">
      <c r="G1118">
        <v>10.5</v>
      </c>
      <c r="H1118">
        <v>-88</v>
      </c>
      <c r="I1118">
        <v>-88</v>
      </c>
    </row>
    <row r="1119" spans="7:9" x14ac:dyDescent="0.25">
      <c r="G1119">
        <v>10.5</v>
      </c>
      <c r="H1119">
        <v>-87</v>
      </c>
      <c r="I1119">
        <v>-87</v>
      </c>
    </row>
    <row r="1120" spans="7:9" x14ac:dyDescent="0.25">
      <c r="G1120">
        <v>10.5</v>
      </c>
      <c r="H1120">
        <v>-88</v>
      </c>
      <c r="I1120">
        <v>-88</v>
      </c>
    </row>
    <row r="1121" spans="7:9" x14ac:dyDescent="0.25">
      <c r="G1121">
        <v>11</v>
      </c>
      <c r="H1121">
        <v>-84</v>
      </c>
      <c r="I1121">
        <v>-84</v>
      </c>
    </row>
    <row r="1122" spans="7:9" x14ac:dyDescent="0.25">
      <c r="G1122">
        <v>11</v>
      </c>
      <c r="H1122">
        <v>-83</v>
      </c>
      <c r="I1122">
        <v>-83</v>
      </c>
    </row>
    <row r="1123" spans="7:9" x14ac:dyDescent="0.25">
      <c r="G1123">
        <v>11</v>
      </c>
      <c r="H1123">
        <v>-83</v>
      </c>
      <c r="I1123">
        <v>-83</v>
      </c>
    </row>
    <row r="1124" spans="7:9" x14ac:dyDescent="0.25">
      <c r="G1124">
        <v>11</v>
      </c>
      <c r="H1124">
        <v>-83</v>
      </c>
      <c r="I1124">
        <v>-83</v>
      </c>
    </row>
    <row r="1125" spans="7:9" x14ac:dyDescent="0.25">
      <c r="G1125">
        <v>11</v>
      </c>
      <c r="H1125">
        <v>-83</v>
      </c>
      <c r="I1125">
        <v>-83</v>
      </c>
    </row>
    <row r="1126" spans="7:9" x14ac:dyDescent="0.25">
      <c r="G1126">
        <v>11</v>
      </c>
      <c r="H1126">
        <v>-83</v>
      </c>
      <c r="I1126">
        <v>-83</v>
      </c>
    </row>
    <row r="1127" spans="7:9" x14ac:dyDescent="0.25">
      <c r="G1127">
        <v>11</v>
      </c>
      <c r="H1127">
        <v>-83</v>
      </c>
      <c r="I1127">
        <v>-83</v>
      </c>
    </row>
    <row r="1128" spans="7:9" x14ac:dyDescent="0.25">
      <c r="G1128">
        <v>11</v>
      </c>
      <c r="H1128">
        <v>-83</v>
      </c>
      <c r="I1128">
        <v>-83</v>
      </c>
    </row>
    <row r="1129" spans="7:9" x14ac:dyDescent="0.25">
      <c r="G1129">
        <v>11</v>
      </c>
      <c r="H1129">
        <v>-85</v>
      </c>
      <c r="I1129">
        <v>-85</v>
      </c>
    </row>
    <row r="1130" spans="7:9" x14ac:dyDescent="0.25">
      <c r="G1130">
        <v>11</v>
      </c>
      <c r="H1130">
        <v>-85</v>
      </c>
      <c r="I1130">
        <v>-85</v>
      </c>
    </row>
    <row r="1131" spans="7:9" x14ac:dyDescent="0.25">
      <c r="G1131">
        <v>11</v>
      </c>
      <c r="H1131">
        <v>-85</v>
      </c>
      <c r="I1131">
        <v>-85</v>
      </c>
    </row>
    <row r="1132" spans="7:9" x14ac:dyDescent="0.25">
      <c r="G1132">
        <v>11</v>
      </c>
      <c r="H1132">
        <v>-84</v>
      </c>
      <c r="I1132">
        <v>-84</v>
      </c>
    </row>
    <row r="1133" spans="7:9" x14ac:dyDescent="0.25">
      <c r="G1133">
        <v>11</v>
      </c>
      <c r="H1133">
        <v>-84</v>
      </c>
      <c r="I1133">
        <v>-84</v>
      </c>
    </row>
    <row r="1134" spans="7:9" x14ac:dyDescent="0.25">
      <c r="G1134">
        <v>11</v>
      </c>
      <c r="H1134">
        <v>-84</v>
      </c>
      <c r="I1134">
        <v>-84</v>
      </c>
    </row>
    <row r="1135" spans="7:9" x14ac:dyDescent="0.25">
      <c r="G1135">
        <v>11</v>
      </c>
      <c r="H1135">
        <v>-85</v>
      </c>
      <c r="I1135">
        <v>-85</v>
      </c>
    </row>
    <row r="1136" spans="7:9" x14ac:dyDescent="0.25">
      <c r="G1136">
        <v>11</v>
      </c>
      <c r="H1136">
        <v>-85</v>
      </c>
      <c r="I1136">
        <v>-85</v>
      </c>
    </row>
    <row r="1137" spans="7:9" x14ac:dyDescent="0.25">
      <c r="G1137">
        <v>11</v>
      </c>
      <c r="H1137">
        <v>-86</v>
      </c>
      <c r="I1137">
        <v>-86</v>
      </c>
    </row>
    <row r="1138" spans="7:9" x14ac:dyDescent="0.25">
      <c r="G1138">
        <v>11</v>
      </c>
      <c r="H1138">
        <v>-85</v>
      </c>
      <c r="I1138">
        <v>-85</v>
      </c>
    </row>
    <row r="1139" spans="7:9" x14ac:dyDescent="0.25">
      <c r="G1139">
        <v>11</v>
      </c>
      <c r="H1139">
        <v>-86</v>
      </c>
      <c r="I1139">
        <v>-86</v>
      </c>
    </row>
    <row r="1140" spans="7:9" x14ac:dyDescent="0.25">
      <c r="G1140">
        <v>11</v>
      </c>
      <c r="H1140">
        <v>-86</v>
      </c>
      <c r="I1140">
        <v>-86</v>
      </c>
    </row>
    <row r="1141" spans="7:9" x14ac:dyDescent="0.25">
      <c r="G1141">
        <v>11</v>
      </c>
      <c r="H1141">
        <v>-86</v>
      </c>
      <c r="I1141">
        <v>-86</v>
      </c>
    </row>
    <row r="1142" spans="7:9" x14ac:dyDescent="0.25">
      <c r="G1142">
        <v>11</v>
      </c>
      <c r="H1142">
        <v>-85</v>
      </c>
      <c r="I1142">
        <v>-85</v>
      </c>
    </row>
    <row r="1143" spans="7:9" x14ac:dyDescent="0.25">
      <c r="G1143">
        <v>11</v>
      </c>
      <c r="H1143">
        <v>-85</v>
      </c>
      <c r="I1143">
        <v>-85</v>
      </c>
    </row>
    <row r="1144" spans="7:9" x14ac:dyDescent="0.25">
      <c r="G1144">
        <v>11</v>
      </c>
      <c r="H1144">
        <v>-85</v>
      </c>
      <c r="I1144">
        <v>-85</v>
      </c>
    </row>
    <row r="1145" spans="7:9" x14ac:dyDescent="0.25">
      <c r="G1145">
        <v>11</v>
      </c>
      <c r="H1145">
        <v>-85</v>
      </c>
      <c r="I1145">
        <v>-85</v>
      </c>
    </row>
    <row r="1146" spans="7:9" x14ac:dyDescent="0.25">
      <c r="G1146">
        <v>11</v>
      </c>
      <c r="H1146">
        <v>-84</v>
      </c>
      <c r="I1146">
        <v>-84</v>
      </c>
    </row>
    <row r="1147" spans="7:9" x14ac:dyDescent="0.25">
      <c r="G1147">
        <v>11</v>
      </c>
      <c r="H1147">
        <v>-86</v>
      </c>
      <c r="I1147">
        <v>-86</v>
      </c>
    </row>
    <row r="1148" spans="7:9" x14ac:dyDescent="0.25">
      <c r="G1148">
        <v>11</v>
      </c>
      <c r="H1148">
        <v>-86</v>
      </c>
      <c r="I1148">
        <v>-86</v>
      </c>
    </row>
    <row r="1149" spans="7:9" x14ac:dyDescent="0.25">
      <c r="G1149">
        <v>11</v>
      </c>
      <c r="H1149">
        <v>-85</v>
      </c>
      <c r="I1149">
        <v>-85</v>
      </c>
    </row>
    <row r="1150" spans="7:9" x14ac:dyDescent="0.25">
      <c r="G1150">
        <v>11</v>
      </c>
      <c r="H1150">
        <v>-86</v>
      </c>
      <c r="I1150">
        <v>-86</v>
      </c>
    </row>
    <row r="1151" spans="7:9" x14ac:dyDescent="0.25">
      <c r="G1151">
        <v>11</v>
      </c>
      <c r="H1151">
        <v>-86</v>
      </c>
      <c r="I1151">
        <v>-86</v>
      </c>
    </row>
    <row r="1152" spans="7:9" x14ac:dyDescent="0.25">
      <c r="G1152">
        <v>11</v>
      </c>
      <c r="H1152">
        <v>-86</v>
      </c>
      <c r="I1152">
        <v>-86</v>
      </c>
    </row>
    <row r="1153" spans="7:9" x14ac:dyDescent="0.25">
      <c r="G1153">
        <v>11</v>
      </c>
      <c r="H1153">
        <v>-86</v>
      </c>
      <c r="I1153">
        <v>-86</v>
      </c>
    </row>
    <row r="1154" spans="7:9" x14ac:dyDescent="0.25">
      <c r="G1154">
        <v>11</v>
      </c>
      <c r="H1154">
        <v>-86</v>
      </c>
      <c r="I1154">
        <v>-86</v>
      </c>
    </row>
    <row r="1155" spans="7:9" x14ac:dyDescent="0.25">
      <c r="G1155">
        <v>11</v>
      </c>
      <c r="H1155">
        <v>-84</v>
      </c>
      <c r="I1155">
        <v>-84</v>
      </c>
    </row>
    <row r="1156" spans="7:9" x14ac:dyDescent="0.25">
      <c r="G1156">
        <v>11</v>
      </c>
      <c r="H1156">
        <v>-84</v>
      </c>
      <c r="I1156">
        <v>-84</v>
      </c>
    </row>
    <row r="1157" spans="7:9" x14ac:dyDescent="0.25">
      <c r="G1157">
        <v>11</v>
      </c>
      <c r="H1157">
        <v>-84</v>
      </c>
      <c r="I1157">
        <v>-84</v>
      </c>
    </row>
    <row r="1158" spans="7:9" x14ac:dyDescent="0.25">
      <c r="G1158">
        <v>11</v>
      </c>
      <c r="H1158">
        <v>-84</v>
      </c>
      <c r="I1158">
        <v>-84</v>
      </c>
    </row>
    <row r="1159" spans="7:9" x14ac:dyDescent="0.25">
      <c r="G1159">
        <v>11</v>
      </c>
      <c r="H1159">
        <v>-84</v>
      </c>
      <c r="I1159">
        <v>-84</v>
      </c>
    </row>
    <row r="1160" spans="7:9" x14ac:dyDescent="0.25">
      <c r="G1160">
        <v>11</v>
      </c>
      <c r="H1160">
        <v>-84</v>
      </c>
      <c r="I1160">
        <v>-84</v>
      </c>
    </row>
    <row r="1161" spans="7:9" x14ac:dyDescent="0.25">
      <c r="G1161">
        <v>11</v>
      </c>
      <c r="H1161">
        <v>-84</v>
      </c>
      <c r="I1161">
        <v>-84</v>
      </c>
    </row>
    <row r="1162" spans="7:9" x14ac:dyDescent="0.25">
      <c r="G1162">
        <v>11</v>
      </c>
      <c r="H1162">
        <v>-85</v>
      </c>
      <c r="I1162">
        <v>-85</v>
      </c>
    </row>
    <row r="1163" spans="7:9" x14ac:dyDescent="0.25">
      <c r="G1163">
        <v>11</v>
      </c>
      <c r="H1163">
        <v>-86</v>
      </c>
      <c r="I1163">
        <v>-86</v>
      </c>
    </row>
    <row r="1164" spans="7:9" x14ac:dyDescent="0.25">
      <c r="G1164">
        <v>11</v>
      </c>
      <c r="H1164">
        <v>-85</v>
      </c>
      <c r="I1164">
        <v>-85</v>
      </c>
    </row>
    <row r="1165" spans="7:9" x14ac:dyDescent="0.25">
      <c r="G1165">
        <v>11</v>
      </c>
      <c r="H1165">
        <v>-85</v>
      </c>
      <c r="I1165">
        <v>-85</v>
      </c>
    </row>
    <row r="1166" spans="7:9" x14ac:dyDescent="0.25">
      <c r="G1166">
        <v>11</v>
      </c>
      <c r="H1166">
        <v>-84</v>
      </c>
      <c r="I1166">
        <v>-84</v>
      </c>
    </row>
    <row r="1167" spans="7:9" x14ac:dyDescent="0.25">
      <c r="G1167">
        <v>11</v>
      </c>
      <c r="H1167">
        <v>-84</v>
      </c>
      <c r="I1167">
        <v>-84</v>
      </c>
    </row>
    <row r="1168" spans="7:9" x14ac:dyDescent="0.25">
      <c r="G1168">
        <v>11</v>
      </c>
      <c r="H1168">
        <v>-85</v>
      </c>
      <c r="I1168">
        <v>-85</v>
      </c>
    </row>
    <row r="1169" spans="7:9" x14ac:dyDescent="0.25">
      <c r="G1169">
        <v>11</v>
      </c>
      <c r="H1169">
        <v>-85</v>
      </c>
      <c r="I1169">
        <v>-85</v>
      </c>
    </row>
    <row r="1170" spans="7:9" x14ac:dyDescent="0.25">
      <c r="G1170">
        <v>11</v>
      </c>
      <c r="H1170">
        <v>-86</v>
      </c>
      <c r="I1170">
        <v>-86</v>
      </c>
    </row>
    <row r="1171" spans="7:9" x14ac:dyDescent="0.25">
      <c r="G1171">
        <v>11</v>
      </c>
      <c r="H1171">
        <v>-84</v>
      </c>
      <c r="I1171">
        <v>-84</v>
      </c>
    </row>
    <row r="1172" spans="7:9" x14ac:dyDescent="0.25">
      <c r="G1172">
        <v>11</v>
      </c>
      <c r="H1172">
        <v>-85</v>
      </c>
      <c r="I1172">
        <v>-85</v>
      </c>
    </row>
    <row r="1173" spans="7:9" x14ac:dyDescent="0.25">
      <c r="G1173">
        <v>11</v>
      </c>
      <c r="H1173">
        <v>-86</v>
      </c>
      <c r="I1173">
        <v>-86</v>
      </c>
    </row>
    <row r="1174" spans="7:9" x14ac:dyDescent="0.25">
      <c r="G1174">
        <v>11</v>
      </c>
      <c r="H1174">
        <v>-85</v>
      </c>
      <c r="I1174">
        <v>-85</v>
      </c>
    </row>
    <row r="1175" spans="7:9" x14ac:dyDescent="0.25">
      <c r="G1175">
        <v>11</v>
      </c>
      <c r="H1175">
        <v>-83</v>
      </c>
      <c r="I1175">
        <v>-83</v>
      </c>
    </row>
    <row r="1176" spans="7:9" x14ac:dyDescent="0.25">
      <c r="G1176">
        <v>11</v>
      </c>
      <c r="H1176">
        <v>-83</v>
      </c>
      <c r="I1176">
        <v>-83</v>
      </c>
    </row>
    <row r="1177" spans="7:9" x14ac:dyDescent="0.25">
      <c r="G1177">
        <v>11.5</v>
      </c>
      <c r="H1177">
        <v>-82</v>
      </c>
      <c r="I1177">
        <v>-82</v>
      </c>
    </row>
    <row r="1178" spans="7:9" x14ac:dyDescent="0.25">
      <c r="G1178">
        <v>11.5</v>
      </c>
      <c r="H1178">
        <v>-80</v>
      </c>
      <c r="I1178">
        <v>-80</v>
      </c>
    </row>
    <row r="1179" spans="7:9" x14ac:dyDescent="0.25">
      <c r="G1179">
        <v>11.5</v>
      </c>
      <c r="H1179">
        <v>-81</v>
      </c>
      <c r="I1179">
        <v>-81</v>
      </c>
    </row>
    <row r="1180" spans="7:9" x14ac:dyDescent="0.25">
      <c r="G1180">
        <v>11.5</v>
      </c>
      <c r="H1180">
        <v>-81</v>
      </c>
      <c r="I1180">
        <v>-81</v>
      </c>
    </row>
    <row r="1181" spans="7:9" x14ac:dyDescent="0.25">
      <c r="G1181">
        <v>11.5</v>
      </c>
      <c r="H1181">
        <v>-81</v>
      </c>
      <c r="I1181">
        <v>-81</v>
      </c>
    </row>
    <row r="1182" spans="7:9" x14ac:dyDescent="0.25">
      <c r="G1182">
        <v>11.5</v>
      </c>
      <c r="H1182">
        <v>-80</v>
      </c>
      <c r="I1182">
        <v>-80</v>
      </c>
    </row>
    <row r="1183" spans="7:9" x14ac:dyDescent="0.25">
      <c r="G1183">
        <v>11.5</v>
      </c>
      <c r="H1183">
        <v>-81</v>
      </c>
      <c r="I1183">
        <v>-81</v>
      </c>
    </row>
    <row r="1184" spans="7:9" x14ac:dyDescent="0.25">
      <c r="G1184">
        <v>11.5</v>
      </c>
      <c r="H1184">
        <v>-81</v>
      </c>
      <c r="I1184">
        <v>-81</v>
      </c>
    </row>
    <row r="1185" spans="7:9" x14ac:dyDescent="0.25">
      <c r="G1185">
        <v>11.5</v>
      </c>
      <c r="H1185">
        <v>-81</v>
      </c>
      <c r="I1185">
        <v>-81</v>
      </c>
    </row>
    <row r="1186" spans="7:9" x14ac:dyDescent="0.25">
      <c r="G1186">
        <v>11.5</v>
      </c>
      <c r="H1186">
        <v>-81</v>
      </c>
      <c r="I1186">
        <v>-81</v>
      </c>
    </row>
    <row r="1187" spans="7:9" x14ac:dyDescent="0.25">
      <c r="G1187">
        <v>11.5</v>
      </c>
      <c r="H1187">
        <v>-81</v>
      </c>
      <c r="I1187">
        <v>-81</v>
      </c>
    </row>
    <row r="1188" spans="7:9" x14ac:dyDescent="0.25">
      <c r="G1188">
        <v>11.5</v>
      </c>
      <c r="H1188">
        <v>-80</v>
      </c>
      <c r="I1188">
        <v>-80</v>
      </c>
    </row>
    <row r="1189" spans="7:9" x14ac:dyDescent="0.25">
      <c r="G1189">
        <v>11.5</v>
      </c>
      <c r="H1189">
        <v>-81</v>
      </c>
      <c r="I1189">
        <v>-81</v>
      </c>
    </row>
    <row r="1190" spans="7:9" x14ac:dyDescent="0.25">
      <c r="G1190">
        <v>11.5</v>
      </c>
      <c r="H1190">
        <v>-80</v>
      </c>
      <c r="I1190">
        <v>-80</v>
      </c>
    </row>
    <row r="1191" spans="7:9" x14ac:dyDescent="0.25">
      <c r="G1191">
        <v>11.5</v>
      </c>
      <c r="H1191">
        <v>-81</v>
      </c>
      <c r="I1191">
        <v>-81</v>
      </c>
    </row>
    <row r="1192" spans="7:9" x14ac:dyDescent="0.25">
      <c r="G1192">
        <v>11.5</v>
      </c>
      <c r="H1192">
        <v>-80</v>
      </c>
      <c r="I1192">
        <v>-80</v>
      </c>
    </row>
    <row r="1193" spans="7:9" x14ac:dyDescent="0.25">
      <c r="G1193">
        <v>11.5</v>
      </c>
      <c r="H1193">
        <v>-80</v>
      </c>
      <c r="I1193">
        <v>-80</v>
      </c>
    </row>
    <row r="1194" spans="7:9" x14ac:dyDescent="0.25">
      <c r="G1194">
        <v>11.5</v>
      </c>
      <c r="H1194">
        <v>-83</v>
      </c>
      <c r="I1194">
        <v>-83</v>
      </c>
    </row>
    <row r="1195" spans="7:9" x14ac:dyDescent="0.25">
      <c r="G1195">
        <v>11.5</v>
      </c>
      <c r="H1195">
        <v>-83</v>
      </c>
      <c r="I1195">
        <v>-83</v>
      </c>
    </row>
    <row r="1196" spans="7:9" x14ac:dyDescent="0.25">
      <c r="G1196">
        <v>11.5</v>
      </c>
      <c r="H1196">
        <v>-83</v>
      </c>
      <c r="I1196">
        <v>-83</v>
      </c>
    </row>
    <row r="1197" spans="7:9" x14ac:dyDescent="0.25">
      <c r="G1197">
        <v>11.5</v>
      </c>
      <c r="H1197">
        <v>-81</v>
      </c>
      <c r="I1197">
        <v>-81</v>
      </c>
    </row>
    <row r="1198" spans="7:9" x14ac:dyDescent="0.25">
      <c r="G1198">
        <v>11.5</v>
      </c>
      <c r="H1198">
        <v>-81</v>
      </c>
      <c r="I1198">
        <v>-81</v>
      </c>
    </row>
    <row r="1199" spans="7:9" x14ac:dyDescent="0.25">
      <c r="G1199">
        <v>11.5</v>
      </c>
      <c r="H1199">
        <v>-82</v>
      </c>
      <c r="I1199">
        <v>-82</v>
      </c>
    </row>
    <row r="1200" spans="7:9" x14ac:dyDescent="0.25">
      <c r="G1200">
        <v>11.5</v>
      </c>
      <c r="H1200">
        <v>-81</v>
      </c>
      <c r="I1200">
        <v>-81</v>
      </c>
    </row>
    <row r="1201" spans="7:9" x14ac:dyDescent="0.25">
      <c r="G1201">
        <v>11.5</v>
      </c>
      <c r="H1201">
        <v>-82</v>
      </c>
      <c r="I1201">
        <v>-82</v>
      </c>
    </row>
    <row r="1202" spans="7:9" x14ac:dyDescent="0.25">
      <c r="G1202">
        <v>11.5</v>
      </c>
      <c r="H1202">
        <v>-81</v>
      </c>
      <c r="I1202">
        <v>-81</v>
      </c>
    </row>
    <row r="1203" spans="7:9" x14ac:dyDescent="0.25">
      <c r="G1203">
        <v>11.5</v>
      </c>
      <c r="H1203">
        <v>-81</v>
      </c>
      <c r="I1203">
        <v>-81</v>
      </c>
    </row>
    <row r="1204" spans="7:9" x14ac:dyDescent="0.25">
      <c r="G1204">
        <v>11.5</v>
      </c>
      <c r="H1204">
        <v>-82</v>
      </c>
      <c r="I1204">
        <v>-82</v>
      </c>
    </row>
    <row r="1205" spans="7:9" x14ac:dyDescent="0.25">
      <c r="G1205">
        <v>11.5</v>
      </c>
      <c r="H1205">
        <v>-81</v>
      </c>
      <c r="I1205">
        <v>-81</v>
      </c>
    </row>
    <row r="1206" spans="7:9" x14ac:dyDescent="0.25">
      <c r="G1206">
        <v>11.5</v>
      </c>
      <c r="H1206">
        <v>-81</v>
      </c>
      <c r="I1206">
        <v>-81</v>
      </c>
    </row>
    <row r="1207" spans="7:9" x14ac:dyDescent="0.25">
      <c r="G1207">
        <v>11.5</v>
      </c>
      <c r="H1207">
        <v>-81</v>
      </c>
      <c r="I1207">
        <v>-81</v>
      </c>
    </row>
    <row r="1208" spans="7:9" x14ac:dyDescent="0.25">
      <c r="G1208">
        <v>11.5</v>
      </c>
      <c r="H1208">
        <v>-82</v>
      </c>
      <c r="I1208">
        <v>-82</v>
      </c>
    </row>
    <row r="1209" spans="7:9" x14ac:dyDescent="0.25">
      <c r="G1209">
        <v>11.5</v>
      </c>
      <c r="H1209">
        <v>-81</v>
      </c>
      <c r="I1209">
        <v>-81</v>
      </c>
    </row>
    <row r="1210" spans="7:9" x14ac:dyDescent="0.25">
      <c r="G1210">
        <v>11.5</v>
      </c>
      <c r="H1210">
        <v>-83</v>
      </c>
      <c r="I1210">
        <v>-83</v>
      </c>
    </row>
    <row r="1211" spans="7:9" x14ac:dyDescent="0.25">
      <c r="G1211">
        <v>11.5</v>
      </c>
      <c r="H1211">
        <v>-82</v>
      </c>
      <c r="I1211">
        <v>-82</v>
      </c>
    </row>
    <row r="1212" spans="7:9" x14ac:dyDescent="0.25">
      <c r="G1212">
        <v>11.5</v>
      </c>
      <c r="H1212">
        <v>-81</v>
      </c>
      <c r="I1212">
        <v>-81</v>
      </c>
    </row>
    <row r="1213" spans="7:9" x14ac:dyDescent="0.25">
      <c r="G1213">
        <v>11.5</v>
      </c>
      <c r="H1213">
        <v>-82</v>
      </c>
      <c r="I1213">
        <v>-82</v>
      </c>
    </row>
    <row r="1214" spans="7:9" x14ac:dyDescent="0.25">
      <c r="G1214">
        <v>11.5</v>
      </c>
      <c r="H1214">
        <v>-83</v>
      </c>
      <c r="I1214">
        <v>-83</v>
      </c>
    </row>
    <row r="1215" spans="7:9" x14ac:dyDescent="0.25">
      <c r="G1215">
        <v>11.5</v>
      </c>
      <c r="H1215">
        <v>-83</v>
      </c>
      <c r="I1215">
        <v>-83</v>
      </c>
    </row>
    <row r="1216" spans="7:9" x14ac:dyDescent="0.25">
      <c r="G1216">
        <v>11.5</v>
      </c>
      <c r="H1216">
        <v>-83</v>
      </c>
      <c r="I1216">
        <v>-83</v>
      </c>
    </row>
    <row r="1217" spans="7:9" x14ac:dyDescent="0.25">
      <c r="G1217">
        <v>11.5</v>
      </c>
      <c r="H1217">
        <v>-82</v>
      </c>
      <c r="I1217">
        <v>-82</v>
      </c>
    </row>
    <row r="1218" spans="7:9" x14ac:dyDescent="0.25">
      <c r="G1218">
        <v>11.5</v>
      </c>
      <c r="H1218">
        <v>-82</v>
      </c>
      <c r="I1218">
        <v>-82</v>
      </c>
    </row>
    <row r="1219" spans="7:9" x14ac:dyDescent="0.25">
      <c r="G1219">
        <v>11.5</v>
      </c>
      <c r="H1219">
        <v>-82</v>
      </c>
      <c r="I1219">
        <v>-82</v>
      </c>
    </row>
    <row r="1220" spans="7:9" x14ac:dyDescent="0.25">
      <c r="G1220">
        <v>11.5</v>
      </c>
      <c r="H1220">
        <v>-82</v>
      </c>
      <c r="I1220">
        <v>-82</v>
      </c>
    </row>
    <row r="1221" spans="7:9" x14ac:dyDescent="0.25">
      <c r="G1221">
        <v>11.5</v>
      </c>
      <c r="H1221">
        <v>-82</v>
      </c>
      <c r="I1221">
        <v>-82</v>
      </c>
    </row>
    <row r="1222" spans="7:9" x14ac:dyDescent="0.25">
      <c r="G1222">
        <v>11.5</v>
      </c>
      <c r="H1222">
        <v>-82</v>
      </c>
      <c r="I1222">
        <v>-82</v>
      </c>
    </row>
    <row r="1223" spans="7:9" x14ac:dyDescent="0.25">
      <c r="G1223">
        <v>11.5</v>
      </c>
      <c r="H1223">
        <v>-82</v>
      </c>
      <c r="I1223">
        <v>-82</v>
      </c>
    </row>
    <row r="1224" spans="7:9" x14ac:dyDescent="0.25">
      <c r="G1224">
        <v>11.5</v>
      </c>
      <c r="H1224">
        <v>-83</v>
      </c>
      <c r="I1224">
        <v>-83</v>
      </c>
    </row>
    <row r="1225" spans="7:9" x14ac:dyDescent="0.25">
      <c r="G1225">
        <v>11.5</v>
      </c>
      <c r="H1225">
        <v>-81</v>
      </c>
      <c r="I1225">
        <v>-81</v>
      </c>
    </row>
    <row r="1226" spans="7:9" x14ac:dyDescent="0.25">
      <c r="G1226">
        <v>11.5</v>
      </c>
      <c r="H1226">
        <v>-81</v>
      </c>
      <c r="I1226">
        <v>-81</v>
      </c>
    </row>
    <row r="1227" spans="7:9" x14ac:dyDescent="0.25">
      <c r="G1227">
        <v>11.5</v>
      </c>
      <c r="H1227">
        <v>-82</v>
      </c>
      <c r="I1227">
        <v>-82</v>
      </c>
    </row>
    <row r="1228" spans="7:9" x14ac:dyDescent="0.25">
      <c r="G1228">
        <v>11.5</v>
      </c>
      <c r="H1228">
        <v>-81</v>
      </c>
      <c r="I1228">
        <v>-81</v>
      </c>
    </row>
    <row r="1229" spans="7:9" x14ac:dyDescent="0.25">
      <c r="G1229">
        <v>11.5</v>
      </c>
      <c r="H1229">
        <v>-82</v>
      </c>
      <c r="I1229">
        <v>-82</v>
      </c>
    </row>
    <row r="1230" spans="7:9" x14ac:dyDescent="0.25">
      <c r="G1230">
        <v>11.5</v>
      </c>
      <c r="H1230">
        <v>-82</v>
      </c>
      <c r="I1230">
        <v>-82</v>
      </c>
    </row>
    <row r="1231" spans="7:9" x14ac:dyDescent="0.25">
      <c r="G1231">
        <v>11.5</v>
      </c>
      <c r="H1231">
        <v>-83</v>
      </c>
      <c r="I1231">
        <v>-83</v>
      </c>
    </row>
    <row r="1232" spans="7:9" x14ac:dyDescent="0.25">
      <c r="G1232">
        <v>11.5</v>
      </c>
      <c r="H1232">
        <v>-81</v>
      </c>
      <c r="I1232">
        <v>-81</v>
      </c>
    </row>
    <row r="1233" spans="7:9" x14ac:dyDescent="0.25">
      <c r="G1233">
        <v>11.5</v>
      </c>
      <c r="H1233">
        <v>-81</v>
      </c>
      <c r="I1233">
        <v>-81</v>
      </c>
    </row>
    <row r="1234" spans="7:9" x14ac:dyDescent="0.25">
      <c r="G1234">
        <v>11.5</v>
      </c>
      <c r="H1234">
        <v>-81</v>
      </c>
      <c r="I1234">
        <v>-81</v>
      </c>
    </row>
    <row r="1235" spans="7:9" x14ac:dyDescent="0.25">
      <c r="G1235">
        <v>12</v>
      </c>
      <c r="H1235">
        <v>-79</v>
      </c>
      <c r="I1235">
        <v>-79</v>
      </c>
    </row>
    <row r="1236" spans="7:9" x14ac:dyDescent="0.25">
      <c r="G1236">
        <v>12</v>
      </c>
      <c r="H1236">
        <v>-79</v>
      </c>
      <c r="I1236">
        <v>-79</v>
      </c>
    </row>
    <row r="1237" spans="7:9" x14ac:dyDescent="0.25">
      <c r="G1237">
        <v>12</v>
      </c>
      <c r="H1237">
        <v>-80</v>
      </c>
      <c r="I1237">
        <v>-80</v>
      </c>
    </row>
    <row r="1238" spans="7:9" x14ac:dyDescent="0.25">
      <c r="G1238">
        <v>12</v>
      </c>
      <c r="H1238">
        <v>-80</v>
      </c>
      <c r="I1238">
        <v>-80</v>
      </c>
    </row>
    <row r="1239" spans="7:9" x14ac:dyDescent="0.25">
      <c r="G1239">
        <v>12</v>
      </c>
      <c r="H1239">
        <v>-80</v>
      </c>
      <c r="I1239">
        <v>-80</v>
      </c>
    </row>
    <row r="1240" spans="7:9" x14ac:dyDescent="0.25">
      <c r="G1240">
        <v>12</v>
      </c>
      <c r="H1240">
        <v>-80</v>
      </c>
      <c r="I1240">
        <v>-80</v>
      </c>
    </row>
    <row r="1241" spans="7:9" x14ac:dyDescent="0.25">
      <c r="G1241">
        <v>12</v>
      </c>
      <c r="H1241">
        <v>-80</v>
      </c>
      <c r="I1241">
        <v>-80</v>
      </c>
    </row>
    <row r="1242" spans="7:9" x14ac:dyDescent="0.25">
      <c r="G1242">
        <v>12</v>
      </c>
      <c r="H1242">
        <v>-80</v>
      </c>
      <c r="I1242">
        <v>-80</v>
      </c>
    </row>
    <row r="1243" spans="7:9" x14ac:dyDescent="0.25">
      <c r="G1243">
        <v>12</v>
      </c>
      <c r="H1243">
        <v>-80</v>
      </c>
      <c r="I1243">
        <v>-80</v>
      </c>
    </row>
    <row r="1244" spans="7:9" x14ac:dyDescent="0.25">
      <c r="G1244">
        <v>12</v>
      </c>
      <c r="H1244">
        <v>-80</v>
      </c>
      <c r="I1244">
        <v>-80</v>
      </c>
    </row>
    <row r="1245" spans="7:9" x14ac:dyDescent="0.25">
      <c r="G1245">
        <v>12</v>
      </c>
      <c r="H1245">
        <v>-79</v>
      </c>
      <c r="I1245">
        <v>-79</v>
      </c>
    </row>
    <row r="1246" spans="7:9" x14ac:dyDescent="0.25">
      <c r="G1246">
        <v>12</v>
      </c>
      <c r="H1246">
        <v>-79</v>
      </c>
      <c r="I1246">
        <v>-79</v>
      </c>
    </row>
    <row r="1247" spans="7:9" x14ac:dyDescent="0.25">
      <c r="G1247">
        <v>12</v>
      </c>
      <c r="H1247">
        <v>-79</v>
      </c>
      <c r="I1247">
        <v>-79</v>
      </c>
    </row>
    <row r="1248" spans="7:9" x14ac:dyDescent="0.25">
      <c r="G1248">
        <v>12</v>
      </c>
      <c r="H1248">
        <v>-80</v>
      </c>
      <c r="I1248">
        <v>-80</v>
      </c>
    </row>
    <row r="1249" spans="7:9" x14ac:dyDescent="0.25">
      <c r="G1249">
        <v>12</v>
      </c>
      <c r="H1249">
        <v>-80</v>
      </c>
      <c r="I1249">
        <v>-80</v>
      </c>
    </row>
    <row r="1250" spans="7:9" x14ac:dyDescent="0.25">
      <c r="G1250">
        <v>12</v>
      </c>
      <c r="H1250">
        <v>-80</v>
      </c>
      <c r="I1250">
        <v>-80</v>
      </c>
    </row>
    <row r="1251" spans="7:9" x14ac:dyDescent="0.25">
      <c r="G1251">
        <v>12</v>
      </c>
      <c r="H1251">
        <v>-80</v>
      </c>
      <c r="I1251">
        <v>-80</v>
      </c>
    </row>
    <row r="1252" spans="7:9" x14ac:dyDescent="0.25">
      <c r="G1252">
        <v>12</v>
      </c>
      <c r="H1252">
        <v>-79</v>
      </c>
      <c r="I1252">
        <v>-79</v>
      </c>
    </row>
    <row r="1253" spans="7:9" x14ac:dyDescent="0.25">
      <c r="G1253">
        <v>12</v>
      </c>
      <c r="H1253">
        <v>-80</v>
      </c>
      <c r="I1253">
        <v>-80</v>
      </c>
    </row>
    <row r="1254" spans="7:9" x14ac:dyDescent="0.25">
      <c r="G1254">
        <v>12</v>
      </c>
      <c r="H1254">
        <v>-79</v>
      </c>
      <c r="I1254">
        <v>-79</v>
      </c>
    </row>
    <row r="1255" spans="7:9" x14ac:dyDescent="0.25">
      <c r="G1255">
        <v>12</v>
      </c>
      <c r="H1255">
        <v>-79</v>
      </c>
      <c r="I1255">
        <v>-79</v>
      </c>
    </row>
    <row r="1256" spans="7:9" x14ac:dyDescent="0.25">
      <c r="G1256">
        <v>12</v>
      </c>
      <c r="H1256">
        <v>-80</v>
      </c>
      <c r="I1256">
        <v>-80</v>
      </c>
    </row>
    <row r="1257" spans="7:9" x14ac:dyDescent="0.25">
      <c r="G1257">
        <v>12</v>
      </c>
      <c r="H1257">
        <v>-80</v>
      </c>
      <c r="I1257">
        <v>-80</v>
      </c>
    </row>
    <row r="1258" spans="7:9" x14ac:dyDescent="0.25">
      <c r="G1258">
        <v>12</v>
      </c>
      <c r="H1258">
        <v>-80</v>
      </c>
      <c r="I1258">
        <v>-80</v>
      </c>
    </row>
    <row r="1259" spans="7:9" x14ac:dyDescent="0.25">
      <c r="G1259">
        <v>12</v>
      </c>
      <c r="H1259">
        <v>-80</v>
      </c>
      <c r="I1259">
        <v>-80</v>
      </c>
    </row>
    <row r="1260" spans="7:9" x14ac:dyDescent="0.25">
      <c r="G1260">
        <v>12</v>
      </c>
      <c r="H1260">
        <v>-80</v>
      </c>
      <c r="I1260">
        <v>-80</v>
      </c>
    </row>
    <row r="1261" spans="7:9" x14ac:dyDescent="0.25">
      <c r="G1261">
        <v>12</v>
      </c>
      <c r="H1261">
        <v>-81</v>
      </c>
      <c r="I1261">
        <v>-81</v>
      </c>
    </row>
    <row r="1262" spans="7:9" x14ac:dyDescent="0.25">
      <c r="G1262">
        <v>12</v>
      </c>
      <c r="H1262">
        <v>-80</v>
      </c>
      <c r="I1262">
        <v>-80</v>
      </c>
    </row>
    <row r="1263" spans="7:9" x14ac:dyDescent="0.25">
      <c r="G1263">
        <v>12</v>
      </c>
      <c r="H1263">
        <v>-80</v>
      </c>
      <c r="I1263">
        <v>-80</v>
      </c>
    </row>
    <row r="1264" spans="7:9" x14ac:dyDescent="0.25">
      <c r="G1264">
        <v>12</v>
      </c>
      <c r="H1264">
        <v>-80</v>
      </c>
      <c r="I1264">
        <v>-80</v>
      </c>
    </row>
    <row r="1265" spans="7:9" x14ac:dyDescent="0.25">
      <c r="G1265">
        <v>12</v>
      </c>
      <c r="H1265">
        <v>-80</v>
      </c>
      <c r="I1265">
        <v>-80</v>
      </c>
    </row>
    <row r="1266" spans="7:9" x14ac:dyDescent="0.25">
      <c r="G1266">
        <v>12</v>
      </c>
      <c r="H1266">
        <v>-80</v>
      </c>
      <c r="I1266">
        <v>-80</v>
      </c>
    </row>
    <row r="1267" spans="7:9" x14ac:dyDescent="0.25">
      <c r="G1267">
        <v>12</v>
      </c>
      <c r="H1267">
        <v>-81</v>
      </c>
      <c r="I1267">
        <v>-81</v>
      </c>
    </row>
    <row r="1268" spans="7:9" x14ac:dyDescent="0.25">
      <c r="G1268">
        <v>12</v>
      </c>
      <c r="H1268">
        <v>-81</v>
      </c>
      <c r="I1268">
        <v>-81</v>
      </c>
    </row>
    <row r="1269" spans="7:9" x14ac:dyDescent="0.25">
      <c r="G1269">
        <v>12</v>
      </c>
      <c r="H1269">
        <v>-81</v>
      </c>
      <c r="I1269">
        <v>-81</v>
      </c>
    </row>
    <row r="1270" spans="7:9" x14ac:dyDescent="0.25">
      <c r="G1270">
        <v>12</v>
      </c>
      <c r="H1270">
        <v>-80</v>
      </c>
      <c r="I1270">
        <v>-80</v>
      </c>
    </row>
    <row r="1271" spans="7:9" x14ac:dyDescent="0.25">
      <c r="G1271">
        <v>12</v>
      </c>
      <c r="H1271">
        <v>-80</v>
      </c>
      <c r="I1271">
        <v>-80</v>
      </c>
    </row>
    <row r="1272" spans="7:9" x14ac:dyDescent="0.25">
      <c r="G1272">
        <v>12</v>
      </c>
      <c r="H1272">
        <v>-80</v>
      </c>
      <c r="I1272">
        <v>-80</v>
      </c>
    </row>
    <row r="1273" spans="7:9" x14ac:dyDescent="0.25">
      <c r="G1273">
        <v>12</v>
      </c>
      <c r="H1273">
        <v>-80</v>
      </c>
      <c r="I1273">
        <v>-80</v>
      </c>
    </row>
    <row r="1274" spans="7:9" x14ac:dyDescent="0.25">
      <c r="G1274">
        <v>12</v>
      </c>
      <c r="H1274">
        <v>-80</v>
      </c>
      <c r="I1274">
        <v>-80</v>
      </c>
    </row>
    <row r="1275" spans="7:9" x14ac:dyDescent="0.25">
      <c r="G1275">
        <v>12</v>
      </c>
      <c r="H1275">
        <v>-80</v>
      </c>
      <c r="I1275">
        <v>-80</v>
      </c>
    </row>
    <row r="1276" spans="7:9" x14ac:dyDescent="0.25">
      <c r="G1276">
        <v>12</v>
      </c>
      <c r="H1276">
        <v>-79</v>
      </c>
      <c r="I1276">
        <v>-79</v>
      </c>
    </row>
    <row r="1277" spans="7:9" x14ac:dyDescent="0.25">
      <c r="G1277">
        <v>12</v>
      </c>
      <c r="H1277">
        <v>-79</v>
      </c>
      <c r="I1277">
        <v>-79</v>
      </c>
    </row>
    <row r="1278" spans="7:9" x14ac:dyDescent="0.25">
      <c r="G1278">
        <v>12</v>
      </c>
      <c r="H1278">
        <v>-79</v>
      </c>
      <c r="I1278">
        <v>-79</v>
      </c>
    </row>
    <row r="1279" spans="7:9" x14ac:dyDescent="0.25">
      <c r="G1279">
        <v>12</v>
      </c>
      <c r="H1279">
        <v>-80</v>
      </c>
      <c r="I1279">
        <v>-80</v>
      </c>
    </row>
    <row r="1280" spans="7:9" x14ac:dyDescent="0.25">
      <c r="G1280">
        <v>12</v>
      </c>
      <c r="H1280">
        <v>-79</v>
      </c>
      <c r="I1280">
        <v>-79</v>
      </c>
    </row>
    <row r="1281" spans="7:9" x14ac:dyDescent="0.25">
      <c r="G1281">
        <v>12</v>
      </c>
      <c r="H1281">
        <v>-79</v>
      </c>
      <c r="I1281">
        <v>-79</v>
      </c>
    </row>
    <row r="1282" spans="7:9" x14ac:dyDescent="0.25">
      <c r="G1282">
        <v>12</v>
      </c>
      <c r="H1282">
        <v>-80</v>
      </c>
      <c r="I1282">
        <v>-80</v>
      </c>
    </row>
    <row r="1283" spans="7:9" x14ac:dyDescent="0.25">
      <c r="G1283">
        <v>12</v>
      </c>
      <c r="H1283">
        <v>-80</v>
      </c>
      <c r="I1283">
        <v>-80</v>
      </c>
    </row>
    <row r="1284" spans="7:9" x14ac:dyDescent="0.25">
      <c r="G1284">
        <v>12</v>
      </c>
      <c r="H1284">
        <v>-81</v>
      </c>
      <c r="I1284">
        <v>-81</v>
      </c>
    </row>
    <row r="1285" spans="7:9" x14ac:dyDescent="0.25">
      <c r="G1285">
        <v>12</v>
      </c>
      <c r="H1285">
        <v>-81</v>
      </c>
      <c r="I1285">
        <v>-81</v>
      </c>
    </row>
    <row r="1286" spans="7:9" x14ac:dyDescent="0.25">
      <c r="G1286">
        <v>12</v>
      </c>
      <c r="H1286">
        <v>-80</v>
      </c>
      <c r="I1286">
        <v>-80</v>
      </c>
    </row>
    <row r="1287" spans="7:9" x14ac:dyDescent="0.25">
      <c r="G1287">
        <v>12</v>
      </c>
      <c r="H1287">
        <v>-80</v>
      </c>
      <c r="I1287">
        <v>-80</v>
      </c>
    </row>
    <row r="1288" spans="7:9" x14ac:dyDescent="0.25">
      <c r="G1288">
        <v>12</v>
      </c>
      <c r="H1288">
        <v>-79</v>
      </c>
      <c r="I1288">
        <v>-79</v>
      </c>
    </row>
    <row r="1289" spans="7:9" x14ac:dyDescent="0.25">
      <c r="G1289">
        <v>12</v>
      </c>
      <c r="H1289">
        <v>-80</v>
      </c>
      <c r="I1289">
        <v>-80</v>
      </c>
    </row>
    <row r="1290" spans="7:9" x14ac:dyDescent="0.25">
      <c r="G1290">
        <v>12</v>
      </c>
      <c r="H1290">
        <v>-79</v>
      </c>
      <c r="I1290">
        <v>-79</v>
      </c>
    </row>
    <row r="1291" spans="7:9" x14ac:dyDescent="0.25">
      <c r="G1291">
        <v>12</v>
      </c>
      <c r="H1291">
        <v>-79</v>
      </c>
      <c r="I1291">
        <v>-79</v>
      </c>
    </row>
    <row r="1292" spans="7:9" x14ac:dyDescent="0.25">
      <c r="G1292">
        <v>12</v>
      </c>
      <c r="H1292">
        <v>-80</v>
      </c>
      <c r="I1292">
        <v>-80</v>
      </c>
    </row>
    <row r="1293" spans="7:9" x14ac:dyDescent="0.25">
      <c r="G1293">
        <v>12</v>
      </c>
      <c r="H1293">
        <v>-81</v>
      </c>
      <c r="I1293">
        <v>-81</v>
      </c>
    </row>
    <row r="1294" spans="7:9" x14ac:dyDescent="0.25">
      <c r="G1294">
        <v>12</v>
      </c>
      <c r="H1294">
        <v>-79</v>
      </c>
      <c r="I1294">
        <v>-79</v>
      </c>
    </row>
    <row r="1295" spans="7:9" x14ac:dyDescent="0.25">
      <c r="G1295">
        <v>12</v>
      </c>
      <c r="H1295">
        <v>-80</v>
      </c>
      <c r="I1295">
        <v>-80</v>
      </c>
    </row>
    <row r="1296" spans="7:9" x14ac:dyDescent="0.25">
      <c r="G1296">
        <v>12</v>
      </c>
      <c r="H1296">
        <v>-80</v>
      </c>
      <c r="I1296">
        <v>-80</v>
      </c>
    </row>
    <row r="1297" spans="7:9" x14ac:dyDescent="0.25">
      <c r="G1297">
        <v>12</v>
      </c>
      <c r="H1297">
        <v>-81</v>
      </c>
      <c r="I1297">
        <v>-81</v>
      </c>
    </row>
    <row r="1298" spans="7:9" x14ac:dyDescent="0.25">
      <c r="G1298">
        <v>12</v>
      </c>
      <c r="H1298">
        <v>-80</v>
      </c>
      <c r="I1298">
        <v>-80</v>
      </c>
    </row>
    <row r="1299" spans="7:9" x14ac:dyDescent="0.25">
      <c r="G1299">
        <v>12</v>
      </c>
      <c r="H1299">
        <v>-80</v>
      </c>
      <c r="I1299">
        <v>-80</v>
      </c>
    </row>
    <row r="1300" spans="7:9" x14ac:dyDescent="0.25">
      <c r="G1300">
        <v>12</v>
      </c>
      <c r="H1300">
        <v>-79</v>
      </c>
      <c r="I1300">
        <v>-79</v>
      </c>
    </row>
    <row r="1301" spans="7:9" x14ac:dyDescent="0.25">
      <c r="G1301">
        <v>12</v>
      </c>
      <c r="H1301">
        <v>-80</v>
      </c>
      <c r="I1301">
        <v>-80</v>
      </c>
    </row>
    <row r="1302" spans="7:9" x14ac:dyDescent="0.25">
      <c r="G1302">
        <v>12</v>
      </c>
      <c r="H1302">
        <v>-79</v>
      </c>
      <c r="I1302">
        <v>-79</v>
      </c>
    </row>
    <row r="1303" spans="7:9" x14ac:dyDescent="0.25">
      <c r="G1303">
        <v>12</v>
      </c>
      <c r="H1303">
        <v>-79</v>
      </c>
      <c r="I1303">
        <v>-79</v>
      </c>
    </row>
    <row r="1304" spans="7:9" x14ac:dyDescent="0.25">
      <c r="G1304">
        <v>12</v>
      </c>
      <c r="H1304">
        <v>-79</v>
      </c>
      <c r="I1304">
        <v>-79</v>
      </c>
    </row>
    <row r="1305" spans="7:9" x14ac:dyDescent="0.25">
      <c r="G1305">
        <v>12</v>
      </c>
      <c r="H1305">
        <v>-79</v>
      </c>
      <c r="I1305">
        <v>-79</v>
      </c>
    </row>
    <row r="1306" spans="7:9" x14ac:dyDescent="0.25">
      <c r="G1306">
        <v>12</v>
      </c>
      <c r="H1306">
        <v>-80</v>
      </c>
      <c r="I1306">
        <v>-80</v>
      </c>
    </row>
    <row r="1307" spans="7:9" x14ac:dyDescent="0.25">
      <c r="G1307">
        <v>12</v>
      </c>
      <c r="H1307">
        <v>-80</v>
      </c>
      <c r="I1307">
        <v>-80</v>
      </c>
    </row>
    <row r="1308" spans="7:9" x14ac:dyDescent="0.25">
      <c r="G1308">
        <v>12</v>
      </c>
      <c r="H1308">
        <v>-81</v>
      </c>
      <c r="I1308">
        <v>-81</v>
      </c>
    </row>
    <row r="1309" spans="7:9" x14ac:dyDescent="0.25">
      <c r="G1309">
        <v>12</v>
      </c>
      <c r="H1309">
        <v>-80</v>
      </c>
      <c r="I1309">
        <v>-80</v>
      </c>
    </row>
    <row r="1310" spans="7:9" x14ac:dyDescent="0.25">
      <c r="G1310">
        <v>12</v>
      </c>
      <c r="H1310">
        <v>-80</v>
      </c>
      <c r="I1310">
        <v>-80</v>
      </c>
    </row>
    <row r="1311" spans="7:9" x14ac:dyDescent="0.25">
      <c r="G1311">
        <v>12.5</v>
      </c>
      <c r="H1311">
        <v>-82</v>
      </c>
      <c r="I1311">
        <v>-82</v>
      </c>
    </row>
    <row r="1312" spans="7:9" x14ac:dyDescent="0.25">
      <c r="G1312">
        <v>12.5</v>
      </c>
      <c r="H1312">
        <v>-81</v>
      </c>
      <c r="I1312">
        <v>-81</v>
      </c>
    </row>
    <row r="1313" spans="7:9" x14ac:dyDescent="0.25">
      <c r="G1313">
        <v>12.5</v>
      </c>
      <c r="H1313">
        <v>-83</v>
      </c>
      <c r="I1313">
        <v>-83</v>
      </c>
    </row>
    <row r="1314" spans="7:9" x14ac:dyDescent="0.25">
      <c r="G1314">
        <v>12.5</v>
      </c>
      <c r="H1314">
        <v>-83</v>
      </c>
      <c r="I1314">
        <v>-83</v>
      </c>
    </row>
    <row r="1315" spans="7:9" x14ac:dyDescent="0.25">
      <c r="G1315">
        <v>12.5</v>
      </c>
      <c r="H1315">
        <v>-82</v>
      </c>
      <c r="I1315">
        <v>-82</v>
      </c>
    </row>
    <row r="1316" spans="7:9" x14ac:dyDescent="0.25">
      <c r="G1316">
        <v>12.5</v>
      </c>
      <c r="H1316">
        <v>-84</v>
      </c>
      <c r="I1316">
        <v>-84</v>
      </c>
    </row>
    <row r="1317" spans="7:9" x14ac:dyDescent="0.25">
      <c r="G1317">
        <v>12.5</v>
      </c>
      <c r="H1317">
        <v>-84</v>
      </c>
      <c r="I1317">
        <v>-84</v>
      </c>
    </row>
    <row r="1318" spans="7:9" x14ac:dyDescent="0.25">
      <c r="G1318">
        <v>12.5</v>
      </c>
      <c r="H1318">
        <v>-84</v>
      </c>
      <c r="I1318">
        <v>-84</v>
      </c>
    </row>
    <row r="1319" spans="7:9" x14ac:dyDescent="0.25">
      <c r="G1319">
        <v>12.5</v>
      </c>
      <c r="H1319">
        <v>-84</v>
      </c>
      <c r="I1319">
        <v>-84</v>
      </c>
    </row>
    <row r="1320" spans="7:9" x14ac:dyDescent="0.25">
      <c r="G1320">
        <v>12.5</v>
      </c>
      <c r="H1320">
        <v>-84</v>
      </c>
      <c r="I1320">
        <v>-84</v>
      </c>
    </row>
    <row r="1321" spans="7:9" x14ac:dyDescent="0.25">
      <c r="G1321">
        <v>12.5</v>
      </c>
      <c r="H1321">
        <v>-85</v>
      </c>
      <c r="I1321">
        <v>-85</v>
      </c>
    </row>
    <row r="1322" spans="7:9" x14ac:dyDescent="0.25">
      <c r="G1322">
        <v>12.5</v>
      </c>
      <c r="H1322">
        <v>-82</v>
      </c>
      <c r="I1322">
        <v>-82</v>
      </c>
    </row>
    <row r="1323" spans="7:9" x14ac:dyDescent="0.25">
      <c r="G1323">
        <v>12.5</v>
      </c>
      <c r="H1323">
        <v>-84</v>
      </c>
      <c r="I1323">
        <v>-84</v>
      </c>
    </row>
    <row r="1324" spans="7:9" x14ac:dyDescent="0.25">
      <c r="G1324">
        <v>12.5</v>
      </c>
      <c r="H1324">
        <v>-83</v>
      </c>
      <c r="I1324">
        <v>-83</v>
      </c>
    </row>
    <row r="1325" spans="7:9" x14ac:dyDescent="0.25">
      <c r="G1325">
        <v>12.5</v>
      </c>
      <c r="H1325">
        <v>-87</v>
      </c>
      <c r="I1325">
        <v>-87</v>
      </c>
    </row>
    <row r="1326" spans="7:9" x14ac:dyDescent="0.25">
      <c r="G1326">
        <v>12.5</v>
      </c>
      <c r="H1326">
        <v>-84</v>
      </c>
      <c r="I1326">
        <v>-84</v>
      </c>
    </row>
    <row r="1327" spans="7:9" x14ac:dyDescent="0.25">
      <c r="G1327">
        <v>12.5</v>
      </c>
      <c r="H1327">
        <v>-84</v>
      </c>
      <c r="I1327">
        <v>-84</v>
      </c>
    </row>
    <row r="1328" spans="7:9" x14ac:dyDescent="0.25">
      <c r="G1328">
        <v>12.5</v>
      </c>
      <c r="H1328">
        <v>-84</v>
      </c>
      <c r="I1328">
        <v>-84</v>
      </c>
    </row>
    <row r="1329" spans="7:9" x14ac:dyDescent="0.25">
      <c r="G1329">
        <v>12.5</v>
      </c>
      <c r="H1329">
        <v>-85</v>
      </c>
      <c r="I1329">
        <v>-85</v>
      </c>
    </row>
    <row r="1330" spans="7:9" x14ac:dyDescent="0.25">
      <c r="G1330">
        <v>12.5</v>
      </c>
      <c r="H1330">
        <v>-84</v>
      </c>
      <c r="I1330">
        <v>-84</v>
      </c>
    </row>
    <row r="1331" spans="7:9" x14ac:dyDescent="0.25">
      <c r="G1331">
        <v>12.5</v>
      </c>
      <c r="H1331">
        <v>-84</v>
      </c>
      <c r="I1331">
        <v>-84</v>
      </c>
    </row>
    <row r="1332" spans="7:9" x14ac:dyDescent="0.25">
      <c r="G1332">
        <v>12.5</v>
      </c>
      <c r="H1332">
        <v>-84</v>
      </c>
      <c r="I1332">
        <v>-84</v>
      </c>
    </row>
    <row r="1333" spans="7:9" x14ac:dyDescent="0.25">
      <c r="G1333">
        <v>12.5</v>
      </c>
      <c r="H1333">
        <v>-84</v>
      </c>
      <c r="I1333">
        <v>-84</v>
      </c>
    </row>
    <row r="1334" spans="7:9" x14ac:dyDescent="0.25">
      <c r="G1334">
        <v>12.5</v>
      </c>
      <c r="H1334">
        <v>-85</v>
      </c>
      <c r="I1334">
        <v>-85</v>
      </c>
    </row>
    <row r="1335" spans="7:9" x14ac:dyDescent="0.25">
      <c r="G1335">
        <v>12.5</v>
      </c>
      <c r="H1335">
        <v>-84</v>
      </c>
      <c r="I1335">
        <v>-84</v>
      </c>
    </row>
    <row r="1336" spans="7:9" x14ac:dyDescent="0.25">
      <c r="G1336">
        <v>12.5</v>
      </c>
      <c r="H1336">
        <v>-85</v>
      </c>
      <c r="I1336">
        <v>-85</v>
      </c>
    </row>
    <row r="1337" spans="7:9" x14ac:dyDescent="0.25">
      <c r="G1337">
        <v>12.5</v>
      </c>
      <c r="H1337">
        <v>-85</v>
      </c>
      <c r="I1337">
        <v>-85</v>
      </c>
    </row>
    <row r="1338" spans="7:9" x14ac:dyDescent="0.25">
      <c r="G1338">
        <v>12.5</v>
      </c>
      <c r="H1338">
        <v>-81</v>
      </c>
      <c r="I1338">
        <v>-81</v>
      </c>
    </row>
    <row r="1339" spans="7:9" x14ac:dyDescent="0.25">
      <c r="G1339">
        <v>12.5</v>
      </c>
      <c r="H1339">
        <v>-82</v>
      </c>
      <c r="I1339">
        <v>-82</v>
      </c>
    </row>
    <row r="1340" spans="7:9" x14ac:dyDescent="0.25">
      <c r="G1340">
        <v>12.5</v>
      </c>
      <c r="H1340">
        <v>-83</v>
      </c>
      <c r="I1340">
        <v>-83</v>
      </c>
    </row>
    <row r="1341" spans="7:9" x14ac:dyDescent="0.25">
      <c r="G1341">
        <v>12.5</v>
      </c>
      <c r="H1341">
        <v>-83</v>
      </c>
      <c r="I1341">
        <v>-83</v>
      </c>
    </row>
    <row r="1342" spans="7:9" x14ac:dyDescent="0.25">
      <c r="G1342">
        <v>12.5</v>
      </c>
      <c r="H1342">
        <v>-82</v>
      </c>
      <c r="I1342">
        <v>-82</v>
      </c>
    </row>
    <row r="1343" spans="7:9" x14ac:dyDescent="0.25">
      <c r="G1343">
        <v>12.5</v>
      </c>
      <c r="H1343">
        <v>-82</v>
      </c>
      <c r="I1343">
        <v>-82</v>
      </c>
    </row>
    <row r="1344" spans="7:9" x14ac:dyDescent="0.25">
      <c r="G1344">
        <v>12.5</v>
      </c>
      <c r="H1344">
        <v>-84</v>
      </c>
      <c r="I1344">
        <v>-84</v>
      </c>
    </row>
    <row r="1345" spans="7:9" x14ac:dyDescent="0.25">
      <c r="G1345">
        <v>12.5</v>
      </c>
      <c r="H1345">
        <v>-84</v>
      </c>
      <c r="I1345">
        <v>-84</v>
      </c>
    </row>
    <row r="1346" spans="7:9" x14ac:dyDescent="0.25">
      <c r="G1346">
        <v>12.5</v>
      </c>
      <c r="H1346">
        <v>-83</v>
      </c>
      <c r="I1346">
        <v>-83</v>
      </c>
    </row>
    <row r="1347" spans="7:9" x14ac:dyDescent="0.25">
      <c r="G1347">
        <v>12.5</v>
      </c>
      <c r="H1347">
        <v>-83</v>
      </c>
      <c r="I1347">
        <v>-83</v>
      </c>
    </row>
    <row r="1348" spans="7:9" x14ac:dyDescent="0.25">
      <c r="G1348">
        <v>12.5</v>
      </c>
      <c r="H1348">
        <v>-82</v>
      </c>
      <c r="I1348">
        <v>-82</v>
      </c>
    </row>
    <row r="1349" spans="7:9" x14ac:dyDescent="0.25">
      <c r="G1349">
        <v>12.5</v>
      </c>
      <c r="H1349">
        <v>-82</v>
      </c>
      <c r="I1349">
        <v>-82</v>
      </c>
    </row>
    <row r="1350" spans="7:9" x14ac:dyDescent="0.25">
      <c r="G1350">
        <v>12.5</v>
      </c>
      <c r="H1350">
        <v>-82</v>
      </c>
      <c r="I1350">
        <v>-82</v>
      </c>
    </row>
    <row r="1351" spans="7:9" x14ac:dyDescent="0.25">
      <c r="G1351">
        <v>12.5</v>
      </c>
      <c r="H1351">
        <v>-83</v>
      </c>
      <c r="I1351">
        <v>-83</v>
      </c>
    </row>
    <row r="1352" spans="7:9" x14ac:dyDescent="0.25">
      <c r="G1352">
        <v>12.5</v>
      </c>
      <c r="H1352">
        <v>-82</v>
      </c>
      <c r="I1352">
        <v>-82</v>
      </c>
    </row>
    <row r="1353" spans="7:9" x14ac:dyDescent="0.25">
      <c r="G1353">
        <v>12.5</v>
      </c>
      <c r="H1353">
        <v>-82</v>
      </c>
      <c r="I1353">
        <v>-82</v>
      </c>
    </row>
    <row r="1354" spans="7:9" x14ac:dyDescent="0.25">
      <c r="G1354">
        <v>12.5</v>
      </c>
      <c r="H1354">
        <v>-82</v>
      </c>
      <c r="I1354">
        <v>-82</v>
      </c>
    </row>
    <row r="1355" spans="7:9" x14ac:dyDescent="0.25">
      <c r="G1355">
        <v>12.5</v>
      </c>
      <c r="H1355">
        <v>-82</v>
      </c>
      <c r="I1355">
        <v>-82</v>
      </c>
    </row>
    <row r="1356" spans="7:9" x14ac:dyDescent="0.25">
      <c r="G1356">
        <v>12.5</v>
      </c>
      <c r="H1356">
        <v>-83</v>
      </c>
      <c r="I1356">
        <v>-83</v>
      </c>
    </row>
    <row r="1357" spans="7:9" x14ac:dyDescent="0.25">
      <c r="G1357">
        <v>12.5</v>
      </c>
      <c r="H1357">
        <v>-82</v>
      </c>
      <c r="I1357">
        <v>-82</v>
      </c>
    </row>
    <row r="1358" spans="7:9" x14ac:dyDescent="0.25">
      <c r="G1358">
        <v>12.5</v>
      </c>
      <c r="H1358">
        <v>-81</v>
      </c>
      <c r="I1358">
        <v>-81</v>
      </c>
    </row>
    <row r="1359" spans="7:9" x14ac:dyDescent="0.25">
      <c r="G1359">
        <v>12.5</v>
      </c>
      <c r="H1359">
        <v>-85</v>
      </c>
      <c r="I1359">
        <v>-85</v>
      </c>
    </row>
    <row r="1360" spans="7:9" x14ac:dyDescent="0.25">
      <c r="G1360">
        <v>12.5</v>
      </c>
      <c r="H1360">
        <v>-87</v>
      </c>
      <c r="I1360">
        <v>-87</v>
      </c>
    </row>
    <row r="1361" spans="7:9" x14ac:dyDescent="0.25">
      <c r="G1361">
        <v>12.5</v>
      </c>
      <c r="H1361">
        <v>-86</v>
      </c>
      <c r="I1361">
        <v>-86</v>
      </c>
    </row>
    <row r="1362" spans="7:9" x14ac:dyDescent="0.25">
      <c r="G1362">
        <v>12.5</v>
      </c>
      <c r="H1362">
        <v>-87</v>
      </c>
      <c r="I1362">
        <v>-87</v>
      </c>
    </row>
    <row r="1363" spans="7:9" x14ac:dyDescent="0.25">
      <c r="G1363">
        <v>12.5</v>
      </c>
      <c r="H1363">
        <v>-87</v>
      </c>
      <c r="I1363">
        <v>-87</v>
      </c>
    </row>
    <row r="1364" spans="7:9" x14ac:dyDescent="0.25">
      <c r="G1364">
        <v>12.5</v>
      </c>
      <c r="H1364">
        <v>-86</v>
      </c>
      <c r="I1364">
        <v>-86</v>
      </c>
    </row>
    <row r="1365" spans="7:9" x14ac:dyDescent="0.25">
      <c r="G1365">
        <v>12.5</v>
      </c>
      <c r="H1365">
        <v>-86</v>
      </c>
      <c r="I1365">
        <v>-86</v>
      </c>
    </row>
    <row r="1366" spans="7:9" x14ac:dyDescent="0.25">
      <c r="G1366">
        <v>12.5</v>
      </c>
      <c r="H1366">
        <v>-87</v>
      </c>
      <c r="I1366">
        <v>-87</v>
      </c>
    </row>
    <row r="1367" spans="7:9" x14ac:dyDescent="0.25">
      <c r="G1367">
        <v>12.5</v>
      </c>
      <c r="H1367">
        <v>-87</v>
      </c>
      <c r="I1367">
        <v>-87</v>
      </c>
    </row>
    <row r="1368" spans="7:9" x14ac:dyDescent="0.25">
      <c r="G1368">
        <v>12.5</v>
      </c>
      <c r="H1368">
        <v>-87</v>
      </c>
      <c r="I1368">
        <v>-87</v>
      </c>
    </row>
    <row r="1369" spans="7:9" x14ac:dyDescent="0.25">
      <c r="G1369">
        <v>12.5</v>
      </c>
      <c r="H1369">
        <v>-86</v>
      </c>
      <c r="I1369">
        <v>-86</v>
      </c>
    </row>
    <row r="1370" spans="7:9" x14ac:dyDescent="0.25">
      <c r="G1370">
        <v>12.5</v>
      </c>
      <c r="H1370">
        <v>-86</v>
      </c>
      <c r="I1370">
        <v>-86</v>
      </c>
    </row>
    <row r="1371" spans="7:9" x14ac:dyDescent="0.25">
      <c r="G1371">
        <v>12.5</v>
      </c>
      <c r="H1371">
        <v>-86</v>
      </c>
      <c r="I1371">
        <v>-86</v>
      </c>
    </row>
    <row r="1372" spans="7:9" x14ac:dyDescent="0.25">
      <c r="G1372">
        <v>12.5</v>
      </c>
      <c r="H1372">
        <v>-86</v>
      </c>
      <c r="I1372">
        <v>-86</v>
      </c>
    </row>
    <row r="1373" spans="7:9" x14ac:dyDescent="0.25">
      <c r="G1373">
        <v>12.5</v>
      </c>
      <c r="H1373">
        <v>-84</v>
      </c>
      <c r="I1373">
        <v>-84</v>
      </c>
    </row>
    <row r="1374" spans="7:9" x14ac:dyDescent="0.25">
      <c r="G1374">
        <v>12.5</v>
      </c>
      <c r="H1374">
        <v>-86</v>
      </c>
      <c r="I1374">
        <v>-86</v>
      </c>
    </row>
    <row r="1375" spans="7:9" x14ac:dyDescent="0.25">
      <c r="G1375">
        <v>12.5</v>
      </c>
      <c r="H1375">
        <v>-86</v>
      </c>
      <c r="I1375">
        <v>-86</v>
      </c>
    </row>
    <row r="1376" spans="7:9" x14ac:dyDescent="0.25">
      <c r="G1376">
        <v>12.5</v>
      </c>
      <c r="H1376">
        <v>-87</v>
      </c>
      <c r="I1376">
        <v>-87</v>
      </c>
    </row>
    <row r="1377" spans="7:9" x14ac:dyDescent="0.25">
      <c r="G1377">
        <v>12.5</v>
      </c>
      <c r="H1377">
        <v>-85</v>
      </c>
      <c r="I1377">
        <v>-85</v>
      </c>
    </row>
    <row r="1378" spans="7:9" x14ac:dyDescent="0.25">
      <c r="G1378">
        <v>12.5</v>
      </c>
      <c r="H1378">
        <v>-85</v>
      </c>
      <c r="I1378">
        <v>-85</v>
      </c>
    </row>
    <row r="1379" spans="7:9" x14ac:dyDescent="0.25">
      <c r="G1379">
        <v>12.5</v>
      </c>
      <c r="H1379">
        <v>-86</v>
      </c>
      <c r="I1379">
        <v>-86</v>
      </c>
    </row>
    <row r="1380" spans="7:9" x14ac:dyDescent="0.25">
      <c r="G1380">
        <v>12.5</v>
      </c>
      <c r="H1380">
        <v>-85</v>
      </c>
      <c r="I1380">
        <v>-85</v>
      </c>
    </row>
    <row r="1381" spans="7:9" x14ac:dyDescent="0.25">
      <c r="G1381">
        <v>12.5</v>
      </c>
      <c r="H1381">
        <v>-84</v>
      </c>
      <c r="I1381">
        <v>-84</v>
      </c>
    </row>
    <row r="1382" spans="7:9" x14ac:dyDescent="0.25">
      <c r="G1382">
        <v>12.5</v>
      </c>
      <c r="H1382">
        <v>-84</v>
      </c>
      <c r="I1382">
        <v>-84</v>
      </c>
    </row>
    <row r="1383" spans="7:9" x14ac:dyDescent="0.25">
      <c r="G1383">
        <v>12.5</v>
      </c>
      <c r="H1383">
        <v>-85</v>
      </c>
      <c r="I1383">
        <v>-85</v>
      </c>
    </row>
    <row r="1384" spans="7:9" x14ac:dyDescent="0.25">
      <c r="G1384">
        <v>13</v>
      </c>
      <c r="H1384">
        <v>-82</v>
      </c>
      <c r="I1384">
        <v>-82</v>
      </c>
    </row>
    <row r="1385" spans="7:9" x14ac:dyDescent="0.25">
      <c r="G1385">
        <v>13</v>
      </c>
      <c r="H1385">
        <v>-82</v>
      </c>
      <c r="I1385">
        <v>-82</v>
      </c>
    </row>
    <row r="1386" spans="7:9" x14ac:dyDescent="0.25">
      <c r="G1386">
        <v>13</v>
      </c>
      <c r="H1386">
        <v>-82</v>
      </c>
      <c r="I1386">
        <v>-82</v>
      </c>
    </row>
    <row r="1387" spans="7:9" x14ac:dyDescent="0.25">
      <c r="G1387">
        <v>13</v>
      </c>
      <c r="H1387">
        <v>-82</v>
      </c>
      <c r="I1387">
        <v>-82</v>
      </c>
    </row>
    <row r="1388" spans="7:9" x14ac:dyDescent="0.25">
      <c r="G1388">
        <v>13</v>
      </c>
      <c r="H1388">
        <v>-82</v>
      </c>
      <c r="I1388">
        <v>-82</v>
      </c>
    </row>
    <row r="1389" spans="7:9" x14ac:dyDescent="0.25">
      <c r="G1389">
        <v>13</v>
      </c>
      <c r="H1389">
        <v>-82</v>
      </c>
      <c r="I1389">
        <v>-82</v>
      </c>
    </row>
    <row r="1390" spans="7:9" x14ac:dyDescent="0.25">
      <c r="G1390">
        <v>13</v>
      </c>
      <c r="H1390">
        <v>-81</v>
      </c>
      <c r="I1390">
        <v>-81</v>
      </c>
    </row>
    <row r="1391" spans="7:9" x14ac:dyDescent="0.25">
      <c r="G1391">
        <v>13</v>
      </c>
      <c r="H1391">
        <v>-82</v>
      </c>
      <c r="I1391">
        <v>-82</v>
      </c>
    </row>
    <row r="1392" spans="7:9" x14ac:dyDescent="0.25">
      <c r="G1392">
        <v>13</v>
      </c>
      <c r="H1392">
        <v>-81</v>
      </c>
      <c r="I1392">
        <v>-81</v>
      </c>
    </row>
    <row r="1393" spans="7:9" x14ac:dyDescent="0.25">
      <c r="G1393">
        <v>13</v>
      </c>
      <c r="H1393">
        <v>-81</v>
      </c>
      <c r="I1393">
        <v>-81</v>
      </c>
    </row>
    <row r="1394" spans="7:9" x14ac:dyDescent="0.25">
      <c r="G1394">
        <v>13</v>
      </c>
      <c r="H1394">
        <v>-81</v>
      </c>
      <c r="I1394">
        <v>-81</v>
      </c>
    </row>
    <row r="1395" spans="7:9" x14ac:dyDescent="0.25">
      <c r="G1395">
        <v>13</v>
      </c>
      <c r="H1395">
        <v>-81</v>
      </c>
      <c r="I1395">
        <v>-81</v>
      </c>
    </row>
    <row r="1396" spans="7:9" x14ac:dyDescent="0.25">
      <c r="G1396">
        <v>13</v>
      </c>
      <c r="H1396">
        <v>-82</v>
      </c>
      <c r="I1396">
        <v>-82</v>
      </c>
    </row>
    <row r="1397" spans="7:9" x14ac:dyDescent="0.25">
      <c r="G1397">
        <v>13</v>
      </c>
      <c r="H1397">
        <v>-82</v>
      </c>
      <c r="I1397">
        <v>-82</v>
      </c>
    </row>
    <row r="1398" spans="7:9" x14ac:dyDescent="0.25">
      <c r="G1398">
        <v>13</v>
      </c>
      <c r="H1398">
        <v>-82</v>
      </c>
      <c r="I1398">
        <v>-82</v>
      </c>
    </row>
    <row r="1399" spans="7:9" x14ac:dyDescent="0.25">
      <c r="G1399">
        <v>13</v>
      </c>
      <c r="H1399">
        <v>-82</v>
      </c>
      <c r="I1399">
        <v>-82</v>
      </c>
    </row>
    <row r="1400" spans="7:9" x14ac:dyDescent="0.25">
      <c r="G1400">
        <v>13</v>
      </c>
      <c r="H1400">
        <v>-81</v>
      </c>
      <c r="I1400">
        <v>-81</v>
      </c>
    </row>
    <row r="1401" spans="7:9" x14ac:dyDescent="0.25">
      <c r="G1401">
        <v>13</v>
      </c>
      <c r="H1401">
        <v>-82</v>
      </c>
      <c r="I1401">
        <v>-82</v>
      </c>
    </row>
    <row r="1402" spans="7:9" x14ac:dyDescent="0.25">
      <c r="G1402">
        <v>13</v>
      </c>
      <c r="H1402">
        <v>-82</v>
      </c>
      <c r="I1402">
        <v>-82</v>
      </c>
    </row>
    <row r="1403" spans="7:9" x14ac:dyDescent="0.25">
      <c r="G1403">
        <v>13</v>
      </c>
      <c r="H1403">
        <v>-82</v>
      </c>
      <c r="I1403">
        <v>-82</v>
      </c>
    </row>
    <row r="1404" spans="7:9" x14ac:dyDescent="0.25">
      <c r="G1404">
        <v>13</v>
      </c>
      <c r="H1404">
        <v>-82</v>
      </c>
      <c r="I1404">
        <v>-82</v>
      </c>
    </row>
    <row r="1405" spans="7:9" x14ac:dyDescent="0.25">
      <c r="G1405">
        <v>13</v>
      </c>
      <c r="H1405">
        <v>-82</v>
      </c>
      <c r="I1405">
        <v>-82</v>
      </c>
    </row>
    <row r="1406" spans="7:9" x14ac:dyDescent="0.25">
      <c r="G1406">
        <v>13</v>
      </c>
      <c r="H1406">
        <v>-82</v>
      </c>
      <c r="I1406">
        <v>-82</v>
      </c>
    </row>
    <row r="1407" spans="7:9" x14ac:dyDescent="0.25">
      <c r="G1407">
        <v>13</v>
      </c>
      <c r="H1407">
        <v>-83</v>
      </c>
      <c r="I1407">
        <v>-83</v>
      </c>
    </row>
    <row r="1408" spans="7:9" x14ac:dyDescent="0.25">
      <c r="G1408">
        <v>13</v>
      </c>
      <c r="H1408">
        <v>-83</v>
      </c>
      <c r="I1408">
        <v>-83</v>
      </c>
    </row>
    <row r="1409" spans="7:9" x14ac:dyDescent="0.25">
      <c r="G1409">
        <v>13</v>
      </c>
      <c r="H1409">
        <v>-83</v>
      </c>
      <c r="I1409">
        <v>-83</v>
      </c>
    </row>
    <row r="1410" spans="7:9" x14ac:dyDescent="0.25">
      <c r="G1410">
        <v>13</v>
      </c>
      <c r="H1410">
        <v>-83</v>
      </c>
      <c r="I1410">
        <v>-83</v>
      </c>
    </row>
    <row r="1411" spans="7:9" x14ac:dyDescent="0.25">
      <c r="G1411">
        <v>13</v>
      </c>
      <c r="H1411">
        <v>-82</v>
      </c>
      <c r="I1411">
        <v>-82</v>
      </c>
    </row>
    <row r="1412" spans="7:9" x14ac:dyDescent="0.25">
      <c r="G1412">
        <v>13</v>
      </c>
      <c r="H1412">
        <v>-83</v>
      </c>
      <c r="I1412">
        <v>-83</v>
      </c>
    </row>
    <row r="1413" spans="7:9" x14ac:dyDescent="0.25">
      <c r="G1413">
        <v>13</v>
      </c>
      <c r="H1413">
        <v>-82</v>
      </c>
      <c r="I1413">
        <v>-82</v>
      </c>
    </row>
    <row r="1414" spans="7:9" x14ac:dyDescent="0.25">
      <c r="G1414">
        <v>13</v>
      </c>
      <c r="H1414">
        <v>-82</v>
      </c>
      <c r="I1414">
        <v>-82</v>
      </c>
    </row>
    <row r="1415" spans="7:9" x14ac:dyDescent="0.25">
      <c r="G1415">
        <v>13</v>
      </c>
      <c r="H1415">
        <v>-82</v>
      </c>
      <c r="I1415">
        <v>-82</v>
      </c>
    </row>
    <row r="1416" spans="7:9" x14ac:dyDescent="0.25">
      <c r="G1416">
        <v>13</v>
      </c>
      <c r="H1416">
        <v>-83</v>
      </c>
      <c r="I1416">
        <v>-83</v>
      </c>
    </row>
    <row r="1417" spans="7:9" x14ac:dyDescent="0.25">
      <c r="G1417">
        <v>13</v>
      </c>
      <c r="H1417">
        <v>-83</v>
      </c>
      <c r="I1417">
        <v>-83</v>
      </c>
    </row>
    <row r="1418" spans="7:9" x14ac:dyDescent="0.25">
      <c r="G1418">
        <v>13</v>
      </c>
      <c r="H1418">
        <v>-83</v>
      </c>
      <c r="I1418">
        <v>-83</v>
      </c>
    </row>
    <row r="1419" spans="7:9" x14ac:dyDescent="0.25">
      <c r="G1419">
        <v>13</v>
      </c>
      <c r="H1419">
        <v>-83</v>
      </c>
      <c r="I1419">
        <v>-83</v>
      </c>
    </row>
    <row r="1420" spans="7:9" x14ac:dyDescent="0.25">
      <c r="G1420">
        <v>13</v>
      </c>
      <c r="H1420">
        <v>-82</v>
      </c>
      <c r="I1420">
        <v>-82</v>
      </c>
    </row>
    <row r="1421" spans="7:9" x14ac:dyDescent="0.25">
      <c r="G1421">
        <v>13</v>
      </c>
      <c r="H1421">
        <v>-83</v>
      </c>
      <c r="I1421">
        <v>-83</v>
      </c>
    </row>
    <row r="1422" spans="7:9" x14ac:dyDescent="0.25">
      <c r="G1422">
        <v>13</v>
      </c>
      <c r="H1422">
        <v>-83</v>
      </c>
      <c r="I1422">
        <v>-83</v>
      </c>
    </row>
    <row r="1423" spans="7:9" x14ac:dyDescent="0.25">
      <c r="G1423">
        <v>13.5</v>
      </c>
      <c r="H1423">
        <v>-82</v>
      </c>
      <c r="I1423">
        <v>-82</v>
      </c>
    </row>
    <row r="1424" spans="7:9" x14ac:dyDescent="0.25">
      <c r="G1424">
        <v>13.5</v>
      </c>
      <c r="H1424">
        <v>-82</v>
      </c>
      <c r="I1424">
        <v>-82</v>
      </c>
    </row>
    <row r="1425" spans="7:9" x14ac:dyDescent="0.25">
      <c r="G1425">
        <v>13.5</v>
      </c>
      <c r="H1425">
        <v>-82</v>
      </c>
      <c r="I1425">
        <v>-82</v>
      </c>
    </row>
    <row r="1426" spans="7:9" x14ac:dyDescent="0.25">
      <c r="G1426">
        <v>13.5</v>
      </c>
      <c r="H1426">
        <v>-82</v>
      </c>
      <c r="I1426">
        <v>-82</v>
      </c>
    </row>
    <row r="1427" spans="7:9" x14ac:dyDescent="0.25">
      <c r="G1427">
        <v>13.5</v>
      </c>
      <c r="H1427">
        <v>-82</v>
      </c>
      <c r="I1427">
        <v>-82</v>
      </c>
    </row>
    <row r="1428" spans="7:9" x14ac:dyDescent="0.25">
      <c r="G1428">
        <v>13.5</v>
      </c>
      <c r="H1428">
        <v>-82</v>
      </c>
      <c r="I1428">
        <v>-82</v>
      </c>
    </row>
    <row r="1429" spans="7:9" x14ac:dyDescent="0.25">
      <c r="G1429">
        <v>13.5</v>
      </c>
      <c r="H1429">
        <v>-82</v>
      </c>
      <c r="I1429">
        <v>-82</v>
      </c>
    </row>
    <row r="1430" spans="7:9" x14ac:dyDescent="0.25">
      <c r="G1430">
        <v>13.5</v>
      </c>
      <c r="H1430">
        <v>-82</v>
      </c>
      <c r="I1430">
        <v>-82</v>
      </c>
    </row>
    <row r="1431" spans="7:9" x14ac:dyDescent="0.25">
      <c r="G1431">
        <v>13.5</v>
      </c>
      <c r="H1431">
        <v>-82</v>
      </c>
      <c r="I1431">
        <v>-82</v>
      </c>
    </row>
    <row r="1432" spans="7:9" x14ac:dyDescent="0.25">
      <c r="G1432">
        <v>13.5</v>
      </c>
      <c r="H1432">
        <v>-82</v>
      </c>
      <c r="I1432">
        <v>-82</v>
      </c>
    </row>
    <row r="1433" spans="7:9" x14ac:dyDescent="0.25">
      <c r="G1433">
        <v>13.5</v>
      </c>
      <c r="H1433">
        <v>-82</v>
      </c>
      <c r="I1433">
        <v>-82</v>
      </c>
    </row>
    <row r="1434" spans="7:9" x14ac:dyDescent="0.25">
      <c r="G1434">
        <v>13.5</v>
      </c>
      <c r="H1434">
        <v>-82</v>
      </c>
      <c r="I1434">
        <v>-82</v>
      </c>
    </row>
    <row r="1435" spans="7:9" x14ac:dyDescent="0.25">
      <c r="G1435">
        <v>13.5</v>
      </c>
      <c r="H1435">
        <v>-82</v>
      </c>
      <c r="I1435">
        <v>-82</v>
      </c>
    </row>
    <row r="1436" spans="7:9" x14ac:dyDescent="0.25">
      <c r="G1436">
        <v>13.5</v>
      </c>
      <c r="H1436">
        <v>-82</v>
      </c>
      <c r="I1436">
        <v>-82</v>
      </c>
    </row>
    <row r="1437" spans="7:9" x14ac:dyDescent="0.25">
      <c r="G1437">
        <v>13.5</v>
      </c>
      <c r="H1437">
        <v>-82</v>
      </c>
      <c r="I1437">
        <v>-82</v>
      </c>
    </row>
    <row r="1438" spans="7:9" x14ac:dyDescent="0.25">
      <c r="G1438">
        <v>13.5</v>
      </c>
      <c r="H1438">
        <v>-82</v>
      </c>
      <c r="I1438">
        <v>-82</v>
      </c>
    </row>
    <row r="1439" spans="7:9" x14ac:dyDescent="0.25">
      <c r="G1439">
        <v>13.5</v>
      </c>
      <c r="H1439">
        <v>-82</v>
      </c>
      <c r="I1439">
        <v>-82</v>
      </c>
    </row>
    <row r="1440" spans="7:9" x14ac:dyDescent="0.25">
      <c r="G1440">
        <v>13.5</v>
      </c>
      <c r="H1440">
        <v>-82</v>
      </c>
      <c r="I1440">
        <v>-82</v>
      </c>
    </row>
    <row r="1441" spans="7:9" x14ac:dyDescent="0.25">
      <c r="G1441">
        <v>13.5</v>
      </c>
      <c r="H1441">
        <v>-82</v>
      </c>
      <c r="I1441">
        <v>-82</v>
      </c>
    </row>
    <row r="1442" spans="7:9" x14ac:dyDescent="0.25">
      <c r="G1442">
        <v>13.5</v>
      </c>
      <c r="H1442">
        <v>-82</v>
      </c>
      <c r="I1442">
        <v>-82</v>
      </c>
    </row>
    <row r="1443" spans="7:9" x14ac:dyDescent="0.25">
      <c r="G1443">
        <v>13.5</v>
      </c>
      <c r="H1443">
        <v>-82</v>
      </c>
      <c r="I1443">
        <v>-82</v>
      </c>
    </row>
    <row r="1444" spans="7:9" x14ac:dyDescent="0.25">
      <c r="G1444">
        <v>13.5</v>
      </c>
      <c r="H1444">
        <v>-82</v>
      </c>
      <c r="I1444">
        <v>-82</v>
      </c>
    </row>
    <row r="1445" spans="7:9" x14ac:dyDescent="0.25">
      <c r="G1445">
        <v>13.5</v>
      </c>
      <c r="H1445">
        <v>-82</v>
      </c>
      <c r="I1445">
        <v>-82</v>
      </c>
    </row>
    <row r="1446" spans="7:9" x14ac:dyDescent="0.25">
      <c r="G1446">
        <v>13.5</v>
      </c>
      <c r="H1446">
        <v>-82</v>
      </c>
      <c r="I1446">
        <v>-82</v>
      </c>
    </row>
    <row r="1447" spans="7:9" x14ac:dyDescent="0.25">
      <c r="G1447">
        <v>13.5</v>
      </c>
      <c r="H1447">
        <v>-82</v>
      </c>
      <c r="I1447">
        <v>-82</v>
      </c>
    </row>
    <row r="1448" spans="7:9" x14ac:dyDescent="0.25">
      <c r="G1448">
        <v>13.5</v>
      </c>
      <c r="H1448">
        <v>-82</v>
      </c>
      <c r="I1448">
        <v>-82</v>
      </c>
    </row>
    <row r="1449" spans="7:9" x14ac:dyDescent="0.25">
      <c r="G1449">
        <v>13.5</v>
      </c>
      <c r="H1449">
        <v>-82</v>
      </c>
      <c r="I1449">
        <v>-82</v>
      </c>
    </row>
    <row r="1450" spans="7:9" x14ac:dyDescent="0.25">
      <c r="G1450">
        <v>13.5</v>
      </c>
      <c r="H1450">
        <v>-82</v>
      </c>
      <c r="I1450">
        <v>-82</v>
      </c>
    </row>
    <row r="1451" spans="7:9" x14ac:dyDescent="0.25">
      <c r="G1451">
        <v>13.5</v>
      </c>
      <c r="H1451">
        <v>-82</v>
      </c>
      <c r="I1451">
        <v>-82</v>
      </c>
    </row>
    <row r="1452" spans="7:9" x14ac:dyDescent="0.25">
      <c r="G1452">
        <v>13.5</v>
      </c>
      <c r="H1452">
        <v>-82</v>
      </c>
      <c r="I1452">
        <v>-82</v>
      </c>
    </row>
    <row r="1453" spans="7:9" x14ac:dyDescent="0.25">
      <c r="G1453">
        <v>13.5</v>
      </c>
      <c r="H1453">
        <v>-82</v>
      </c>
      <c r="I1453">
        <v>-82</v>
      </c>
    </row>
    <row r="1454" spans="7:9" x14ac:dyDescent="0.25">
      <c r="G1454">
        <v>13.5</v>
      </c>
      <c r="H1454">
        <v>-82</v>
      </c>
      <c r="I1454">
        <v>-82</v>
      </c>
    </row>
    <row r="1455" spans="7:9" x14ac:dyDescent="0.25">
      <c r="G1455">
        <v>14</v>
      </c>
      <c r="H1455">
        <v>-81</v>
      </c>
      <c r="I1455">
        <v>-81</v>
      </c>
    </row>
    <row r="1456" spans="7:9" x14ac:dyDescent="0.25">
      <c r="G1456">
        <v>14</v>
      </c>
      <c r="H1456">
        <v>-81</v>
      </c>
      <c r="I1456">
        <v>-81</v>
      </c>
    </row>
    <row r="1457" spans="7:9" x14ac:dyDescent="0.25">
      <c r="G1457">
        <v>14</v>
      </c>
      <c r="H1457">
        <v>-81</v>
      </c>
      <c r="I1457">
        <v>-81</v>
      </c>
    </row>
    <row r="1458" spans="7:9" x14ac:dyDescent="0.25">
      <c r="G1458">
        <v>14</v>
      </c>
      <c r="H1458">
        <v>-81</v>
      </c>
      <c r="I1458">
        <v>-81</v>
      </c>
    </row>
    <row r="1459" spans="7:9" x14ac:dyDescent="0.25">
      <c r="G1459">
        <v>14</v>
      </c>
      <c r="H1459">
        <v>-81</v>
      </c>
      <c r="I1459">
        <v>-81</v>
      </c>
    </row>
    <row r="1460" spans="7:9" x14ac:dyDescent="0.25">
      <c r="G1460">
        <v>14</v>
      </c>
      <c r="H1460">
        <v>-81</v>
      </c>
      <c r="I1460">
        <v>-81</v>
      </c>
    </row>
    <row r="1461" spans="7:9" x14ac:dyDescent="0.25">
      <c r="G1461">
        <v>14</v>
      </c>
      <c r="H1461">
        <v>-81</v>
      </c>
      <c r="I1461">
        <v>-81</v>
      </c>
    </row>
    <row r="1462" spans="7:9" x14ac:dyDescent="0.25">
      <c r="G1462">
        <v>14</v>
      </c>
      <c r="H1462">
        <v>-81</v>
      </c>
      <c r="I1462">
        <v>-81</v>
      </c>
    </row>
    <row r="1463" spans="7:9" x14ac:dyDescent="0.25">
      <c r="G1463">
        <v>14</v>
      </c>
      <c r="H1463">
        <v>-81</v>
      </c>
      <c r="I1463">
        <v>-81</v>
      </c>
    </row>
    <row r="1464" spans="7:9" x14ac:dyDescent="0.25">
      <c r="G1464">
        <v>14</v>
      </c>
      <c r="H1464">
        <v>-81</v>
      </c>
      <c r="I1464">
        <v>-81</v>
      </c>
    </row>
    <row r="1465" spans="7:9" x14ac:dyDescent="0.25">
      <c r="G1465">
        <v>14</v>
      </c>
      <c r="H1465">
        <v>-81</v>
      </c>
      <c r="I1465">
        <v>-81</v>
      </c>
    </row>
    <row r="1466" spans="7:9" x14ac:dyDescent="0.25">
      <c r="G1466">
        <v>14</v>
      </c>
      <c r="H1466">
        <v>-81</v>
      </c>
      <c r="I1466">
        <v>-81</v>
      </c>
    </row>
    <row r="1467" spans="7:9" x14ac:dyDescent="0.25">
      <c r="G1467">
        <v>14</v>
      </c>
      <c r="H1467">
        <v>-81</v>
      </c>
      <c r="I1467">
        <v>-81</v>
      </c>
    </row>
    <row r="1468" spans="7:9" x14ac:dyDescent="0.25">
      <c r="G1468">
        <v>14</v>
      </c>
      <c r="H1468">
        <v>-81</v>
      </c>
      <c r="I1468">
        <v>-81</v>
      </c>
    </row>
    <row r="1469" spans="7:9" x14ac:dyDescent="0.25">
      <c r="G1469">
        <v>14</v>
      </c>
      <c r="H1469">
        <v>-81</v>
      </c>
      <c r="I1469">
        <v>-81</v>
      </c>
    </row>
    <row r="1470" spans="7:9" x14ac:dyDescent="0.25">
      <c r="G1470">
        <v>14</v>
      </c>
      <c r="H1470">
        <v>-81</v>
      </c>
      <c r="I1470">
        <v>-81</v>
      </c>
    </row>
    <row r="1471" spans="7:9" x14ac:dyDescent="0.25">
      <c r="G1471">
        <v>14</v>
      </c>
      <c r="H1471">
        <v>-81</v>
      </c>
      <c r="I1471">
        <v>-81</v>
      </c>
    </row>
    <row r="1472" spans="7:9" x14ac:dyDescent="0.25">
      <c r="G1472">
        <v>14</v>
      </c>
      <c r="H1472">
        <v>-81</v>
      </c>
      <c r="I1472">
        <v>-81</v>
      </c>
    </row>
    <row r="1473" spans="7:9" x14ac:dyDescent="0.25">
      <c r="G1473">
        <v>14</v>
      </c>
      <c r="H1473">
        <v>-81</v>
      </c>
      <c r="I1473">
        <v>-81</v>
      </c>
    </row>
    <row r="1474" spans="7:9" x14ac:dyDescent="0.25">
      <c r="G1474">
        <v>14</v>
      </c>
      <c r="H1474">
        <v>-81</v>
      </c>
      <c r="I1474">
        <v>-81</v>
      </c>
    </row>
    <row r="1475" spans="7:9" x14ac:dyDescent="0.25">
      <c r="G1475">
        <v>14</v>
      </c>
      <c r="H1475">
        <v>-81</v>
      </c>
      <c r="I1475">
        <v>-81</v>
      </c>
    </row>
    <row r="1476" spans="7:9" x14ac:dyDescent="0.25">
      <c r="G1476">
        <v>14</v>
      </c>
      <c r="H1476">
        <v>-81</v>
      </c>
      <c r="I1476">
        <v>-81</v>
      </c>
    </row>
    <row r="1477" spans="7:9" x14ac:dyDescent="0.25">
      <c r="G1477">
        <v>14</v>
      </c>
      <c r="H1477">
        <v>-81</v>
      </c>
      <c r="I1477">
        <v>-81</v>
      </c>
    </row>
    <row r="1478" spans="7:9" x14ac:dyDescent="0.25">
      <c r="G1478">
        <v>14</v>
      </c>
      <c r="H1478">
        <v>-81</v>
      </c>
      <c r="I1478">
        <v>-81</v>
      </c>
    </row>
    <row r="1479" spans="7:9" x14ac:dyDescent="0.25">
      <c r="G1479">
        <v>14</v>
      </c>
      <c r="H1479">
        <v>-81</v>
      </c>
      <c r="I1479">
        <v>-81</v>
      </c>
    </row>
    <row r="1480" spans="7:9" x14ac:dyDescent="0.25">
      <c r="G1480">
        <v>14</v>
      </c>
      <c r="H1480">
        <v>-81</v>
      </c>
      <c r="I1480">
        <v>-81</v>
      </c>
    </row>
    <row r="1481" spans="7:9" x14ac:dyDescent="0.25">
      <c r="G1481">
        <v>14</v>
      </c>
      <c r="H1481">
        <v>-81</v>
      </c>
      <c r="I1481">
        <v>-81</v>
      </c>
    </row>
    <row r="1482" spans="7:9" x14ac:dyDescent="0.25">
      <c r="G1482">
        <v>14</v>
      </c>
      <c r="H1482">
        <v>-81</v>
      </c>
      <c r="I1482">
        <v>-81</v>
      </c>
    </row>
    <row r="1483" spans="7:9" x14ac:dyDescent="0.25">
      <c r="G1483">
        <v>14</v>
      </c>
      <c r="H1483">
        <v>-81</v>
      </c>
      <c r="I1483">
        <v>-81</v>
      </c>
    </row>
    <row r="1484" spans="7:9" x14ac:dyDescent="0.25">
      <c r="G1484">
        <v>14</v>
      </c>
      <c r="H1484">
        <v>-81</v>
      </c>
      <c r="I1484">
        <v>-81</v>
      </c>
    </row>
    <row r="1485" spans="7:9" x14ac:dyDescent="0.25">
      <c r="G1485">
        <v>14</v>
      </c>
      <c r="H1485">
        <v>-81</v>
      </c>
      <c r="I1485">
        <v>-81</v>
      </c>
    </row>
    <row r="1486" spans="7:9" x14ac:dyDescent="0.25">
      <c r="G1486">
        <v>14</v>
      </c>
      <c r="H1486">
        <v>-81</v>
      </c>
      <c r="I1486">
        <v>-81</v>
      </c>
    </row>
    <row r="1487" spans="7:9" x14ac:dyDescent="0.25">
      <c r="G1487">
        <v>14</v>
      </c>
      <c r="H1487">
        <v>-81</v>
      </c>
      <c r="I1487">
        <v>-81</v>
      </c>
    </row>
    <row r="1488" spans="7:9" x14ac:dyDescent="0.25">
      <c r="G1488">
        <v>14</v>
      </c>
      <c r="H1488">
        <v>-81</v>
      </c>
      <c r="I1488">
        <v>-81</v>
      </c>
    </row>
    <row r="1489" spans="7:9" x14ac:dyDescent="0.25">
      <c r="G1489">
        <v>14</v>
      </c>
      <c r="H1489">
        <v>-81</v>
      </c>
      <c r="I1489">
        <v>-81</v>
      </c>
    </row>
    <row r="1490" spans="7:9" x14ac:dyDescent="0.25">
      <c r="G1490">
        <v>14</v>
      </c>
      <c r="H1490">
        <v>-81</v>
      </c>
      <c r="I1490">
        <v>-81</v>
      </c>
    </row>
    <row r="1491" spans="7:9" x14ac:dyDescent="0.25">
      <c r="G1491">
        <v>14</v>
      </c>
      <c r="H1491">
        <v>-81</v>
      </c>
      <c r="I1491">
        <v>-81</v>
      </c>
    </row>
    <row r="1492" spans="7:9" x14ac:dyDescent="0.25">
      <c r="G1492">
        <v>14</v>
      </c>
      <c r="H1492">
        <v>-81</v>
      </c>
      <c r="I1492">
        <v>-81</v>
      </c>
    </row>
    <row r="1493" spans="7:9" x14ac:dyDescent="0.25">
      <c r="G1493">
        <v>14</v>
      </c>
      <c r="H1493">
        <v>-81</v>
      </c>
      <c r="I1493">
        <v>-81</v>
      </c>
    </row>
    <row r="1494" spans="7:9" x14ac:dyDescent="0.25">
      <c r="G1494">
        <v>14</v>
      </c>
      <c r="H1494">
        <v>-81</v>
      </c>
      <c r="I1494">
        <v>-81</v>
      </c>
    </row>
    <row r="1495" spans="7:9" x14ac:dyDescent="0.25">
      <c r="G1495">
        <v>14</v>
      </c>
      <c r="H1495">
        <v>-81</v>
      </c>
      <c r="I1495">
        <v>-81</v>
      </c>
    </row>
    <row r="1496" spans="7:9" x14ac:dyDescent="0.25">
      <c r="G1496">
        <v>14</v>
      </c>
      <c r="H1496">
        <v>-81</v>
      </c>
      <c r="I1496">
        <v>-81</v>
      </c>
    </row>
    <row r="1497" spans="7:9" x14ac:dyDescent="0.25">
      <c r="G1497">
        <v>14</v>
      </c>
      <c r="H1497">
        <v>-81</v>
      </c>
      <c r="I1497">
        <v>-81</v>
      </c>
    </row>
    <row r="1498" spans="7:9" x14ac:dyDescent="0.25">
      <c r="G1498">
        <v>14</v>
      </c>
      <c r="H1498">
        <v>-81</v>
      </c>
      <c r="I1498">
        <v>-81</v>
      </c>
    </row>
    <row r="1499" spans="7:9" x14ac:dyDescent="0.25">
      <c r="G1499">
        <v>14</v>
      </c>
      <c r="H1499">
        <v>-81</v>
      </c>
      <c r="I1499">
        <v>-81</v>
      </c>
    </row>
    <row r="1500" spans="7:9" x14ac:dyDescent="0.25">
      <c r="G1500">
        <v>14</v>
      </c>
      <c r="H1500">
        <v>-81</v>
      </c>
      <c r="I1500">
        <v>-81</v>
      </c>
    </row>
    <row r="1501" spans="7:9" x14ac:dyDescent="0.25">
      <c r="G1501">
        <v>14</v>
      </c>
      <c r="H1501">
        <v>-81</v>
      </c>
      <c r="I1501">
        <v>-81</v>
      </c>
    </row>
    <row r="1502" spans="7:9" x14ac:dyDescent="0.25">
      <c r="G1502">
        <v>14</v>
      </c>
      <c r="H1502">
        <v>-81</v>
      </c>
      <c r="I1502">
        <v>-81</v>
      </c>
    </row>
    <row r="1503" spans="7:9" x14ac:dyDescent="0.25">
      <c r="G1503">
        <v>14</v>
      </c>
      <c r="H1503">
        <v>-81</v>
      </c>
      <c r="I1503">
        <v>-81</v>
      </c>
    </row>
    <row r="1504" spans="7:9" x14ac:dyDescent="0.25">
      <c r="G1504">
        <v>14</v>
      </c>
      <c r="H1504">
        <v>-81</v>
      </c>
      <c r="I1504">
        <v>-81</v>
      </c>
    </row>
    <row r="1505" spans="7:9" x14ac:dyDescent="0.25">
      <c r="G1505">
        <v>14</v>
      </c>
      <c r="H1505">
        <v>-81</v>
      </c>
      <c r="I1505">
        <v>-81</v>
      </c>
    </row>
    <row r="1506" spans="7:9" x14ac:dyDescent="0.25">
      <c r="G1506">
        <v>14</v>
      </c>
      <c r="H1506">
        <v>-81</v>
      </c>
      <c r="I1506">
        <v>-81</v>
      </c>
    </row>
    <row r="1507" spans="7:9" x14ac:dyDescent="0.25">
      <c r="G1507">
        <v>14</v>
      </c>
      <c r="H1507">
        <v>-81</v>
      </c>
      <c r="I1507">
        <v>-81</v>
      </c>
    </row>
    <row r="1508" spans="7:9" x14ac:dyDescent="0.25">
      <c r="G1508">
        <v>14</v>
      </c>
      <c r="H1508">
        <v>-81</v>
      </c>
      <c r="I1508">
        <v>-81</v>
      </c>
    </row>
    <row r="1509" spans="7:9" x14ac:dyDescent="0.25">
      <c r="G1509">
        <v>14.5</v>
      </c>
      <c r="H1509">
        <v>-88</v>
      </c>
      <c r="I1509">
        <v>-88</v>
      </c>
    </row>
    <row r="1510" spans="7:9" x14ac:dyDescent="0.25">
      <c r="G1510">
        <v>14.5</v>
      </c>
      <c r="H1510">
        <v>-90</v>
      </c>
      <c r="I1510">
        <v>-90</v>
      </c>
    </row>
    <row r="1511" spans="7:9" x14ac:dyDescent="0.25">
      <c r="G1511">
        <v>14.5</v>
      </c>
      <c r="H1511">
        <v>-88</v>
      </c>
      <c r="I1511">
        <v>-88</v>
      </c>
    </row>
    <row r="1512" spans="7:9" x14ac:dyDescent="0.25">
      <c r="G1512">
        <v>14.5</v>
      </c>
      <c r="H1512">
        <v>-88</v>
      </c>
      <c r="I1512">
        <v>-88</v>
      </c>
    </row>
    <row r="1513" spans="7:9" x14ac:dyDescent="0.25">
      <c r="G1513">
        <v>14.5</v>
      </c>
      <c r="H1513">
        <v>-88</v>
      </c>
      <c r="I1513">
        <v>-88</v>
      </c>
    </row>
    <row r="1514" spans="7:9" x14ac:dyDescent="0.25">
      <c r="G1514">
        <v>14.5</v>
      </c>
      <c r="H1514">
        <v>-90</v>
      </c>
      <c r="I1514">
        <v>-90</v>
      </c>
    </row>
    <row r="1515" spans="7:9" x14ac:dyDescent="0.25">
      <c r="G1515">
        <v>14.5</v>
      </c>
      <c r="H1515">
        <v>-87</v>
      </c>
      <c r="I1515">
        <v>-87</v>
      </c>
    </row>
    <row r="1516" spans="7:9" x14ac:dyDescent="0.25">
      <c r="G1516">
        <v>14.5</v>
      </c>
      <c r="H1516">
        <v>-88</v>
      </c>
      <c r="I1516">
        <v>-88</v>
      </c>
    </row>
    <row r="1517" spans="7:9" x14ac:dyDescent="0.25">
      <c r="G1517">
        <v>14.5</v>
      </c>
      <c r="H1517">
        <v>-88</v>
      </c>
      <c r="I1517">
        <v>-88</v>
      </c>
    </row>
    <row r="1518" spans="7:9" x14ac:dyDescent="0.25">
      <c r="G1518">
        <v>14.5</v>
      </c>
      <c r="H1518">
        <v>-88</v>
      </c>
      <c r="I1518">
        <v>-88</v>
      </c>
    </row>
    <row r="1519" spans="7:9" x14ac:dyDescent="0.25">
      <c r="G1519">
        <v>14.5</v>
      </c>
      <c r="H1519">
        <v>-88</v>
      </c>
      <c r="I1519">
        <v>-88</v>
      </c>
    </row>
    <row r="1520" spans="7:9" x14ac:dyDescent="0.25">
      <c r="G1520">
        <v>14.5</v>
      </c>
      <c r="H1520">
        <v>-90</v>
      </c>
      <c r="I1520">
        <v>-90</v>
      </c>
    </row>
    <row r="1521" spans="7:9" x14ac:dyDescent="0.25">
      <c r="G1521">
        <v>14.5</v>
      </c>
      <c r="H1521">
        <v>-91</v>
      </c>
      <c r="I1521">
        <v>-91</v>
      </c>
    </row>
    <row r="1522" spans="7:9" x14ac:dyDescent="0.25">
      <c r="G1522">
        <v>14.5</v>
      </c>
      <c r="H1522">
        <v>-88</v>
      </c>
      <c r="I1522">
        <v>-88</v>
      </c>
    </row>
    <row r="1523" spans="7:9" x14ac:dyDescent="0.25">
      <c r="G1523">
        <v>14.5</v>
      </c>
      <c r="H1523">
        <v>-88</v>
      </c>
      <c r="I1523">
        <v>-88</v>
      </c>
    </row>
    <row r="1524" spans="7:9" x14ac:dyDescent="0.25">
      <c r="G1524">
        <v>14.5</v>
      </c>
      <c r="H1524">
        <v>-88</v>
      </c>
      <c r="I1524">
        <v>-88</v>
      </c>
    </row>
    <row r="1525" spans="7:9" x14ac:dyDescent="0.25">
      <c r="G1525">
        <v>14.5</v>
      </c>
      <c r="H1525">
        <v>-90</v>
      </c>
      <c r="I1525">
        <v>-90</v>
      </c>
    </row>
    <row r="1526" spans="7:9" x14ac:dyDescent="0.25">
      <c r="G1526">
        <v>14.5</v>
      </c>
      <c r="H1526">
        <v>-90</v>
      </c>
      <c r="I1526">
        <v>-90</v>
      </c>
    </row>
    <row r="1527" spans="7:9" x14ac:dyDescent="0.25">
      <c r="G1527">
        <v>14.5</v>
      </c>
      <c r="H1527">
        <v>-90</v>
      </c>
      <c r="I1527">
        <v>-90</v>
      </c>
    </row>
    <row r="1528" spans="7:9" x14ac:dyDescent="0.25">
      <c r="G1528">
        <v>14.5</v>
      </c>
      <c r="H1528">
        <v>-89</v>
      </c>
      <c r="I1528">
        <v>-89</v>
      </c>
    </row>
    <row r="1529" spans="7:9" x14ac:dyDescent="0.25">
      <c r="G1529">
        <v>14.5</v>
      </c>
      <c r="H1529">
        <v>-89</v>
      </c>
      <c r="I1529">
        <v>-89</v>
      </c>
    </row>
    <row r="1530" spans="7:9" x14ac:dyDescent="0.25">
      <c r="G1530">
        <v>14.5</v>
      </c>
      <c r="H1530">
        <v>-90</v>
      </c>
      <c r="I1530">
        <v>-90</v>
      </c>
    </row>
    <row r="1531" spans="7:9" x14ac:dyDescent="0.25">
      <c r="G1531">
        <v>14.5</v>
      </c>
      <c r="H1531">
        <v>-89</v>
      </c>
      <c r="I1531">
        <v>-89</v>
      </c>
    </row>
    <row r="1532" spans="7:9" x14ac:dyDescent="0.25">
      <c r="G1532">
        <v>14.5</v>
      </c>
      <c r="H1532">
        <v>-88</v>
      </c>
      <c r="I1532">
        <v>-88</v>
      </c>
    </row>
    <row r="1533" spans="7:9" x14ac:dyDescent="0.25">
      <c r="G1533">
        <v>14.5</v>
      </c>
      <c r="H1533">
        <v>-90</v>
      </c>
      <c r="I1533">
        <v>-90</v>
      </c>
    </row>
    <row r="1534" spans="7:9" x14ac:dyDescent="0.25">
      <c r="G1534">
        <v>14.5</v>
      </c>
      <c r="H1534">
        <v>-90</v>
      </c>
      <c r="I1534">
        <v>-90</v>
      </c>
    </row>
    <row r="1535" spans="7:9" x14ac:dyDescent="0.25">
      <c r="G1535">
        <v>14.5</v>
      </c>
      <c r="H1535">
        <v>-88</v>
      </c>
      <c r="I1535">
        <v>-88</v>
      </c>
    </row>
    <row r="1536" spans="7:9" x14ac:dyDescent="0.25">
      <c r="G1536">
        <v>14.5</v>
      </c>
      <c r="H1536">
        <v>-89</v>
      </c>
      <c r="I1536">
        <v>-89</v>
      </c>
    </row>
    <row r="1537" spans="7:9" x14ac:dyDescent="0.25">
      <c r="G1537">
        <v>14.5</v>
      </c>
      <c r="H1537">
        <v>-89</v>
      </c>
      <c r="I1537">
        <v>-89</v>
      </c>
    </row>
    <row r="1538" spans="7:9" x14ac:dyDescent="0.25">
      <c r="G1538">
        <v>14.5</v>
      </c>
      <c r="H1538">
        <v>-87</v>
      </c>
      <c r="I1538">
        <v>-87</v>
      </c>
    </row>
    <row r="1539" spans="7:9" x14ac:dyDescent="0.25">
      <c r="G1539">
        <v>14.5</v>
      </c>
      <c r="H1539">
        <v>-88</v>
      </c>
      <c r="I1539">
        <v>-88</v>
      </c>
    </row>
    <row r="1540" spans="7:9" x14ac:dyDescent="0.25">
      <c r="G1540">
        <v>14.5</v>
      </c>
      <c r="H1540">
        <v>-88</v>
      </c>
      <c r="I1540">
        <v>-88</v>
      </c>
    </row>
    <row r="1541" spans="7:9" x14ac:dyDescent="0.25">
      <c r="G1541">
        <v>14.5</v>
      </c>
      <c r="H1541">
        <v>-90</v>
      </c>
      <c r="I1541">
        <v>-90</v>
      </c>
    </row>
    <row r="1542" spans="7:9" x14ac:dyDescent="0.25">
      <c r="G1542">
        <v>14.5</v>
      </c>
      <c r="H1542">
        <v>-89</v>
      </c>
      <c r="I1542">
        <v>-89</v>
      </c>
    </row>
    <row r="1543" spans="7:9" x14ac:dyDescent="0.25">
      <c r="G1543">
        <v>14.5</v>
      </c>
      <c r="H1543">
        <v>-90</v>
      </c>
      <c r="I1543">
        <v>-90</v>
      </c>
    </row>
    <row r="1544" spans="7:9" x14ac:dyDescent="0.25">
      <c r="G1544">
        <v>14.5</v>
      </c>
      <c r="H1544">
        <v>-89</v>
      </c>
      <c r="I1544">
        <v>-89</v>
      </c>
    </row>
    <row r="1545" spans="7:9" x14ac:dyDescent="0.25">
      <c r="G1545">
        <v>14.5</v>
      </c>
      <c r="H1545">
        <v>-89</v>
      </c>
      <c r="I1545">
        <v>-89</v>
      </c>
    </row>
    <row r="1546" spans="7:9" x14ac:dyDescent="0.25">
      <c r="G1546">
        <v>14.5</v>
      </c>
      <c r="H1546">
        <v>-90</v>
      </c>
      <c r="I1546">
        <v>-90</v>
      </c>
    </row>
    <row r="1547" spans="7:9" x14ac:dyDescent="0.25">
      <c r="G1547">
        <v>14.5</v>
      </c>
      <c r="H1547">
        <v>-89</v>
      </c>
      <c r="I1547">
        <v>-89</v>
      </c>
    </row>
    <row r="1548" spans="7:9" x14ac:dyDescent="0.25">
      <c r="G1548">
        <v>14.5</v>
      </c>
      <c r="H1548">
        <v>-90</v>
      </c>
      <c r="I1548">
        <v>-90</v>
      </c>
    </row>
    <row r="1549" spans="7:9" x14ac:dyDescent="0.25">
      <c r="G1549">
        <v>14.5</v>
      </c>
      <c r="H1549">
        <v>-89</v>
      </c>
      <c r="I1549">
        <v>-89</v>
      </c>
    </row>
    <row r="1550" spans="7:9" x14ac:dyDescent="0.25">
      <c r="G1550">
        <v>14.5</v>
      </c>
      <c r="H1550">
        <v>-91</v>
      </c>
      <c r="I1550">
        <v>-91</v>
      </c>
    </row>
    <row r="1551" spans="7:9" x14ac:dyDescent="0.25">
      <c r="G1551">
        <v>14.5</v>
      </c>
      <c r="H1551">
        <v>-91</v>
      </c>
      <c r="I1551">
        <v>-91</v>
      </c>
    </row>
    <row r="1552" spans="7:9" x14ac:dyDescent="0.25">
      <c r="G1552">
        <v>14.5</v>
      </c>
      <c r="H1552">
        <v>-91</v>
      </c>
      <c r="I1552">
        <v>-91</v>
      </c>
    </row>
    <row r="1553" spans="7:9" x14ac:dyDescent="0.25">
      <c r="G1553">
        <v>14.5</v>
      </c>
      <c r="H1553">
        <v>-90</v>
      </c>
      <c r="I1553">
        <v>-90</v>
      </c>
    </row>
    <row r="1554" spans="7:9" x14ac:dyDescent="0.25">
      <c r="G1554">
        <v>14.5</v>
      </c>
      <c r="H1554">
        <v>-90</v>
      </c>
      <c r="I1554">
        <v>-90</v>
      </c>
    </row>
    <row r="1555" spans="7:9" x14ac:dyDescent="0.25">
      <c r="G1555">
        <v>14.5</v>
      </c>
      <c r="H1555">
        <v>-88</v>
      </c>
      <c r="I1555">
        <v>-88</v>
      </c>
    </row>
    <row r="1556" spans="7:9" x14ac:dyDescent="0.25">
      <c r="G1556">
        <v>14.5</v>
      </c>
      <c r="H1556">
        <v>-90</v>
      </c>
      <c r="I1556">
        <v>-90</v>
      </c>
    </row>
    <row r="1557" spans="7:9" x14ac:dyDescent="0.25">
      <c r="G1557">
        <v>14.5</v>
      </c>
      <c r="H1557">
        <v>-90</v>
      </c>
      <c r="I1557">
        <v>-90</v>
      </c>
    </row>
    <row r="1558" spans="7:9" x14ac:dyDescent="0.25">
      <c r="G1558">
        <v>14.5</v>
      </c>
      <c r="H1558">
        <v>-89</v>
      </c>
      <c r="I1558">
        <v>-89</v>
      </c>
    </row>
    <row r="1559" spans="7:9" x14ac:dyDescent="0.25">
      <c r="G1559">
        <v>14.5</v>
      </c>
      <c r="H1559">
        <v>-90</v>
      </c>
      <c r="I1559">
        <v>-90</v>
      </c>
    </row>
    <row r="1560" spans="7:9" x14ac:dyDescent="0.25">
      <c r="G1560">
        <v>14.5</v>
      </c>
      <c r="H1560">
        <v>-88</v>
      </c>
      <c r="I1560">
        <v>-88</v>
      </c>
    </row>
    <row r="1561" spans="7:9" x14ac:dyDescent="0.25">
      <c r="G1561">
        <v>14.5</v>
      </c>
      <c r="H1561">
        <v>-88</v>
      </c>
      <c r="I1561">
        <v>-88</v>
      </c>
    </row>
    <row r="1562" spans="7:9" x14ac:dyDescent="0.25">
      <c r="G1562">
        <v>14.5</v>
      </c>
      <c r="H1562">
        <v>-90</v>
      </c>
      <c r="I1562">
        <v>-90</v>
      </c>
    </row>
    <row r="1563" spans="7:9" x14ac:dyDescent="0.25">
      <c r="G1563">
        <v>14.5</v>
      </c>
      <c r="H1563">
        <v>-88</v>
      </c>
      <c r="I1563">
        <v>-88</v>
      </c>
    </row>
    <row r="1564" spans="7:9" x14ac:dyDescent="0.25">
      <c r="G1564">
        <v>14.5</v>
      </c>
      <c r="H1564">
        <v>-88</v>
      </c>
      <c r="I1564">
        <v>-88</v>
      </c>
    </row>
    <row r="1565" spans="7:9" x14ac:dyDescent="0.25">
      <c r="G1565">
        <v>14.5</v>
      </c>
      <c r="H1565">
        <v>-90</v>
      </c>
      <c r="I1565">
        <v>-90</v>
      </c>
    </row>
    <row r="1566" spans="7:9" x14ac:dyDescent="0.25">
      <c r="G1566">
        <v>14.5</v>
      </c>
      <c r="H1566">
        <v>-90</v>
      </c>
      <c r="I1566">
        <v>-90</v>
      </c>
    </row>
    <row r="1567" spans="7:9" x14ac:dyDescent="0.25">
      <c r="G1567">
        <v>14.5</v>
      </c>
      <c r="H1567">
        <v>-89</v>
      </c>
      <c r="I1567">
        <v>-89</v>
      </c>
    </row>
    <row r="1568" spans="7:9" x14ac:dyDescent="0.25">
      <c r="G1568">
        <v>14.5</v>
      </c>
      <c r="H1568">
        <v>-90</v>
      </c>
      <c r="I1568">
        <v>-90</v>
      </c>
    </row>
    <row r="1569" spans="7:9" x14ac:dyDescent="0.25">
      <c r="G1569">
        <v>14.5</v>
      </c>
      <c r="H1569">
        <v>-89</v>
      </c>
      <c r="I1569">
        <v>-89</v>
      </c>
    </row>
    <row r="1570" spans="7:9" x14ac:dyDescent="0.25">
      <c r="G1570">
        <v>14.5</v>
      </c>
      <c r="H1570">
        <v>-87</v>
      </c>
      <c r="I1570">
        <v>-87</v>
      </c>
    </row>
    <row r="1571" spans="7:9" x14ac:dyDescent="0.25">
      <c r="G1571">
        <v>14.5</v>
      </c>
      <c r="H1571">
        <v>-87</v>
      </c>
      <c r="I1571">
        <v>-87</v>
      </c>
    </row>
    <row r="1572" spans="7:9" x14ac:dyDescent="0.25">
      <c r="G1572">
        <v>14.5</v>
      </c>
      <c r="H1572">
        <v>-91</v>
      </c>
      <c r="I1572">
        <v>-91</v>
      </c>
    </row>
    <row r="1573" spans="7:9" x14ac:dyDescent="0.25">
      <c r="G1573">
        <v>14.5</v>
      </c>
      <c r="H1573">
        <v>-90</v>
      </c>
      <c r="I1573">
        <v>-90</v>
      </c>
    </row>
    <row r="1574" spans="7:9" x14ac:dyDescent="0.25">
      <c r="G1574">
        <v>14.5</v>
      </c>
      <c r="H1574">
        <v>-89</v>
      </c>
      <c r="I1574">
        <v>-89</v>
      </c>
    </row>
    <row r="1575" spans="7:9" x14ac:dyDescent="0.25">
      <c r="G1575">
        <v>15</v>
      </c>
      <c r="H1575">
        <v>-81</v>
      </c>
      <c r="I1575">
        <v>-81</v>
      </c>
    </row>
    <row r="1576" spans="7:9" x14ac:dyDescent="0.25">
      <c r="G1576">
        <v>15</v>
      </c>
      <c r="H1576">
        <v>-80</v>
      </c>
      <c r="I1576">
        <v>-80</v>
      </c>
    </row>
    <row r="1577" spans="7:9" x14ac:dyDescent="0.25">
      <c r="G1577">
        <v>15</v>
      </c>
      <c r="H1577">
        <v>-81</v>
      </c>
      <c r="I1577">
        <v>-81</v>
      </c>
    </row>
    <row r="1578" spans="7:9" x14ac:dyDescent="0.25">
      <c r="G1578">
        <v>15</v>
      </c>
      <c r="H1578">
        <v>-80</v>
      </c>
      <c r="I1578">
        <v>-80</v>
      </c>
    </row>
    <row r="1579" spans="7:9" x14ac:dyDescent="0.25">
      <c r="G1579">
        <v>15</v>
      </c>
      <c r="H1579">
        <v>-80</v>
      </c>
      <c r="I1579">
        <v>-80</v>
      </c>
    </row>
    <row r="1580" spans="7:9" x14ac:dyDescent="0.25">
      <c r="G1580">
        <v>15</v>
      </c>
      <c r="H1580">
        <v>-80</v>
      </c>
      <c r="I1580">
        <v>-80</v>
      </c>
    </row>
    <row r="1581" spans="7:9" x14ac:dyDescent="0.25">
      <c r="G1581">
        <v>15</v>
      </c>
      <c r="H1581">
        <v>-80</v>
      </c>
      <c r="I1581">
        <v>-80</v>
      </c>
    </row>
    <row r="1582" spans="7:9" x14ac:dyDescent="0.25">
      <c r="G1582">
        <v>15</v>
      </c>
      <c r="H1582">
        <v>-80</v>
      </c>
      <c r="I1582">
        <v>-80</v>
      </c>
    </row>
    <row r="1583" spans="7:9" x14ac:dyDescent="0.25">
      <c r="G1583">
        <v>15</v>
      </c>
      <c r="H1583">
        <v>-80</v>
      </c>
      <c r="I1583">
        <v>-80</v>
      </c>
    </row>
    <row r="1584" spans="7:9" x14ac:dyDescent="0.25">
      <c r="G1584">
        <v>15</v>
      </c>
      <c r="H1584">
        <v>-81</v>
      </c>
      <c r="I1584">
        <v>-81</v>
      </c>
    </row>
    <row r="1585" spans="7:9" x14ac:dyDescent="0.25">
      <c r="G1585">
        <v>15</v>
      </c>
      <c r="H1585">
        <v>-81</v>
      </c>
      <c r="I1585">
        <v>-81</v>
      </c>
    </row>
    <row r="1586" spans="7:9" x14ac:dyDescent="0.25">
      <c r="G1586">
        <v>15</v>
      </c>
      <c r="H1586">
        <v>-80</v>
      </c>
      <c r="I1586">
        <v>-80</v>
      </c>
    </row>
    <row r="1587" spans="7:9" x14ac:dyDescent="0.25">
      <c r="G1587">
        <v>15</v>
      </c>
      <c r="H1587">
        <v>-80</v>
      </c>
      <c r="I1587">
        <v>-80</v>
      </c>
    </row>
    <row r="1588" spans="7:9" x14ac:dyDescent="0.25">
      <c r="G1588">
        <v>15</v>
      </c>
      <c r="H1588">
        <v>-81</v>
      </c>
      <c r="I1588">
        <v>-81</v>
      </c>
    </row>
    <row r="1589" spans="7:9" x14ac:dyDescent="0.25">
      <c r="G1589">
        <v>15</v>
      </c>
      <c r="H1589">
        <v>-80</v>
      </c>
      <c r="I1589">
        <v>-80</v>
      </c>
    </row>
    <row r="1590" spans="7:9" x14ac:dyDescent="0.25">
      <c r="G1590">
        <v>15</v>
      </c>
      <c r="H1590">
        <v>-80</v>
      </c>
      <c r="I1590">
        <v>-80</v>
      </c>
    </row>
    <row r="1591" spans="7:9" x14ac:dyDescent="0.25">
      <c r="G1591">
        <v>15</v>
      </c>
      <c r="H1591">
        <v>-81</v>
      </c>
      <c r="I1591">
        <v>-81</v>
      </c>
    </row>
    <row r="1592" spans="7:9" x14ac:dyDescent="0.25">
      <c r="G1592">
        <v>15</v>
      </c>
      <c r="H1592">
        <v>-81</v>
      </c>
      <c r="I1592">
        <v>-81</v>
      </c>
    </row>
    <row r="1593" spans="7:9" x14ac:dyDescent="0.25">
      <c r="G1593">
        <v>15</v>
      </c>
      <c r="H1593">
        <v>-80</v>
      </c>
      <c r="I1593">
        <v>-80</v>
      </c>
    </row>
    <row r="1594" spans="7:9" x14ac:dyDescent="0.25">
      <c r="G1594">
        <v>15</v>
      </c>
      <c r="H1594">
        <v>-81</v>
      </c>
      <c r="I1594">
        <v>-81</v>
      </c>
    </row>
    <row r="1595" spans="7:9" x14ac:dyDescent="0.25">
      <c r="G1595">
        <v>15</v>
      </c>
      <c r="H1595">
        <v>-81</v>
      </c>
      <c r="I1595">
        <v>-81</v>
      </c>
    </row>
    <row r="1596" spans="7:9" x14ac:dyDescent="0.25">
      <c r="G1596">
        <v>15</v>
      </c>
      <c r="H1596">
        <v>-81</v>
      </c>
      <c r="I1596">
        <v>-81</v>
      </c>
    </row>
    <row r="1597" spans="7:9" x14ac:dyDescent="0.25">
      <c r="G1597">
        <v>15</v>
      </c>
      <c r="H1597">
        <v>-82</v>
      </c>
      <c r="I1597">
        <v>-82</v>
      </c>
    </row>
    <row r="1598" spans="7:9" x14ac:dyDescent="0.25">
      <c r="G1598">
        <v>15</v>
      </c>
      <c r="H1598">
        <v>-81</v>
      </c>
      <c r="I1598">
        <v>-81</v>
      </c>
    </row>
    <row r="1599" spans="7:9" x14ac:dyDescent="0.25">
      <c r="G1599">
        <v>15</v>
      </c>
      <c r="H1599">
        <v>-82</v>
      </c>
      <c r="I1599">
        <v>-82</v>
      </c>
    </row>
    <row r="1600" spans="7:9" x14ac:dyDescent="0.25">
      <c r="G1600">
        <v>15</v>
      </c>
      <c r="H1600">
        <v>-82</v>
      </c>
      <c r="I1600">
        <v>-82</v>
      </c>
    </row>
    <row r="1601" spans="7:9" x14ac:dyDescent="0.25">
      <c r="G1601">
        <v>15</v>
      </c>
      <c r="H1601">
        <v>-82</v>
      </c>
      <c r="I1601">
        <v>-82</v>
      </c>
    </row>
    <row r="1602" spans="7:9" x14ac:dyDescent="0.25">
      <c r="G1602">
        <v>15</v>
      </c>
      <c r="H1602">
        <v>-80</v>
      </c>
      <c r="I1602">
        <v>-80</v>
      </c>
    </row>
    <row r="1603" spans="7:9" x14ac:dyDescent="0.25">
      <c r="G1603">
        <v>15</v>
      </c>
      <c r="H1603">
        <v>-80</v>
      </c>
      <c r="I1603">
        <v>-80</v>
      </c>
    </row>
    <row r="1604" spans="7:9" x14ac:dyDescent="0.25">
      <c r="G1604">
        <v>15</v>
      </c>
      <c r="H1604">
        <v>-81</v>
      </c>
      <c r="I1604">
        <v>-81</v>
      </c>
    </row>
    <row r="1605" spans="7:9" x14ac:dyDescent="0.25">
      <c r="G1605">
        <v>15</v>
      </c>
      <c r="H1605">
        <v>-80</v>
      </c>
      <c r="I1605">
        <v>-80</v>
      </c>
    </row>
    <row r="1606" spans="7:9" x14ac:dyDescent="0.25">
      <c r="G1606">
        <v>15</v>
      </c>
      <c r="H1606">
        <v>-80</v>
      </c>
      <c r="I1606">
        <v>-80</v>
      </c>
    </row>
    <row r="1607" spans="7:9" x14ac:dyDescent="0.25">
      <c r="G1607">
        <v>15</v>
      </c>
      <c r="H1607">
        <v>-81</v>
      </c>
      <c r="I1607">
        <v>-81</v>
      </c>
    </row>
    <row r="1608" spans="7:9" x14ac:dyDescent="0.25">
      <c r="G1608">
        <v>15</v>
      </c>
      <c r="H1608">
        <v>-80</v>
      </c>
      <c r="I1608">
        <v>-80</v>
      </c>
    </row>
    <row r="1609" spans="7:9" x14ac:dyDescent="0.25">
      <c r="G1609">
        <v>15</v>
      </c>
      <c r="H1609">
        <v>-81</v>
      </c>
      <c r="I1609">
        <v>-81</v>
      </c>
    </row>
    <row r="1610" spans="7:9" x14ac:dyDescent="0.25">
      <c r="G1610">
        <v>15</v>
      </c>
      <c r="H1610">
        <v>-81</v>
      </c>
      <c r="I1610">
        <v>-81</v>
      </c>
    </row>
    <row r="1611" spans="7:9" x14ac:dyDescent="0.25">
      <c r="G1611">
        <v>15</v>
      </c>
      <c r="H1611">
        <v>-80</v>
      </c>
      <c r="I1611">
        <v>-80</v>
      </c>
    </row>
    <row r="1612" spans="7:9" x14ac:dyDescent="0.25">
      <c r="G1612">
        <v>15</v>
      </c>
      <c r="H1612">
        <v>-82</v>
      </c>
      <c r="I1612">
        <v>-82</v>
      </c>
    </row>
    <row r="1613" spans="7:9" x14ac:dyDescent="0.25">
      <c r="G1613">
        <v>15</v>
      </c>
      <c r="H1613">
        <v>-81</v>
      </c>
      <c r="I1613">
        <v>-81</v>
      </c>
    </row>
  </sheetData>
  <mergeCells count="16">
    <mergeCell ref="AC36:AD36"/>
    <mergeCell ref="AE36:AF36"/>
    <mergeCell ref="BG34:BJ34"/>
    <mergeCell ref="AA34:AD34"/>
    <mergeCell ref="AE34:AH34"/>
    <mergeCell ref="AG36:AH36"/>
    <mergeCell ref="AI36:AJ36"/>
    <mergeCell ref="AC35:AF35"/>
    <mergeCell ref="AG35:AJ35"/>
    <mergeCell ref="CY34:DB34"/>
    <mergeCell ref="DC34:DF34"/>
    <mergeCell ref="AI18:AJ18"/>
    <mergeCell ref="AK18:AL18"/>
    <mergeCell ref="BC34:BF34"/>
    <mergeCell ref="CA34:CD34"/>
    <mergeCell ref="CE34:CH34"/>
  </mergeCells>
  <conditionalFormatting sqref="AE38:AE6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8:AJ6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I6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8:AH6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8:AG6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8:AP3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63BE7B"/>
        <color rgb="FFFCFCFF"/>
      </colorScale>
    </cfRule>
  </conditionalFormatting>
  <conditionalFormatting sqref="AQ38:AR39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moc-4</vt:lpstr>
      <vt:lpstr>Symulacja 1D</vt:lpstr>
      <vt:lpstr>Symulacja 2D</vt:lpstr>
      <vt:lpstr>Symulacja 2D - pokój</vt:lpstr>
      <vt:lpstr>Określanie odległości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2015-12-20T03:09:09Z</dcterms:created>
  <dcterms:modified xsi:type="dcterms:W3CDTF">2016-01-28T09:57:50Z</dcterms:modified>
</cp:coreProperties>
</file>