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-4" sheetId="1" r:id="rId1"/>
    <sheet name="Symulacja" sheetId="2" r:id="rId2"/>
    <sheet name="robocze" sheetId="3" r:id="rId3"/>
    <sheet name="Określanie odległości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N37" i="2" l="1"/>
  <c r="N38" i="2"/>
  <c r="N39" i="2"/>
  <c r="N40" i="2"/>
  <c r="N41" i="2"/>
  <c r="N36" i="2"/>
  <c r="H36" i="2"/>
  <c r="H37" i="2"/>
  <c r="G36" i="2"/>
  <c r="G37" i="2" s="1"/>
  <c r="G38" i="2" s="1"/>
  <c r="G41" i="2" s="1"/>
  <c r="H35" i="2"/>
  <c r="H22" i="2"/>
  <c r="E33" i="2"/>
  <c r="N22" i="2"/>
  <c r="N25" i="2"/>
  <c r="N24" i="2"/>
  <c r="N23" i="2"/>
  <c r="AX33" i="4"/>
  <c r="AT33" i="4"/>
  <c r="AY32" i="4"/>
  <c r="AU32" i="4"/>
  <c r="AZ31" i="4"/>
  <c r="AV31" i="4"/>
  <c r="AR31" i="4"/>
  <c r="BA30" i="4"/>
  <c r="AW30" i="4"/>
  <c r="AS30" i="4"/>
  <c r="AX29" i="4"/>
  <c r="AT29" i="4"/>
  <c r="AY28" i="4"/>
  <c r="AU28" i="4"/>
  <c r="AZ27" i="4"/>
  <c r="AV27" i="4"/>
  <c r="AR27" i="4"/>
  <c r="BA26" i="4"/>
  <c r="AW26" i="4"/>
  <c r="AS26" i="4"/>
  <c r="AX25" i="4"/>
  <c r="AT25" i="4"/>
  <c r="AY24" i="4"/>
  <c r="AU24" i="4"/>
  <c r="AZ23" i="4"/>
  <c r="AV23" i="4"/>
  <c r="AR23" i="4"/>
  <c r="BA22" i="4"/>
  <c r="AW22" i="4"/>
  <c r="AS22" i="4"/>
  <c r="AX21" i="4"/>
  <c r="AT21" i="4"/>
  <c r="AY20" i="4"/>
  <c r="AU20" i="4"/>
  <c r="AZ19" i="4"/>
  <c r="AZ33" i="4"/>
  <c r="AV33" i="4"/>
  <c r="AR33" i="4"/>
  <c r="BA32" i="4"/>
  <c r="AW32" i="4"/>
  <c r="AS32" i="4"/>
  <c r="AX31" i="4"/>
  <c r="AT31" i="4"/>
  <c r="AY30" i="4"/>
  <c r="AU30" i="4"/>
  <c r="AZ29" i="4"/>
  <c r="AV29" i="4"/>
  <c r="AR29" i="4"/>
  <c r="BA28" i="4"/>
  <c r="AW28" i="4"/>
  <c r="AS28" i="4"/>
  <c r="AX27" i="4"/>
  <c r="AT27" i="4"/>
  <c r="AY26" i="4"/>
  <c r="AU26" i="4"/>
  <c r="AZ25" i="4"/>
  <c r="AV25" i="4"/>
  <c r="AR25" i="4"/>
  <c r="BA24" i="4"/>
  <c r="AW24" i="4"/>
  <c r="AS24" i="4"/>
  <c r="AX23" i="4"/>
  <c r="AT23" i="4"/>
  <c r="AY22" i="4"/>
  <c r="AU22" i="4"/>
  <c r="AZ21" i="4"/>
  <c r="AV21" i="4"/>
  <c r="AR21" i="4"/>
  <c r="BA20" i="4"/>
  <c r="AW20" i="4"/>
  <c r="AS20" i="4"/>
  <c r="AX19" i="4"/>
  <c r="AT19" i="4"/>
  <c r="AY18" i="4"/>
  <c r="AU18" i="4"/>
  <c r="AZ17" i="4"/>
  <c r="AV17" i="4"/>
  <c r="AR17" i="4"/>
  <c r="BA16" i="4"/>
  <c r="AW16" i="4"/>
  <c r="AS16" i="4"/>
  <c r="AX15" i="4"/>
  <c r="AT15" i="4"/>
  <c r="BA33" i="4"/>
  <c r="AS33" i="4"/>
  <c r="AX32" i="4"/>
  <c r="AU31" i="4"/>
  <c r="AZ30" i="4"/>
  <c r="AR30" i="4"/>
  <c r="AW29" i="4"/>
  <c r="AT28" i="4"/>
  <c r="AY27" i="4"/>
  <c r="AV26" i="4"/>
  <c r="BA25" i="4"/>
  <c r="AS25" i="4"/>
  <c r="AX24" i="4"/>
  <c r="AU23" i="4"/>
  <c r="AZ22" i="4"/>
  <c r="AR22" i="4"/>
  <c r="AW21" i="4"/>
  <c r="AT20" i="4"/>
  <c r="AY19" i="4"/>
  <c r="AS19" i="4"/>
  <c r="AX18" i="4"/>
  <c r="AS18" i="4"/>
  <c r="AX17" i="4"/>
  <c r="AS17" i="4"/>
  <c r="AX16" i="4"/>
  <c r="AR16" i="4"/>
  <c r="AW15" i="4"/>
  <c r="AR15" i="4"/>
  <c r="AY14" i="4"/>
  <c r="AU14" i="4"/>
  <c r="AZ13" i="4"/>
  <c r="AV13" i="4"/>
  <c r="AR13" i="4"/>
  <c r="BA12" i="4"/>
  <c r="AW12" i="4"/>
  <c r="AS12" i="4"/>
  <c r="AX11" i="4"/>
  <c r="AT11" i="4"/>
  <c r="AY10" i="4"/>
  <c r="AU10" i="4"/>
  <c r="AZ9" i="4"/>
  <c r="AV9" i="4"/>
  <c r="AR9" i="4"/>
  <c r="BA8" i="4"/>
  <c r="AW8" i="4"/>
  <c r="AS8" i="4"/>
  <c r="AX7" i="4"/>
  <c r="AT7" i="4"/>
  <c r="AY6" i="4"/>
  <c r="AW33" i="4"/>
  <c r="AT32" i="4"/>
  <c r="AY31" i="4"/>
  <c r="AV30" i="4"/>
  <c r="BA29" i="4"/>
  <c r="AS29" i="4"/>
  <c r="AX28" i="4"/>
  <c r="AU27" i="4"/>
  <c r="AZ26" i="4"/>
  <c r="AR26" i="4"/>
  <c r="AW25" i="4"/>
  <c r="AT24" i="4"/>
  <c r="AY23" i="4"/>
  <c r="AV22" i="4"/>
  <c r="BA21" i="4"/>
  <c r="AS21" i="4"/>
  <c r="AX20" i="4"/>
  <c r="AV19" i="4"/>
  <c r="BA18" i="4"/>
  <c r="AV18" i="4"/>
  <c r="BA17" i="4"/>
  <c r="AU17" i="4"/>
  <c r="AZ16" i="4"/>
  <c r="AU16" i="4"/>
  <c r="AZ15" i="4"/>
  <c r="AU15" i="4"/>
  <c r="BA14" i="4"/>
  <c r="AW14" i="4"/>
  <c r="AS14" i="4"/>
  <c r="AX13" i="4"/>
  <c r="AT13" i="4"/>
  <c r="AY12" i="4"/>
  <c r="AU12" i="4"/>
  <c r="AZ11" i="4"/>
  <c r="AV11" i="4"/>
  <c r="AR11" i="4"/>
  <c r="BA10" i="4"/>
  <c r="AW10" i="4"/>
  <c r="AS10" i="4"/>
  <c r="AX9" i="4"/>
  <c r="AT9" i="4"/>
  <c r="AY8" i="4"/>
  <c r="AU8" i="4"/>
  <c r="AZ7" i="4"/>
  <c r="AV7" i="4"/>
  <c r="AR7" i="4"/>
  <c r="BA6" i="4"/>
  <c r="AW6" i="4"/>
  <c r="AS6" i="4"/>
  <c r="AX5" i="4"/>
  <c r="AT5" i="4"/>
  <c r="AY4" i="4"/>
  <c r="AU4" i="4"/>
  <c r="AZ3" i="4"/>
  <c r="AV3" i="4"/>
  <c r="AR3" i="4"/>
  <c r="BA2" i="4"/>
  <c r="AW2" i="4"/>
  <c r="AS2" i="4"/>
  <c r="AU33" i="4"/>
  <c r="AZ32" i="4"/>
  <c r="AR32" i="4"/>
  <c r="AW31" i="4"/>
  <c r="AT30" i="4"/>
  <c r="AY29" i="4"/>
  <c r="AV28" i="4"/>
  <c r="BA27" i="4"/>
  <c r="AS27" i="4"/>
  <c r="AX26" i="4"/>
  <c r="AU25" i="4"/>
  <c r="AZ24" i="4"/>
  <c r="AR24" i="4"/>
  <c r="AW23" i="4"/>
  <c r="AT22" i="4"/>
  <c r="AY21" i="4"/>
  <c r="AV20" i="4"/>
  <c r="BA19" i="4"/>
  <c r="AU19" i="4"/>
  <c r="AZ18" i="4"/>
  <c r="AT18" i="4"/>
  <c r="AV32" i="4"/>
  <c r="AU29" i="4"/>
  <c r="AT26" i="4"/>
  <c r="AS23" i="4"/>
  <c r="AR20" i="4"/>
  <c r="AY17" i="4"/>
  <c r="AY16" i="4"/>
  <c r="AY15" i="4"/>
  <c r="AZ14" i="4"/>
  <c r="AR14" i="4"/>
  <c r="AW13" i="4"/>
  <c r="AT12" i="4"/>
  <c r="AY11" i="4"/>
  <c r="AV10" i="4"/>
  <c r="BA9" i="4"/>
  <c r="AS9" i="4"/>
  <c r="AX8" i="4"/>
  <c r="AZ6" i="4"/>
  <c r="AS5" i="4"/>
  <c r="AS4" i="4"/>
  <c r="AR2" i="4"/>
  <c r="AU21" i="4"/>
  <c r="AV16" i="4"/>
  <c r="AZ12" i="4"/>
  <c r="AT10" i="4"/>
  <c r="AV8" i="4"/>
  <c r="BA7" i="4"/>
  <c r="AS7" i="4"/>
  <c r="AX6" i="4"/>
  <c r="AW5" i="4"/>
  <c r="AW4" i="4"/>
  <c r="AW3" i="4"/>
  <c r="AS31" i="4"/>
  <c r="AR28" i="4"/>
  <c r="BA23" i="4"/>
  <c r="AZ20" i="4"/>
  <c r="AR19" i="4"/>
  <c r="AR18" i="4"/>
  <c r="BA15" i="4"/>
  <c r="AT14" i="4"/>
  <c r="AY13" i="4"/>
  <c r="AV12" i="4"/>
  <c r="BA11" i="4"/>
  <c r="AS11" i="4"/>
  <c r="AX10" i="4"/>
  <c r="AU9" i="4"/>
  <c r="AZ8" i="4"/>
  <c r="AR8" i="4"/>
  <c r="AW7" i="4"/>
  <c r="AU6" i="4"/>
  <c r="AZ5" i="4"/>
  <c r="AU5" i="4"/>
  <c r="AZ4" i="4"/>
  <c r="AT4" i="4"/>
  <c r="AY3" i="4"/>
  <c r="AT3" i="4"/>
  <c r="AY2" i="4"/>
  <c r="AT2" i="4"/>
  <c r="AU7" i="4"/>
  <c r="AT6" i="4"/>
  <c r="AY5" i="4"/>
  <c r="AX4" i="4"/>
  <c r="AX3" i="4"/>
  <c r="AS3" i="4"/>
  <c r="AX2" i="4"/>
  <c r="AY33" i="4"/>
  <c r="AX30" i="4"/>
  <c r="AW27" i="4"/>
  <c r="AV24" i="4"/>
  <c r="AW17" i="4"/>
  <c r="AV15" i="4"/>
  <c r="AX14" i="4"/>
  <c r="AU13" i="4"/>
  <c r="AR12" i="4"/>
  <c r="AW11" i="4"/>
  <c r="AY9" i="4"/>
  <c r="AR6" i="4"/>
  <c r="AR5" i="4"/>
  <c r="AR4" i="4"/>
  <c r="AT17" i="4"/>
  <c r="AS15" i="4"/>
  <c r="BA13" i="4"/>
  <c r="AZ10" i="4"/>
  <c r="AY7" i="4"/>
  <c r="AW18" i="4"/>
  <c r="AT16" i="4"/>
  <c r="AV14" i="4"/>
  <c r="AU11" i="4"/>
  <c r="AT8" i="4"/>
  <c r="BA5" i="4"/>
  <c r="BA4" i="4"/>
  <c r="BA3" i="4"/>
  <c r="AV2" i="4"/>
  <c r="AZ28" i="4"/>
  <c r="AX22" i="4"/>
  <c r="AX12" i="4"/>
  <c r="AW9" i="4"/>
  <c r="AV6" i="4"/>
  <c r="AV5" i="4"/>
  <c r="AV4" i="4"/>
  <c r="AU3" i="4"/>
  <c r="AU2" i="4"/>
  <c r="BA31" i="4"/>
  <c r="AY25" i="4"/>
  <c r="AW19" i="4"/>
  <c r="AS13" i="4"/>
  <c r="AR10" i="4"/>
  <c r="AZ2" i="4"/>
  <c r="BG10" i="4" l="1"/>
  <c r="BI10" i="4" s="1"/>
  <c r="BB10" i="4"/>
  <c r="BH10" i="4"/>
  <c r="BJ10" i="4" s="1"/>
  <c r="BG4" i="4"/>
  <c r="BI4" i="4" s="1"/>
  <c r="BH4" i="4"/>
  <c r="BJ4" i="4" s="1"/>
  <c r="BB4" i="4"/>
  <c r="BB5" i="4"/>
  <c r="BH5" i="4"/>
  <c r="BJ5" i="4" s="1"/>
  <c r="BG5" i="4"/>
  <c r="BI5" i="4" s="1"/>
  <c r="BG6" i="4"/>
  <c r="BI6" i="4" s="1"/>
  <c r="BH6" i="4"/>
  <c r="BJ6" i="4" s="1"/>
  <c r="BB6" i="4"/>
  <c r="BG12" i="4"/>
  <c r="BI12" i="4" s="1"/>
  <c r="BB12" i="4"/>
  <c r="BH12" i="4"/>
  <c r="BJ12" i="4" s="1"/>
  <c r="BG8" i="4"/>
  <c r="BI8" i="4" s="1"/>
  <c r="BH8" i="4"/>
  <c r="BJ8" i="4" s="1"/>
  <c r="BB8" i="4"/>
  <c r="BG18" i="4"/>
  <c r="BI18" i="4" s="1"/>
  <c r="BH18" i="4"/>
  <c r="BJ18" i="4" s="1"/>
  <c r="BB18" i="4"/>
  <c r="BH19" i="4"/>
  <c r="BJ19" i="4" s="1"/>
  <c r="BB19" i="4"/>
  <c r="BG19" i="4"/>
  <c r="BI19" i="4" s="1"/>
  <c r="BG28" i="4"/>
  <c r="BI28" i="4" s="1"/>
  <c r="BB28" i="4"/>
  <c r="BH28" i="4"/>
  <c r="BJ28" i="4" s="1"/>
  <c r="BH2" i="4"/>
  <c r="BJ2" i="4" s="1"/>
  <c r="BB2" i="4"/>
  <c r="BC2" i="4" s="1"/>
  <c r="BG2" i="4"/>
  <c r="BI2" i="4" s="1"/>
  <c r="BG14" i="4"/>
  <c r="BI14" i="4" s="1"/>
  <c r="BH14" i="4"/>
  <c r="BJ14" i="4" s="1"/>
  <c r="BB14" i="4"/>
  <c r="BG20" i="4"/>
  <c r="BI20" i="4" s="1"/>
  <c r="BB20" i="4"/>
  <c r="BH20" i="4"/>
  <c r="BJ20" i="4" s="1"/>
  <c r="BG24" i="4"/>
  <c r="BI24" i="4" s="1"/>
  <c r="BB24" i="4"/>
  <c r="BH24" i="4"/>
  <c r="BJ24" i="4" s="1"/>
  <c r="BG32" i="4"/>
  <c r="BI32" i="4" s="1"/>
  <c r="BB32" i="4"/>
  <c r="BH32" i="4"/>
  <c r="BJ32" i="4" s="1"/>
  <c r="BH3" i="4"/>
  <c r="BJ3" i="4" s="1"/>
  <c r="BG3" i="4"/>
  <c r="BI3" i="4" s="1"/>
  <c r="BB3" i="4"/>
  <c r="BB7" i="4"/>
  <c r="BH7" i="4"/>
  <c r="BJ7" i="4" s="1"/>
  <c r="BG7" i="4"/>
  <c r="BI7" i="4" s="1"/>
  <c r="BB11" i="4"/>
  <c r="BH11" i="4"/>
  <c r="BJ11" i="4" s="1"/>
  <c r="BG11" i="4"/>
  <c r="BI11" i="4" s="1"/>
  <c r="BG26" i="4"/>
  <c r="BI26" i="4" s="1"/>
  <c r="BH26" i="4"/>
  <c r="BJ26" i="4" s="1"/>
  <c r="BB26" i="4"/>
  <c r="BH9" i="4"/>
  <c r="BJ9" i="4" s="1"/>
  <c r="BB9" i="4"/>
  <c r="BG9" i="4"/>
  <c r="BI9" i="4" s="1"/>
  <c r="BH13" i="4"/>
  <c r="BJ13" i="4" s="1"/>
  <c r="BB13" i="4"/>
  <c r="BG13" i="4"/>
  <c r="BI13" i="4" s="1"/>
  <c r="BB15" i="4"/>
  <c r="BH15" i="4"/>
  <c r="BJ15" i="4" s="1"/>
  <c r="BG15" i="4"/>
  <c r="BI15" i="4" s="1"/>
  <c r="BH16" i="4"/>
  <c r="BJ16" i="4" s="1"/>
  <c r="BG16" i="4"/>
  <c r="BI16" i="4" s="1"/>
  <c r="BB16" i="4"/>
  <c r="BG22" i="4"/>
  <c r="BI22" i="4" s="1"/>
  <c r="BH22" i="4"/>
  <c r="BJ22" i="4" s="1"/>
  <c r="BB22" i="4"/>
  <c r="BG30" i="4"/>
  <c r="BI30" i="4" s="1"/>
  <c r="BH30" i="4"/>
  <c r="BJ30" i="4" s="1"/>
  <c r="BB30" i="4"/>
  <c r="BH17" i="4"/>
  <c r="BJ17" i="4" s="1"/>
  <c r="BB17" i="4"/>
  <c r="BG17" i="4"/>
  <c r="BI17" i="4" s="1"/>
  <c r="BB21" i="4"/>
  <c r="BH21" i="4"/>
  <c r="BJ21" i="4" s="1"/>
  <c r="BG21" i="4"/>
  <c r="BI21" i="4" s="1"/>
  <c r="BB25" i="4"/>
  <c r="BH25" i="4"/>
  <c r="BJ25" i="4" s="1"/>
  <c r="BG25" i="4"/>
  <c r="BI25" i="4" s="1"/>
  <c r="BB29" i="4"/>
  <c r="BH29" i="4"/>
  <c r="BJ29" i="4" s="1"/>
  <c r="BG29" i="4"/>
  <c r="BI29" i="4" s="1"/>
  <c r="BB33" i="4"/>
  <c r="BH33" i="4"/>
  <c r="BJ33" i="4" s="1"/>
  <c r="BG33" i="4"/>
  <c r="BI33" i="4" s="1"/>
  <c r="BH23" i="4"/>
  <c r="BJ23" i="4" s="1"/>
  <c r="BB23" i="4"/>
  <c r="BG23" i="4"/>
  <c r="BI23" i="4" s="1"/>
  <c r="BH27" i="4"/>
  <c r="BJ27" i="4" s="1"/>
  <c r="BB27" i="4"/>
  <c r="BG27" i="4"/>
  <c r="BI27" i="4" s="1"/>
  <c r="BH31" i="4"/>
  <c r="BJ31" i="4" s="1"/>
  <c r="BB31" i="4"/>
  <c r="BG31" i="4"/>
  <c r="BI31" i="4" s="1"/>
  <c r="BD29" i="4" l="1"/>
  <c r="BF29" i="4" s="1"/>
  <c r="BC29" i="4"/>
  <c r="BE29" i="4" s="1"/>
  <c r="BD17" i="4"/>
  <c r="BF17" i="4" s="1"/>
  <c r="BC17" i="4"/>
  <c r="BE17" i="4" s="1"/>
  <c r="BC16" i="4"/>
  <c r="BE16" i="4" s="1"/>
  <c r="BD16" i="4"/>
  <c r="BF16" i="4" s="1"/>
  <c r="BC26" i="4"/>
  <c r="BE26" i="4" s="1"/>
  <c r="BD26" i="4"/>
  <c r="BF26" i="4" s="1"/>
  <c r="BD7" i="4"/>
  <c r="BF7" i="4" s="1"/>
  <c r="BC7" i="4"/>
  <c r="BE7" i="4" s="1"/>
  <c r="BC24" i="4"/>
  <c r="BE24" i="4" s="1"/>
  <c r="BD24" i="4"/>
  <c r="BF24" i="4" s="1"/>
  <c r="BC28" i="4"/>
  <c r="BE28" i="4" s="1"/>
  <c r="BD28" i="4"/>
  <c r="BF28" i="4" s="1"/>
  <c r="BC8" i="4"/>
  <c r="BE8" i="4" s="1"/>
  <c r="BD8" i="4"/>
  <c r="BF8" i="4" s="1"/>
  <c r="BC12" i="4"/>
  <c r="BE12" i="4" s="1"/>
  <c r="BD12" i="4"/>
  <c r="BF12" i="4" s="1"/>
  <c r="BC4" i="4"/>
  <c r="BE4" i="4" s="1"/>
  <c r="BD4" i="4"/>
  <c r="BF4" i="4" s="1"/>
  <c r="BC10" i="4"/>
  <c r="BE10" i="4" s="1"/>
  <c r="BD10" i="4"/>
  <c r="BF10" i="4" s="1"/>
  <c r="BD23" i="4"/>
  <c r="BF23" i="4" s="1"/>
  <c r="BC23" i="4"/>
  <c r="BE23" i="4" s="1"/>
  <c r="BD33" i="4"/>
  <c r="BF33" i="4" s="1"/>
  <c r="BC33" i="4"/>
  <c r="BE33" i="4" s="1"/>
  <c r="BC22" i="4"/>
  <c r="BE22" i="4" s="1"/>
  <c r="BD22" i="4"/>
  <c r="BF22" i="4" s="1"/>
  <c r="BC15" i="4"/>
  <c r="BE15" i="4" s="1"/>
  <c r="BD15" i="4"/>
  <c r="BF15" i="4" s="1"/>
  <c r="BD11" i="4"/>
  <c r="BF11" i="4" s="1"/>
  <c r="BC11" i="4"/>
  <c r="BE11" i="4" s="1"/>
  <c r="BD3" i="4"/>
  <c r="BF3" i="4" s="1"/>
  <c r="BC3" i="4"/>
  <c r="BE3" i="4" s="1"/>
  <c r="BC32" i="4"/>
  <c r="BE32" i="4" s="1"/>
  <c r="BD32" i="4"/>
  <c r="BF32" i="4" s="1"/>
  <c r="BC14" i="4"/>
  <c r="BE14" i="4" s="1"/>
  <c r="BD14" i="4"/>
  <c r="BF14" i="4" s="1"/>
  <c r="BD2" i="4"/>
  <c r="BF2" i="4" s="1"/>
  <c r="BE2" i="4"/>
  <c r="BC18" i="4"/>
  <c r="BE18" i="4" s="1"/>
  <c r="BD18" i="4"/>
  <c r="BF18" i="4" s="1"/>
  <c r="BD27" i="4"/>
  <c r="BF27" i="4" s="1"/>
  <c r="BC27" i="4"/>
  <c r="BE27" i="4" s="1"/>
  <c r="BD21" i="4"/>
  <c r="BF21" i="4" s="1"/>
  <c r="BC21" i="4"/>
  <c r="BE21" i="4" s="1"/>
  <c r="BC30" i="4"/>
  <c r="BE30" i="4" s="1"/>
  <c r="BD30" i="4"/>
  <c r="BF30" i="4" s="1"/>
  <c r="BD9" i="4"/>
  <c r="BF9" i="4" s="1"/>
  <c r="BC9" i="4"/>
  <c r="BE9" i="4" s="1"/>
  <c r="BC6" i="4"/>
  <c r="BE6" i="4" s="1"/>
  <c r="BD6" i="4"/>
  <c r="BF6" i="4" s="1"/>
  <c r="BD31" i="4"/>
  <c r="BF31" i="4" s="1"/>
  <c r="BC31" i="4"/>
  <c r="BE31" i="4" s="1"/>
  <c r="BD25" i="4"/>
  <c r="BF25" i="4" s="1"/>
  <c r="BC25" i="4"/>
  <c r="BE25" i="4" s="1"/>
  <c r="BD13" i="4"/>
  <c r="BF13" i="4" s="1"/>
  <c r="BC13" i="4"/>
  <c r="BE13" i="4" s="1"/>
  <c r="BC20" i="4"/>
  <c r="BE20" i="4" s="1"/>
  <c r="BD20" i="4"/>
  <c r="BF20" i="4" s="1"/>
  <c r="BD19" i="4"/>
  <c r="BF19" i="4" s="1"/>
  <c r="BC19" i="4"/>
  <c r="BE19" i="4" s="1"/>
  <c r="BD5" i="4"/>
  <c r="BF5" i="4" s="1"/>
  <c r="BC5" i="4"/>
  <c r="BE5" i="4" s="1"/>
  <c r="D26" i="2"/>
  <c r="D24" i="2"/>
  <c r="D8" i="2"/>
  <c r="D4" i="2"/>
  <c r="D22" i="2"/>
  <c r="D32" i="2"/>
  <c r="D30" i="2"/>
  <c r="D6" i="2"/>
  <c r="D20" i="2"/>
  <c r="D17" i="2"/>
  <c r="D23" i="2"/>
  <c r="D11" i="2"/>
  <c r="D27" i="2"/>
  <c r="D25" i="2"/>
  <c r="D5" i="2"/>
  <c r="D16" i="2"/>
  <c r="D28" i="2"/>
  <c r="D12" i="2"/>
  <c r="D10" i="2"/>
  <c r="D15" i="2"/>
  <c r="D14" i="2"/>
  <c r="D18" i="2"/>
  <c r="D29" i="2"/>
  <c r="D7" i="2"/>
  <c r="D33" i="2"/>
  <c r="D3" i="2"/>
  <c r="D21" i="2"/>
  <c r="D9" i="2"/>
  <c r="D31" i="2"/>
  <c r="D13" i="2"/>
  <c r="D19" i="2"/>
  <c r="D2" i="2"/>
  <c r="O40" i="2" l="1"/>
  <c r="O39" i="2"/>
  <c r="O36" i="2"/>
  <c r="O37" i="2"/>
  <c r="P37" i="2" s="1"/>
  <c r="O38" i="2"/>
  <c r="P38" i="2" s="1"/>
  <c r="O41" i="2"/>
  <c r="O24" i="2"/>
  <c r="O25" i="2"/>
  <c r="O23" i="2"/>
  <c r="O22" i="2"/>
  <c r="P41" i="2" l="1"/>
  <c r="P39" i="2"/>
  <c r="P40" i="2"/>
  <c r="P36" i="2"/>
  <c r="P24" i="2"/>
  <c r="P25" i="2"/>
  <c r="P23" i="2"/>
  <c r="P22" i="2"/>
  <c r="P42" i="2" l="1"/>
  <c r="P43" i="2"/>
  <c r="P44" i="2"/>
  <c r="P27" i="2"/>
  <c r="P28" i="2"/>
  <c r="P26" i="2"/>
  <c r="Q3" i="4" l="1"/>
  <c r="O2" i="4" l="1"/>
  <c r="S2" i="4" l="1"/>
  <c r="W2" i="4"/>
  <c r="R3" i="4"/>
  <c r="V3" i="4"/>
  <c r="Q4" i="4"/>
  <c r="U4" i="4"/>
  <c r="Y4" i="4"/>
  <c r="T5" i="4"/>
  <c r="X5" i="4"/>
  <c r="S6" i="4"/>
  <c r="W6" i="4"/>
  <c r="R7" i="4"/>
  <c r="V7" i="4"/>
  <c r="Q8" i="4"/>
  <c r="U8" i="4"/>
  <c r="Y8" i="4"/>
  <c r="T9" i="4"/>
  <c r="X9" i="4"/>
  <c r="S10" i="4"/>
  <c r="W10" i="4"/>
  <c r="R11" i="4"/>
  <c r="V11" i="4"/>
  <c r="Q12" i="4"/>
  <c r="U12" i="4"/>
  <c r="Y12" i="4"/>
  <c r="T13" i="4"/>
  <c r="X13" i="4"/>
  <c r="S14" i="4"/>
  <c r="W14" i="4"/>
  <c r="R15" i="4"/>
  <c r="V15" i="4"/>
  <c r="Q16" i="4"/>
  <c r="U16" i="4"/>
  <c r="Y16" i="4"/>
  <c r="T17" i="4"/>
  <c r="X17" i="4"/>
  <c r="S18" i="4"/>
  <c r="W18" i="4"/>
  <c r="R19" i="4"/>
  <c r="V19" i="4"/>
  <c r="Q20" i="4"/>
  <c r="U20" i="4"/>
  <c r="Y20" i="4"/>
  <c r="T21" i="4"/>
  <c r="X21" i="4"/>
  <c r="S22" i="4"/>
  <c r="W22" i="4"/>
  <c r="R23" i="4"/>
  <c r="V23" i="4"/>
  <c r="Q24" i="4"/>
  <c r="U24" i="4"/>
  <c r="Y24" i="4"/>
  <c r="T25" i="4"/>
  <c r="X25" i="4"/>
  <c r="S26" i="4"/>
  <c r="W26" i="4"/>
  <c r="R27" i="4"/>
  <c r="V27" i="4"/>
  <c r="Q28" i="4"/>
  <c r="U28" i="4"/>
  <c r="Y28" i="4"/>
  <c r="T29" i="4"/>
  <c r="X29" i="4"/>
  <c r="S30" i="4"/>
  <c r="W30" i="4"/>
  <c r="R31" i="4"/>
  <c r="V31" i="4"/>
  <c r="Q32" i="4"/>
  <c r="U32" i="4"/>
  <c r="Y32" i="4"/>
  <c r="T33" i="4"/>
  <c r="X33" i="4"/>
  <c r="T2" i="4"/>
  <c r="X2" i="4"/>
  <c r="S3" i="4"/>
  <c r="W3" i="4"/>
  <c r="R4" i="4"/>
  <c r="V4" i="4"/>
  <c r="Q5" i="4"/>
  <c r="U5" i="4"/>
  <c r="Y5" i="4"/>
  <c r="T6" i="4"/>
  <c r="X6" i="4"/>
  <c r="S7" i="4"/>
  <c r="W7" i="4"/>
  <c r="R8" i="4"/>
  <c r="V8" i="4"/>
  <c r="Q9" i="4"/>
  <c r="U9" i="4"/>
  <c r="Y9" i="4"/>
  <c r="T10" i="4"/>
  <c r="X10" i="4"/>
  <c r="S11" i="4"/>
  <c r="W11" i="4"/>
  <c r="R12" i="4"/>
  <c r="V12" i="4"/>
  <c r="Q13" i="4"/>
  <c r="U13" i="4"/>
  <c r="Y13" i="4"/>
  <c r="T14" i="4"/>
  <c r="X14" i="4"/>
  <c r="S15" i="4"/>
  <c r="W15" i="4"/>
  <c r="R16" i="4"/>
  <c r="V16" i="4"/>
  <c r="Q17" i="4"/>
  <c r="U17" i="4"/>
  <c r="T18" i="4"/>
  <c r="X18" i="4"/>
  <c r="S19" i="4"/>
  <c r="W19" i="4"/>
  <c r="R20" i="4"/>
  <c r="V20" i="4"/>
  <c r="Q21" i="4"/>
  <c r="U21" i="4"/>
  <c r="Y21" i="4"/>
  <c r="T22" i="4"/>
  <c r="X22" i="4"/>
  <c r="S23" i="4"/>
  <c r="W23" i="4"/>
  <c r="R24" i="4"/>
  <c r="V24" i="4"/>
  <c r="Q25" i="4"/>
  <c r="U25" i="4"/>
  <c r="Y25" i="4"/>
  <c r="T26" i="4"/>
  <c r="X26" i="4"/>
  <c r="Y17" i="4"/>
  <c r="Q2" i="4"/>
  <c r="Y2" i="4"/>
  <c r="X3" i="4"/>
  <c r="W4" i="4"/>
  <c r="V5" i="4"/>
  <c r="U6" i="4"/>
  <c r="T7" i="4"/>
  <c r="S8" i="4"/>
  <c r="R9" i="4"/>
  <c r="Q10" i="4"/>
  <c r="Y10" i="4"/>
  <c r="X11" i="4"/>
  <c r="W12" i="4"/>
  <c r="V13" i="4"/>
  <c r="U14" i="4"/>
  <c r="T15" i="4"/>
  <c r="S16" i="4"/>
  <c r="R17" i="4"/>
  <c r="Q18" i="4"/>
  <c r="Y18" i="4"/>
  <c r="X19" i="4"/>
  <c r="W20" i="4"/>
  <c r="V21" i="4"/>
  <c r="U22" i="4"/>
  <c r="T23" i="4"/>
  <c r="S24" i="4"/>
  <c r="R25" i="4"/>
  <c r="Q26" i="4"/>
  <c r="Y26" i="4"/>
  <c r="U27" i="4"/>
  <c r="R28" i="4"/>
  <c r="W28" i="4"/>
  <c r="S29" i="4"/>
  <c r="Y29" i="4"/>
  <c r="U30" i="4"/>
  <c r="Q31" i="4"/>
  <c r="W31" i="4"/>
  <c r="S32" i="4"/>
  <c r="X32" i="4"/>
  <c r="U33" i="4"/>
  <c r="X28" i="4"/>
  <c r="Q30" i="4"/>
  <c r="S31" i="4"/>
  <c r="T32" i="4"/>
  <c r="Q33" i="4"/>
  <c r="U2" i="4"/>
  <c r="R5" i="4"/>
  <c r="Y6" i="4"/>
  <c r="W8" i="4"/>
  <c r="V9" i="4"/>
  <c r="S12" i="4"/>
  <c r="R13" i="4"/>
  <c r="X15" i="4"/>
  <c r="W16" i="4"/>
  <c r="T19" i="4"/>
  <c r="R21" i="4"/>
  <c r="Y22" i="4"/>
  <c r="X23" i="4"/>
  <c r="V25" i="4"/>
  <c r="X27" i="4"/>
  <c r="T28" i="4"/>
  <c r="R30" i="4"/>
  <c r="T31" i="4"/>
  <c r="V32" i="4"/>
  <c r="W33" i="4"/>
  <c r="U3" i="4"/>
  <c r="S5" i="4"/>
  <c r="R6" i="4"/>
  <c r="X8" i="4"/>
  <c r="V10" i="4"/>
  <c r="U11" i="4"/>
  <c r="S13" i="4"/>
  <c r="Q15" i="4"/>
  <c r="W17" i="4"/>
  <c r="V18" i="4"/>
  <c r="T20" i="4"/>
  <c r="Q23" i="4"/>
  <c r="X24" i="4"/>
  <c r="W25" i="4"/>
  <c r="T27" i="4"/>
  <c r="R29" i="4"/>
  <c r="W29" i="4"/>
  <c r="Y30" i="4"/>
  <c r="R32" i="4"/>
  <c r="Y33" i="4"/>
  <c r="R2" i="4"/>
  <c r="Y3" i="4"/>
  <c r="X4" i="4"/>
  <c r="W5" i="4"/>
  <c r="V6" i="4"/>
  <c r="U7" i="4"/>
  <c r="T8" i="4"/>
  <c r="S9" i="4"/>
  <c r="R10" i="4"/>
  <c r="Q11" i="4"/>
  <c r="Y11" i="4"/>
  <c r="X12" i="4"/>
  <c r="W13" i="4"/>
  <c r="V14" i="4"/>
  <c r="U15" i="4"/>
  <c r="T16" i="4"/>
  <c r="S17" i="4"/>
  <c r="R18" i="4"/>
  <c r="Q19" i="4"/>
  <c r="Y19" i="4"/>
  <c r="X20" i="4"/>
  <c r="W21" i="4"/>
  <c r="V22" i="4"/>
  <c r="U23" i="4"/>
  <c r="T24" i="4"/>
  <c r="S25" i="4"/>
  <c r="R26" i="4"/>
  <c r="Q27" i="4"/>
  <c r="W27" i="4"/>
  <c r="S28" i="4"/>
  <c r="U29" i="4"/>
  <c r="V30" i="4"/>
  <c r="X31" i="4"/>
  <c r="V33" i="4"/>
  <c r="T3" i="4"/>
  <c r="S4" i="4"/>
  <c r="Q6" i="4"/>
  <c r="X7" i="4"/>
  <c r="U10" i="4"/>
  <c r="T11" i="4"/>
  <c r="Q14" i="4"/>
  <c r="Y14" i="4"/>
  <c r="V17" i="4"/>
  <c r="U18" i="4"/>
  <c r="S20" i="4"/>
  <c r="Q22" i="4"/>
  <c r="W24" i="4"/>
  <c r="U26" i="4"/>
  <c r="S27" i="4"/>
  <c r="Q29" i="4"/>
  <c r="V29" i="4"/>
  <c r="X30" i="4"/>
  <c r="Y31" i="4"/>
  <c r="R33" i="4"/>
  <c r="V2" i="4"/>
  <c r="T4" i="4"/>
  <c r="Q7" i="4"/>
  <c r="Y7" i="4"/>
  <c r="W9" i="4"/>
  <c r="T12" i="4"/>
  <c r="R14" i="4"/>
  <c r="Y15" i="4"/>
  <c r="X16" i="4"/>
  <c r="U19" i="4"/>
  <c r="S21" i="4"/>
  <c r="R22" i="4"/>
  <c r="Y23" i="4"/>
  <c r="V26" i="4"/>
  <c r="Y27" i="4"/>
  <c r="V28" i="4"/>
  <c r="T30" i="4"/>
  <c r="U31" i="4"/>
  <c r="W32" i="4"/>
  <c r="S33" i="4"/>
  <c r="P5" i="4"/>
  <c r="P9" i="4"/>
  <c r="P13" i="4"/>
  <c r="P17" i="4"/>
  <c r="P21" i="4"/>
  <c r="P25" i="4"/>
  <c r="P29" i="4"/>
  <c r="P33" i="4"/>
  <c r="P6" i="4"/>
  <c r="P10" i="4"/>
  <c r="P14" i="4"/>
  <c r="P18" i="4"/>
  <c r="P22" i="4"/>
  <c r="P26" i="4"/>
  <c r="P30" i="4"/>
  <c r="P3" i="4"/>
  <c r="P7" i="4"/>
  <c r="P11" i="4"/>
  <c r="P15" i="4"/>
  <c r="P19" i="4"/>
  <c r="P23" i="4"/>
  <c r="P27" i="4"/>
  <c r="P31" i="4"/>
  <c r="P4" i="4"/>
  <c r="P8" i="4"/>
  <c r="P12" i="4"/>
  <c r="P16" i="4"/>
  <c r="P20" i="4"/>
  <c r="P24" i="4"/>
  <c r="P28" i="4"/>
  <c r="P32" i="4"/>
  <c r="P2" i="4"/>
  <c r="AK2" i="4" l="1"/>
  <c r="AL2" i="4" s="1"/>
  <c r="AK14" i="4"/>
  <c r="AL14" i="4" s="1"/>
  <c r="AK6" i="4"/>
  <c r="AL6" i="4" s="1"/>
  <c r="AK10" i="4"/>
  <c r="AL10" i="4" s="1"/>
  <c r="AK9" i="4"/>
  <c r="AL9" i="4" s="1"/>
  <c r="AK13" i="4"/>
  <c r="AL13" i="4" s="1"/>
  <c r="AK5" i="4"/>
  <c r="AL5" i="4" s="1"/>
  <c r="AK16" i="4"/>
  <c r="AL16" i="4" s="1"/>
  <c r="AK12" i="4"/>
  <c r="AL12" i="4" s="1"/>
  <c r="AK8" i="4"/>
  <c r="AL8" i="4" s="1"/>
  <c r="AK4" i="4"/>
  <c r="AL4" i="4" s="1"/>
  <c r="AK15" i="4"/>
  <c r="AL15" i="4" s="1"/>
  <c r="AK11" i="4"/>
  <c r="AL11" i="4" s="1"/>
  <c r="AK7" i="4"/>
  <c r="AL7" i="4" s="1"/>
  <c r="AK3" i="4"/>
  <c r="AL3" i="4" s="1"/>
  <c r="AK17" i="4"/>
  <c r="AL17" i="4" s="1"/>
  <c r="AI12" i="4"/>
  <c r="AJ12" i="4" s="1"/>
  <c r="AI4" i="4"/>
  <c r="AJ4" i="4" s="1"/>
  <c r="AI11" i="4"/>
  <c r="AJ11" i="4" s="1"/>
  <c r="AI3" i="4"/>
  <c r="AJ3" i="4" s="1"/>
  <c r="AI16" i="4"/>
  <c r="AJ16" i="4" s="1"/>
  <c r="AI8" i="4"/>
  <c r="AJ8" i="4" s="1"/>
  <c r="AI15" i="4"/>
  <c r="AJ15" i="4" s="1"/>
  <c r="AI7" i="4"/>
  <c r="AJ7" i="4" s="1"/>
  <c r="AI14" i="4"/>
  <c r="AJ14" i="4" s="1"/>
  <c r="AI10" i="4"/>
  <c r="AJ10" i="4" s="1"/>
  <c r="AI6" i="4"/>
  <c r="AJ6" i="4" s="1"/>
  <c r="AI17" i="4"/>
  <c r="AJ17" i="4" s="1"/>
  <c r="AI13" i="4"/>
  <c r="AJ13" i="4" s="1"/>
  <c r="AI9" i="4"/>
  <c r="AJ9" i="4" s="1"/>
  <c r="AI5" i="4"/>
  <c r="AJ5" i="4" s="1"/>
  <c r="AI2" i="4"/>
  <c r="AE32" i="4"/>
  <c r="AG32" i="4" s="1"/>
  <c r="AF32" i="4"/>
  <c r="AH32" i="4" s="1"/>
  <c r="AE28" i="4"/>
  <c r="AG28" i="4" s="1"/>
  <c r="AF28" i="4"/>
  <c r="AH28" i="4" s="1"/>
  <c r="AE24" i="4"/>
  <c r="AG24" i="4" s="1"/>
  <c r="AF24" i="4"/>
  <c r="AH24" i="4" s="1"/>
  <c r="AE20" i="4"/>
  <c r="AG20" i="4" s="1"/>
  <c r="AF20" i="4"/>
  <c r="AH20" i="4" s="1"/>
  <c r="AE16" i="4"/>
  <c r="AG16" i="4" s="1"/>
  <c r="AF16" i="4"/>
  <c r="AH16" i="4" s="1"/>
  <c r="AE12" i="4"/>
  <c r="AG12" i="4" s="1"/>
  <c r="AF12" i="4"/>
  <c r="AH12" i="4" s="1"/>
  <c r="AE8" i="4"/>
  <c r="AG8" i="4" s="1"/>
  <c r="AF8" i="4"/>
  <c r="AH8" i="4" s="1"/>
  <c r="AE4" i="4"/>
  <c r="AG4" i="4" s="1"/>
  <c r="AF4" i="4"/>
  <c r="AH4" i="4" s="1"/>
  <c r="AE31" i="4"/>
  <c r="AG31" i="4" s="1"/>
  <c r="AF31" i="4"/>
  <c r="AH31" i="4" s="1"/>
  <c r="AE27" i="4"/>
  <c r="AG27" i="4" s="1"/>
  <c r="AF27" i="4"/>
  <c r="AH27" i="4" s="1"/>
  <c r="AE23" i="4"/>
  <c r="AG23" i="4" s="1"/>
  <c r="AF23" i="4"/>
  <c r="AH23" i="4" s="1"/>
  <c r="AE19" i="4"/>
  <c r="AG19" i="4" s="1"/>
  <c r="AF19" i="4"/>
  <c r="AH19" i="4" s="1"/>
  <c r="AE15" i="4"/>
  <c r="AG15" i="4" s="1"/>
  <c r="AF15" i="4"/>
  <c r="AH15" i="4" s="1"/>
  <c r="AE11" i="4"/>
  <c r="AG11" i="4" s="1"/>
  <c r="AF11" i="4"/>
  <c r="AH11" i="4" s="1"/>
  <c r="AE7" i="4"/>
  <c r="AG7" i="4" s="1"/>
  <c r="AF7" i="4"/>
  <c r="AH7" i="4" s="1"/>
  <c r="AE3" i="4"/>
  <c r="AG3" i="4" s="1"/>
  <c r="AF3" i="4"/>
  <c r="AH3" i="4" s="1"/>
  <c r="AE30" i="4"/>
  <c r="AG30" i="4" s="1"/>
  <c r="AF30" i="4"/>
  <c r="AH30" i="4" s="1"/>
  <c r="AE26" i="4"/>
  <c r="AG26" i="4" s="1"/>
  <c r="AF26" i="4"/>
  <c r="AH26" i="4" s="1"/>
  <c r="AE22" i="4"/>
  <c r="AG22" i="4" s="1"/>
  <c r="AF22" i="4"/>
  <c r="AH22" i="4" s="1"/>
  <c r="AE18" i="4"/>
  <c r="AG18" i="4" s="1"/>
  <c r="AF18" i="4"/>
  <c r="AH18" i="4" s="1"/>
  <c r="AE14" i="4"/>
  <c r="AG14" i="4" s="1"/>
  <c r="AF14" i="4"/>
  <c r="AH14" i="4" s="1"/>
  <c r="AE10" i="4"/>
  <c r="AG10" i="4" s="1"/>
  <c r="AF10" i="4"/>
  <c r="AH10" i="4" s="1"/>
  <c r="AE6" i="4"/>
  <c r="AG6" i="4" s="1"/>
  <c r="AF6" i="4"/>
  <c r="AH6" i="4" s="1"/>
  <c r="AE33" i="4"/>
  <c r="AG33" i="4" s="1"/>
  <c r="AF33" i="4"/>
  <c r="AH33" i="4" s="1"/>
  <c r="AE29" i="4"/>
  <c r="AG29" i="4" s="1"/>
  <c r="AF29" i="4"/>
  <c r="AH29" i="4" s="1"/>
  <c r="AE25" i="4"/>
  <c r="AG25" i="4" s="1"/>
  <c r="AF25" i="4"/>
  <c r="AH25" i="4" s="1"/>
  <c r="AE21" i="4"/>
  <c r="AG21" i="4" s="1"/>
  <c r="AF21" i="4"/>
  <c r="AH21" i="4" s="1"/>
  <c r="AE17" i="4"/>
  <c r="AG17" i="4" s="1"/>
  <c r="AF17" i="4"/>
  <c r="AH17" i="4" s="1"/>
  <c r="AE13" i="4"/>
  <c r="AG13" i="4" s="1"/>
  <c r="AF13" i="4"/>
  <c r="AH13" i="4" s="1"/>
  <c r="AE9" i="4"/>
  <c r="AG9" i="4" s="1"/>
  <c r="AF9" i="4"/>
  <c r="AH9" i="4" s="1"/>
  <c r="AE5" i="4"/>
  <c r="AG5" i="4" s="1"/>
  <c r="AF5" i="4"/>
  <c r="AH5" i="4" s="1"/>
  <c r="AF2" i="4"/>
  <c r="AH2" i="4" s="1"/>
  <c r="AE2" i="4"/>
  <c r="AG2" i="4" s="1"/>
  <c r="Z32" i="4"/>
  <c r="Z28" i="4"/>
  <c r="Z24" i="4"/>
  <c r="Z20" i="4"/>
  <c r="Z16" i="4"/>
  <c r="Z12" i="4"/>
  <c r="Z8" i="4"/>
  <c r="Z4" i="4"/>
  <c r="Z31" i="4"/>
  <c r="Z27" i="4"/>
  <c r="Z23" i="4"/>
  <c r="Z19" i="4"/>
  <c r="Z15" i="4"/>
  <c r="Z11" i="4"/>
  <c r="Z7" i="4"/>
  <c r="Z3" i="4"/>
  <c r="Z30" i="4"/>
  <c r="Z26" i="4"/>
  <c r="Z22" i="4"/>
  <c r="Z18" i="4"/>
  <c r="Z14" i="4"/>
  <c r="Z10" i="4"/>
  <c r="Z6" i="4"/>
  <c r="Z33" i="4"/>
  <c r="Z29" i="4"/>
  <c r="Z25" i="4"/>
  <c r="Z21" i="4"/>
  <c r="Z17" i="4"/>
  <c r="Z13" i="4"/>
  <c r="Z9" i="4"/>
  <c r="Z5" i="4"/>
  <c r="Z2" i="4"/>
  <c r="AB2" i="4" s="1"/>
  <c r="AD2" i="4" s="1"/>
  <c r="AJ2" i="4" l="1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  <c r="AA9" i="4"/>
  <c r="AC9" i="4" s="1"/>
  <c r="AB9" i="4"/>
  <c r="AD9" i="4" s="1"/>
  <c r="AA25" i="4"/>
  <c r="AC25" i="4" s="1"/>
  <c r="AB25" i="4"/>
  <c r="AD25" i="4" s="1"/>
  <c r="AA10" i="4"/>
  <c r="AC10" i="4" s="1"/>
  <c r="AB10" i="4"/>
  <c r="AD10" i="4" s="1"/>
  <c r="AA26" i="4"/>
  <c r="AC26" i="4" s="1"/>
  <c r="AB26" i="4"/>
  <c r="AD26" i="4" s="1"/>
  <c r="AA11" i="4"/>
  <c r="AC11" i="4" s="1"/>
  <c r="AB11" i="4"/>
  <c r="AD11" i="4" s="1"/>
  <c r="AA27" i="4"/>
  <c r="AC27" i="4" s="1"/>
  <c r="AB27" i="4"/>
  <c r="AD27" i="4" s="1"/>
  <c r="AA12" i="4"/>
  <c r="AC12" i="4" s="1"/>
  <c r="AB12" i="4"/>
  <c r="AD12" i="4" s="1"/>
  <c r="AA28" i="4"/>
  <c r="AC28" i="4" s="1"/>
  <c r="AB28" i="4"/>
  <c r="AD28" i="4" s="1"/>
  <c r="AA13" i="4"/>
  <c r="AC13" i="4" s="1"/>
  <c r="AB13" i="4"/>
  <c r="AD13" i="4" s="1"/>
  <c r="AA29" i="4"/>
  <c r="AC29" i="4" s="1"/>
  <c r="AB29" i="4"/>
  <c r="AD29" i="4" s="1"/>
  <c r="AA14" i="4"/>
  <c r="AC14" i="4" s="1"/>
  <c r="AB14" i="4"/>
  <c r="AD14" i="4" s="1"/>
  <c r="AA30" i="4"/>
  <c r="AC30" i="4" s="1"/>
  <c r="AB30" i="4"/>
  <c r="AD30" i="4" s="1"/>
  <c r="AA15" i="4"/>
  <c r="AC15" i="4" s="1"/>
  <c r="AB15" i="4"/>
  <c r="AD15" i="4" s="1"/>
  <c r="AA31" i="4"/>
  <c r="AC31" i="4" s="1"/>
  <c r="AB31" i="4"/>
  <c r="AD31" i="4" s="1"/>
  <c r="AA16" i="4"/>
  <c r="AC16" i="4" s="1"/>
  <c r="AB16" i="4"/>
  <c r="AD16" i="4" s="1"/>
  <c r="AA32" i="4"/>
  <c r="AC32" i="4" s="1"/>
  <c r="AB32" i="4"/>
  <c r="AD32" i="4" s="1"/>
  <c r="AA17" i="4"/>
  <c r="AC17" i="4" s="1"/>
  <c r="AB17" i="4"/>
  <c r="AD17" i="4" s="1"/>
  <c r="AA33" i="4"/>
  <c r="AC33" i="4" s="1"/>
  <c r="AB33" i="4"/>
  <c r="AD33" i="4" s="1"/>
  <c r="AA18" i="4"/>
  <c r="AC18" i="4" s="1"/>
  <c r="AB18" i="4"/>
  <c r="AD18" i="4" s="1"/>
  <c r="AA3" i="4"/>
  <c r="AC3" i="4" s="1"/>
  <c r="AB3" i="4"/>
  <c r="AD3" i="4" s="1"/>
  <c r="AA19" i="4"/>
  <c r="AC19" i="4" s="1"/>
  <c r="AB19" i="4"/>
  <c r="AD19" i="4" s="1"/>
  <c r="AA4" i="4"/>
  <c r="AC4" i="4" s="1"/>
  <c r="AB4" i="4"/>
  <c r="AD4" i="4" s="1"/>
  <c r="AA20" i="4"/>
  <c r="AC20" i="4" s="1"/>
  <c r="AB20" i="4"/>
  <c r="AD20" i="4" s="1"/>
  <c r="AA5" i="4"/>
  <c r="AC5" i="4" s="1"/>
  <c r="AB5" i="4"/>
  <c r="AD5" i="4" s="1"/>
  <c r="AA21" i="4"/>
  <c r="AC21" i="4" s="1"/>
  <c r="AB21" i="4"/>
  <c r="AD21" i="4" s="1"/>
  <c r="AA6" i="4"/>
  <c r="AC6" i="4" s="1"/>
  <c r="AB6" i="4"/>
  <c r="AD6" i="4" s="1"/>
  <c r="AA22" i="4"/>
  <c r="AC22" i="4" s="1"/>
  <c r="AB22" i="4"/>
  <c r="AD22" i="4" s="1"/>
  <c r="AA7" i="4"/>
  <c r="AC7" i="4" s="1"/>
  <c r="AB7" i="4"/>
  <c r="AD7" i="4" s="1"/>
  <c r="AA23" i="4"/>
  <c r="AC23" i="4" s="1"/>
  <c r="AB23" i="4"/>
  <c r="AD23" i="4" s="1"/>
  <c r="AA8" i="4"/>
  <c r="AC8" i="4" s="1"/>
  <c r="AB8" i="4"/>
  <c r="AD8" i="4" s="1"/>
  <c r="AA24" i="4"/>
  <c r="AC24" i="4" s="1"/>
  <c r="AB24" i="4"/>
  <c r="AD24" i="4" s="1"/>
  <c r="AA2" i="4"/>
  <c r="AC2" i="4" s="1"/>
  <c r="C9" i="2"/>
  <c r="C11" i="2"/>
  <c r="C13" i="2"/>
  <c r="C15" i="2"/>
  <c r="C17" i="2"/>
  <c r="C19" i="2"/>
  <c r="C21" i="2"/>
  <c r="C23" i="2"/>
  <c r="C25" i="2"/>
  <c r="C26" i="2"/>
  <c r="C27" i="2"/>
  <c r="C28" i="2"/>
  <c r="C29" i="2"/>
  <c r="C30" i="2"/>
  <c r="C31" i="2"/>
  <c r="C32" i="2"/>
  <c r="C33" i="2"/>
  <c r="C3" i="2"/>
  <c r="C4" i="2"/>
  <c r="C5" i="2"/>
  <c r="C6" i="2"/>
  <c r="C7" i="2"/>
  <c r="C8" i="2"/>
  <c r="C10" i="2"/>
  <c r="C12" i="2"/>
  <c r="C14" i="2"/>
  <c r="C16" i="2"/>
  <c r="C18" i="2"/>
  <c r="C20" i="2"/>
  <c r="C22" i="2"/>
  <c r="C24" i="2"/>
  <c r="C2" i="2"/>
  <c r="L41" i="2" l="1"/>
  <c r="L39" i="2"/>
  <c r="L38" i="2"/>
  <c r="L37" i="2"/>
  <c r="L40" i="2"/>
  <c r="L36" i="2"/>
  <c r="M36" i="2" s="1"/>
  <c r="L25" i="2"/>
  <c r="Q25" i="2" s="1"/>
  <c r="R25" i="2" s="1"/>
  <c r="L24" i="2"/>
  <c r="Q24" i="2" s="1"/>
  <c r="R24" i="2" s="1"/>
  <c r="L23" i="2"/>
  <c r="Q23" i="2" s="1"/>
  <c r="R23" i="2" s="1"/>
  <c r="L22" i="2"/>
  <c r="Q22" i="2" s="1"/>
  <c r="R22" i="2" s="1"/>
  <c r="O4" i="4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AV34" i="3"/>
  <c r="BQ2" i="3"/>
  <c r="BU2" i="3"/>
  <c r="BU5" i="3" s="1"/>
  <c r="BU4" i="3"/>
  <c r="BU1" i="3"/>
  <c r="BQ3" i="3"/>
  <c r="BQ7" i="3"/>
  <c r="BQ11" i="3"/>
  <c r="BQ15" i="3"/>
  <c r="BQ19" i="3"/>
  <c r="BQ23" i="3"/>
  <c r="BQ27" i="3"/>
  <c r="BQ31" i="3"/>
  <c r="BO2" i="3"/>
  <c r="BO5" i="3" s="1"/>
  <c r="BO4" i="3"/>
  <c r="BK52" i="3"/>
  <c r="BK43" i="3"/>
  <c r="BK47" i="3"/>
  <c r="BK30" i="3"/>
  <c r="BK34" i="3"/>
  <c r="BK38" i="3"/>
  <c r="BK4" i="3"/>
  <c r="BK8" i="3"/>
  <c r="BK12" i="3"/>
  <c r="BK16" i="3"/>
  <c r="BK20" i="3"/>
  <c r="BK24" i="3"/>
  <c r="BK28" i="3"/>
  <c r="BI2" i="3"/>
  <c r="BK40" i="3" s="1"/>
  <c r="BI5" i="3"/>
  <c r="BI4" i="3"/>
  <c r="BC2" i="3"/>
  <c r="BC5" i="3" s="1"/>
  <c r="BC4" i="3"/>
  <c r="AY29" i="3"/>
  <c r="AY24" i="3"/>
  <c r="AW2" i="3"/>
  <c r="AW5" i="3" s="1"/>
  <c r="AW4" i="3"/>
  <c r="AQ2" i="3"/>
  <c r="AS3" i="3" s="1"/>
  <c r="AQ4" i="3"/>
  <c r="AK2" i="3"/>
  <c r="AM28" i="3" s="1"/>
  <c r="AK4" i="3"/>
  <c r="AE2" i="3"/>
  <c r="AG2" i="3" s="1"/>
  <c r="AE4" i="3"/>
  <c r="Y2" i="3"/>
  <c r="Y5" i="3" s="1"/>
  <c r="Y4" i="3"/>
  <c r="M2" i="3"/>
  <c r="M5" i="3" s="1"/>
  <c r="Q2" i="1"/>
  <c r="G2" i="3"/>
  <c r="G5" i="3" s="1"/>
  <c r="S2" i="3"/>
  <c r="U5" i="3" s="1"/>
  <c r="S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2" i="3"/>
  <c r="M4" i="3"/>
  <c r="G4" i="3"/>
  <c r="M1" i="3" s="1"/>
  <c r="H23" i="2"/>
  <c r="H24" i="2"/>
  <c r="I25" i="2"/>
  <c r="I26" i="2"/>
  <c r="G22" i="2"/>
  <c r="G23" i="2" s="1"/>
  <c r="G24" i="2" s="1"/>
  <c r="H25" i="2" s="1"/>
  <c r="E20" i="2"/>
  <c r="BW2" i="3"/>
  <c r="BW5" i="3"/>
  <c r="BW6" i="3"/>
  <c r="BW3" i="3"/>
  <c r="BW4" i="3"/>
  <c r="BX2" i="3"/>
  <c r="AV35" i="3"/>
  <c r="C4" i="3"/>
  <c r="C3" i="3"/>
  <c r="C7" i="3"/>
  <c r="C8" i="3"/>
  <c r="C6" i="3"/>
  <c r="C2" i="3"/>
  <c r="M39" i="2" l="1"/>
  <c r="Q39" i="2"/>
  <c r="R39" i="2" s="1"/>
  <c r="M40" i="2"/>
  <c r="Q40" i="2"/>
  <c r="R40" i="2" s="1"/>
  <c r="M41" i="2"/>
  <c r="Q41" i="2"/>
  <c r="R41" i="2" s="1"/>
  <c r="Q36" i="2"/>
  <c r="R36" i="2" s="1"/>
  <c r="M37" i="2"/>
  <c r="Q37" i="2"/>
  <c r="R37" i="2" s="1"/>
  <c r="M38" i="2"/>
  <c r="Q38" i="2"/>
  <c r="R38" i="2" s="1"/>
  <c r="R27" i="2"/>
  <c r="R28" i="2"/>
  <c r="R26" i="2"/>
  <c r="M24" i="2"/>
  <c r="M23" i="2"/>
  <c r="M25" i="2"/>
  <c r="M22" i="2"/>
  <c r="BQ29" i="3"/>
  <c r="BQ25" i="3"/>
  <c r="BQ21" i="3"/>
  <c r="BQ17" i="3"/>
  <c r="BQ13" i="3"/>
  <c r="BQ9" i="3"/>
  <c r="BQ5" i="3"/>
  <c r="AY15" i="3"/>
  <c r="BK27" i="3"/>
  <c r="BK19" i="3"/>
  <c r="BK11" i="3"/>
  <c r="BK3" i="3"/>
  <c r="BK33" i="3"/>
  <c r="BK46" i="3"/>
  <c r="BK51" i="3"/>
  <c r="BQ28" i="3"/>
  <c r="BQ24" i="3"/>
  <c r="BQ20" i="3"/>
  <c r="BQ16" i="3"/>
  <c r="BQ12" i="3"/>
  <c r="BQ8" i="3"/>
  <c r="BQ4" i="3"/>
  <c r="BK23" i="3"/>
  <c r="BK15" i="3"/>
  <c r="BK7" i="3"/>
  <c r="BK37" i="3"/>
  <c r="BK50" i="3"/>
  <c r="BK42" i="3"/>
  <c r="BQ30" i="3"/>
  <c r="BQ26" i="3"/>
  <c r="BQ22" i="3"/>
  <c r="BQ18" i="3"/>
  <c r="BQ14" i="3"/>
  <c r="BQ10" i="3"/>
  <c r="BQ6" i="3"/>
  <c r="BQ32" i="3"/>
  <c r="BE32" i="3"/>
  <c r="BE27" i="3"/>
  <c r="BE22" i="3"/>
  <c r="BE16" i="3"/>
  <c r="BE11" i="3"/>
  <c r="BE6" i="3"/>
  <c r="AS22" i="3"/>
  <c r="BE2" i="3"/>
  <c r="BE31" i="3"/>
  <c r="BE26" i="3"/>
  <c r="BE20" i="3"/>
  <c r="BE15" i="3"/>
  <c r="BE10" i="3"/>
  <c r="BE4" i="3"/>
  <c r="BE35" i="3"/>
  <c r="BE30" i="3"/>
  <c r="BE24" i="3"/>
  <c r="BE19" i="3"/>
  <c r="BE14" i="3"/>
  <c r="BE8" i="3"/>
  <c r="BE3" i="3"/>
  <c r="BK26" i="3"/>
  <c r="BK22" i="3"/>
  <c r="BK18" i="3"/>
  <c r="BK14" i="3"/>
  <c r="BK10" i="3"/>
  <c r="BK6" i="3"/>
  <c r="BK2" i="3"/>
  <c r="BK36" i="3"/>
  <c r="BK32" i="3"/>
  <c r="BK49" i="3"/>
  <c r="BK45" i="3"/>
  <c r="BK41" i="3"/>
  <c r="BE34" i="3"/>
  <c r="BE28" i="3"/>
  <c r="BE23" i="3"/>
  <c r="BE18" i="3"/>
  <c r="BE12" i="3"/>
  <c r="BE7" i="3"/>
  <c r="BK29" i="3"/>
  <c r="BK25" i="3"/>
  <c r="BK21" i="3"/>
  <c r="BK17" i="3"/>
  <c r="BK13" i="3"/>
  <c r="BK9" i="3"/>
  <c r="BK5" i="3"/>
  <c r="BK39" i="3"/>
  <c r="BK35" i="3"/>
  <c r="BK31" i="3"/>
  <c r="BK48" i="3"/>
  <c r="BK44" i="3"/>
  <c r="AS18" i="3"/>
  <c r="AY23" i="3"/>
  <c r="AY11" i="3"/>
  <c r="AM26" i="3"/>
  <c r="AS30" i="3"/>
  <c r="AS14" i="3"/>
  <c r="AY2" i="3"/>
  <c r="AY20" i="3"/>
  <c r="AY7" i="3"/>
  <c r="AM10" i="3"/>
  <c r="AS26" i="3"/>
  <c r="AS10" i="3"/>
  <c r="AY27" i="3"/>
  <c r="AY19" i="3"/>
  <c r="AY3" i="3"/>
  <c r="BE33" i="3"/>
  <c r="BE29" i="3"/>
  <c r="BE25" i="3"/>
  <c r="BE21" i="3"/>
  <c r="BE17" i="3"/>
  <c r="BE13" i="3"/>
  <c r="BE9" i="3"/>
  <c r="BE5" i="3"/>
  <c r="AY25" i="3"/>
  <c r="AY21" i="3"/>
  <c r="AY17" i="3"/>
  <c r="AY13" i="3"/>
  <c r="AY9" i="3"/>
  <c r="AY5" i="3"/>
  <c r="AY31" i="3"/>
  <c r="AM22" i="3"/>
  <c r="AS21" i="3"/>
  <c r="AS6" i="3"/>
  <c r="AY16" i="3"/>
  <c r="AY12" i="3"/>
  <c r="AY8" i="3"/>
  <c r="AY4" i="3"/>
  <c r="AY30" i="3"/>
  <c r="AM6" i="3"/>
  <c r="AY26" i="3"/>
  <c r="AY22" i="3"/>
  <c r="AY18" i="3"/>
  <c r="AY14" i="3"/>
  <c r="AY10" i="3"/>
  <c r="AY6" i="3"/>
  <c r="AY32" i="3"/>
  <c r="AY28" i="3"/>
  <c r="AS29" i="3"/>
  <c r="AS25" i="3"/>
  <c r="AS17" i="3"/>
  <c r="AS13" i="3"/>
  <c r="AS9" i="3"/>
  <c r="AS5" i="3"/>
  <c r="AM18" i="3"/>
  <c r="AM31" i="3"/>
  <c r="AS2" i="3"/>
  <c r="AS28" i="3"/>
  <c r="AS24" i="3"/>
  <c r="AS20" i="3"/>
  <c r="AS16" i="3"/>
  <c r="AS12" i="3"/>
  <c r="AS8" i="3"/>
  <c r="AS4" i="3"/>
  <c r="AM14" i="3"/>
  <c r="AS31" i="3"/>
  <c r="AS27" i="3"/>
  <c r="AS23" i="3"/>
  <c r="AS19" i="3"/>
  <c r="AS15" i="3"/>
  <c r="AS11" i="3"/>
  <c r="AS7" i="3"/>
  <c r="AQ5" i="3"/>
  <c r="AM25" i="3"/>
  <c r="AM21" i="3"/>
  <c r="AM17" i="3"/>
  <c r="AM13" i="3"/>
  <c r="AM9" i="3"/>
  <c r="AM5" i="3"/>
  <c r="AM30" i="3"/>
  <c r="AM2" i="3"/>
  <c r="AM24" i="3"/>
  <c r="AM20" i="3"/>
  <c r="AM16" i="3"/>
  <c r="AM12" i="3"/>
  <c r="AM8" i="3"/>
  <c r="AM4" i="3"/>
  <c r="AM29" i="3"/>
  <c r="AM27" i="3"/>
  <c r="AM23" i="3"/>
  <c r="AM19" i="3"/>
  <c r="AM15" i="3"/>
  <c r="AM11" i="3"/>
  <c r="AM7" i="3"/>
  <c r="AM3" i="3"/>
  <c r="AK5" i="3"/>
  <c r="AA22" i="3"/>
  <c r="AA13" i="3"/>
  <c r="AA30" i="3"/>
  <c r="AA21" i="3"/>
  <c r="AA10" i="3"/>
  <c r="AA29" i="3"/>
  <c r="AA18" i="3"/>
  <c r="AA6" i="3"/>
  <c r="AA26" i="3"/>
  <c r="AA14" i="3"/>
  <c r="AA5" i="3"/>
  <c r="U8" i="3"/>
  <c r="AG26" i="3"/>
  <c r="AG22" i="3"/>
  <c r="AG18" i="3"/>
  <c r="AG14" i="3"/>
  <c r="AG10" i="3"/>
  <c r="AG7" i="3"/>
  <c r="AG3" i="3"/>
  <c r="S1" i="3"/>
  <c r="U24" i="3"/>
  <c r="U3" i="3"/>
  <c r="AG29" i="3"/>
  <c r="AG25" i="3"/>
  <c r="AG21" i="3"/>
  <c r="AG17" i="3"/>
  <c r="AG13" i="3"/>
  <c r="AG9" i="3"/>
  <c r="AG6" i="3"/>
  <c r="U19" i="3"/>
  <c r="AG28" i="3"/>
  <c r="AG24" i="3"/>
  <c r="AG20" i="3"/>
  <c r="AG16" i="3"/>
  <c r="AG12" i="3"/>
  <c r="AG5" i="3"/>
  <c r="U14" i="3"/>
  <c r="AA25" i="3"/>
  <c r="AA17" i="3"/>
  <c r="AA9" i="3"/>
  <c r="AG27" i="3"/>
  <c r="AG23" i="3"/>
  <c r="AG19" i="3"/>
  <c r="AG15" i="3"/>
  <c r="AG11" i="3"/>
  <c r="AG8" i="3"/>
  <c r="AG4" i="3"/>
  <c r="AE5" i="3"/>
  <c r="U23" i="3"/>
  <c r="U18" i="3"/>
  <c r="U12" i="3"/>
  <c r="U7" i="3"/>
  <c r="U2" i="3"/>
  <c r="U22" i="3"/>
  <c r="U16" i="3"/>
  <c r="U11" i="3"/>
  <c r="U6" i="3"/>
  <c r="S5" i="3"/>
  <c r="AA28" i="3"/>
  <c r="AA24" i="3"/>
  <c r="AA20" i="3"/>
  <c r="AA16" i="3"/>
  <c r="AA12" i="3"/>
  <c r="AA8" i="3"/>
  <c r="AA4" i="3"/>
  <c r="U26" i="3"/>
  <c r="U20" i="3"/>
  <c r="U15" i="3"/>
  <c r="U10" i="3"/>
  <c r="U4" i="3"/>
  <c r="AA2" i="3"/>
  <c r="AA27" i="3"/>
  <c r="AA23" i="3"/>
  <c r="AA19" i="3"/>
  <c r="AA15" i="3"/>
  <c r="AA11" i="3"/>
  <c r="AA7" i="3"/>
  <c r="AA3" i="3"/>
  <c r="U25" i="3"/>
  <c r="U21" i="3"/>
  <c r="U17" i="3"/>
  <c r="U13" i="3"/>
  <c r="U9" i="3"/>
  <c r="C5" i="3"/>
  <c r="R42" i="2" l="1"/>
  <c r="R43" i="2"/>
  <c r="R44" i="2"/>
  <c r="M44" i="2"/>
  <c r="M42" i="2"/>
  <c r="M43" i="2"/>
  <c r="M27" i="2"/>
  <c r="M28" i="2"/>
  <c r="M26" i="2"/>
  <c r="Y1" i="3"/>
  <c r="AE1" i="3" s="1"/>
  <c r="AK1" i="3" s="1"/>
  <c r="AQ1" i="3" s="1"/>
  <c r="AW1" i="3" s="1"/>
  <c r="BC1" i="3" s="1"/>
  <c r="BI1" i="3" s="1"/>
  <c r="BO1" i="3" s="1"/>
  <c r="T33" i="1" l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R26" i="1" l="1"/>
  <c r="R27" i="1"/>
  <c r="R17" i="1"/>
  <c r="R2" i="1"/>
  <c r="R30" i="1"/>
  <c r="P34" i="1"/>
  <c r="R10" i="1"/>
  <c r="R14" i="1"/>
  <c r="R18" i="1"/>
  <c r="R20" i="1"/>
  <c r="R21" i="1"/>
  <c r="R24" i="1"/>
  <c r="R25" i="1"/>
</calcChain>
</file>

<file path=xl/sharedStrings.xml><?xml version="1.0" encoding="utf-8"?>
<sst xmlns="http://schemas.openxmlformats.org/spreadsheetml/2006/main" count="5618" uniqueCount="1504">
  <si>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</si>
  <si>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</si>
  <si>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</si>
  <si>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</si>
  <si>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</si>
  <si>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</si>
  <si>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</si>
  <si>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</si>
  <si>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</si>
  <si>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</si>
  <si>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</si>
  <si>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</si>
  <si>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</si>
  <si>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</si>
  <si>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</si>
  <si>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</si>
  <si>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</si>
  <si>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</si>
  <si>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</si>
  <si>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</si>
  <si>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</si>
  <si>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</si>
  <si>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</si>
  <si>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</si>
  <si>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</si>
  <si>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</si>
  <si>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</si>
  <si>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</si>
  <si>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</si>
  <si>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</si>
  <si>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</si>
  <si>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</si>
  <si>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</si>
  <si>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</si>
  <si>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</si>
  <si>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</si>
  <si>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</si>
  <si>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</si>
  <si>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</si>
  <si>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</si>
  <si>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</si>
  <si>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</si>
  <si>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</si>
  <si>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</si>
  <si>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</si>
  <si>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</si>
  <si>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</si>
  <si>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</si>
  <si>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</si>
  <si>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</si>
  <si>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</si>
  <si>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</si>
  <si>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</si>
  <si>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</si>
  <si>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</si>
  <si>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</si>
  <si>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</si>
  <si>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</si>
  <si>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</si>
  <si>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</si>
  <si>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</si>
  <si>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</si>
  <si>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</si>
  <si>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</si>
  <si>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</si>
  <si>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</si>
  <si>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</si>
  <si>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</si>
  <si>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</si>
  <si>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</si>
  <si>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</si>
  <si>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</si>
  <si>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</si>
  <si>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</si>
  <si>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</si>
  <si>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</si>
  <si>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</si>
  <si>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</si>
  <si>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</si>
  <si>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</si>
  <si>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</si>
  <si>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</si>
  <si>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</si>
  <si>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</si>
  <si>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</si>
  <si>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</si>
  <si>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</si>
  <si>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</si>
  <si>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</si>
  <si>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</si>
  <si>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</si>
  <si>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</si>
  <si>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</si>
  <si>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</si>
  <si>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</si>
  <si>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</si>
  <si>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</si>
  <si>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</si>
  <si>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</si>
  <si>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</si>
  <si>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</si>
  <si>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</si>
  <si>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</si>
  <si>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</si>
  <si>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</si>
  <si>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</si>
  <si>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</si>
  <si>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</si>
  <si>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</si>
  <si>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</si>
  <si>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</si>
  <si>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</si>
  <si>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</si>
  <si>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</si>
  <si>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</si>
  <si>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</si>
  <si>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</si>
  <si>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</si>
  <si>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</si>
  <si>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</si>
  <si>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</si>
  <si>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</si>
  <si>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</si>
  <si>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</si>
  <si>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</si>
  <si>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</si>
  <si>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</si>
  <si>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</si>
  <si>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</si>
  <si>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</si>
  <si>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</si>
  <si>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</si>
  <si>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</si>
  <si>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</si>
  <si>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</si>
  <si>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</si>
  <si>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</si>
  <si>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</si>
  <si>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</si>
  <si>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</si>
  <si>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</si>
  <si>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</si>
  <si>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</si>
  <si>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</si>
  <si>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</si>
  <si>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</si>
  <si>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</si>
  <si>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</si>
  <si>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</si>
  <si>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</si>
  <si>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</si>
  <si>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</si>
  <si>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</si>
  <si>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</si>
  <si>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</si>
  <si>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</si>
  <si>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</si>
  <si>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</si>
  <si>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</si>
  <si>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</si>
  <si>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</si>
  <si>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</si>
  <si>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</si>
  <si>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</si>
  <si>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</si>
  <si>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</si>
  <si>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</si>
  <si>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</si>
  <si>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</si>
  <si>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</si>
  <si>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</si>
  <si>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</si>
  <si>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</si>
  <si>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</si>
  <si>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</si>
  <si>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</si>
  <si>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</si>
  <si>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</si>
  <si>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</si>
  <si>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</si>
  <si>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</si>
  <si>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</si>
  <si>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</si>
  <si>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</si>
  <si>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</si>
  <si>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</si>
  <si>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</si>
  <si>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</si>
  <si>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</si>
  <si>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</si>
  <si>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</si>
  <si>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</si>
  <si>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</si>
  <si>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</si>
  <si>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</si>
  <si>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</si>
  <si>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</si>
  <si>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</si>
  <si>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</si>
  <si>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</si>
  <si>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</si>
  <si>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</si>
  <si>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</si>
  <si>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</si>
  <si>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</si>
  <si>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</si>
  <si>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</si>
  <si>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</si>
  <si>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</si>
  <si>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</si>
  <si>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</si>
  <si>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</si>
  <si>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</si>
  <si>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</si>
  <si>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</si>
  <si>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</si>
  <si>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</si>
  <si>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</si>
  <si>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</si>
  <si>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</si>
  <si>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</si>
  <si>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</si>
  <si>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</si>
  <si>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</si>
  <si>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</si>
  <si>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</si>
  <si>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</si>
  <si>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</si>
  <si>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</si>
  <si>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</si>
  <si>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</si>
  <si>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</si>
  <si>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</si>
  <si>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</si>
  <si>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</si>
  <si>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</si>
  <si>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</si>
  <si>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</si>
  <si>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</si>
  <si>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</si>
  <si>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</si>
  <si>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</si>
  <si>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</si>
  <si>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</si>
  <si>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</si>
  <si>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</si>
  <si>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</si>
  <si>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</si>
  <si>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</si>
  <si>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</si>
  <si>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</si>
  <si>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</si>
  <si>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</si>
  <si>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</si>
  <si>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</si>
  <si>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</si>
  <si>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</si>
  <si>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</si>
  <si>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</si>
  <si>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</si>
  <si>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</si>
  <si>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</si>
  <si>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</si>
  <si>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</si>
  <si>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</si>
  <si>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</si>
  <si>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</si>
  <si>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</si>
  <si>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</si>
  <si>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</si>
  <si>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</si>
  <si>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</si>
  <si>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</si>
  <si>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</si>
  <si>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</si>
  <si>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</si>
  <si>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</si>
  <si>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</si>
  <si>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</si>
  <si>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</si>
  <si>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</si>
  <si>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</si>
  <si>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</si>
  <si>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</si>
  <si>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</si>
  <si>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</si>
  <si>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</si>
  <si>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</si>
  <si>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</si>
  <si>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</si>
  <si>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</si>
  <si>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</si>
  <si>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</si>
  <si>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</si>
  <si>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</si>
  <si>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</si>
  <si>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</si>
  <si>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</si>
  <si>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</si>
  <si>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</si>
  <si>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</si>
  <si>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</si>
  <si>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</si>
  <si>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</si>
  <si>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</si>
  <si>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</si>
  <si>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</si>
  <si>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</si>
  <si>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</si>
  <si>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</si>
  <si>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</si>
  <si>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</si>
  <si>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</si>
  <si>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</si>
  <si>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</si>
  <si>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</si>
  <si>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</si>
  <si>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</si>
  <si>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</si>
  <si>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</si>
  <si>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</si>
  <si>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</si>
  <si>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</si>
  <si>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</si>
  <si>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</si>
  <si>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</si>
  <si>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</si>
  <si>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</si>
  <si>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</si>
  <si>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</si>
  <si>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</si>
  <si>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</si>
  <si>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</si>
  <si>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</si>
  <si>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</si>
  <si>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</si>
  <si>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</si>
  <si>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</si>
  <si>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</si>
  <si>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</si>
  <si>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</si>
  <si>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</si>
  <si>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</si>
  <si>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</si>
  <si>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</si>
  <si>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</si>
  <si>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</si>
  <si>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</si>
  <si>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</si>
  <si>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</si>
  <si>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</si>
  <si>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</si>
  <si>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</si>
  <si>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</si>
  <si>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</si>
  <si>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</si>
  <si>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</si>
  <si>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</si>
  <si>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</si>
  <si>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</si>
  <si>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</si>
  <si>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</si>
  <si>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</si>
  <si>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</si>
  <si>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</si>
  <si>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</si>
  <si>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</si>
  <si>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</si>
  <si>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</si>
  <si>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</si>
  <si>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</si>
  <si>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</si>
  <si>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</si>
  <si>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</si>
  <si>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</si>
  <si>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</si>
  <si>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</si>
  <si>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</si>
  <si>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</si>
  <si>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</si>
  <si>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</si>
  <si>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</si>
  <si>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</si>
  <si>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</si>
  <si>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</si>
  <si>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</si>
  <si>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</si>
  <si>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</si>
  <si>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</si>
  <si>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</si>
  <si>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</si>
  <si>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</si>
  <si>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</si>
  <si>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</si>
  <si>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</si>
  <si>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</si>
  <si>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</si>
  <si>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</si>
  <si>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</si>
  <si>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</si>
  <si>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</si>
  <si>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</si>
  <si>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</si>
  <si>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</si>
  <si>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</si>
  <si>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</si>
  <si>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</si>
  <si>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</si>
  <si>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</si>
  <si>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</si>
  <si>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</si>
  <si>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</si>
  <si>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</si>
  <si>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</si>
  <si>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</si>
  <si>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</si>
  <si>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</si>
  <si>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</si>
  <si>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</si>
  <si>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</si>
  <si>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</si>
  <si>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</si>
  <si>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</si>
  <si>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</si>
  <si>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</si>
  <si>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</si>
  <si>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</si>
  <si>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</si>
  <si>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</si>
  <si>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</si>
  <si>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</si>
  <si>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</si>
  <si>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</si>
  <si>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</si>
  <si>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</si>
  <si>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</si>
  <si>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</si>
  <si>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</si>
  <si>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</si>
  <si>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</si>
  <si>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</si>
  <si>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</si>
  <si>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</si>
  <si>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</si>
  <si>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</si>
  <si>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</si>
  <si>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</si>
  <si>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</si>
  <si>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</si>
  <si>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</si>
  <si>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</si>
  <si>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</si>
  <si>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</si>
  <si>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</si>
  <si>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</si>
  <si>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</si>
  <si>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</si>
  <si>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</si>
  <si>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</si>
  <si>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</si>
  <si>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</si>
  <si>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</si>
  <si>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</si>
  <si>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</si>
  <si>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</si>
  <si>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</si>
  <si>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</si>
  <si>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</si>
  <si>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</si>
  <si>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</si>
  <si>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</si>
  <si>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</si>
  <si>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</si>
  <si>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</si>
  <si>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</si>
  <si>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</si>
  <si>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</si>
  <si>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</si>
  <si>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</si>
  <si>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</si>
  <si>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</si>
  <si>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</si>
  <si>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</si>
  <si>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</si>
  <si>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</si>
  <si>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</si>
  <si>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</si>
  <si>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</si>
  <si>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</si>
  <si>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</si>
  <si>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</si>
  <si>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</si>
  <si>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</si>
  <si>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</si>
  <si>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</si>
  <si>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</si>
  <si>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</si>
  <si>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</si>
  <si>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</si>
  <si>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</si>
  <si>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</si>
  <si>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</si>
  <si>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</si>
  <si>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</si>
  <si>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</si>
  <si>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</si>
  <si>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</si>
  <si>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</si>
  <si>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</si>
  <si>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</si>
  <si>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</si>
  <si>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</si>
  <si>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</si>
  <si>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</si>
  <si>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</si>
  <si>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</si>
  <si>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</si>
  <si>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</si>
  <si>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</si>
  <si>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</si>
  <si>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</si>
  <si>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</si>
  <si>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</si>
  <si>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</si>
  <si>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</si>
  <si>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</si>
  <si>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</si>
  <si>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</si>
  <si>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</si>
  <si>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</si>
  <si>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</si>
  <si>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</si>
  <si>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</si>
  <si>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</si>
  <si>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</si>
  <si>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</si>
  <si>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</si>
  <si>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</si>
  <si>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</si>
  <si>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</si>
  <si>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</si>
  <si>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</si>
  <si>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</si>
  <si>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</si>
  <si>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</si>
  <si>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</si>
  <si>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</si>
  <si>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</si>
  <si>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</si>
  <si>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</si>
  <si>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</si>
  <si>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</si>
  <si>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</si>
  <si>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</si>
  <si>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</si>
  <si>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</si>
  <si>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</si>
  <si>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</si>
  <si>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</si>
  <si>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</si>
  <si>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</si>
  <si>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</si>
  <si>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</si>
  <si>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</si>
  <si>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</si>
  <si>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</si>
  <si>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</si>
  <si>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</si>
  <si>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</si>
  <si>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</si>
  <si>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</si>
  <si>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</si>
  <si>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</si>
  <si>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</si>
  <si>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</si>
  <si>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</si>
  <si>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</si>
  <si>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</si>
  <si>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</si>
  <si>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</si>
  <si>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</si>
  <si>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</si>
  <si>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</si>
  <si>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</si>
  <si>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</si>
  <si>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</si>
  <si>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</si>
  <si>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</si>
  <si>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</si>
  <si>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</si>
  <si>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</si>
  <si>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</si>
  <si>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</si>
  <si>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</si>
  <si>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</si>
  <si>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</si>
  <si>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</si>
  <si>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</si>
  <si>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</si>
  <si>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</si>
  <si>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</si>
  <si>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</si>
  <si>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</si>
  <si>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</si>
  <si>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</si>
  <si>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</si>
  <si>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</si>
  <si>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</si>
  <si>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</si>
  <si>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</si>
  <si>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</si>
  <si>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</si>
  <si>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</si>
  <si>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</si>
  <si>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</si>
  <si>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</si>
  <si>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</si>
  <si>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</si>
  <si>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</si>
  <si>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</si>
  <si>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</si>
  <si>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</si>
  <si>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</si>
  <si>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</si>
  <si>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</si>
  <si>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</si>
  <si>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</si>
  <si>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</si>
  <si>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</si>
  <si>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</si>
  <si>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</si>
  <si>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</si>
  <si>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</si>
  <si>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</si>
  <si>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</si>
  <si>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</si>
  <si>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</si>
  <si>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</si>
  <si>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</si>
  <si>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</si>
  <si>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</si>
  <si>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</si>
  <si>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</si>
  <si>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</si>
  <si>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</si>
  <si>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</si>
  <si>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</si>
  <si>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</si>
  <si>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</si>
  <si>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</si>
  <si>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</si>
  <si>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</si>
  <si>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</si>
  <si>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</si>
  <si>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</si>
  <si>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</si>
  <si>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</si>
  <si>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</si>
  <si>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</si>
  <si>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</si>
  <si>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</si>
  <si>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</si>
  <si>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</si>
  <si>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</si>
  <si>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</si>
  <si>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</si>
  <si>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</si>
  <si>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</si>
  <si>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</si>
  <si>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</si>
  <si>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</si>
  <si>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</si>
  <si>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</si>
  <si>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</si>
  <si>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</si>
  <si>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</si>
  <si>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</si>
  <si>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</si>
  <si>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</si>
  <si>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</si>
  <si>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</si>
  <si>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</si>
  <si>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</si>
  <si>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</si>
  <si>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</si>
  <si>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</si>
  <si>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</si>
  <si>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</si>
  <si>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</si>
  <si>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</si>
  <si>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</si>
  <si>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</si>
  <si>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</si>
  <si>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</si>
  <si>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</si>
  <si>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</si>
  <si>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</si>
  <si>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</si>
  <si>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</si>
  <si>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</si>
  <si>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</si>
  <si>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</si>
  <si>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</si>
  <si>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</si>
  <si>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</si>
  <si>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</si>
  <si>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</si>
  <si>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</si>
  <si>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</si>
  <si>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</si>
  <si>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</si>
  <si>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</si>
  <si>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</si>
  <si>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</si>
  <si>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</si>
  <si>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</si>
  <si>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</si>
  <si>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</si>
  <si>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</si>
  <si>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</si>
  <si>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</si>
  <si>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</si>
  <si>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</si>
  <si>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</si>
  <si>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</si>
  <si>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</si>
  <si>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</si>
  <si>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</si>
  <si>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</si>
  <si>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</si>
  <si>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</si>
  <si>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</si>
  <si>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</si>
  <si>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</si>
  <si>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</si>
  <si>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</si>
  <si>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</si>
  <si>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</si>
  <si>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</si>
  <si>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</si>
  <si>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</si>
  <si>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</si>
  <si>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</si>
  <si>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</si>
  <si>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</si>
  <si>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</si>
  <si>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</si>
  <si>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</si>
  <si>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</si>
  <si>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</si>
  <si>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</si>
  <si>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</si>
  <si>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</si>
  <si>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</si>
  <si>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</si>
  <si>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</si>
  <si>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</si>
  <si>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</si>
  <si>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</si>
  <si>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</si>
  <si>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</si>
  <si>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</si>
  <si>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</si>
  <si>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</si>
  <si>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</si>
  <si>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</si>
  <si>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</si>
  <si>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</si>
  <si>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</si>
  <si>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</si>
  <si>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</si>
  <si>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</si>
  <si>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</si>
  <si>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</si>
  <si>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</si>
  <si>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</si>
  <si>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</si>
  <si>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</si>
  <si>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</si>
  <si>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</si>
  <si>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</si>
  <si>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</si>
  <si>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</si>
  <si>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</si>
  <si>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</si>
  <si>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</si>
  <si>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</si>
  <si>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</si>
  <si>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</si>
  <si>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</si>
  <si>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</si>
  <si>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</si>
  <si>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</si>
  <si>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</si>
  <si>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</si>
  <si>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</si>
  <si>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</si>
  <si>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</si>
  <si>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</si>
  <si>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</si>
  <si>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</si>
  <si>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</si>
  <si>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</si>
  <si>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</si>
  <si>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</si>
  <si>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</si>
  <si>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</si>
  <si>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</si>
  <si>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</si>
  <si>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</si>
  <si>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</si>
  <si>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</si>
  <si>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</si>
  <si>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</si>
  <si>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</si>
  <si>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</si>
  <si>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</si>
  <si>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</si>
  <si>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</si>
  <si>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</si>
  <si>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</si>
  <si>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</si>
  <si>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</si>
  <si>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</si>
  <si>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</si>
  <si>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</si>
  <si>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</si>
  <si>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</si>
  <si>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</si>
  <si>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</si>
  <si>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</si>
  <si>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</si>
  <si>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</si>
  <si>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</si>
  <si>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</si>
  <si>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</si>
  <si>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</si>
  <si>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</si>
  <si>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</si>
  <si>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</si>
  <si>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</si>
  <si>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</si>
  <si>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</si>
  <si>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</si>
  <si>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</si>
  <si>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</si>
  <si>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</si>
  <si>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</si>
  <si>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</si>
  <si>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</si>
  <si>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</si>
  <si>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</si>
  <si>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</si>
  <si>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</si>
  <si>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</si>
  <si>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</si>
  <si>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</si>
  <si>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</si>
  <si>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</si>
  <si>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</si>
  <si>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</si>
  <si>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</si>
  <si>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</si>
  <si>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</si>
  <si>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</si>
  <si>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</si>
  <si>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</si>
  <si>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</si>
  <si>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</si>
  <si>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</si>
  <si>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</si>
  <si>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</si>
  <si>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</si>
  <si>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</si>
  <si>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</si>
  <si>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</si>
  <si>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</si>
  <si>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</si>
  <si>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</si>
  <si>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</si>
  <si>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</si>
  <si>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</si>
  <si>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</si>
  <si>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</si>
  <si>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</si>
  <si>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</si>
  <si>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</si>
  <si>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</si>
  <si>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</si>
  <si>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</si>
  <si>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</si>
  <si>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</si>
  <si>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</si>
  <si>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</si>
  <si>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</si>
  <si>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</si>
  <si>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</si>
  <si>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</si>
  <si>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</si>
  <si>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</si>
  <si>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</si>
  <si>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</si>
  <si>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</si>
  <si>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</si>
  <si>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</si>
  <si>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</si>
  <si>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</si>
  <si>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</si>
  <si>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</si>
  <si>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</si>
  <si>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</si>
  <si>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</si>
  <si>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</si>
  <si>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</si>
  <si>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</si>
  <si>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</si>
  <si>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</si>
  <si>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</si>
  <si>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</si>
  <si>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</si>
  <si>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</si>
  <si>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</si>
  <si>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</si>
  <si>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</si>
  <si>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</si>
  <si>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</si>
  <si>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</si>
  <si>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</si>
  <si>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</si>
  <si>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</si>
  <si>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</si>
  <si>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</si>
  <si>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</si>
  <si>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</si>
  <si>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</si>
  <si>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</si>
  <si>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</si>
  <si>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</si>
  <si>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</si>
  <si>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</si>
  <si>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</si>
  <si>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</si>
  <si>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</si>
  <si>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</si>
  <si>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</si>
  <si>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</si>
  <si>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</si>
  <si>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</si>
  <si>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</si>
  <si>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</si>
  <si>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</si>
  <si>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</si>
  <si>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</si>
  <si>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</si>
  <si>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</si>
  <si>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</si>
  <si>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</si>
  <si>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</si>
  <si>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</si>
  <si>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</si>
  <si>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</si>
  <si>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</si>
  <si>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</si>
  <si>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</si>
  <si>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</si>
  <si>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</si>
  <si>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</si>
  <si>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</si>
  <si>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</si>
  <si>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</si>
  <si>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</si>
  <si>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</si>
  <si>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</si>
  <si>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</si>
  <si>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</si>
  <si>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</si>
  <si>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</si>
  <si>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</si>
  <si>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</si>
  <si>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</si>
  <si>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</si>
  <si>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</si>
  <si>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</si>
  <si>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</si>
  <si>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</si>
  <si>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</si>
  <si>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</si>
  <si>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</si>
  <si>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</si>
  <si>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</si>
  <si>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</si>
  <si>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</si>
  <si>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</si>
  <si>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</si>
  <si>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</si>
  <si>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</si>
  <si>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</si>
  <si>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</si>
  <si>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</si>
  <si>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</si>
  <si>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</si>
  <si>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</si>
  <si>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</si>
  <si>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</si>
  <si>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</si>
  <si>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</si>
  <si>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</si>
  <si>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</si>
  <si>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</si>
  <si>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</si>
  <si>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</si>
  <si>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</si>
  <si>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</si>
  <si>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</si>
  <si>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</si>
  <si>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</si>
  <si>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</si>
  <si>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</si>
  <si>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</si>
  <si>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</si>
  <si>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</si>
  <si>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</si>
  <si>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</si>
  <si>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</si>
  <si>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</si>
  <si>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</si>
  <si>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</si>
  <si>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</si>
  <si>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</si>
  <si>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</si>
  <si>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</si>
  <si>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</si>
  <si>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</si>
  <si>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</si>
  <si>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</si>
  <si>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</si>
  <si>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</si>
  <si>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</si>
  <si>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</si>
  <si>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</si>
  <si>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</si>
  <si>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</si>
  <si>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</si>
  <si>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</si>
  <si>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</si>
  <si>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</si>
  <si>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</si>
  <si>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</si>
  <si>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</si>
  <si>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</si>
  <si>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</si>
  <si>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</si>
  <si>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</si>
  <si>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</si>
  <si>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</si>
  <si>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</si>
  <si>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</si>
  <si>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</si>
  <si>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</si>
  <si>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</si>
  <si>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</si>
  <si>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</si>
  <si>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</si>
  <si>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</si>
  <si>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</si>
  <si>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</si>
  <si>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</si>
  <si>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</si>
  <si>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</si>
  <si>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</si>
  <si>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</si>
  <si>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</si>
  <si>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</si>
  <si>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</si>
  <si>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</si>
  <si>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</si>
  <si>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</si>
  <si>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</si>
  <si>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</si>
  <si>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</si>
  <si>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</si>
  <si>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</si>
  <si>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</si>
  <si>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</si>
  <si>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</si>
  <si>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</si>
  <si>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</si>
  <si>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</si>
  <si>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</si>
  <si>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</si>
  <si>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</si>
  <si>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</si>
  <si>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</si>
  <si>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</si>
  <si>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</si>
  <si>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</si>
  <si>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</si>
  <si>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</si>
  <si>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</si>
  <si>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</si>
  <si>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</si>
  <si>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</si>
  <si>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</si>
  <si>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</si>
  <si>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</si>
  <si>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</si>
  <si>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</si>
  <si>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</si>
  <si>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</si>
  <si>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</si>
  <si>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</si>
  <si>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</si>
  <si>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</si>
  <si>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</si>
  <si>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</si>
  <si>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</si>
  <si>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</si>
  <si>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</si>
  <si>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</si>
  <si>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</si>
  <si>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</si>
  <si>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</si>
  <si>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</si>
  <si>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</si>
  <si>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</si>
  <si>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</si>
  <si>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</si>
  <si>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</si>
  <si>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</si>
  <si>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</si>
  <si>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</si>
  <si>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</si>
  <si>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</si>
  <si>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</si>
  <si>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</si>
  <si>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</si>
  <si>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</si>
  <si>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</si>
  <si>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</si>
  <si>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</si>
  <si>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</si>
  <si>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</si>
  <si>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</si>
  <si>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</si>
  <si>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</si>
  <si>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</si>
  <si>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</si>
  <si>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</si>
  <si>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</si>
  <si>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</si>
  <si>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</si>
  <si>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</si>
  <si>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</si>
  <si>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</si>
  <si>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</si>
  <si>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</si>
  <si>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</si>
  <si>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</si>
  <si>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</si>
  <si>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</si>
  <si>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</si>
  <si>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</si>
  <si>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</si>
  <si>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</si>
  <si>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</si>
  <si>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</si>
  <si>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</si>
  <si>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</si>
  <si>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</si>
  <si>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</si>
  <si>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</si>
  <si>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</si>
  <si>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</si>
  <si>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</si>
  <si>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</si>
  <si>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</si>
  <si>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</si>
  <si>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</si>
  <si>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</si>
  <si>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</si>
  <si>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</si>
  <si>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</si>
  <si>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</si>
  <si>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</si>
  <si>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</si>
  <si>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</si>
  <si>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</si>
  <si>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</si>
  <si>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</si>
  <si>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</si>
  <si>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</si>
  <si>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</si>
  <si>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</si>
  <si>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</si>
  <si>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</si>
  <si>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</si>
  <si>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</si>
  <si>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</si>
  <si>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</si>
  <si>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</si>
  <si>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</si>
  <si>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</si>
  <si>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</si>
  <si>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</si>
  <si>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</si>
  <si>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</si>
  <si>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</si>
  <si>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</si>
  <si>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</si>
  <si>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</si>
  <si>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</si>
  <si>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</si>
  <si>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</si>
  <si>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</si>
  <si>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</si>
  <si>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</si>
  <si>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</si>
  <si>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</si>
  <si>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</si>
  <si>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</si>
  <si>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</si>
  <si>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</si>
  <si>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</si>
  <si>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</si>
  <si>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</si>
  <si>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</si>
  <si>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</si>
  <si>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</si>
  <si>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</si>
  <si>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</si>
  <si>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</si>
  <si>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</si>
  <si>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</si>
  <si>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</si>
  <si>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</si>
  <si>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</si>
  <si>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</si>
  <si>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</si>
  <si>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</si>
  <si>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</si>
  <si>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</si>
  <si>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</si>
  <si>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</si>
  <si>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</si>
  <si>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</si>
  <si>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</si>
  <si>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</si>
  <si>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</si>
  <si>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</si>
  <si>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</si>
  <si>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</si>
  <si>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</si>
  <si>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</si>
  <si>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</si>
  <si>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</si>
  <si>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</si>
  <si>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</si>
  <si>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</si>
  <si>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</si>
  <si>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</si>
  <si>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</si>
  <si>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</si>
  <si>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</si>
  <si>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</si>
  <si>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</si>
  <si>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</si>
  <si>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</si>
  <si>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</si>
  <si>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</si>
  <si>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</si>
  <si>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</si>
  <si>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</si>
  <si>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</si>
  <si>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</si>
  <si>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</si>
  <si>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</si>
  <si>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</si>
  <si>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</si>
  <si>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</si>
  <si>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</si>
  <si>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</si>
  <si>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</si>
  <si>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</si>
  <si>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</si>
  <si>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</si>
  <si>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</si>
  <si>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</si>
  <si>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</si>
  <si>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</si>
  <si>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</si>
  <si>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</si>
  <si>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</si>
  <si>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</si>
  <si>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</si>
  <si>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</si>
  <si>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</si>
  <si>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</si>
  <si>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</si>
  <si>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</si>
  <si>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</si>
  <si>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</si>
  <si>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</si>
  <si>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</si>
  <si>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</si>
  <si>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</si>
  <si>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</si>
  <si>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</si>
  <si>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</si>
  <si>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</si>
  <si>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</si>
  <si>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</si>
  <si>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</si>
  <si>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</si>
  <si>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</si>
  <si>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</si>
  <si>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</si>
  <si>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</si>
  <si>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</si>
  <si>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</si>
  <si>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</si>
  <si>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</si>
  <si>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</si>
  <si>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</si>
  <si>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</si>
  <si>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</si>
  <si>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</si>
  <si>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</si>
  <si>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</si>
  <si>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</si>
  <si>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</si>
  <si>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</si>
  <si>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</si>
  <si>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</si>
  <si>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</si>
  <si>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</si>
  <si>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</si>
  <si>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</si>
  <si>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</si>
  <si>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</si>
  <si>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</si>
  <si>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</si>
  <si>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</si>
  <si>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</si>
  <si>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</si>
  <si>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</si>
  <si>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</si>
  <si>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</si>
  <si>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</si>
  <si>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</si>
  <si>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</si>
  <si>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</si>
  <si>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</si>
  <si>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</si>
  <si>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</si>
  <si>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</si>
  <si>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</si>
  <si>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</si>
  <si>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</si>
  <si>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</si>
  <si>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</si>
  <si>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</si>
  <si>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</si>
  <si>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</si>
  <si>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</si>
  <si>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</si>
  <si>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</si>
  <si>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</si>
  <si>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</si>
  <si>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</si>
  <si>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</si>
  <si>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</si>
  <si>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</si>
  <si>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</si>
  <si>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</si>
  <si>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</si>
  <si>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</si>
  <si>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</si>
  <si>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</si>
  <si>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</si>
  <si>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</si>
  <si>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</si>
  <si>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</si>
  <si>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</si>
  <si>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</si>
  <si>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</si>
  <si>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</si>
  <si>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</si>
  <si>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</si>
  <si>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</si>
  <si>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</si>
  <si>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</si>
  <si>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</si>
  <si>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</si>
  <si>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</si>
  <si>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</si>
  <si>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</si>
  <si>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</si>
  <si>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</si>
  <si>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</si>
  <si>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</si>
  <si>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</si>
  <si>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</si>
  <si>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</si>
  <si>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</si>
  <si>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</si>
  <si>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</si>
  <si>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</si>
  <si>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</si>
  <si>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</si>
  <si>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</si>
  <si>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</si>
  <si>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</si>
  <si>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</si>
  <si>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</si>
  <si>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</si>
  <si>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</si>
  <si>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</si>
  <si>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</si>
  <si>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</si>
  <si>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</si>
  <si>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</si>
  <si>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</si>
  <si>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</si>
  <si>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</si>
  <si>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</si>
  <si>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</si>
  <si>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</si>
  <si>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</si>
  <si>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</si>
  <si>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</si>
  <si>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</si>
  <si>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</si>
  <si>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</si>
  <si>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</si>
  <si>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</si>
  <si>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</si>
  <si>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</si>
  <si>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</si>
  <si>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</si>
  <si>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</si>
  <si>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</si>
  <si>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</si>
  <si>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</si>
  <si>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</si>
  <si>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</si>
  <si>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</si>
  <si>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</si>
  <si>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</si>
  <si>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</si>
  <si>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</si>
  <si>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</si>
  <si>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</si>
  <si>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</si>
  <si>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</si>
  <si>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</si>
  <si>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</si>
  <si>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</si>
  <si>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</si>
  <si>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</si>
  <si>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</si>
  <si>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</si>
  <si>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</si>
  <si>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id</t>
  </si>
  <si>
    <t>MIN</t>
  </si>
  <si>
    <t>MAX</t>
  </si>
  <si>
    <t>los</t>
  </si>
  <si>
    <t>ALL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</si>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</sst>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3" xfId="0" applyNumberFormat="1" applyBorder="1"/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6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12" xfId="0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7" xfId="0" applyNumberFormat="1" applyBorder="1"/>
    <xf numFmtId="0" fontId="0" fillId="0" borderId="29" xfId="0" applyBorder="1" applyAlignment="1">
      <alignment horizontal="center"/>
    </xf>
    <xf numFmtId="0" fontId="0" fillId="0" borderId="27" xfId="0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15112"/>
        <c:axId val="168416232"/>
      </c:barChart>
      <c:catAx>
        <c:axId val="1684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16232"/>
        <c:crosses val="autoZero"/>
        <c:auto val="1"/>
        <c:lblAlgn val="ctr"/>
        <c:lblOffset val="100"/>
        <c:noMultiLvlLbl val="0"/>
      </c:catAx>
      <c:valAx>
        <c:axId val="1684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41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General</c:formatCode>
                <c:ptCount val="32"/>
                <c:pt idx="0">
                  <c:v>8.4927815338912721E-2</c:v>
                </c:pt>
                <c:pt idx="1">
                  <c:v>0.47479458453558382</c:v>
                </c:pt>
                <c:pt idx="2">
                  <c:v>1.6233148434198903</c:v>
                </c:pt>
                <c:pt idx="3">
                  <c:v>0.99275928731569862</c:v>
                </c:pt>
                <c:pt idx="4">
                  <c:v>1.2256575904214664</c:v>
                </c:pt>
                <c:pt idx="5">
                  <c:v>3.2770778724319896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10.083728972217932</c:v>
                </c:pt>
                <c:pt idx="11">
                  <c:v>13.35533434912743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13.35533434912743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General</c:formatCode>
                <c:ptCount val="32"/>
                <c:pt idx="0">
                  <c:v>5.5605316185300881E-2</c:v>
                </c:pt>
                <c:pt idx="1">
                  <c:v>0.28107113837512343</c:v>
                </c:pt>
                <c:pt idx="2">
                  <c:v>0.89425024025088373</c:v>
                </c:pt>
                <c:pt idx="3">
                  <c:v>0.56286201404225844</c:v>
                </c:pt>
                <c:pt idx="4">
                  <c:v>0.68638736383970189</c:v>
                </c:pt>
                <c:pt idx="5">
                  <c:v>1.7325410365497673</c:v>
                </c:pt>
                <c:pt idx="6">
                  <c:v>12.1897753040649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4.9916332988476118</c:v>
                </c:pt>
                <c:pt idx="11">
                  <c:v>6.5032800892023017</c:v>
                </c:pt>
                <c:pt idx="12">
                  <c:v>14.864935859976505</c:v>
                </c:pt>
                <c:pt idx="13">
                  <c:v>15</c:v>
                </c:pt>
                <c:pt idx="14">
                  <c:v>15</c:v>
                </c:pt>
                <c:pt idx="15">
                  <c:v>6.5032800892023017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'Określanie odległości'!$AJ$2:$AJ$17</c:f>
              <c:numCache>
                <c:formatCode>General</c:formatCode>
                <c:ptCount val="16"/>
                <c:pt idx="0">
                  <c:v>5.1057651622972933E-2</c:v>
                </c:pt>
                <c:pt idx="1">
                  <c:v>0.32286060803034683</c:v>
                </c:pt>
                <c:pt idx="2">
                  <c:v>0.97630967947666514</c:v>
                </c:pt>
                <c:pt idx="3">
                  <c:v>0.46688068267397315</c:v>
                </c:pt>
                <c:pt idx="4">
                  <c:v>0.67514452501318067</c:v>
                </c:pt>
                <c:pt idx="5">
                  <c:v>2.0415935497280855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6.1736473715904783</c:v>
                </c:pt>
                <c:pt idx="11">
                  <c:v>8.9275576758054669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8.9275576758054669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'Określanie odległości'!$AL$2:$AL$17</c:f>
              <c:numCache>
                <c:formatCode>General</c:formatCode>
                <c:ptCount val="16"/>
                <c:pt idx="0">
                  <c:v>2.2786737508052601E-2</c:v>
                </c:pt>
                <c:pt idx="1">
                  <c:v>0.17411599216345772</c:v>
                </c:pt>
                <c:pt idx="2">
                  <c:v>0.88585751108936739</c:v>
                </c:pt>
                <c:pt idx="3">
                  <c:v>0.58983775698209351</c:v>
                </c:pt>
                <c:pt idx="4">
                  <c:v>0.58983775698209351</c:v>
                </c:pt>
                <c:pt idx="5">
                  <c:v>1.9981425901134651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6.7689356321530889</c:v>
                </c:pt>
                <c:pt idx="11">
                  <c:v>10.166037017540917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6.1736473715904783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92464"/>
        <c:axId val="378592856"/>
      </c:scatterChart>
      <c:valAx>
        <c:axId val="3785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592856"/>
        <c:crosses val="autoZero"/>
        <c:crossBetween val="midCat"/>
      </c:valAx>
      <c:valAx>
        <c:axId val="3785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5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Jeden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General</c:formatCode>
                <c:ptCount val="32"/>
                <c:pt idx="0">
                  <c:v>9.7738743798743824E-2</c:v>
                </c:pt>
                <c:pt idx="1">
                  <c:v>0.56594829673934233</c:v>
                </c:pt>
                <c:pt idx="2">
                  <c:v>1.6233148434198903</c:v>
                </c:pt>
                <c:pt idx="3">
                  <c:v>0.80411610082116902</c:v>
                </c:pt>
                <c:pt idx="4">
                  <c:v>1.1425119703075013</c:v>
                </c:pt>
                <c:pt idx="5">
                  <c:v>3.2770778724319896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9.3996734048160206</c:v>
                </c:pt>
                <c:pt idx="11">
                  <c:v>13.35533434912743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13.35533434912743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General</c:formatCode>
                <c:ptCount val="32"/>
                <c:pt idx="0">
                  <c:v>6.3468934491812512E-2</c:v>
                </c:pt>
                <c:pt idx="1">
                  <c:v>0.3316059914313283</c:v>
                </c:pt>
                <c:pt idx="2">
                  <c:v>0.89425024025088373</c:v>
                </c:pt>
                <c:pt idx="3">
                  <c:v>0.46156684044914525</c:v>
                </c:pt>
                <c:pt idx="4">
                  <c:v>0.64246109451350408</c:v>
                </c:pt>
                <c:pt idx="5">
                  <c:v>1.7325410365497673</c:v>
                </c:pt>
                <c:pt idx="6">
                  <c:v>15</c:v>
                </c:pt>
                <c:pt idx="7">
                  <c:v>15</c:v>
                </c:pt>
                <c:pt idx="8">
                  <c:v>12.599604808111636</c:v>
                </c:pt>
                <c:pt idx="9">
                  <c:v>15</c:v>
                </c:pt>
                <c:pt idx="10">
                  <c:v>4.6721871082356232</c:v>
                </c:pt>
                <c:pt idx="11">
                  <c:v>6.5032800892023017</c:v>
                </c:pt>
                <c:pt idx="12">
                  <c:v>12.599604808111636</c:v>
                </c:pt>
                <c:pt idx="13">
                  <c:v>15</c:v>
                </c:pt>
                <c:pt idx="14">
                  <c:v>15</c:v>
                </c:pt>
                <c:pt idx="15">
                  <c:v>6.5032800892023017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9784"/>
        <c:axId val="327914560"/>
      </c:scatterChart>
      <c:valAx>
        <c:axId val="4224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914560"/>
        <c:crosses val="autoZero"/>
        <c:crossBetween val="midCat"/>
      </c:valAx>
      <c:valAx>
        <c:axId val="327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46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'moc-4'!$M$1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'moc-4'!$M$2:$M$1812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-63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8">
                  <c:v>-69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-67</c:v>
                </c:pt>
                <c:pt idx="166">
                  <c:v>-66</c:v>
                </c:pt>
                <c:pt idx="167">
                  <c:v>-66</c:v>
                </c:pt>
                <c:pt idx="168">
                  <c:v>-62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4">
                  <c:v>-68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-75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-69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2">
                  <c:v>-71</c:v>
                </c:pt>
                <c:pt idx="233">
                  <c:v>-71</c:v>
                </c:pt>
                <c:pt idx="234">
                  <c:v>-75</c:v>
                </c:pt>
                <c:pt idx="235">
                  <c:v>-73</c:v>
                </c:pt>
                <c:pt idx="236">
                  <c:v>-70</c:v>
                </c:pt>
                <c:pt idx="237">
                  <c:v>-72</c:v>
                </c:pt>
                <c:pt idx="238">
                  <c:v>-72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8">
                  <c:v>-86</c:v>
                </c:pt>
                <c:pt idx="269">
                  <c:v>-75</c:v>
                </c:pt>
                <c:pt idx="270">
                  <c:v>-74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7">
                  <c:v>-78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-70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0">
                  <c:v>-87</c:v>
                </c:pt>
                <c:pt idx="321">
                  <c:v>-86</c:v>
                </c:pt>
                <c:pt idx="322">
                  <c:v>-86</c:v>
                </c:pt>
                <c:pt idx="323">
                  <c:v>-74</c:v>
                </c:pt>
                <c:pt idx="324">
                  <c:v>-80</c:v>
                </c:pt>
                <c:pt idx="325">
                  <c:v>-77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0">
                  <c:v>-73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2">
                  <c:v>-95</c:v>
                </c:pt>
                <c:pt idx="373">
                  <c:v>-95</c:v>
                </c:pt>
                <c:pt idx="374">
                  <c:v>-92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8">
                  <c:v>-75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5">
                  <c:v>-72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59">
                  <c:v>-70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-75</c:v>
                </c:pt>
                <c:pt idx="495">
                  <c:v>-74</c:v>
                </c:pt>
                <c:pt idx="496">
                  <c:v>-75</c:v>
                </c:pt>
                <c:pt idx="497">
                  <c:v>-74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4">
                  <c:v>-79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2">
                  <c:v>-81</c:v>
                </c:pt>
                <c:pt idx="583">
                  <c:v>-81</c:v>
                </c:pt>
                <c:pt idx="584">
                  <c:v>-90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89">
                  <c:v>-80</c:v>
                </c:pt>
                <c:pt idx="590">
                  <c:v>-88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3">
                  <c:v>-77</c:v>
                </c:pt>
                <c:pt idx="604">
                  <c:v>-78</c:v>
                </c:pt>
                <c:pt idx="605">
                  <c:v>-78</c:v>
                </c:pt>
                <c:pt idx="606">
                  <c:v>-75</c:v>
                </c:pt>
                <c:pt idx="607">
                  <c:v>-76</c:v>
                </c:pt>
                <c:pt idx="608">
                  <c:v>-76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2">
                  <c:v>-79</c:v>
                </c:pt>
                <c:pt idx="613">
                  <c:v>-77</c:v>
                </c:pt>
                <c:pt idx="614">
                  <c:v>-75</c:v>
                </c:pt>
                <c:pt idx="615">
                  <c:v>-78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3">
                  <c:v>-96</c:v>
                </c:pt>
                <c:pt idx="654">
                  <c:v>-86</c:v>
                </c:pt>
                <c:pt idx="655">
                  <c:v>-90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5">
                  <c:v>-91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5">
                  <c:v>-78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0">
                  <c:v>-90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4">
                  <c:v>-90</c:v>
                </c:pt>
                <c:pt idx="735">
                  <c:v>-86</c:v>
                </c:pt>
                <c:pt idx="736">
                  <c:v>-92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-94</c:v>
                </c:pt>
                <c:pt idx="743">
                  <c:v>-93</c:v>
                </c:pt>
                <c:pt idx="744">
                  <c:v>-93</c:v>
                </c:pt>
                <c:pt idx="745">
                  <c:v>-92</c:v>
                </c:pt>
                <c:pt idx="746">
                  <c:v>-92</c:v>
                </c:pt>
                <c:pt idx="747">
                  <c:v>-94</c:v>
                </c:pt>
                <c:pt idx="748">
                  <c:v>-93</c:v>
                </c:pt>
                <c:pt idx="749">
                  <c:v>-94</c:v>
                </c:pt>
                <c:pt idx="750">
                  <c:v>-93</c:v>
                </c:pt>
                <c:pt idx="751">
                  <c:v>-93</c:v>
                </c:pt>
                <c:pt idx="752">
                  <c:v>-92</c:v>
                </c:pt>
                <c:pt idx="753">
                  <c:v>-92</c:v>
                </c:pt>
                <c:pt idx="754">
                  <c:v>-93</c:v>
                </c:pt>
                <c:pt idx="755">
                  <c:v>-95</c:v>
                </c:pt>
                <c:pt idx="756">
                  <c:v>-92</c:v>
                </c:pt>
                <c:pt idx="757">
                  <c:v>-93</c:v>
                </c:pt>
                <c:pt idx="758">
                  <c:v>-92</c:v>
                </c:pt>
                <c:pt idx="759">
                  <c:v>-91</c:v>
                </c:pt>
                <c:pt idx="760">
                  <c:v>-92</c:v>
                </c:pt>
                <c:pt idx="761">
                  <c:v>-91</c:v>
                </c:pt>
                <c:pt idx="762">
                  <c:v>-94</c:v>
                </c:pt>
                <c:pt idx="763">
                  <c:v>-91</c:v>
                </c:pt>
                <c:pt idx="764">
                  <c:v>-92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4">
                  <c:v>-81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6">
                  <c:v>-79</c:v>
                </c:pt>
                <c:pt idx="797">
                  <c:v>-100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4">
                  <c:v>-99</c:v>
                </c:pt>
                <c:pt idx="805">
                  <c:v>-95</c:v>
                </c:pt>
                <c:pt idx="806">
                  <c:v>-79</c:v>
                </c:pt>
                <c:pt idx="807">
                  <c:v>-100</c:v>
                </c:pt>
                <c:pt idx="808">
                  <c:v>-96</c:v>
                </c:pt>
                <c:pt idx="809">
                  <c:v>-89</c:v>
                </c:pt>
                <c:pt idx="810">
                  <c:v>-83</c:v>
                </c:pt>
                <c:pt idx="811">
                  <c:v>-83</c:v>
                </c:pt>
                <c:pt idx="812">
                  <c:v>-83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2">
                  <c:v>-82</c:v>
                </c:pt>
                <c:pt idx="843">
                  <c:v>-82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78">
                  <c:v>-83</c:v>
                </c:pt>
                <c:pt idx="879">
                  <c:v>-84</c:v>
                </c:pt>
                <c:pt idx="880">
                  <c:v>-84</c:v>
                </c:pt>
                <c:pt idx="881">
                  <c:v>-82</c:v>
                </c:pt>
                <c:pt idx="882">
                  <c:v>-79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87">
                  <c:v>-84</c:v>
                </c:pt>
                <c:pt idx="888">
                  <c:v>-83</c:v>
                </c:pt>
                <c:pt idx="889">
                  <c:v>-83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4">
                  <c:v>-88</c:v>
                </c:pt>
                <c:pt idx="895">
                  <c:v>-84</c:v>
                </c:pt>
                <c:pt idx="896">
                  <c:v>-83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8">
                  <c:v>-80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4">
                  <c:v>-80</c:v>
                </c:pt>
                <c:pt idx="925">
                  <c:v>-80</c:v>
                </c:pt>
                <c:pt idx="926">
                  <c:v>-80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-87</c:v>
                </c:pt>
                <c:pt idx="940">
                  <c:v>-95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5">
                  <c:v>-74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6">
                  <c:v>-79</c:v>
                </c:pt>
                <c:pt idx="1007">
                  <c:v>-79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6">
                  <c:v>-78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5">
                  <c:v>-83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5">
                  <c:v>-81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-90</c:v>
                </c:pt>
                <c:pt idx="1175">
                  <c:v>-90</c:v>
                </c:pt>
                <c:pt idx="1176">
                  <c:v>-90</c:v>
                </c:pt>
                <c:pt idx="1177">
                  <c:v>-90</c:v>
                </c:pt>
                <c:pt idx="1178">
                  <c:v>-91</c:v>
                </c:pt>
                <c:pt idx="1179">
                  <c:v>-87</c:v>
                </c:pt>
                <c:pt idx="1180">
                  <c:v>-92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2">
                  <c:v>-85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2">
                  <c:v>-89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0">
                  <c:v>-82</c:v>
                </c:pt>
                <c:pt idx="1261">
                  <c:v>-84</c:v>
                </c:pt>
                <c:pt idx="1262">
                  <c:v>-83</c:v>
                </c:pt>
                <c:pt idx="1263">
                  <c:v>-82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69">
                  <c:v>-82</c:v>
                </c:pt>
                <c:pt idx="1270">
                  <c:v>-81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1">
                  <c:v>-87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5">
                  <c:v>-87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2">
                  <c:v>-87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6">
                  <c:v>-92</c:v>
                </c:pt>
                <c:pt idx="1357">
                  <c:v>-92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-79</c:v>
                </c:pt>
                <c:pt idx="1381">
                  <c:v>-79</c:v>
                </c:pt>
                <c:pt idx="1382">
                  <c:v>-79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0">
                  <c:v>-78</c:v>
                </c:pt>
                <c:pt idx="1411">
                  <c:v>-78</c:v>
                </c:pt>
                <c:pt idx="1412">
                  <c:v>-78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4">
                  <c:v>-78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5">
                  <c:v>-82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3">
                  <c:v>-80</c:v>
                </c:pt>
                <c:pt idx="1514">
                  <c:v>-82</c:v>
                </c:pt>
                <c:pt idx="1515">
                  <c:v>-80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2">
                  <c:v>-88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-84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4">
                  <c:v>-81</c:v>
                </c:pt>
                <c:pt idx="1585">
                  <c:v>-81</c:v>
                </c:pt>
                <c:pt idx="1586">
                  <c:v>-82</c:v>
                </c:pt>
                <c:pt idx="1587">
                  <c:v>-83</c:v>
                </c:pt>
                <c:pt idx="1588">
                  <c:v>-83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-83</c:v>
                </c:pt>
                <c:pt idx="1600">
                  <c:v>-82</c:v>
                </c:pt>
                <c:pt idx="1601">
                  <c:v>-80</c:v>
                </c:pt>
                <c:pt idx="1602">
                  <c:v>-80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18">
                  <c:v>-83</c:v>
                </c:pt>
                <c:pt idx="1619">
                  <c:v>-83</c:v>
                </c:pt>
                <c:pt idx="1620">
                  <c:v>-82</c:v>
                </c:pt>
                <c:pt idx="1621">
                  <c:v>-82</c:v>
                </c:pt>
                <c:pt idx="1622">
                  <c:v>-83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26">
                  <c:v>-80</c:v>
                </c:pt>
                <c:pt idx="1627">
                  <c:v>-80</c:v>
                </c:pt>
                <c:pt idx="1628">
                  <c:v>-80</c:v>
                </c:pt>
                <c:pt idx="1629">
                  <c:v>-81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4">
                  <c:v>-80</c:v>
                </c:pt>
                <c:pt idx="1635">
                  <c:v>-82</c:v>
                </c:pt>
                <c:pt idx="1636">
                  <c:v>-81</c:v>
                </c:pt>
                <c:pt idx="1637">
                  <c:v>-81</c:v>
                </c:pt>
                <c:pt idx="1638">
                  <c:v>-80</c:v>
                </c:pt>
                <c:pt idx="1639">
                  <c:v>-80</c:v>
                </c:pt>
                <c:pt idx="1640">
                  <c:v>-81</c:v>
                </c:pt>
                <c:pt idx="1641">
                  <c:v>-84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6">
                  <c:v>-82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0">
                  <c:v>-82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69">
                  <c:v>-82</c:v>
                </c:pt>
                <c:pt idx="1670">
                  <c:v>-81</c:v>
                </c:pt>
                <c:pt idx="1671">
                  <c:v>-81</c:v>
                </c:pt>
                <c:pt idx="1672">
                  <c:v>-82</c:v>
                </c:pt>
                <c:pt idx="1673">
                  <c:v>-81</c:v>
                </c:pt>
                <c:pt idx="1674">
                  <c:v>-81</c:v>
                </c:pt>
                <c:pt idx="1675">
                  <c:v>-82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5">
                  <c:v>-82</c:v>
                </c:pt>
                <c:pt idx="1686">
                  <c:v>-82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5">
                  <c:v>-80</c:v>
                </c:pt>
                <c:pt idx="1696">
                  <c:v>-80</c:v>
                </c:pt>
                <c:pt idx="1697">
                  <c:v>-78</c:v>
                </c:pt>
                <c:pt idx="1698">
                  <c:v>-80</c:v>
                </c:pt>
                <c:pt idx="1699">
                  <c:v>-81</c:v>
                </c:pt>
                <c:pt idx="1700">
                  <c:v>-80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7">
                  <c:v>-93</c:v>
                </c:pt>
                <c:pt idx="1708">
                  <c:v>-98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8">
                  <c:v>-85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3">
                  <c:v>-83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0">
                  <c:v>-83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8976"/>
        <c:axId val="168106104"/>
      </c:scatterChart>
      <c:valAx>
        <c:axId val="1681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106104"/>
        <c:crosses val="autoZero"/>
        <c:crossBetween val="midCat"/>
      </c:valAx>
      <c:valAx>
        <c:axId val="1681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10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Symulacja!$K$22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Symulacja!$F$22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1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Symulacja!$Q$22</c:f>
              <c:numCache>
                <c:formatCode>0.00</c:formatCode>
                <c:ptCount val="1"/>
                <c:pt idx="0">
                  <c:v>0.49637964365784931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5"/>
          <c:order val="2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6"/>
          <c:order val="3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86104"/>
        <c:axId val="369795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2"/>
                <c:order val="5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3"/>
                <c:order val="6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1.4554017537446224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2.4674966269139391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2.7707963332829024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786104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95904"/>
        <c:crosses val="autoZero"/>
        <c:crossBetween val="midCat"/>
      </c:valAx>
      <c:valAx>
        <c:axId val="3697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8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4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7"/>
          <c:order val="7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</c:ser>
        <c:ser>
          <c:idx val="10"/>
          <c:order val="10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Symulacja!$K$23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Symulacja!$J$23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4"/>
          <c:order val="14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Symulacja!$Q$23</c:f>
              <c:numCache>
                <c:formatCode>0.00</c:formatCode>
                <c:ptCount val="1"/>
                <c:pt idx="0">
                  <c:v>1.4554017537446224</c:v>
                </c:pt>
              </c:numCache>
            </c:numRef>
          </c:xVal>
          <c:yVal>
            <c:numRef>
              <c:f>Symulacja!$J$23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89240"/>
        <c:axId val="369783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Symulacja!$K$22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Symulacja!$F$22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2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2"/>
                <c:order val="5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3"/>
                <c:order val="6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2.4674966269139391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2.7707963332829024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78924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83360"/>
        <c:crosses val="autoZero"/>
        <c:crossBetween val="midCat"/>
      </c:valAx>
      <c:valAx>
        <c:axId val="3697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8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5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ser>
          <c:idx val="8"/>
          <c:order val="8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</c:ser>
        <c:ser>
          <c:idx val="11"/>
          <c:order val="11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Symulacja!$K$24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Symulacja!$J$24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5"/>
          <c:order val="15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Symulacja!$Q$24</c:f>
              <c:numCache>
                <c:formatCode>0.00</c:formatCode>
                <c:ptCount val="1"/>
                <c:pt idx="0">
                  <c:v>2.4674966269139391</c:v>
                </c:pt>
              </c:numCache>
            </c:numRef>
          </c:xVal>
          <c:yVal>
            <c:numRef>
              <c:f>Symulacja!$J$24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85320"/>
        <c:axId val="369790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Symulacja!$K$22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Symulacja!$F$22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2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"/>
                <c:order val="4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3"/>
                <c:order val="6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4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1.4554017537446224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2.7707963332829024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78532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90808"/>
        <c:crosses val="autoZero"/>
        <c:crossBetween val="midCat"/>
      </c:valAx>
      <c:valAx>
        <c:axId val="3697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8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6"/>
          <c:tx>
            <c:v>Beacon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</c:ser>
        <c:ser>
          <c:idx val="9"/>
          <c:order val="9"/>
          <c:tx>
            <c:v>Beacon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4</c:v>
              </c:pt>
            </c:numLit>
          </c:yVal>
          <c:smooth val="0"/>
        </c:ser>
        <c:ser>
          <c:idx val="12"/>
          <c:order val="12"/>
          <c:tx>
            <c:v>Rzeczywista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Symulacja!$K$25</c:f>
              <c:numCache>
                <c:formatCode>0.00</c:formatCode>
                <c:ptCount val="1"/>
                <c:pt idx="0">
                  <c:v>2.5</c:v>
                </c:pt>
              </c:numCache>
            </c:numRef>
          </c:xVal>
          <c:yVal>
            <c:numRef>
              <c:f>Symulacja!$J$25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16"/>
          <c:order val="16"/>
          <c:tx>
            <c:v>Obliczona pozycja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Symulacja!$Q$25</c:f>
              <c:numCache>
                <c:formatCode>0.00</c:formatCode>
                <c:ptCount val="1"/>
                <c:pt idx="0">
                  <c:v>2.7707963332829024</c:v>
                </c:pt>
              </c:numCache>
            </c:numRef>
          </c:xVal>
          <c:yVal>
            <c:numRef>
              <c:f>Symulacja!$J$25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93552"/>
        <c:axId val="411377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Symulacja!$K$22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Symulacja!$F$22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2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"/>
                <c:order val="4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2"/>
                <c:order val="5"/>
                <c:tx>
                  <c:v>Beacon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2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Beacon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v>Rzeczywista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Symulacja!$K$24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0.49637964365784931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1.4554017537446224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Obliczona pozycja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Symulacja!$Q$24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2.4674966269139391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Symulacja!$J$24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979355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377608"/>
        <c:crosses val="autoZero"/>
        <c:crossBetween val="midCat"/>
      </c:valAx>
      <c:valAx>
        <c:axId val="4113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-59.6</c:v>
                </c:pt>
                <c:pt idx="1">
                  <c:v>-64.5</c:v>
                </c:pt>
                <c:pt idx="2">
                  <c:v>-68</c:v>
                </c:pt>
                <c:pt idx="3">
                  <c:v>-66.599999999999994</c:v>
                </c:pt>
                <c:pt idx="4">
                  <c:v>-67.2</c:v>
                </c:pt>
                <c:pt idx="5">
                  <c:v>-70</c:v>
                </c:pt>
                <c:pt idx="6">
                  <c:v>-75.900000000000006</c:v>
                </c:pt>
                <c:pt idx="7">
                  <c:v>-83.2</c:v>
                </c:pt>
                <c:pt idx="8">
                  <c:v>-76.599999999999994</c:v>
                </c:pt>
                <c:pt idx="9">
                  <c:v>-80.8</c:v>
                </c:pt>
                <c:pt idx="10">
                  <c:v>-73.2</c:v>
                </c:pt>
                <c:pt idx="11">
                  <c:v>-74</c:v>
                </c:pt>
                <c:pt idx="12">
                  <c:v>-76.5</c:v>
                </c:pt>
                <c:pt idx="13">
                  <c:v>-85.5</c:v>
                </c:pt>
                <c:pt idx="14">
                  <c:v>-84.1</c:v>
                </c:pt>
                <c:pt idx="15">
                  <c:v>-74</c:v>
                </c:pt>
                <c:pt idx="16">
                  <c:v>-83.7</c:v>
                </c:pt>
                <c:pt idx="17">
                  <c:v>-89.9</c:v>
                </c:pt>
                <c:pt idx="18">
                  <c:v>-81.3</c:v>
                </c:pt>
                <c:pt idx="19">
                  <c:v>-82.7</c:v>
                </c:pt>
                <c:pt idx="20">
                  <c:v>-81.099999999999994</c:v>
                </c:pt>
                <c:pt idx="21">
                  <c:v>-78.2</c:v>
                </c:pt>
                <c:pt idx="22">
                  <c:v>-87</c:v>
                </c:pt>
                <c:pt idx="23">
                  <c:v>-84.8</c:v>
                </c:pt>
                <c:pt idx="24">
                  <c:v>-81.2</c:v>
                </c:pt>
                <c:pt idx="25">
                  <c:v>-79.8</c:v>
                </c:pt>
                <c:pt idx="26">
                  <c:v>-84.7</c:v>
                </c:pt>
                <c:pt idx="27">
                  <c:v>-81.900000000000006</c:v>
                </c:pt>
                <c:pt idx="28">
                  <c:v>-82</c:v>
                </c:pt>
                <c:pt idx="29">
                  <c:v>-81</c:v>
                </c:pt>
                <c:pt idx="30">
                  <c:v>-88.7</c:v>
                </c:pt>
                <c:pt idx="31">
                  <c:v>-80.3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33416"/>
        <c:axId val="264133808"/>
      </c:scatterChart>
      <c:valAx>
        <c:axId val="2641334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33808"/>
        <c:crosses val="autoZero"/>
        <c:crossBetween val="midCat"/>
      </c:valAx>
      <c:valAx>
        <c:axId val="26413380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3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General</c:formatCode>
                <c:ptCount val="6"/>
                <c:pt idx="0">
                  <c:v>8.4927815338912721E-2</c:v>
                </c:pt>
                <c:pt idx="1">
                  <c:v>0.47479458453558382</c:v>
                </c:pt>
                <c:pt idx="2">
                  <c:v>1.6233148434198903</c:v>
                </c:pt>
                <c:pt idx="3">
                  <c:v>0.99275928731569862</c:v>
                </c:pt>
                <c:pt idx="4">
                  <c:v>1.2256575904214664</c:v>
                </c:pt>
                <c:pt idx="5">
                  <c:v>3.2770778724319896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General</c:formatCode>
                <c:ptCount val="6"/>
                <c:pt idx="0">
                  <c:v>5.5605316185300881E-2</c:v>
                </c:pt>
                <c:pt idx="1">
                  <c:v>0.28107113837512343</c:v>
                </c:pt>
                <c:pt idx="2">
                  <c:v>0.89425024025088373</c:v>
                </c:pt>
                <c:pt idx="3">
                  <c:v>0.56286201404225844</c:v>
                </c:pt>
                <c:pt idx="4">
                  <c:v>0.68638736383970189</c:v>
                </c:pt>
                <c:pt idx="5">
                  <c:v>1.7325410365497673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87688"/>
        <c:axId val="329273864"/>
      </c:scatterChart>
      <c:valAx>
        <c:axId val="4149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273864"/>
        <c:crosses val="autoZero"/>
        <c:crossBetween val="midCat"/>
      </c:valAx>
      <c:valAx>
        <c:axId val="3292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98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47824"/>
        <c:axId val="405110512"/>
      </c:scatterChart>
      <c:valAx>
        <c:axId val="25954782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10512"/>
        <c:crosses val="autoZero"/>
        <c:crossBetween val="midCat"/>
      </c:valAx>
      <c:valAx>
        <c:axId val="40511051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5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145676</xdr:colOff>
      <xdr:row>28</xdr:row>
      <xdr:rowOff>29136</xdr:rowOff>
    </xdr:from>
    <xdr:to>
      <xdr:col>32</xdr:col>
      <xdr:colOff>246529</xdr:colOff>
      <xdr:row>50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100853</xdr:colOff>
      <xdr:row>1</xdr:row>
      <xdr:rowOff>40342</xdr:rowOff>
    </xdr:from>
    <xdr:to>
      <xdr:col>32</xdr:col>
      <xdr:colOff>201705</xdr:colOff>
      <xdr:row>28</xdr:row>
      <xdr:rowOff>33618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8</xdr:row>
      <xdr:rowOff>90487</xdr:rowOff>
    </xdr:from>
    <xdr:to>
      <xdr:col>26</xdr:col>
      <xdr:colOff>104775</xdr:colOff>
      <xdr:row>22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23</xdr:row>
      <xdr:rowOff>123825</xdr:rowOff>
    </xdr:from>
    <xdr:to>
      <xdr:col>26</xdr:col>
      <xdr:colOff>76200</xdr:colOff>
      <xdr:row>40</xdr:row>
      <xdr:rowOff>9525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40</xdr:row>
      <xdr:rowOff>152400</xdr:rowOff>
    </xdr:from>
    <xdr:to>
      <xdr:col>26</xdr:col>
      <xdr:colOff>161925</xdr:colOff>
      <xdr:row>55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56</xdr:row>
      <xdr:rowOff>47625</xdr:rowOff>
    </xdr:from>
    <xdr:to>
      <xdr:col>26</xdr:col>
      <xdr:colOff>285750</xdr:colOff>
      <xdr:row>70</xdr:row>
      <xdr:rowOff>123825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587507</xdr:colOff>
      <xdr:row>33</xdr:row>
      <xdr:rowOff>96851</xdr:rowOff>
    </xdr:from>
    <xdr:to>
      <xdr:col>26</xdr:col>
      <xdr:colOff>68036</xdr:colOff>
      <xdr:row>60</xdr:row>
      <xdr:rowOff>68037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347382</xdr:colOff>
      <xdr:row>33</xdr:row>
      <xdr:rowOff>145677</xdr:rowOff>
    </xdr:from>
    <xdr:to>
      <xdr:col>35</xdr:col>
      <xdr:colOff>246529</xdr:colOff>
      <xdr:row>58</xdr:row>
      <xdr:rowOff>67236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60</xdr:row>
      <xdr:rowOff>142620</xdr:rowOff>
    </xdr:from>
    <xdr:to>
      <xdr:col>26</xdr:col>
      <xdr:colOff>591671</xdr:colOff>
      <xdr:row>84</xdr:row>
      <xdr:rowOff>142620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884464</xdr:colOff>
      <xdr:row>59</xdr:row>
      <xdr:rowOff>163286</xdr:rowOff>
    </xdr:from>
    <xdr:to>
      <xdr:col>36</xdr:col>
      <xdr:colOff>171290</xdr:colOff>
      <xdr:row>84</xdr:row>
      <xdr:rowOff>84845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34636</xdr:colOff>
      <xdr:row>34</xdr:row>
      <xdr:rowOff>51955</xdr:rowOff>
    </xdr:from>
    <xdr:to>
      <xdr:col>47</xdr:col>
      <xdr:colOff>440650</xdr:colOff>
      <xdr:row>58</xdr:row>
      <xdr:rowOff>181332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  <cell r="F1" t="str">
            <v>RSSI po odsianiu</v>
          </cell>
        </row>
        <row r="2">
          <cell r="C2">
            <v>-59.299145299145302</v>
          </cell>
          <cell r="E2">
            <v>0.3</v>
          </cell>
          <cell r="F2">
            <v>-59.310344827586206</v>
          </cell>
          <cell r="T2" t="str">
            <v xml:space="preserve">n </v>
          </cell>
          <cell r="U2" t="str">
            <v>n po odsianiu</v>
          </cell>
        </row>
        <row r="3">
          <cell r="C3">
            <v>-64.380952380952294</v>
          </cell>
          <cell r="E3">
            <v>0.5</v>
          </cell>
          <cell r="F3">
            <v>-64.45</v>
          </cell>
          <cell r="T3">
            <v>-58.544589322630181</v>
          </cell>
          <cell r="U3">
            <v>-58.64459265370359</v>
          </cell>
        </row>
        <row r="4">
          <cell r="C4">
            <v>-67.709677419354804</v>
          </cell>
          <cell r="E4">
            <v>0.75</v>
          </cell>
          <cell r="F4">
            <v>-68</v>
          </cell>
          <cell r="T4">
            <v>-61.990651568085873</v>
          </cell>
          <cell r="U4">
            <v>-62.028717869284748</v>
          </cell>
        </row>
        <row r="5">
          <cell r="C5">
            <v>-66.6666666666666</v>
          </cell>
          <cell r="E5">
            <v>1</v>
          </cell>
          <cell r="F5">
            <v>-66.620689655172413</v>
          </cell>
          <cell r="T5">
            <v>-64.725945053561546</v>
          </cell>
          <cell r="U5">
            <v>-64.714849168398587</v>
          </cell>
        </row>
        <row r="6">
          <cell r="C6">
            <v>-67.548387096774107</v>
          </cell>
          <cell r="E6">
            <v>1.5</v>
          </cell>
          <cell r="F6">
            <v>-67.285714285714292</v>
          </cell>
          <cell r="T6">
            <v>-66.6666666666666</v>
          </cell>
          <cell r="U6">
            <v>-66.620689655172413</v>
          </cell>
        </row>
        <row r="7">
          <cell r="C7">
            <v>-70.3888888888888</v>
          </cell>
          <cell r="E7">
            <v>2</v>
          </cell>
          <cell r="F7">
            <v>-70</v>
          </cell>
          <cell r="T7">
            <v>-69.401960152142266</v>
          </cell>
          <cell r="U7">
            <v>-69.306820954286252</v>
          </cell>
        </row>
        <row r="8">
          <cell r="C8">
            <v>-76.303030303030297</v>
          </cell>
          <cell r="E8">
            <v>2.5</v>
          </cell>
          <cell r="F8">
            <v>-76</v>
          </cell>
          <cell r="T8">
            <v>-71.34268176524732</v>
          </cell>
          <cell r="U8">
            <v>-71.212661441060078</v>
          </cell>
        </row>
        <row r="9">
          <cell r="C9">
            <v>-82.552631578947299</v>
          </cell>
          <cell r="E9">
            <v>3</v>
          </cell>
          <cell r="F9">
            <v>-83.129032258064512</v>
          </cell>
          <cell r="T9">
            <v>-72.848022397597958</v>
          </cell>
          <cell r="U9">
            <v>-72.690946169867416</v>
          </cell>
        </row>
        <row r="10">
          <cell r="C10">
            <v>-76.514285714285705</v>
          </cell>
          <cell r="E10">
            <v>3.5</v>
          </cell>
          <cell r="F10">
            <v>-76.617647058823536</v>
          </cell>
          <cell r="T10">
            <v>-74.077975250722986</v>
          </cell>
          <cell r="U10">
            <v>-73.898792740173917</v>
          </cell>
        </row>
        <row r="11">
          <cell r="C11">
            <v>-81.781818181818096</v>
          </cell>
          <cell r="E11">
            <v>4</v>
          </cell>
          <cell r="F11">
            <v>-81.196078431372555</v>
          </cell>
          <cell r="T11">
            <v>-75.117885570702143</v>
          </cell>
          <cell r="U11">
            <v>-74.920012464346129</v>
          </cell>
        </row>
        <row r="12">
          <cell r="C12">
            <v>-73.375</v>
          </cell>
          <cell r="E12">
            <v>4.5</v>
          </cell>
          <cell r="F12">
            <v>-73.41935483870968</v>
          </cell>
          <cell r="T12">
            <v>-76.018696863828055</v>
          </cell>
          <cell r="U12">
            <v>-75.804633226947743</v>
          </cell>
        </row>
        <row r="13">
          <cell r="C13">
            <v>-73.976744186046503</v>
          </cell>
          <cell r="E13">
            <v>5</v>
          </cell>
          <cell r="F13">
            <v>-74</v>
          </cell>
          <cell r="T13">
            <v>-76.813268736198651</v>
          </cell>
          <cell r="U13">
            <v>-76.584924039287756</v>
          </cell>
        </row>
        <row r="14">
          <cell r="C14">
            <v>-76.838709677419303</v>
          </cell>
          <cell r="E14">
            <v>5.5</v>
          </cell>
          <cell r="F14">
            <v>-76.766666666666666</v>
          </cell>
          <cell r="T14">
            <v>-77.524037496178693</v>
          </cell>
          <cell r="U14">
            <v>-77.282917955755067</v>
          </cell>
        </row>
        <row r="15">
          <cell r="C15">
            <v>-83.605263157894697</v>
          </cell>
          <cell r="E15">
            <v>6</v>
          </cell>
          <cell r="F15">
            <v>-83.60526315789474</v>
          </cell>
          <cell r="T15">
            <v>-78.167006049341438</v>
          </cell>
          <cell r="U15">
            <v>-77.914330257274912</v>
          </cell>
        </row>
        <row r="16">
          <cell r="C16">
            <v>-84.34375</v>
          </cell>
          <cell r="E16">
            <v>6.5</v>
          </cell>
          <cell r="F16">
            <v>-84.407407407407405</v>
          </cell>
          <cell r="T16">
            <v>-78.75399034930372</v>
          </cell>
          <cell r="U16">
            <v>-78.490764526061582</v>
          </cell>
        </row>
        <row r="17">
          <cell r="C17">
            <v>-74.6666666666666</v>
          </cell>
          <cell r="E17">
            <v>7</v>
          </cell>
          <cell r="F17">
            <v>-73.892857142857139</v>
          </cell>
          <cell r="T17">
            <v>-79.293963561501428</v>
          </cell>
          <cell r="U17">
            <v>-79.021032650366749</v>
          </cell>
        </row>
        <row r="18">
          <cell r="C18">
            <v>-85.753968253968196</v>
          </cell>
          <cell r="E18">
            <v>7.5</v>
          </cell>
          <cell r="F18">
            <v>-83.822916666666671</v>
          </cell>
          <cell r="T18">
            <v>-79.793900669282877</v>
          </cell>
          <cell r="U18">
            <v>-79.511984250233795</v>
          </cell>
        </row>
        <row r="19">
          <cell r="C19">
            <v>-91.203539823008796</v>
          </cell>
          <cell r="E19">
            <v>8</v>
          </cell>
          <cell r="F19">
            <v>-91.464646464646464</v>
          </cell>
          <cell r="T19">
            <v>-80.259330981654358</v>
          </cell>
          <cell r="U19">
            <v>-79.969049254868921</v>
          </cell>
        </row>
        <row r="20">
          <cell r="C20">
            <v>-82.1111111111111</v>
          </cell>
          <cell r="E20">
            <v>8.5</v>
          </cell>
          <cell r="F20">
            <v>-81.431818181818187</v>
          </cell>
          <cell r="T20">
            <v>-80.694711962408775</v>
          </cell>
          <cell r="U20">
            <v>-80.396605012835408</v>
          </cell>
        </row>
        <row r="21">
          <cell r="C21">
            <v>-82.230769230769198</v>
          </cell>
          <cell r="E21">
            <v>9</v>
          </cell>
          <cell r="F21">
            <v>-82.359375</v>
          </cell>
          <cell r="T21">
            <v>-81.103689528660141</v>
          </cell>
          <cell r="U21">
            <v>-80.798231912170536</v>
          </cell>
        </row>
        <row r="22">
          <cell r="C22">
            <v>-80.655913978494596</v>
          </cell>
          <cell r="E22">
            <v>9.5</v>
          </cell>
          <cell r="F22">
            <v>-80.696629213483149</v>
          </cell>
          <cell r="T22">
            <v>-81.489283834779386</v>
          </cell>
          <cell r="U22">
            <v>-81.176895825175421</v>
          </cell>
        </row>
        <row r="23">
          <cell r="C23">
            <v>-78.5</v>
          </cell>
          <cell r="E23">
            <v>10</v>
          </cell>
          <cell r="F23">
            <v>-78.464788732394368</v>
          </cell>
          <cell r="T23">
            <v>-81.854024758624561</v>
          </cell>
          <cell r="U23">
            <v>-81.535081159513624</v>
          </cell>
        </row>
        <row r="24">
          <cell r="C24">
            <v>-87.438202247191001</v>
          </cell>
          <cell r="E24">
            <v>10.5</v>
          </cell>
          <cell r="F24">
            <v>-87</v>
          </cell>
          <cell r="T24">
            <v>-82.200052594759413</v>
          </cell>
          <cell r="U24">
            <v>-81.874889741642733</v>
          </cell>
        </row>
        <row r="25">
          <cell r="C25">
            <v>-84.548387096774107</v>
          </cell>
          <cell r="E25">
            <v>11</v>
          </cell>
          <cell r="F25">
            <v>-84.660714285714292</v>
          </cell>
          <cell r="T25">
            <v>-82.529194154758542</v>
          </cell>
          <cell r="U25">
            <v>-82.198115549347634</v>
          </cell>
        </row>
        <row r="26">
          <cell r="C26">
            <v>-81.796875</v>
          </cell>
          <cell r="E26">
            <v>11.5</v>
          </cell>
          <cell r="F26">
            <v>-81.5</v>
          </cell>
          <cell r="T26">
            <v>-82.843021147922158</v>
          </cell>
          <cell r="U26">
            <v>-82.506302043162577</v>
          </cell>
        </row>
        <row r="27">
          <cell r="C27">
            <v>-79.765432098765402</v>
          </cell>
          <cell r="E27">
            <v>12</v>
          </cell>
          <cell r="F27">
            <v>-79.828947368421055</v>
          </cell>
          <cell r="T27">
            <v>-83.142895573973831</v>
          </cell>
          <cell r="U27">
            <v>-82.800786743213365</v>
          </cell>
        </row>
        <row r="28">
          <cell r="C28">
            <v>-84.052631578947299</v>
          </cell>
          <cell r="E28">
            <v>12.5</v>
          </cell>
          <cell r="F28">
            <v>-84.109589041095887</v>
          </cell>
          <cell r="T28">
            <v>-83.43000544788444</v>
          </cell>
          <cell r="U28">
            <v>-83.082736311949247</v>
          </cell>
        </row>
        <row r="29">
          <cell r="C29">
            <v>-82.219512195121894</v>
          </cell>
          <cell r="E29">
            <v>13</v>
          </cell>
          <cell r="F29">
            <v>-82.128205128205124</v>
          </cell>
          <cell r="T29">
            <v>-83.705393227110051</v>
          </cell>
          <cell r="U29">
            <v>-83.353174470450071</v>
          </cell>
        </row>
        <row r="30">
          <cell r="C30">
            <v>-81.847826086956502</v>
          </cell>
          <cell r="E30">
            <v>13.5</v>
          </cell>
          <cell r="F30">
            <v>-82</v>
          </cell>
          <cell r="T30">
            <v>-83.969978660082148</v>
          </cell>
          <cell r="U30">
            <v>-83.6130044362544</v>
          </cell>
        </row>
        <row r="31">
          <cell r="C31">
            <v>-81.014084507042199</v>
          </cell>
          <cell r="E31">
            <v>14</v>
          </cell>
          <cell r="F31">
            <v>-81</v>
          </cell>
          <cell r="T31">
            <v>-84.224577320255051</v>
          </cell>
          <cell r="U31">
            <v>-83.86302712428926</v>
          </cell>
        </row>
        <row r="32">
          <cell r="C32">
            <v>-89.202898550724598</v>
          </cell>
          <cell r="E32">
            <v>14.5</v>
          </cell>
          <cell r="F32">
            <v>-89.075757575757578</v>
          </cell>
          <cell r="T32">
            <v>-84.469915767863597</v>
          </cell>
          <cell r="U32">
            <v>-84.103956036121446</v>
          </cell>
        </row>
        <row r="33">
          <cell r="T33">
            <v>-84.706644049920612</v>
          </cell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zoomScale="85" zoomScaleNormal="85" workbookViewId="0">
      <selection activeCell="J14" sqref="J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M46" sqref="M4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13" x14ac:dyDescent="0.25">
      <c r="A1">
        <v>1</v>
      </c>
      <c r="B1" t="s">
        <v>1496</v>
      </c>
      <c r="C1" t="s">
        <v>1497</v>
      </c>
      <c r="D1" t="s">
        <v>1498</v>
      </c>
      <c r="E1" t="s">
        <v>1457</v>
      </c>
      <c r="L1" t="s">
        <v>1456</v>
      </c>
    </row>
    <row r="2" spans="1:13" x14ac:dyDescent="0.25">
      <c r="A2">
        <v>2</v>
      </c>
      <c r="B2">
        <v>0.3</v>
      </c>
      <c r="C2">
        <f ca="1">INDIRECT("'Określanie odległości'!$AC$" &amp; A2)</f>
        <v>8.4927815338912721E-2</v>
      </c>
      <c r="D2">
        <f ca="1">INDIRECT("'Określanie odległości'!$BE$" &amp; A2)</f>
        <v>7.6434134512687879E-2</v>
      </c>
      <c r="E2" s="3" t="s">
        <v>1454</v>
      </c>
      <c r="F2" s="3"/>
      <c r="L2" t="s">
        <v>1455</v>
      </c>
    </row>
    <row r="3" spans="1:13" x14ac:dyDescent="0.25">
      <c r="A3">
        <v>3</v>
      </c>
      <c r="B3">
        <v>0.5</v>
      </c>
      <c r="C3">
        <f t="shared" ref="C3:C33" ca="1" si="0">INDIRECT("'Określanie odległości'!$AC$" &amp; A3)</f>
        <v>0.47479458453558382</v>
      </c>
      <c r="D3">
        <f t="shared" ref="D3:D33" ca="1" si="1">INDIRECT("'Określanie odległości'!$BE$" &amp; A3)</f>
        <v>0.4584073334341956</v>
      </c>
      <c r="E3">
        <v>3</v>
      </c>
      <c r="K3" t="s">
        <v>1458</v>
      </c>
      <c r="L3" t="s">
        <v>1461</v>
      </c>
      <c r="M3" t="s">
        <v>1460</v>
      </c>
    </row>
    <row r="4" spans="1:13" x14ac:dyDescent="0.25">
      <c r="A4">
        <v>4</v>
      </c>
      <c r="B4">
        <v>0.75</v>
      </c>
      <c r="C4">
        <f t="shared" ca="1" si="0"/>
        <v>1.6233148434198903</v>
      </c>
      <c r="D4">
        <f t="shared" ca="1" si="1"/>
        <v>1.6233148434198903</v>
      </c>
      <c r="E4">
        <v>4</v>
      </c>
      <c r="L4">
        <v>0.25</v>
      </c>
      <c r="M4">
        <v>1</v>
      </c>
    </row>
    <row r="5" spans="1:13" x14ac:dyDescent="0.25">
      <c r="A5">
        <v>5</v>
      </c>
      <c r="B5">
        <v>1</v>
      </c>
      <c r="C5">
        <f t="shared" ca="1" si="0"/>
        <v>0.99275928731569862</v>
      </c>
      <c r="D5">
        <f t="shared" ca="1" si="1"/>
        <v>1.0650067461721215</v>
      </c>
      <c r="E5">
        <v>5</v>
      </c>
      <c r="L5">
        <v>0.5</v>
      </c>
    </row>
    <row r="6" spans="1:13" x14ac:dyDescent="0.25">
      <c r="A6">
        <v>6</v>
      </c>
      <c r="B6">
        <v>1.5</v>
      </c>
      <c r="C6">
        <f t="shared" ca="1" si="0"/>
        <v>1.2256575904214664</v>
      </c>
      <c r="D6">
        <f t="shared" ca="1" si="1"/>
        <v>1.3148540829322213</v>
      </c>
      <c r="E6">
        <v>6</v>
      </c>
      <c r="L6">
        <v>0.75</v>
      </c>
    </row>
    <row r="7" spans="1:13" x14ac:dyDescent="0.25">
      <c r="A7">
        <v>7</v>
      </c>
      <c r="B7">
        <v>2</v>
      </c>
      <c r="C7">
        <f t="shared" ca="1" si="0"/>
        <v>3.2770778724319896</v>
      </c>
      <c r="D7">
        <f t="shared" ca="1" si="1"/>
        <v>3.2770778724319896</v>
      </c>
      <c r="E7">
        <v>7</v>
      </c>
      <c r="F7" s="2"/>
    </row>
    <row r="8" spans="1:13" x14ac:dyDescent="0.25">
      <c r="A8">
        <v>8</v>
      </c>
      <c r="B8">
        <v>2.5</v>
      </c>
      <c r="C8">
        <f t="shared" ca="1" si="0"/>
        <v>15</v>
      </c>
      <c r="D8">
        <f t="shared" ca="1" si="1"/>
        <v>15</v>
      </c>
      <c r="E8">
        <v>8</v>
      </c>
    </row>
    <row r="9" spans="1:13" x14ac:dyDescent="0.25">
      <c r="A9">
        <v>9</v>
      </c>
      <c r="B9">
        <v>3</v>
      </c>
      <c r="C9">
        <f t="shared" ca="1" si="0"/>
        <v>15</v>
      </c>
      <c r="D9">
        <f t="shared" ca="1" si="1"/>
        <v>15</v>
      </c>
      <c r="E9">
        <v>9</v>
      </c>
      <c r="K9" t="s">
        <v>1493</v>
      </c>
    </row>
    <row r="10" spans="1:13" x14ac:dyDescent="0.25">
      <c r="A10">
        <v>10</v>
      </c>
      <c r="B10">
        <v>3.5</v>
      </c>
      <c r="C10">
        <f t="shared" ca="1" si="0"/>
        <v>15</v>
      </c>
      <c r="D10">
        <f t="shared" ca="1" si="1"/>
        <v>15</v>
      </c>
      <c r="E10">
        <v>10</v>
      </c>
      <c r="K10" t="s">
        <v>1494</v>
      </c>
    </row>
    <row r="11" spans="1:13" x14ac:dyDescent="0.25">
      <c r="A11">
        <v>11</v>
      </c>
      <c r="B11">
        <v>4</v>
      </c>
      <c r="C11">
        <f t="shared" ca="1" si="0"/>
        <v>15</v>
      </c>
      <c r="D11">
        <f t="shared" ca="1" si="1"/>
        <v>15</v>
      </c>
    </row>
    <row r="12" spans="1:13" x14ac:dyDescent="0.25">
      <c r="A12">
        <v>12</v>
      </c>
      <c r="B12">
        <v>4.5</v>
      </c>
      <c r="C12">
        <f t="shared" ca="1" si="0"/>
        <v>10.083728972217932</v>
      </c>
      <c r="D12">
        <f t="shared" ca="1" si="1"/>
        <v>11.204275125768692</v>
      </c>
      <c r="K12" t="s">
        <v>1495</v>
      </c>
    </row>
    <row r="13" spans="1:13" x14ac:dyDescent="0.25">
      <c r="A13">
        <v>13</v>
      </c>
      <c r="B13">
        <v>5</v>
      </c>
      <c r="C13">
        <f t="shared" ca="1" si="0"/>
        <v>13.35533434912743</v>
      </c>
      <c r="D13">
        <f t="shared" ca="1" si="1"/>
        <v>13.35533434912743</v>
      </c>
    </row>
    <row r="14" spans="1:13" x14ac:dyDescent="0.25">
      <c r="A14">
        <v>14</v>
      </c>
      <c r="B14">
        <v>5.5</v>
      </c>
      <c r="C14">
        <f t="shared" ca="1" si="0"/>
        <v>15</v>
      </c>
      <c r="D14">
        <f t="shared" ca="1" si="1"/>
        <v>15</v>
      </c>
    </row>
    <row r="15" spans="1:13" x14ac:dyDescent="0.25">
      <c r="A15">
        <v>15</v>
      </c>
      <c r="B15">
        <v>6</v>
      </c>
      <c r="C15">
        <f t="shared" ca="1" si="0"/>
        <v>15</v>
      </c>
      <c r="D15">
        <f t="shared" ca="1" si="1"/>
        <v>15</v>
      </c>
    </row>
    <row r="16" spans="1:13" x14ac:dyDescent="0.25">
      <c r="A16">
        <v>16</v>
      </c>
      <c r="B16">
        <v>6.5</v>
      </c>
      <c r="C16">
        <f t="shared" ca="1" si="0"/>
        <v>15</v>
      </c>
      <c r="D16">
        <f t="shared" ca="1" si="1"/>
        <v>15</v>
      </c>
    </row>
    <row r="17" spans="1:18" x14ac:dyDescent="0.25">
      <c r="A17">
        <v>17</v>
      </c>
      <c r="B17">
        <v>7</v>
      </c>
      <c r="C17">
        <f t="shared" ca="1" si="0"/>
        <v>13.35533434912743</v>
      </c>
      <c r="D17">
        <f t="shared" ca="1" si="1"/>
        <v>12.019659495884989</v>
      </c>
    </row>
    <row r="18" spans="1:18" x14ac:dyDescent="0.25">
      <c r="A18">
        <v>18</v>
      </c>
      <c r="B18">
        <v>7.5</v>
      </c>
      <c r="C18">
        <f t="shared" ca="1" si="0"/>
        <v>15</v>
      </c>
      <c r="D18">
        <f t="shared" ca="1" si="1"/>
        <v>15</v>
      </c>
    </row>
    <row r="19" spans="1:18" x14ac:dyDescent="0.25">
      <c r="A19">
        <v>19</v>
      </c>
      <c r="B19">
        <v>8</v>
      </c>
      <c r="C19">
        <f t="shared" ca="1" si="0"/>
        <v>15</v>
      </c>
      <c r="D19">
        <f t="shared" ca="1" si="1"/>
        <v>15</v>
      </c>
    </row>
    <row r="20" spans="1:18" x14ac:dyDescent="0.25">
      <c r="A20">
        <v>20</v>
      </c>
      <c r="B20">
        <v>8.5</v>
      </c>
      <c r="C20">
        <f t="shared" ca="1" si="0"/>
        <v>15</v>
      </c>
      <c r="D20">
        <f t="shared" ca="1" si="1"/>
        <v>15</v>
      </c>
      <c r="E20" s="3" t="str">
        <f>"Symulacja dla L = " &amp;  E3</f>
        <v>Symulacja dla L = 3</v>
      </c>
      <c r="F20" s="3"/>
    </row>
    <row r="21" spans="1:18" x14ac:dyDescent="0.25">
      <c r="A21">
        <v>21</v>
      </c>
      <c r="B21">
        <v>9</v>
      </c>
      <c r="C21">
        <f t="shared" ca="1" si="0"/>
        <v>15</v>
      </c>
      <c r="D21">
        <f t="shared" ca="1" si="1"/>
        <v>15</v>
      </c>
      <c r="G21" t="s">
        <v>1459</v>
      </c>
      <c r="J21" s="12" t="s">
        <v>1503</v>
      </c>
      <c r="K21" s="32" t="s">
        <v>1458</v>
      </c>
      <c r="L21" s="26" t="s">
        <v>1497</v>
      </c>
      <c r="M21" s="32" t="s">
        <v>1500</v>
      </c>
      <c r="N21" s="32" t="s">
        <v>1499</v>
      </c>
      <c r="O21" s="32" t="s">
        <v>1498</v>
      </c>
      <c r="P21" s="27" t="s">
        <v>1500</v>
      </c>
      <c r="Q21" s="27" t="s">
        <v>1501</v>
      </c>
      <c r="R21" s="28" t="s">
        <v>1500</v>
      </c>
    </row>
    <row r="22" spans="1:18" x14ac:dyDescent="0.25">
      <c r="A22">
        <v>22</v>
      </c>
      <c r="B22">
        <v>9.5</v>
      </c>
      <c r="C22">
        <f t="shared" ca="1" si="0"/>
        <v>15</v>
      </c>
      <c r="D22">
        <f t="shared" ca="1" si="1"/>
        <v>15</v>
      </c>
      <c r="G22">
        <f>M4</f>
        <v>1</v>
      </c>
      <c r="H22">
        <f>ROUND(IF(L4&gt;0,$E$3*L4,"")/0.5,0)*0.5</f>
        <v>1</v>
      </c>
      <c r="J22" s="39">
        <v>1</v>
      </c>
      <c r="K22" s="33">
        <v>1</v>
      </c>
      <c r="L22" s="35">
        <f ca="1">IF(C5&gt;$E$3,$E$3,C5)</f>
        <v>0.99275928731569862</v>
      </c>
      <c r="M22" s="33">
        <f ca="1">POWER((L22-K22),2)</f>
        <v>5.2427920176602834E-5</v>
      </c>
      <c r="N22" s="33">
        <f>$E$3-K22</f>
        <v>2</v>
      </c>
      <c r="O22" s="35">
        <f ca="1">IF(D7&gt;$E$3,$E$3,D7)</f>
        <v>3</v>
      </c>
      <c r="P22" s="37">
        <f ca="1">POWER((O22-N22),2)</f>
        <v>1</v>
      </c>
      <c r="Q22" s="37">
        <f ca="1">ABS(AVERAGE(L22,($E$3-O22)))</f>
        <v>0.49637964365784931</v>
      </c>
      <c r="R22" s="22">
        <f ca="1">POWER((Q22-K22),2)</f>
        <v>0.25363346332219477</v>
      </c>
    </row>
    <row r="23" spans="1:18" x14ac:dyDescent="0.25">
      <c r="A23">
        <v>23</v>
      </c>
      <c r="B23">
        <v>10</v>
      </c>
      <c r="C23">
        <f t="shared" ca="1" si="0"/>
        <v>15</v>
      </c>
      <c r="D23">
        <f t="shared" ca="1" si="1"/>
        <v>15</v>
      </c>
      <c r="G23">
        <f>IF(G22+1&lt;$E$3,G22+1,"")</f>
        <v>2</v>
      </c>
      <c r="H23">
        <f>ROUND(IF(L5&gt;0,$E$3*L5,"")/0.5,0)*0.5</f>
        <v>1.5</v>
      </c>
      <c r="J23" s="30">
        <v>2</v>
      </c>
      <c r="K23" s="33">
        <v>1.5</v>
      </c>
      <c r="L23" s="35">
        <f ca="1">IF(C6&gt;$E$3,$E$3,C6)</f>
        <v>1.2256575904214664</v>
      </c>
      <c r="M23" s="33">
        <f t="shared" ref="M23:M25" ca="1" si="2">POWER((L23-K23),2)</f>
        <v>7.5263757693355901E-2</v>
      </c>
      <c r="N23" s="33">
        <f>$E$3-K23</f>
        <v>1.5</v>
      </c>
      <c r="O23" s="35">
        <f ca="1">IF(D6&gt;$E$3,$E$3,D6)</f>
        <v>1.3148540829322213</v>
      </c>
      <c r="P23" s="33">
        <f t="shared" ref="P23:P25" ca="1" si="3">POWER((O23-N23),2)</f>
        <v>3.4279010606868797E-2</v>
      </c>
      <c r="Q23" s="33">
        <f t="shared" ref="Q23:Q25" ca="1" si="4">ABS(AVERAGE(L23,($E$3-O23)))</f>
        <v>1.4554017537446224</v>
      </c>
      <c r="R23" s="22">
        <f t="shared" ref="R23:R25" ca="1" si="5">POWER((Q23-K23),2)</f>
        <v>1.9890035690552986E-3</v>
      </c>
    </row>
    <row r="24" spans="1:18" x14ac:dyDescent="0.25">
      <c r="A24">
        <v>24</v>
      </c>
      <c r="B24">
        <v>10.5</v>
      </c>
      <c r="C24">
        <f t="shared" ca="1" si="0"/>
        <v>15</v>
      </c>
      <c r="D24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30">
        <v>3</v>
      </c>
      <c r="K24" s="33">
        <v>2</v>
      </c>
      <c r="L24" s="35">
        <f ca="1">IF(C7&gt;$E$3,$E$3,C7)</f>
        <v>3</v>
      </c>
      <c r="M24" s="33">
        <f t="shared" ca="1" si="2"/>
        <v>1</v>
      </c>
      <c r="N24" s="33">
        <f>$E$3-K24</f>
        <v>1</v>
      </c>
      <c r="O24" s="35">
        <f ca="1">IF(D5&gt;$E$3,$E$3,D5)</f>
        <v>1.0650067461721215</v>
      </c>
      <c r="P24" s="33">
        <f t="shared" ca="1" si="3"/>
        <v>4.2258770478866385E-3</v>
      </c>
      <c r="Q24" s="33">
        <f t="shared" ca="1" si="4"/>
        <v>2.4674966269139391</v>
      </c>
      <c r="R24" s="22">
        <f t="shared" ca="1" si="5"/>
        <v>0.21855309617591079</v>
      </c>
    </row>
    <row r="25" spans="1:18" x14ac:dyDescent="0.25">
      <c r="A25">
        <v>25</v>
      </c>
      <c r="B25">
        <v>11</v>
      </c>
      <c r="C25">
        <f t="shared" ca="1" si="0"/>
        <v>15</v>
      </c>
      <c r="D25">
        <f t="shared" ca="1" si="1"/>
        <v>15</v>
      </c>
      <c r="H25" t="str">
        <f>IF(G24&lt;$E$3,G24+1,"")</f>
        <v/>
      </c>
      <c r="I25" t="str">
        <f>IF(J7&gt;0,$E$3*J7,"")</f>
        <v/>
      </c>
      <c r="J25" s="31">
        <v>4</v>
      </c>
      <c r="K25" s="34">
        <v>2.5</v>
      </c>
      <c r="L25" s="36">
        <f ca="1">IF(C8&gt;$E$3,$E$3,C8)</f>
        <v>3</v>
      </c>
      <c r="M25" s="33">
        <f t="shared" ca="1" si="2"/>
        <v>0.25</v>
      </c>
      <c r="N25" s="34">
        <f>$E$3-K25</f>
        <v>0.5</v>
      </c>
      <c r="O25" s="36">
        <f ca="1">IF(D3&gt;$E$3,$E$3,D3)</f>
        <v>0.4584073334341956</v>
      </c>
      <c r="P25" s="33">
        <f t="shared" ca="1" si="3"/>
        <v>1.7299499120541834E-3</v>
      </c>
      <c r="Q25" s="34">
        <f t="shared" ca="1" si="4"/>
        <v>2.7707963332829024</v>
      </c>
      <c r="R25" s="22">
        <f t="shared" ca="1" si="5"/>
        <v>7.3330654119464767E-2</v>
      </c>
    </row>
    <row r="26" spans="1:18" x14ac:dyDescent="0.25">
      <c r="A26">
        <v>26</v>
      </c>
      <c r="B26">
        <v>11.5</v>
      </c>
      <c r="C26">
        <f t="shared" ca="1" si="0"/>
        <v>15</v>
      </c>
      <c r="D26">
        <f t="shared" ca="1" si="1"/>
        <v>15</v>
      </c>
      <c r="I26" t="str">
        <f>IF(J8&gt;0,$E$3*J8,"")</f>
        <v/>
      </c>
      <c r="J26" s="30" t="s">
        <v>1464</v>
      </c>
      <c r="K26" s="23"/>
      <c r="L26" s="23"/>
      <c r="M26" s="33">
        <f ca="1">MAX(M22:M25)</f>
        <v>1</v>
      </c>
      <c r="N26" s="23"/>
      <c r="O26" s="23"/>
      <c r="P26" s="33">
        <f ca="1">MAX(P22:P25)</f>
        <v>1</v>
      </c>
      <c r="Q26" s="29"/>
      <c r="R26" s="22">
        <f ca="1">MAX(R22:R25)</f>
        <v>0.25363346332219477</v>
      </c>
    </row>
    <row r="27" spans="1:18" x14ac:dyDescent="0.25">
      <c r="A27">
        <v>27</v>
      </c>
      <c r="B27">
        <v>12</v>
      </c>
      <c r="C27">
        <f t="shared" ca="1" si="0"/>
        <v>15</v>
      </c>
      <c r="D27">
        <f t="shared" ca="1" si="1"/>
        <v>15</v>
      </c>
      <c r="J27" s="30" t="s">
        <v>1463</v>
      </c>
      <c r="K27" s="23"/>
      <c r="L27" s="23"/>
      <c r="M27" s="33">
        <f ca="1">MIN(M22:M25)</f>
        <v>5.2427920176602834E-5</v>
      </c>
      <c r="N27" s="23"/>
      <c r="O27" s="23"/>
      <c r="P27" s="33">
        <f ca="1">MIN(P22:P25)</f>
        <v>1.7299499120541834E-3</v>
      </c>
      <c r="Q27" s="29"/>
      <c r="R27" s="22">
        <f ca="1">MIN(R22:R25)</f>
        <v>1.9890035690552986E-3</v>
      </c>
    </row>
    <row r="28" spans="1:18" x14ac:dyDescent="0.25">
      <c r="A28">
        <v>28</v>
      </c>
      <c r="B28">
        <v>12.5</v>
      </c>
      <c r="C28">
        <f t="shared" ca="1" si="0"/>
        <v>15</v>
      </c>
      <c r="D28">
        <f t="shared" ca="1" si="1"/>
        <v>15</v>
      </c>
      <c r="J28" s="31" t="s">
        <v>1502</v>
      </c>
      <c r="K28" s="24"/>
      <c r="L28" s="24"/>
      <c r="M28" s="34">
        <f ca="1">AVERAGE(M22:M25)</f>
        <v>0.33132904640338312</v>
      </c>
      <c r="N28" s="24"/>
      <c r="O28" s="24"/>
      <c r="P28" s="34">
        <f ca="1">AVERAGE(P22:P25)</f>
        <v>0.26005870939170245</v>
      </c>
      <c r="Q28" s="38"/>
      <c r="R28" s="25">
        <f ca="1">AVERAGE(R22:R25)</f>
        <v>0.13687655429665641</v>
      </c>
    </row>
    <row r="29" spans="1:18" x14ac:dyDescent="0.25">
      <c r="A29">
        <v>29</v>
      </c>
      <c r="B29">
        <v>13</v>
      </c>
      <c r="C29">
        <f t="shared" ca="1" si="0"/>
        <v>15</v>
      </c>
      <c r="D29">
        <f t="shared" ca="1" si="1"/>
        <v>15</v>
      </c>
      <c r="N29" s="1"/>
    </row>
    <row r="30" spans="1:18" x14ac:dyDescent="0.25">
      <c r="A30">
        <v>30</v>
      </c>
      <c r="B30">
        <v>13.5</v>
      </c>
      <c r="C30">
        <f t="shared" ca="1" si="0"/>
        <v>15</v>
      </c>
      <c r="D30">
        <f t="shared" ca="1" si="1"/>
        <v>15</v>
      </c>
    </row>
    <row r="31" spans="1:18" x14ac:dyDescent="0.25">
      <c r="A31">
        <v>31</v>
      </c>
      <c r="B31">
        <v>14</v>
      </c>
      <c r="C31">
        <f t="shared" ca="1" si="0"/>
        <v>15</v>
      </c>
      <c r="D31">
        <f t="shared" ca="1" si="1"/>
        <v>15</v>
      </c>
    </row>
    <row r="32" spans="1:18" x14ac:dyDescent="0.25">
      <c r="A32">
        <v>32</v>
      </c>
      <c r="B32">
        <v>14.5</v>
      </c>
      <c r="C32">
        <f t="shared" ca="1" si="0"/>
        <v>15</v>
      </c>
      <c r="D32">
        <f t="shared" ca="1" si="1"/>
        <v>15</v>
      </c>
    </row>
    <row r="33" spans="1:18" x14ac:dyDescent="0.25">
      <c r="A33">
        <v>33</v>
      </c>
      <c r="B33">
        <v>15</v>
      </c>
      <c r="C33">
        <f t="shared" ca="1" si="0"/>
        <v>15</v>
      </c>
      <c r="D33">
        <f t="shared" ca="1" si="1"/>
        <v>15</v>
      </c>
      <c r="E33" s="3" t="str">
        <f>"Symulacja dla L = " &amp;  E5</f>
        <v>Symulacja dla L = 5</v>
      </c>
      <c r="F33" s="3"/>
    </row>
    <row r="34" spans="1:18" x14ac:dyDescent="0.25">
      <c r="G34" t="s">
        <v>1459</v>
      </c>
    </row>
    <row r="35" spans="1:18" x14ac:dyDescent="0.25">
      <c r="G35">
        <v>1</v>
      </c>
      <c r="H35">
        <f>ROUND(IF(L4&gt;0,$E$5*L4,"")/0.5,0)*0.5</f>
        <v>1.5</v>
      </c>
      <c r="J35" s="12" t="s">
        <v>1503</v>
      </c>
      <c r="K35" s="32" t="s">
        <v>1458</v>
      </c>
      <c r="L35" s="26" t="s">
        <v>1497</v>
      </c>
      <c r="M35" s="32" t="s">
        <v>1500</v>
      </c>
      <c r="N35" s="32" t="s">
        <v>1499</v>
      </c>
      <c r="O35" s="32" t="s">
        <v>1498</v>
      </c>
      <c r="P35" s="27" t="s">
        <v>1500</v>
      </c>
      <c r="Q35" s="27" t="s">
        <v>1501</v>
      </c>
      <c r="R35" s="28" t="s">
        <v>1500</v>
      </c>
    </row>
    <row r="36" spans="1:18" x14ac:dyDescent="0.25">
      <c r="G36">
        <f>IF(G35+1&lt;$E$5,G35+1,"")</f>
        <v>2</v>
      </c>
      <c r="H36">
        <f t="shared" ref="H36:H37" si="6">ROUND(IF(L5&gt;0,$E$5*L5,"")/0.5,0)*0.5</f>
        <v>2.5</v>
      </c>
      <c r="J36" s="39">
        <v>1</v>
      </c>
      <c r="K36" s="33">
        <v>1</v>
      </c>
      <c r="L36" s="37">
        <f ca="1">IF(C5&gt;$E$5,$E$5,C5)</f>
        <v>0.99275928731569862</v>
      </c>
      <c r="M36" s="33">
        <f ca="1">POWER((L36-K36),2)</f>
        <v>5.2427920176602834E-5</v>
      </c>
      <c r="N36" s="33">
        <f>$E$5-K36</f>
        <v>4</v>
      </c>
      <c r="O36" s="35">
        <f ca="1">IF(D11&gt;$E$5,$E$5,D11)</f>
        <v>5</v>
      </c>
      <c r="P36" s="37">
        <f ca="1">POWER((O36-N36),2)</f>
        <v>1</v>
      </c>
      <c r="Q36" s="37">
        <f ca="1">ABS(AVERAGE(L36,($E$3-O36)))</f>
        <v>0.50362035634215063</v>
      </c>
      <c r="R36" s="22">
        <f ca="1">POWER((Q36-K36),2)</f>
        <v>0.24639275063789351</v>
      </c>
    </row>
    <row r="37" spans="1:18" x14ac:dyDescent="0.25">
      <c r="G37">
        <f t="shared" ref="G37" si="7">IF(G36+1&lt;$E$5,G36+1,"")</f>
        <v>3</v>
      </c>
      <c r="H37">
        <f t="shared" si="6"/>
        <v>4</v>
      </c>
      <c r="J37" s="30">
        <v>2</v>
      </c>
      <c r="K37" s="33">
        <v>1.5</v>
      </c>
      <c r="L37" s="33">
        <f t="shared" ref="L37:L41" ca="1" si="8">IF(C6&gt;$E$5,$E$5,C6)</f>
        <v>1.2256575904214664</v>
      </c>
      <c r="M37" s="33">
        <f t="shared" ref="M37:M41" ca="1" si="9">POWER((L37-K37),2)</f>
        <v>7.5263757693355901E-2</v>
      </c>
      <c r="N37" s="33">
        <f t="shared" ref="N37:N41" si="10">$E$5-K37</f>
        <v>3.5</v>
      </c>
      <c r="O37" s="35">
        <f ca="1">IF(D10&gt;$E$5,$E$5,D10)</f>
        <v>5</v>
      </c>
      <c r="P37" s="33">
        <f t="shared" ref="P37:P41" ca="1" si="11">POWER((O37-N37),2)</f>
        <v>2.25</v>
      </c>
      <c r="Q37" s="33">
        <f t="shared" ref="Q37:Q41" ca="1" si="12">ABS(AVERAGE(L37,($E$3-O37)))</f>
        <v>0.38717120478926681</v>
      </c>
      <c r="R37" s="22">
        <f t="shared" ref="R37:R41" ca="1" si="13">POWER((Q37-K37),2)</f>
        <v>1.2383879274501719</v>
      </c>
    </row>
    <row r="38" spans="1:18" x14ac:dyDescent="0.25">
      <c r="G38">
        <f>IF(G37+1&lt;$E$5,G37+1,"")</f>
        <v>4</v>
      </c>
      <c r="J38" s="30">
        <v>3</v>
      </c>
      <c r="K38" s="33">
        <v>2</v>
      </c>
      <c r="L38" s="33">
        <f t="shared" ca="1" si="8"/>
        <v>3.2770778724319896</v>
      </c>
      <c r="M38" s="33">
        <f t="shared" ca="1" si="9"/>
        <v>1.6309278922554169</v>
      </c>
      <c r="N38" s="33">
        <f t="shared" si="10"/>
        <v>3</v>
      </c>
      <c r="O38" s="35">
        <f ca="1">IF(D9&gt;$E$5,$E$5,D9)</f>
        <v>5</v>
      </c>
      <c r="P38" s="33">
        <f t="shared" ca="1" si="11"/>
        <v>4</v>
      </c>
      <c r="Q38" s="33">
        <f t="shared" ca="1" si="12"/>
        <v>0.63853893621599478</v>
      </c>
      <c r="R38" s="22">
        <f t="shared" ca="1" si="13"/>
        <v>1.8535762281998751</v>
      </c>
    </row>
    <row r="39" spans="1:18" x14ac:dyDescent="0.25">
      <c r="J39" s="30">
        <v>4</v>
      </c>
      <c r="K39" s="33">
        <v>2.5</v>
      </c>
      <c r="L39" s="33">
        <f t="shared" ca="1" si="8"/>
        <v>5</v>
      </c>
      <c r="M39" s="33">
        <f ca="1">POWER((L39-K39),2)</f>
        <v>6.25</v>
      </c>
      <c r="N39" s="33">
        <f t="shared" si="10"/>
        <v>2.5</v>
      </c>
      <c r="O39" s="33">
        <f ca="1">IF(D8&gt;$E$5,$E$5,D8)</f>
        <v>5</v>
      </c>
      <c r="P39" s="22">
        <f ca="1">POWER((O39-N39),2)</f>
        <v>6.25</v>
      </c>
      <c r="Q39" s="22">
        <f ca="1">ABS(AVERAGE(L39,($E$3-O39)))</f>
        <v>1.5</v>
      </c>
      <c r="R39" s="22">
        <f ca="1">POWER((Q39-K39),2)</f>
        <v>1</v>
      </c>
    </row>
    <row r="40" spans="1:18" x14ac:dyDescent="0.25">
      <c r="J40" s="30">
        <v>5</v>
      </c>
      <c r="K40" s="33">
        <v>3</v>
      </c>
      <c r="L40" s="33">
        <f t="shared" ca="1" si="8"/>
        <v>5</v>
      </c>
      <c r="M40" s="33">
        <f t="shared" ca="1" si="9"/>
        <v>4</v>
      </c>
      <c r="N40" s="33">
        <f t="shared" si="10"/>
        <v>2</v>
      </c>
      <c r="O40" s="35">
        <f ca="1">IF(D7&gt;$E$5,$E$5,D7)</f>
        <v>3.2770778724319896</v>
      </c>
      <c r="P40" s="33">
        <f t="shared" ca="1" si="11"/>
        <v>1.6309278922554169</v>
      </c>
      <c r="Q40" s="33">
        <f t="shared" ca="1" si="12"/>
        <v>2.361461063784005</v>
      </c>
      <c r="R40" s="22">
        <f t="shared" ca="1" si="13"/>
        <v>0.40773197306385456</v>
      </c>
    </row>
    <row r="41" spans="1:18" x14ac:dyDescent="0.25">
      <c r="G41" t="str">
        <f>IF(G38+1&lt;$E$5,G38+1,"")</f>
        <v/>
      </c>
      <c r="J41" s="31">
        <v>6</v>
      </c>
      <c r="K41" s="34">
        <v>4</v>
      </c>
      <c r="L41" s="34">
        <f t="shared" ca="1" si="8"/>
        <v>5</v>
      </c>
      <c r="M41" s="33">
        <f t="shared" ca="1" si="9"/>
        <v>1</v>
      </c>
      <c r="N41" s="34">
        <f t="shared" si="10"/>
        <v>1</v>
      </c>
      <c r="O41" s="36">
        <f ca="1">IF(D5&gt;$E$5,$E$5,D5)</f>
        <v>1.0650067461721215</v>
      </c>
      <c r="P41" s="34">
        <f t="shared" ca="1" si="11"/>
        <v>4.2258770478866385E-3</v>
      </c>
      <c r="Q41" s="34">
        <f t="shared" ca="1" si="12"/>
        <v>3.4674966269139391</v>
      </c>
      <c r="R41" s="22">
        <f t="shared" ca="1" si="13"/>
        <v>0.28355984234803255</v>
      </c>
    </row>
    <row r="42" spans="1:18" x14ac:dyDescent="0.25">
      <c r="J42" s="30" t="s">
        <v>1464</v>
      </c>
      <c r="K42" s="23"/>
      <c r="L42" s="23"/>
      <c r="M42" s="33">
        <f ca="1">MAX(M36:M41)</f>
        <v>6.25</v>
      </c>
      <c r="N42" s="23"/>
      <c r="O42" s="23"/>
      <c r="P42" s="33">
        <f ca="1">MAX(P36:P41)</f>
        <v>6.25</v>
      </c>
      <c r="Q42" s="29"/>
      <c r="R42" s="22">
        <f ca="1">MAX(R36:R41)</f>
        <v>1.8535762281998751</v>
      </c>
    </row>
    <row r="43" spans="1:18" x14ac:dyDescent="0.25">
      <c r="J43" s="30" t="s">
        <v>1463</v>
      </c>
      <c r="K43" s="23"/>
      <c r="L43" s="23"/>
      <c r="M43" s="33">
        <f ca="1">MIN(M36:M41)</f>
        <v>5.2427920176602834E-5</v>
      </c>
      <c r="N43" s="23"/>
      <c r="O43" s="23"/>
      <c r="P43" s="33">
        <f ca="1">MIN(P36:P41)</f>
        <v>4.2258770478866385E-3</v>
      </c>
      <c r="Q43" s="29"/>
      <c r="R43" s="22">
        <f ca="1">MIN(R36:R41)</f>
        <v>0.24639275063789351</v>
      </c>
    </row>
    <row r="44" spans="1:18" x14ac:dyDescent="0.25">
      <c r="J44" s="31" t="s">
        <v>1502</v>
      </c>
      <c r="K44" s="24"/>
      <c r="L44" s="24"/>
      <c r="M44" s="34">
        <f ca="1">AVERAGE(M36:M41)</f>
        <v>2.1593740129781582</v>
      </c>
      <c r="N44" s="24"/>
      <c r="O44" s="24"/>
      <c r="P44" s="34">
        <f ca="1">AVERAGE(P36:P41)</f>
        <v>2.5225256282172173</v>
      </c>
      <c r="Q44" s="38"/>
      <c r="R44" s="25">
        <f ca="1">AVERAGE(R36:R41)</f>
        <v>0.83827478694997126</v>
      </c>
    </row>
  </sheetData>
  <sortState ref="N22:N25">
    <sortCondition descending="1" ref="N22"/>
  </sortState>
  <mergeCells count="9">
    <mergeCell ref="E33:F33"/>
    <mergeCell ref="K42:L44"/>
    <mergeCell ref="N42:O44"/>
    <mergeCell ref="Q42:Q44"/>
    <mergeCell ref="E20:F20"/>
    <mergeCell ref="E2:F2"/>
    <mergeCell ref="K26:L28"/>
    <mergeCell ref="N26:O28"/>
    <mergeCell ref="Q26:Q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117"/>
  <sheetViews>
    <sheetView zoomScale="70" zoomScaleNormal="70" workbookViewId="0">
      <selection activeCell="D2" sqref="D2"/>
    </sheetView>
  </sheetViews>
  <sheetFormatPr defaultRowHeight="15" x14ac:dyDescent="0.25"/>
  <cols>
    <col min="5" max="5" width="9.85546875" bestFit="1" customWidth="1"/>
  </cols>
  <sheetData>
    <row r="1" spans="2:76" x14ac:dyDescent="0.25">
      <c r="B1" t="s">
        <v>1458</v>
      </c>
      <c r="C1" t="s">
        <v>1465</v>
      </c>
      <c r="H1" t="s">
        <v>1462</v>
      </c>
      <c r="I1" t="s">
        <v>2</v>
      </c>
      <c r="M1">
        <f>2+$G$4</f>
        <v>119</v>
      </c>
      <c r="N1" t="s">
        <v>1462</v>
      </c>
      <c r="O1" t="s">
        <v>2</v>
      </c>
      <c r="S1">
        <f>M1+M5</f>
        <v>140</v>
      </c>
      <c r="T1" t="s">
        <v>1462</v>
      </c>
      <c r="U1" t="s">
        <v>2</v>
      </c>
      <c r="Y1">
        <f>S1+S5</f>
        <v>171</v>
      </c>
      <c r="Z1" t="s">
        <v>1462</v>
      </c>
      <c r="AA1" t="s">
        <v>2</v>
      </c>
      <c r="AE1">
        <f>Y1+Y5</f>
        <v>201</v>
      </c>
      <c r="AF1" t="s">
        <v>1462</v>
      </c>
      <c r="AG1" t="s">
        <v>2</v>
      </c>
      <c r="AK1">
        <f>AE1+AE5</f>
        <v>232</v>
      </c>
      <c r="AL1" t="s">
        <v>1462</v>
      </c>
      <c r="AM1" t="s">
        <v>2</v>
      </c>
      <c r="AQ1">
        <f>AK1+AK5</f>
        <v>268</v>
      </c>
      <c r="AR1" t="s">
        <v>1462</v>
      </c>
      <c r="AS1" t="s">
        <v>2</v>
      </c>
      <c r="AW1">
        <f>AQ1+AQ5</f>
        <v>301</v>
      </c>
      <c r="AX1" t="s">
        <v>1462</v>
      </c>
      <c r="AY1" t="s">
        <v>2</v>
      </c>
      <c r="BC1">
        <f>AW1+AW5</f>
        <v>339</v>
      </c>
      <c r="BD1" t="s">
        <v>1462</v>
      </c>
      <c r="BE1" t="s">
        <v>2</v>
      </c>
      <c r="BI1">
        <f>BC1+BC5</f>
        <v>374</v>
      </c>
      <c r="BJ1" t="s">
        <v>1462</v>
      </c>
      <c r="BK1" t="s">
        <v>2</v>
      </c>
      <c r="BO1">
        <f>BI1+BI5</f>
        <v>429</v>
      </c>
      <c r="BP1" t="s">
        <v>1462</v>
      </c>
      <c r="BQ1" t="s">
        <v>2</v>
      </c>
      <c r="BU1">
        <f>BO1+BO5</f>
        <v>461</v>
      </c>
      <c r="BV1" t="s">
        <v>1462</v>
      </c>
      <c r="BW1" t="s">
        <v>2</v>
      </c>
    </row>
    <row r="2" spans="2:76" x14ac:dyDescent="0.25">
      <c r="B2">
        <v>0.3</v>
      </c>
      <c r="C2">
        <f ca="1">INDIRECT("I" &amp; RANDBETWEEN($G$3,$G$4))</f>
        <v>-60</v>
      </c>
      <c r="G2">
        <f>B2</f>
        <v>0.3</v>
      </c>
      <c r="H2">
        <v>1</v>
      </c>
      <c r="I2">
        <f>IF('moc-4'!$L2=robocze!$B$2,'moc-4'!$N2,"0")</f>
        <v>-60</v>
      </c>
      <c r="M2">
        <f>B3</f>
        <v>0.5</v>
      </c>
      <c r="N2">
        <v>1</v>
      </c>
      <c r="O2">
        <f>IF('moc-4'!$L119=robocze!$B$3,'moc-4'!$N119,"0")</f>
        <v>-65</v>
      </c>
      <c r="S2">
        <f>B4</f>
        <v>0.75</v>
      </c>
      <c r="T2">
        <v>1</v>
      </c>
      <c r="U2">
        <f>IF('moc-4'!$L140=S$2,'moc-4'!$N140,"0")</f>
        <v>-68</v>
      </c>
      <c r="Y2">
        <f>B5</f>
        <v>1</v>
      </c>
      <c r="Z2">
        <v>1</v>
      </c>
      <c r="AA2">
        <f>IF('moc-4'!$L171=Y$2,'moc-4'!$N171,"0")</f>
        <v>-66</v>
      </c>
      <c r="AE2">
        <f>B6</f>
        <v>1.5</v>
      </c>
      <c r="AF2">
        <v>1</v>
      </c>
      <c r="AG2">
        <f>IF('moc-4'!$L201=AE$2,'moc-4'!$N201,"0")</f>
        <v>-68</v>
      </c>
      <c r="AK2">
        <f>$B7</f>
        <v>2</v>
      </c>
      <c r="AL2">
        <v>1</v>
      </c>
      <c r="AM2">
        <f>IF('moc-4'!$L232=AK$2,'moc-4'!$N232,"0")</f>
        <v>-70</v>
      </c>
      <c r="AQ2">
        <f>$B8</f>
        <v>2.5</v>
      </c>
      <c r="AR2">
        <v>1</v>
      </c>
      <c r="AS2">
        <f>IF('moc-4'!$L268=AQ$2,'moc-4'!$N268,"0")</f>
        <v>-75</v>
      </c>
      <c r="AW2">
        <f>$B9</f>
        <v>3</v>
      </c>
      <c r="AX2">
        <v>1</v>
      </c>
      <c r="AY2">
        <f>IF('moc-4'!$L301=AW$2,'moc-4'!$N301,"0")</f>
        <v>-85</v>
      </c>
      <c r="BC2">
        <f>$B10</f>
        <v>3.5</v>
      </c>
      <c r="BD2">
        <v>1</v>
      </c>
      <c r="BE2">
        <f>IF('moc-4'!$L339=BC$2,'moc-4'!$N339,"0")</f>
        <v>-76</v>
      </c>
      <c r="BI2">
        <f>$B11</f>
        <v>4</v>
      </c>
      <c r="BJ2">
        <v>1</v>
      </c>
      <c r="BK2">
        <f>IF('moc-4'!$L377=BI$2,'moc-4'!$N377,"0")</f>
        <v>-78</v>
      </c>
      <c r="BO2">
        <f>$B12</f>
        <v>4.5</v>
      </c>
      <c r="BP2">
        <v>1</v>
      </c>
      <c r="BQ2">
        <f>IF('moc-4'!$L429=BO$2,'moc-4'!$N429,"0")</f>
        <v>-73</v>
      </c>
      <c r="BU2">
        <f>$B13</f>
        <v>5</v>
      </c>
      <c r="BV2">
        <v>1</v>
      </c>
      <c r="BW2">
        <f ca="1">IF(INDIRECT("'moc-4'!$L"&amp;BU$1)=BU$2,INDIRECT("'moc-4'!$N"&amp;BU$1),"0")</f>
        <v>0</v>
      </c>
      <c r="BX2">
        <f ca="1">INDIRECT("'moc-4'!$N"&amp;BU1)</f>
        <v>0</v>
      </c>
    </row>
    <row r="3" spans="2:76" x14ac:dyDescent="0.25">
      <c r="B3">
        <v>0.5</v>
      </c>
      <c r="C3">
        <f ca="1">INDIRECT("O" &amp; RANDBETWEEN($M$3,$M$4))</f>
        <v>-65</v>
      </c>
      <c r="F3" t="s">
        <v>1463</v>
      </c>
      <c r="G3">
        <v>2</v>
      </c>
      <c r="H3">
        <v>2</v>
      </c>
      <c r="I3">
        <f>IF('moc-4'!$L3=robocze!$B$2,'moc-4'!$N3,"0")</f>
        <v>-60</v>
      </c>
      <c r="L3" t="s">
        <v>1463</v>
      </c>
      <c r="M3">
        <v>2</v>
      </c>
      <c r="N3">
        <v>2</v>
      </c>
      <c r="O3">
        <f>IF('moc-4'!$L120=robocze!$B$3,'moc-4'!$N120,"0")</f>
        <v>-65</v>
      </c>
      <c r="R3" t="s">
        <v>1463</v>
      </c>
      <c r="S3">
        <v>2</v>
      </c>
      <c r="T3">
        <v>2</v>
      </c>
      <c r="U3">
        <f>IF('moc-4'!$L141=S$2,'moc-4'!$N141,"0")</f>
        <v>-68</v>
      </c>
      <c r="X3" t="s">
        <v>1463</v>
      </c>
      <c r="Y3">
        <v>2</v>
      </c>
      <c r="Z3">
        <v>2</v>
      </c>
      <c r="AA3">
        <f>IF('moc-4'!$L172=Y$2,'moc-4'!$N172,"0")</f>
        <v>-66</v>
      </c>
      <c r="AD3" t="s">
        <v>1463</v>
      </c>
      <c r="AE3">
        <v>2</v>
      </c>
      <c r="AF3">
        <v>2</v>
      </c>
      <c r="AG3">
        <f>IF('moc-4'!$L203=AE$2,'moc-4'!$N203,"0")</f>
        <v>-67</v>
      </c>
      <c r="AJ3" t="s">
        <v>1463</v>
      </c>
      <c r="AK3">
        <v>2</v>
      </c>
      <c r="AL3">
        <v>2</v>
      </c>
      <c r="AM3">
        <f>IF('moc-4'!$L233=AK$2,'moc-4'!$N233,"0")</f>
        <v>-70</v>
      </c>
      <c r="AP3" t="s">
        <v>1463</v>
      </c>
      <c r="AQ3">
        <v>2</v>
      </c>
      <c r="AR3">
        <v>2</v>
      </c>
      <c r="AS3">
        <f>IF('moc-4'!$L269=AQ$2,'moc-4'!$N269,"0")</f>
        <v>-75</v>
      </c>
      <c r="AV3" t="s">
        <v>1463</v>
      </c>
      <c r="AW3">
        <v>2</v>
      </c>
      <c r="AX3">
        <v>2</v>
      </c>
      <c r="AY3">
        <f>IF('moc-4'!$L302=AW$2,'moc-4'!$N302,"0")</f>
        <v>-85</v>
      </c>
      <c r="BB3" t="s">
        <v>1463</v>
      </c>
      <c r="BC3">
        <v>2</v>
      </c>
      <c r="BD3">
        <v>2</v>
      </c>
      <c r="BE3">
        <f>IF('moc-4'!$L340=BC$2,'moc-4'!$N340,"0")</f>
        <v>-76</v>
      </c>
      <c r="BH3" t="s">
        <v>1463</v>
      </c>
      <c r="BI3">
        <v>2</v>
      </c>
      <c r="BJ3">
        <v>2</v>
      </c>
      <c r="BK3">
        <f>IF('moc-4'!$L378=BI$2,'moc-4'!$N378,"0")</f>
        <v>-78</v>
      </c>
      <c r="BN3" t="s">
        <v>1463</v>
      </c>
      <c r="BO3">
        <v>2</v>
      </c>
      <c r="BP3">
        <v>2</v>
      </c>
      <c r="BQ3">
        <f>IF('moc-4'!$L430=BO$2,'moc-4'!$N430,"0")</f>
        <v>-74</v>
      </c>
      <c r="BT3" t="s">
        <v>1463</v>
      </c>
      <c r="BU3">
        <v>2</v>
      </c>
      <c r="BV3">
        <v>2</v>
      </c>
      <c r="BW3">
        <f t="shared" ref="BW3:BW6" ca="1" si="0">IF(INDIRECT("'moc-4'!$L"&amp;BU$1)=BU$2,INDIRECT("'moc-4'!$N"&amp;BU$1),"0")</f>
        <v>0</v>
      </c>
    </row>
    <row r="4" spans="2:76" x14ac:dyDescent="0.25">
      <c r="B4">
        <v>0.75</v>
      </c>
      <c r="C4">
        <f ca="1">INDIRECT("U" &amp; RANDBETWEEN($S$3,$S$4))</f>
        <v>-68</v>
      </c>
      <c r="F4" t="s">
        <v>1464</v>
      </c>
      <c r="G4">
        <f>MAX(H:H)+1</f>
        <v>117</v>
      </c>
      <c r="H4">
        <v>3</v>
      </c>
      <c r="I4">
        <f>IF('moc-4'!$L4=robocze!$B$2,'moc-4'!$N4,"0")</f>
        <v>-60</v>
      </c>
      <c r="L4" t="s">
        <v>1464</v>
      </c>
      <c r="M4">
        <f>MAX(N:N)+1</f>
        <v>21</v>
      </c>
      <c r="N4">
        <v>3</v>
      </c>
      <c r="O4">
        <f>IF('moc-4'!$L121=robocze!$B$3,'moc-4'!$N121,"0")</f>
        <v>-65</v>
      </c>
      <c r="R4" t="s">
        <v>1464</v>
      </c>
      <c r="S4">
        <f>MAX(T:T)+1</f>
        <v>26</v>
      </c>
      <c r="T4">
        <v>3</v>
      </c>
      <c r="U4">
        <f>IF('moc-4'!$L142=S$2,'moc-4'!$N142,"0")</f>
        <v>-68</v>
      </c>
      <c r="X4" t="s">
        <v>1464</v>
      </c>
      <c r="Y4">
        <f>MAX(Z:Z)+1</f>
        <v>30</v>
      </c>
      <c r="Z4">
        <v>3</v>
      </c>
      <c r="AA4">
        <f>IF('moc-4'!$L173=Y$2,'moc-4'!$N173,"0")</f>
        <v>-66</v>
      </c>
      <c r="AD4" t="s">
        <v>1464</v>
      </c>
      <c r="AE4">
        <f>MAX(AF:AF)+1</f>
        <v>29</v>
      </c>
      <c r="AF4">
        <v>3</v>
      </c>
      <c r="AG4">
        <f>IF('moc-4'!$L204=AE$2,'moc-4'!$N204,"0")</f>
        <v>-67</v>
      </c>
      <c r="AJ4" t="s">
        <v>1464</v>
      </c>
      <c r="AK4">
        <f>MAX(AL:AL)+1</f>
        <v>31</v>
      </c>
      <c r="AL4">
        <v>3</v>
      </c>
      <c r="AM4">
        <f>IF('moc-4'!$L238=AK$2,'moc-4'!$N238,"0")</f>
        <v>-70</v>
      </c>
      <c r="AP4" t="s">
        <v>1464</v>
      </c>
      <c r="AQ4">
        <f>MAX(AR:AR)+1</f>
        <v>31</v>
      </c>
      <c r="AR4">
        <v>3</v>
      </c>
      <c r="AS4">
        <f>IF('moc-4'!$L271=AQ$2,'moc-4'!$N271,"0")</f>
        <v>-75</v>
      </c>
      <c r="AV4" t="s">
        <v>1464</v>
      </c>
      <c r="AW4">
        <f>MAX(AX:AX)+1</f>
        <v>32</v>
      </c>
      <c r="AX4">
        <v>3</v>
      </c>
      <c r="AY4">
        <f>IF('moc-4'!$L303=AW$2,'moc-4'!$N303,"0")</f>
        <v>-84</v>
      </c>
      <c r="BB4" t="s">
        <v>1464</v>
      </c>
      <c r="BC4">
        <f>MAX(BD:BD)+1</f>
        <v>35</v>
      </c>
      <c r="BD4">
        <v>3</v>
      </c>
      <c r="BE4">
        <f>IF('moc-4'!$L341=BC$2,'moc-4'!$N341,"0")</f>
        <v>-76</v>
      </c>
      <c r="BH4" t="s">
        <v>1464</v>
      </c>
      <c r="BI4">
        <f>MAX(BJ:BJ)+1</f>
        <v>52</v>
      </c>
      <c r="BJ4">
        <v>3</v>
      </c>
      <c r="BK4">
        <f>IF('moc-4'!$L379=BI$2,'moc-4'!$N379,"0")</f>
        <v>-78</v>
      </c>
      <c r="BN4" t="s">
        <v>1464</v>
      </c>
      <c r="BO4">
        <f>MAX(BP:BP)+1</f>
        <v>32</v>
      </c>
      <c r="BP4">
        <v>3</v>
      </c>
      <c r="BQ4">
        <f>IF('moc-4'!$L431=BO$2,'moc-4'!$N431,"0")</f>
        <v>-73</v>
      </c>
      <c r="BT4" t="s">
        <v>1464</v>
      </c>
      <c r="BU4">
        <f>MAX(BV:BV)+1</f>
        <v>5</v>
      </c>
      <c r="BV4">
        <v>3</v>
      </c>
      <c r="BW4">
        <f t="shared" ca="1" si="0"/>
        <v>0</v>
      </c>
    </row>
    <row r="5" spans="2:76" x14ac:dyDescent="0.25">
      <c r="B5">
        <v>1</v>
      </c>
      <c r="C5">
        <f ca="1">INDIRECT("AA" &amp; RANDBETWEEN($Y$3,$Y$4))</f>
        <v>-66</v>
      </c>
      <c r="F5" t="s">
        <v>1466</v>
      </c>
      <c r="G5">
        <f>COUNTIFS('moc-4'!$L:$L,robocze!G2)</f>
        <v>117</v>
      </c>
      <c r="H5">
        <v>4</v>
      </c>
      <c r="I5">
        <f>IF('moc-4'!$L5=robocze!$B$2,'moc-4'!$N5,"0")</f>
        <v>-60</v>
      </c>
      <c r="L5" t="s">
        <v>1466</v>
      </c>
      <c r="M5">
        <f>COUNTIFS('moc-4'!$L:$L,robocze!M2)</f>
        <v>21</v>
      </c>
      <c r="N5">
        <v>4</v>
      </c>
      <c r="O5">
        <f>IF('moc-4'!$L122=robocze!$B$3,'moc-4'!$N122,"0")</f>
        <v>-64</v>
      </c>
      <c r="R5" t="s">
        <v>1466</v>
      </c>
      <c r="S5">
        <f>COUNTIFS('moc-4'!$L:$L,robocze!S2)</f>
        <v>31</v>
      </c>
      <c r="T5">
        <v>4</v>
      </c>
      <c r="U5">
        <f>IF('moc-4'!$L143=S$2,'moc-4'!$N143,"0")</f>
        <v>-68</v>
      </c>
      <c r="X5" t="s">
        <v>1466</v>
      </c>
      <c r="Y5">
        <f>COUNTIFS('moc-4'!$L:$L,robocze!Y2)</f>
        <v>30</v>
      </c>
      <c r="Z5">
        <v>4</v>
      </c>
      <c r="AA5">
        <f>IF('moc-4'!$L174=Y$2,'moc-4'!$N174,"0")</f>
        <v>-66</v>
      </c>
      <c r="AD5" t="s">
        <v>1466</v>
      </c>
      <c r="AE5">
        <f>COUNTIFS('moc-4'!$L:$L,robocze!AE2)</f>
        <v>31</v>
      </c>
      <c r="AF5">
        <v>4</v>
      </c>
      <c r="AG5">
        <f>IF('moc-4'!$L205=AE$2,'moc-4'!$N205,"0")</f>
        <v>-67</v>
      </c>
      <c r="AJ5" t="s">
        <v>1466</v>
      </c>
      <c r="AK5">
        <f>COUNTIFS('moc-4'!$L:$L,robocze!AK2)</f>
        <v>36</v>
      </c>
      <c r="AL5">
        <v>4</v>
      </c>
      <c r="AM5">
        <f>IF('moc-4'!$L241=AK$2,'moc-4'!$N241,"0")</f>
        <v>-70</v>
      </c>
      <c r="AP5" t="s">
        <v>1466</v>
      </c>
      <c r="AQ5">
        <f>COUNTIFS('moc-4'!$L:$L,robocze!AQ2)</f>
        <v>33</v>
      </c>
      <c r="AR5">
        <v>4</v>
      </c>
      <c r="AS5">
        <f>IF('moc-4'!$L273=AQ$2,'moc-4'!$N273,"0")</f>
        <v>-76</v>
      </c>
      <c r="AV5" t="s">
        <v>1466</v>
      </c>
      <c r="AW5">
        <f>COUNTIFS('moc-4'!$L:$L,robocze!AW2)</f>
        <v>38</v>
      </c>
      <c r="AX5">
        <v>4</v>
      </c>
      <c r="AY5">
        <f>IF('moc-4'!$L304=AW$2,'moc-4'!$N304,"0")</f>
        <v>-84</v>
      </c>
      <c r="BB5" t="s">
        <v>1466</v>
      </c>
      <c r="BC5">
        <f>COUNTIFS('moc-4'!$L:$L,robocze!BC2)</f>
        <v>35</v>
      </c>
      <c r="BD5">
        <v>4</v>
      </c>
      <c r="BE5">
        <f>IF('moc-4'!$L343=BC$2,'moc-4'!$N343,"0")</f>
        <v>-75</v>
      </c>
      <c r="BH5" t="s">
        <v>1466</v>
      </c>
      <c r="BI5">
        <f>COUNTIFS('moc-4'!$L:$L,robocze!BI2)</f>
        <v>55</v>
      </c>
      <c r="BJ5">
        <v>4</v>
      </c>
      <c r="BK5">
        <f>IF('moc-4'!$L380=BI$2,'moc-4'!$N380,"0")</f>
        <v>-78</v>
      </c>
      <c r="BN5" t="s">
        <v>1466</v>
      </c>
      <c r="BO5">
        <f>COUNTIFS('moc-4'!$L:$L,robocze!BO2)</f>
        <v>32</v>
      </c>
      <c r="BP5">
        <v>4</v>
      </c>
      <c r="BQ5">
        <f>IF('moc-4'!$L432=BO$2,'moc-4'!$N432,"0")</f>
        <v>-73</v>
      </c>
      <c r="BT5" t="s">
        <v>1466</v>
      </c>
      <c r="BU5">
        <f>COUNTIFS('moc-4'!$L:$L,robocze!BU2)</f>
        <v>43</v>
      </c>
      <c r="BV5">
        <v>4</v>
      </c>
      <c r="BW5">
        <f t="shared" ca="1" si="0"/>
        <v>0</v>
      </c>
    </row>
    <row r="6" spans="2:76" x14ac:dyDescent="0.25">
      <c r="B6">
        <v>1.5</v>
      </c>
      <c r="C6">
        <f t="shared" ref="C6:C8" ca="1" si="1">INDIRECT("I" &amp; RANDBETWEEN($G$3,$G$4))</f>
        <v>-60</v>
      </c>
      <c r="H6">
        <v>5</v>
      </c>
      <c r="I6">
        <f>IF('moc-4'!$L6=robocze!$B$2,'moc-4'!$N6,"0")</f>
        <v>-60</v>
      </c>
      <c r="N6">
        <v>5</v>
      </c>
      <c r="O6">
        <f>IF('moc-4'!$L123=robocze!$B$3,'moc-4'!$N123,"0")</f>
        <v>-65</v>
      </c>
      <c r="T6">
        <v>5</v>
      </c>
      <c r="U6">
        <f>IF('moc-4'!$L144=S$2,'moc-4'!$N144,"0")</f>
        <v>-68</v>
      </c>
      <c r="Z6">
        <v>5</v>
      </c>
      <c r="AA6">
        <f>IF('moc-4'!$L175=Y$2,'moc-4'!$N175,"0")</f>
        <v>-67</v>
      </c>
      <c r="AF6">
        <v>5</v>
      </c>
      <c r="AG6">
        <f>IF('moc-4'!$L207=AE$2,'moc-4'!$N207,"0")</f>
        <v>-67</v>
      </c>
      <c r="AL6">
        <v>5</v>
      </c>
      <c r="AM6">
        <f>IF('moc-4'!$L242=AK$2,'moc-4'!$N242,"0")</f>
        <v>-70</v>
      </c>
      <c r="AR6">
        <v>5</v>
      </c>
      <c r="AS6">
        <f>IF('moc-4'!$L274=AQ$2,'moc-4'!$N274,"0")</f>
        <v>-77</v>
      </c>
      <c r="AX6">
        <v>5</v>
      </c>
      <c r="AY6">
        <f>IF('moc-4'!$L305=AW$2,'moc-4'!$N305,"0")</f>
        <v>-83</v>
      </c>
      <c r="BD6">
        <v>5</v>
      </c>
      <c r="BE6">
        <f>IF('moc-4'!$L344=BC$2,'moc-4'!$N344,"0")</f>
        <v>-75</v>
      </c>
      <c r="BJ6">
        <v>5</v>
      </c>
      <c r="BK6">
        <f>IF('moc-4'!$L381=BI$2,'moc-4'!$N381,"0")</f>
        <v>-78</v>
      </c>
      <c r="BP6">
        <v>5</v>
      </c>
      <c r="BQ6">
        <f>IF('moc-4'!$L433=BO$2,'moc-4'!$N433,"0")</f>
        <v>-73</v>
      </c>
      <c r="BW6">
        <f t="shared" ca="1" si="0"/>
        <v>0</v>
      </c>
    </row>
    <row r="7" spans="2:76" x14ac:dyDescent="0.25">
      <c r="B7">
        <v>2</v>
      </c>
      <c r="C7">
        <f t="shared" ca="1" si="1"/>
        <v>-59</v>
      </c>
      <c r="H7">
        <v>6</v>
      </c>
      <c r="I7">
        <f>IF('moc-4'!$L7=robocze!$B$2,'moc-4'!$N7,"0")</f>
        <v>-60</v>
      </c>
      <c r="N7">
        <v>6</v>
      </c>
      <c r="O7">
        <f>IF('moc-4'!$L124=robocze!$B$3,'moc-4'!$N124,"0")</f>
        <v>-65</v>
      </c>
      <c r="T7">
        <v>6</v>
      </c>
      <c r="U7">
        <f>IF('moc-4'!$L145=S$2,'moc-4'!$N145,"0")</f>
        <v>-68</v>
      </c>
      <c r="Z7">
        <v>6</v>
      </c>
      <c r="AA7">
        <f>IF('moc-4'!$L177=Y$2,'moc-4'!$N177,"0")</f>
        <v>-67</v>
      </c>
      <c r="AF7">
        <v>6</v>
      </c>
      <c r="AG7">
        <f>IF('moc-4'!$L208=AE$2,'moc-4'!$N208,"0")</f>
        <v>-67</v>
      </c>
      <c r="AL7">
        <v>6</v>
      </c>
      <c r="AM7">
        <f>IF('moc-4'!$L243=AK$2,'moc-4'!$N243,"0")</f>
        <v>-70</v>
      </c>
      <c r="AR7">
        <v>6</v>
      </c>
      <c r="AS7">
        <f>IF('moc-4'!$L275=AQ$2,'moc-4'!$N275,"0")</f>
        <v>-76</v>
      </c>
      <c r="AX7">
        <v>6</v>
      </c>
      <c r="AY7">
        <f>IF('moc-4'!$L306=AW$2,'moc-4'!$N306,"0")</f>
        <v>-82</v>
      </c>
      <c r="BD7">
        <v>6</v>
      </c>
      <c r="BE7">
        <f>IF('moc-4'!$L345=BC$2,'moc-4'!$N345,"0")</f>
        <v>-76</v>
      </c>
      <c r="BJ7">
        <v>6</v>
      </c>
      <c r="BK7">
        <f>IF('moc-4'!$L382=BI$2,'moc-4'!$N382,"0")</f>
        <v>-78</v>
      </c>
      <c r="BP7">
        <v>6</v>
      </c>
      <c r="BQ7">
        <f>IF('moc-4'!$L434=BO$2,'moc-4'!$N434,"0")</f>
        <v>-73</v>
      </c>
    </row>
    <row r="8" spans="2:76" x14ac:dyDescent="0.25">
      <c r="B8">
        <v>2.5</v>
      </c>
      <c r="C8">
        <f t="shared" ca="1" si="1"/>
        <v>-59</v>
      </c>
      <c r="H8">
        <v>7</v>
      </c>
      <c r="I8">
        <f>IF('moc-4'!$L8=robocze!$B$2,'moc-4'!$N8,"0")</f>
        <v>-60</v>
      </c>
      <c r="N8">
        <v>7</v>
      </c>
      <c r="O8">
        <f>IF('moc-4'!$L125=robocze!$B$3,'moc-4'!$N125,"0")</f>
        <v>-65</v>
      </c>
      <c r="T8">
        <v>7</v>
      </c>
      <c r="U8">
        <f>IF('moc-4'!$L146=S$2,'moc-4'!$N146,"0")</f>
        <v>-68</v>
      </c>
      <c r="Z8">
        <v>7</v>
      </c>
      <c r="AA8">
        <f>IF('moc-4'!$L178=Y$2,'moc-4'!$N178,"0")</f>
        <v>-67</v>
      </c>
      <c r="AF8">
        <v>7</v>
      </c>
      <c r="AG8">
        <f>IF('moc-4'!$L209=AE$2,'moc-4'!$N209,"0")</f>
        <v>-67</v>
      </c>
      <c r="AL8">
        <v>7</v>
      </c>
      <c r="AM8">
        <f>IF('moc-4'!$L244=AK$2,'moc-4'!$N244,"0")</f>
        <v>-70</v>
      </c>
      <c r="AR8">
        <v>7</v>
      </c>
      <c r="AS8">
        <f>IF('moc-4'!$L276=AQ$2,'moc-4'!$N276,"0")</f>
        <v>-76</v>
      </c>
      <c r="AX8">
        <v>7</v>
      </c>
      <c r="AY8">
        <f>IF('moc-4'!$L307=AW$2,'moc-4'!$N307,"0")</f>
        <v>-82</v>
      </c>
      <c r="BD8">
        <v>7</v>
      </c>
      <c r="BE8">
        <f>IF('moc-4'!$L346=BC$2,'moc-4'!$N346,"0")</f>
        <v>-76</v>
      </c>
      <c r="BJ8">
        <v>7</v>
      </c>
      <c r="BK8">
        <f>IF('moc-4'!$L383=BI$2,'moc-4'!$N383,"0")</f>
        <v>-78</v>
      </c>
      <c r="BP8">
        <v>7</v>
      </c>
      <c r="BQ8">
        <f>IF('moc-4'!$L435=BO$2,'moc-4'!$N435,"0")</f>
        <v>-74</v>
      </c>
    </row>
    <row r="9" spans="2:76" x14ac:dyDescent="0.25">
      <c r="B9">
        <v>3</v>
      </c>
      <c r="H9">
        <v>8</v>
      </c>
      <c r="I9">
        <f>IF('moc-4'!$L9=robocze!$B$2,'moc-4'!$N9,"0")</f>
        <v>-60</v>
      </c>
      <c r="N9">
        <v>8</v>
      </c>
      <c r="O9">
        <f>IF('moc-4'!$L126=robocze!$B$3,'moc-4'!$N126,"0")</f>
        <v>-64</v>
      </c>
      <c r="T9">
        <v>8</v>
      </c>
      <c r="U9">
        <f>IF('moc-4'!$L147=S$2,'moc-4'!$N147,"0")</f>
        <v>-68</v>
      </c>
      <c r="Z9">
        <v>8</v>
      </c>
      <c r="AA9">
        <f>IF('moc-4'!$L179=Y$2,'moc-4'!$N179,"0")</f>
        <v>-66</v>
      </c>
      <c r="AF9">
        <v>8</v>
      </c>
      <c r="AG9">
        <f>IF('moc-4'!$L211=AE$2,'moc-4'!$N211,"0")</f>
        <v>-68</v>
      </c>
      <c r="AL9">
        <v>8</v>
      </c>
      <c r="AM9">
        <f>IF('moc-4'!$L245=AK$2,'moc-4'!$N245,"0")</f>
        <v>-70</v>
      </c>
      <c r="AR9">
        <v>8</v>
      </c>
      <c r="AS9">
        <f>IF('moc-4'!$L277=AQ$2,'moc-4'!$N277,"0")</f>
        <v>-76</v>
      </c>
      <c r="AX9">
        <v>8</v>
      </c>
      <c r="AY9">
        <f>IF('moc-4'!$L308=AW$2,'moc-4'!$N308,"0")</f>
        <v>-82</v>
      </c>
      <c r="BD9">
        <v>8</v>
      </c>
      <c r="BE9">
        <f>IF('moc-4'!$L347=BC$2,'moc-4'!$N347,"0")</f>
        <v>-76</v>
      </c>
      <c r="BJ9">
        <v>8</v>
      </c>
      <c r="BK9">
        <f>IF('moc-4'!$L384=BI$2,'moc-4'!$N384,"0")</f>
        <v>-78</v>
      </c>
      <c r="BP9">
        <v>8</v>
      </c>
      <c r="BQ9">
        <f>IF('moc-4'!$L436=BO$2,'moc-4'!$N436,"0")</f>
        <v>-73</v>
      </c>
    </row>
    <row r="10" spans="2:76" x14ac:dyDescent="0.25">
      <c r="B10">
        <v>3.5</v>
      </c>
      <c r="H10">
        <v>9</v>
      </c>
      <c r="I10">
        <f>IF('moc-4'!$L10=robocze!$B$2,'moc-4'!$N10,"0")</f>
        <v>-60</v>
      </c>
      <c r="N10">
        <v>9</v>
      </c>
      <c r="O10">
        <f>IF('moc-4'!$L127=robocze!$B$3,'moc-4'!$N127,"0")</f>
        <v>-64</v>
      </c>
      <c r="T10">
        <v>9</v>
      </c>
      <c r="U10">
        <f>IF('moc-4'!$L148=S$2,'moc-4'!$N148,"0")</f>
        <v>-68</v>
      </c>
      <c r="Z10">
        <v>9</v>
      </c>
      <c r="AA10">
        <f>IF('moc-4'!$L180=Y$2,'moc-4'!$N180,"0")</f>
        <v>-67</v>
      </c>
      <c r="AF10">
        <v>9</v>
      </c>
      <c r="AG10">
        <f>IF('moc-4'!$L212=AE$2,'moc-4'!$N212,"0")</f>
        <v>-68</v>
      </c>
      <c r="AL10">
        <v>9</v>
      </c>
      <c r="AM10">
        <f>IF('moc-4'!$L246=AK$2,'moc-4'!$N246,"0")</f>
        <v>-70</v>
      </c>
      <c r="AR10">
        <v>9</v>
      </c>
      <c r="AS10">
        <f>IF('moc-4'!$L278=AQ$2,'moc-4'!$N278,"0")</f>
        <v>-77</v>
      </c>
      <c r="AX10">
        <v>9</v>
      </c>
      <c r="AY10">
        <f>IF('moc-4'!$L309=AW$2,'moc-4'!$N309,"0")</f>
        <v>-84</v>
      </c>
      <c r="BD10">
        <v>9</v>
      </c>
      <c r="BE10">
        <f>IF('moc-4'!$L348=BC$2,'moc-4'!$N348,"0")</f>
        <v>-76</v>
      </c>
      <c r="BJ10">
        <v>9</v>
      </c>
      <c r="BK10">
        <f>IF('moc-4'!$L385=BI$2,'moc-4'!$N385,"0")</f>
        <v>-78</v>
      </c>
      <c r="BP10">
        <v>9</v>
      </c>
      <c r="BQ10">
        <f>IF('moc-4'!$L438=BO$2,'moc-4'!$N438,"0")</f>
        <v>-73</v>
      </c>
    </row>
    <row r="11" spans="2:76" x14ac:dyDescent="0.25">
      <c r="B11">
        <v>4</v>
      </c>
      <c r="H11">
        <v>10</v>
      </c>
      <c r="I11">
        <f>IF('moc-4'!$L11=robocze!$B$2,'moc-4'!$N11,"0")</f>
        <v>-60</v>
      </c>
      <c r="N11">
        <v>10</v>
      </c>
      <c r="O11">
        <f>IF('moc-4'!$L128=robocze!$B$3,'moc-4'!$N128,"0")</f>
        <v>-64</v>
      </c>
      <c r="T11">
        <v>10</v>
      </c>
      <c r="U11">
        <f>IF('moc-4'!$L149=S$2,'moc-4'!$N149,"0")</f>
        <v>-68</v>
      </c>
      <c r="Z11">
        <v>10</v>
      </c>
      <c r="AA11">
        <f>IF('moc-4'!$L181=Y$2,'moc-4'!$N181,"0")</f>
        <v>-66</v>
      </c>
      <c r="AF11">
        <v>10</v>
      </c>
      <c r="AG11">
        <f>IF('moc-4'!$L213=AE$2,'moc-4'!$N213,"0")</f>
        <v>-68</v>
      </c>
      <c r="AL11">
        <v>10</v>
      </c>
      <c r="AM11">
        <f>IF('moc-4'!$L247=AK$2,'moc-4'!$N247,"0")</f>
        <v>-70</v>
      </c>
      <c r="AR11">
        <v>10</v>
      </c>
      <c r="AS11">
        <f>IF('moc-4'!$L280=AQ$2,'moc-4'!$N280,"0")</f>
        <v>-75</v>
      </c>
      <c r="AX11">
        <v>10</v>
      </c>
      <c r="AY11">
        <f>IF('moc-4'!$L310=AW$2,'moc-4'!$N310,"0")</f>
        <v>-84</v>
      </c>
      <c r="BD11">
        <v>10</v>
      </c>
      <c r="BE11">
        <f>IF('moc-4'!$L349=BC$2,'moc-4'!$N349,"0")</f>
        <v>-78</v>
      </c>
      <c r="BJ11">
        <v>10</v>
      </c>
      <c r="BK11">
        <f>IF('moc-4'!$L386=BI$2,'moc-4'!$N386,"0")</f>
        <v>-78</v>
      </c>
      <c r="BP11">
        <v>10</v>
      </c>
      <c r="BQ11">
        <f>IF('moc-4'!$L439=BO$2,'moc-4'!$N439,"0")</f>
        <v>-73</v>
      </c>
    </row>
    <row r="12" spans="2:76" x14ac:dyDescent="0.25">
      <c r="B12">
        <v>4.5</v>
      </c>
      <c r="H12">
        <v>11</v>
      </c>
      <c r="I12">
        <f>IF('moc-4'!$L12=robocze!$B$2,'moc-4'!$N12,"0")</f>
        <v>-59</v>
      </c>
      <c r="N12">
        <v>11</v>
      </c>
      <c r="O12">
        <f>IF('moc-4'!$L130=robocze!$B$3,'moc-4'!$N130,"0")</f>
        <v>-65</v>
      </c>
      <c r="T12">
        <v>11</v>
      </c>
      <c r="U12">
        <f>IF('moc-4'!$L150=S$2,'moc-4'!$N150,"0")</f>
        <v>-68</v>
      </c>
      <c r="Z12">
        <v>11</v>
      </c>
      <c r="AA12">
        <f>IF('moc-4'!$L182=Y$2,'moc-4'!$N182,"0")</f>
        <v>-67</v>
      </c>
      <c r="AF12">
        <v>11</v>
      </c>
      <c r="AG12">
        <f>IF('moc-4'!$L214=AE$2,'moc-4'!$N214,"0")</f>
        <v>-68</v>
      </c>
      <c r="AL12">
        <v>11</v>
      </c>
      <c r="AM12">
        <f>IF('moc-4'!$L248=AK$2,'moc-4'!$N248,"0")</f>
        <v>-70</v>
      </c>
      <c r="AR12">
        <v>11</v>
      </c>
      <c r="AS12">
        <f>IF('moc-4'!$L281=AQ$2,'moc-4'!$N281,"0")</f>
        <v>-75</v>
      </c>
      <c r="AX12">
        <v>11</v>
      </c>
      <c r="AY12">
        <f>IF('moc-4'!$L311=AW$2,'moc-4'!$N311,"0")</f>
        <v>-83</v>
      </c>
      <c r="BD12">
        <v>11</v>
      </c>
      <c r="BE12">
        <f>IF('moc-4'!$L350=BC$2,'moc-4'!$N350,"0")</f>
        <v>-78</v>
      </c>
      <c r="BJ12">
        <v>11</v>
      </c>
      <c r="BK12">
        <f>IF('moc-4'!$L387=BI$2,'moc-4'!$N387,"0")</f>
        <v>-78</v>
      </c>
      <c r="BP12">
        <v>11</v>
      </c>
      <c r="BQ12">
        <f>IF('moc-4'!$L440=BO$2,'moc-4'!$N440,"0")</f>
        <v>-74</v>
      </c>
    </row>
    <row r="13" spans="2:76" x14ac:dyDescent="0.25">
      <c r="B13">
        <v>5</v>
      </c>
      <c r="H13">
        <v>12</v>
      </c>
      <c r="I13">
        <f>IF('moc-4'!$L13=robocze!$B$2,'moc-4'!$N13,"0")</f>
        <v>-60</v>
      </c>
      <c r="N13">
        <v>12</v>
      </c>
      <c r="O13">
        <f>IF('moc-4'!$L131=robocze!$B$3,'moc-4'!$N131,"0")</f>
        <v>-64</v>
      </c>
      <c r="T13">
        <v>12</v>
      </c>
      <c r="U13">
        <f>IF('moc-4'!$L151=S$2,'moc-4'!$N151,"0")</f>
        <v>-68</v>
      </c>
      <c r="Z13">
        <v>12</v>
      </c>
      <c r="AA13">
        <f>IF('moc-4'!$L183=Y$2,'moc-4'!$N183,"0")</f>
        <v>-67</v>
      </c>
      <c r="AF13">
        <v>12</v>
      </c>
      <c r="AG13">
        <f>IF('moc-4'!$L215=AE$2,'moc-4'!$N215,"0")</f>
        <v>-68</v>
      </c>
      <c r="AL13">
        <v>12</v>
      </c>
      <c r="AM13">
        <f>IF('moc-4'!$L249=AK$2,'moc-4'!$N249,"0")</f>
        <v>-70</v>
      </c>
      <c r="AR13">
        <v>12</v>
      </c>
      <c r="AS13">
        <f>IF('moc-4'!$L282=AQ$2,'moc-4'!$N282,"0")</f>
        <v>-76</v>
      </c>
      <c r="AX13">
        <v>12</v>
      </c>
      <c r="AY13">
        <f>IF('moc-4'!$L312=AW$2,'moc-4'!$N312,"0")</f>
        <v>-82</v>
      </c>
      <c r="BD13">
        <v>12</v>
      </c>
      <c r="BE13">
        <f>IF('moc-4'!$L351=BC$2,'moc-4'!$N351,"0")</f>
        <v>-78</v>
      </c>
      <c r="BJ13">
        <v>12</v>
      </c>
      <c r="BK13">
        <f>IF('moc-4'!$L388=BI$2,'moc-4'!$N388,"0")</f>
        <v>-78</v>
      </c>
      <c r="BP13">
        <v>12</v>
      </c>
      <c r="BQ13">
        <f>IF('moc-4'!$L441=BO$2,'moc-4'!$N441,"0")</f>
        <v>-74</v>
      </c>
    </row>
    <row r="14" spans="2:76" x14ac:dyDescent="0.25">
      <c r="B14">
        <v>5.5</v>
      </c>
      <c r="H14">
        <v>13</v>
      </c>
      <c r="I14">
        <f>IF('moc-4'!$L14=robocze!$B$2,'moc-4'!$N14,"0")</f>
        <v>-60</v>
      </c>
      <c r="N14">
        <v>13</v>
      </c>
      <c r="O14">
        <f>IF('moc-4'!$L132=robocze!$B$3,'moc-4'!$N132,"0")</f>
        <v>-65</v>
      </c>
      <c r="T14">
        <v>13</v>
      </c>
      <c r="U14">
        <f>IF('moc-4'!$L152=S$2,'moc-4'!$N152,"0")</f>
        <v>-68</v>
      </c>
      <c r="Z14">
        <v>13</v>
      </c>
      <c r="AA14">
        <f>IF('moc-4'!$L184=Y$2,'moc-4'!$N184,"0")</f>
        <v>-67</v>
      </c>
      <c r="AF14">
        <v>13</v>
      </c>
      <c r="AG14">
        <f>IF('moc-4'!$L216=AE$2,'moc-4'!$N216,"0")</f>
        <v>-67</v>
      </c>
      <c r="AL14">
        <v>13</v>
      </c>
      <c r="AM14">
        <f>IF('moc-4'!$L250=AK$2,'moc-4'!$N250,"0")</f>
        <v>-70</v>
      </c>
      <c r="AR14">
        <v>13</v>
      </c>
      <c r="AS14">
        <f>IF('moc-4'!$L283=AQ$2,'moc-4'!$N283,"0")</f>
        <v>-76</v>
      </c>
      <c r="AX14">
        <v>13</v>
      </c>
      <c r="AY14">
        <f>IF('moc-4'!$L314=AW$2,'moc-4'!$N314,"0")</f>
        <v>-84</v>
      </c>
      <c r="BD14">
        <v>13</v>
      </c>
      <c r="BE14">
        <f>IF('moc-4'!$L352=BC$2,'moc-4'!$N352,"0")</f>
        <v>-77</v>
      </c>
      <c r="BJ14">
        <v>13</v>
      </c>
      <c r="BK14">
        <f>IF('moc-4'!$L389=BI$2,'moc-4'!$N389,"0")</f>
        <v>-78</v>
      </c>
      <c r="BP14">
        <v>13</v>
      </c>
      <c r="BQ14">
        <f>IF('moc-4'!$L442=BO$2,'moc-4'!$N442,"0")</f>
        <v>-74</v>
      </c>
    </row>
    <row r="15" spans="2:76" x14ac:dyDescent="0.25">
      <c r="B15">
        <v>6</v>
      </c>
      <c r="H15">
        <v>14</v>
      </c>
      <c r="I15">
        <f>IF('moc-4'!$L15=robocze!$B$2,'moc-4'!$N15,"0")</f>
        <v>-60</v>
      </c>
      <c r="N15">
        <v>14</v>
      </c>
      <c r="O15">
        <f>IF('moc-4'!$L133=robocze!$B$3,'moc-4'!$N133,"0")</f>
        <v>-64</v>
      </c>
      <c r="T15">
        <v>14</v>
      </c>
      <c r="U15">
        <f>IF('moc-4'!$L153=S$2,'moc-4'!$N153,"0")</f>
        <v>-68</v>
      </c>
      <c r="Z15">
        <v>14</v>
      </c>
      <c r="AA15">
        <f>IF('moc-4'!$L185=Y$2,'moc-4'!$N185,"0")</f>
        <v>-67</v>
      </c>
      <c r="AF15">
        <v>14</v>
      </c>
      <c r="AG15">
        <f>IF('moc-4'!$L217=AE$2,'moc-4'!$N217,"0")</f>
        <v>-67</v>
      </c>
      <c r="AL15">
        <v>14</v>
      </c>
      <c r="AM15">
        <f>IF('moc-4'!$L251=AK$2,'moc-4'!$N251,"0")</f>
        <v>-70</v>
      </c>
      <c r="AR15">
        <v>14</v>
      </c>
      <c r="AS15">
        <f>IF('moc-4'!$L284=AQ$2,'moc-4'!$N284,"0")</f>
        <v>-76</v>
      </c>
      <c r="AX15">
        <v>14</v>
      </c>
      <c r="AY15">
        <f>IF('moc-4'!$L315=AW$2,'moc-4'!$N315,"0")</f>
        <v>-84</v>
      </c>
      <c r="BD15">
        <v>14</v>
      </c>
      <c r="BE15">
        <f>IF('moc-4'!$L353=BC$2,'moc-4'!$N353,"0")</f>
        <v>-77</v>
      </c>
      <c r="BJ15">
        <v>14</v>
      </c>
      <c r="BK15">
        <f>IF('moc-4'!$L390=BI$2,'moc-4'!$N390,"0")</f>
        <v>-78</v>
      </c>
      <c r="BP15">
        <v>14</v>
      </c>
      <c r="BQ15">
        <f>IF('moc-4'!$L443=BO$2,'moc-4'!$N443,"0")</f>
        <v>-73</v>
      </c>
    </row>
    <row r="16" spans="2:76" x14ac:dyDescent="0.25">
      <c r="B16">
        <v>6.5</v>
      </c>
      <c r="H16">
        <v>15</v>
      </c>
      <c r="I16">
        <f>IF('moc-4'!$L16=robocze!$B$2,'moc-4'!$N16,"0")</f>
        <v>-60</v>
      </c>
      <c r="N16">
        <v>15</v>
      </c>
      <c r="O16">
        <f>IF('moc-4'!$L134=robocze!$B$3,'moc-4'!$N134,"0")</f>
        <v>-64</v>
      </c>
      <c r="T16">
        <v>15</v>
      </c>
      <c r="U16">
        <f>IF('moc-4'!$L154=S$2,'moc-4'!$N154,"0")</f>
        <v>-68</v>
      </c>
      <c r="Z16">
        <v>15</v>
      </c>
      <c r="AA16">
        <f>IF('moc-4'!$L186=Y$2,'moc-4'!$N186,"0")</f>
        <v>-67</v>
      </c>
      <c r="AF16">
        <v>15</v>
      </c>
      <c r="AG16">
        <f>IF('moc-4'!$L218=AE$2,'moc-4'!$N218,"0")</f>
        <v>-67</v>
      </c>
      <c r="AL16">
        <v>15</v>
      </c>
      <c r="AM16">
        <f>IF('moc-4'!$L252=AK$2,'moc-4'!$N252,"0")</f>
        <v>-70</v>
      </c>
      <c r="AR16">
        <v>15</v>
      </c>
      <c r="AS16">
        <f>IF('moc-4'!$L285=AQ$2,'moc-4'!$N285,"0")</f>
        <v>-76</v>
      </c>
      <c r="AX16">
        <v>15</v>
      </c>
      <c r="AY16">
        <f>IF('moc-4'!$L316=AW$2,'moc-4'!$N316,"0")</f>
        <v>-84</v>
      </c>
      <c r="BD16">
        <v>15</v>
      </c>
      <c r="BE16">
        <f>IF('moc-4'!$L354=BC$2,'moc-4'!$N354,"0")</f>
        <v>-76</v>
      </c>
      <c r="BJ16">
        <v>15</v>
      </c>
      <c r="BK16">
        <f>IF('moc-4'!$L391=BI$2,'moc-4'!$N391,"0")</f>
        <v>-78</v>
      </c>
      <c r="BP16">
        <v>15</v>
      </c>
      <c r="BQ16">
        <f>IF('moc-4'!$L444=BO$2,'moc-4'!$N444,"0")</f>
        <v>-73</v>
      </c>
    </row>
    <row r="17" spans="2:69" x14ac:dyDescent="0.25">
      <c r="B17">
        <v>7</v>
      </c>
      <c r="H17">
        <v>16</v>
      </c>
      <c r="I17">
        <f>IF('moc-4'!$L17=robocze!$B$2,'moc-4'!$N17,"0")</f>
        <v>-60</v>
      </c>
      <c r="N17">
        <v>16</v>
      </c>
      <c r="O17">
        <f>IF('moc-4'!$L135=robocze!$B$3,'moc-4'!$N135,"0")</f>
        <v>-65</v>
      </c>
      <c r="T17">
        <v>16</v>
      </c>
      <c r="U17">
        <f>IF('moc-4'!$L155=S$2,'moc-4'!$N155,"0")</f>
        <v>-68</v>
      </c>
      <c r="Z17">
        <v>16</v>
      </c>
      <c r="AA17">
        <f>IF('moc-4'!$L187=Y$2,'moc-4'!$N187,"0")</f>
        <v>-67</v>
      </c>
      <c r="AF17">
        <v>16</v>
      </c>
      <c r="AG17">
        <f>IF('moc-4'!$L219=AE$2,'moc-4'!$N219,"0")</f>
        <v>-68</v>
      </c>
      <c r="AL17">
        <v>16</v>
      </c>
      <c r="AM17">
        <f>IF('moc-4'!$L253=AK$2,'moc-4'!$N253,"0")</f>
        <v>-70</v>
      </c>
      <c r="AR17">
        <v>16</v>
      </c>
      <c r="AS17">
        <f>IF('moc-4'!$L286=AQ$2,'moc-4'!$N286,"0")</f>
        <v>-76</v>
      </c>
      <c r="AX17">
        <v>16</v>
      </c>
      <c r="AY17">
        <f>IF('moc-4'!$L317=AW$2,'moc-4'!$N317,"0")</f>
        <v>-82</v>
      </c>
      <c r="BD17">
        <v>16</v>
      </c>
      <c r="BE17">
        <f>IF('moc-4'!$L355=BC$2,'moc-4'!$N355,"0")</f>
        <v>-76</v>
      </c>
      <c r="BJ17">
        <v>16</v>
      </c>
      <c r="BK17">
        <f>IF('moc-4'!$L392=BI$2,'moc-4'!$N392,"0")</f>
        <v>-78</v>
      </c>
      <c r="BP17">
        <v>16</v>
      </c>
      <c r="BQ17">
        <f>IF('moc-4'!$L445=BO$2,'moc-4'!$N445,"0")</f>
        <v>-73</v>
      </c>
    </row>
    <row r="18" spans="2:69" x14ac:dyDescent="0.25">
      <c r="B18">
        <v>7.5</v>
      </c>
      <c r="H18">
        <v>17</v>
      </c>
      <c r="I18">
        <f>IF('moc-4'!$L18=robocze!$B$2,'moc-4'!$N18,"0")</f>
        <v>-59</v>
      </c>
      <c r="N18">
        <v>17</v>
      </c>
      <c r="O18">
        <f>IF('moc-4'!$L136=robocze!$B$3,'moc-4'!$N136,"0")</f>
        <v>-64</v>
      </c>
      <c r="T18">
        <v>17</v>
      </c>
      <c r="U18">
        <f>IF('moc-4'!$L157=S$2,'moc-4'!$N157,"0")</f>
        <v>-68</v>
      </c>
      <c r="Z18">
        <v>17</v>
      </c>
      <c r="AA18">
        <f>IF('moc-4'!$L188=Y$2,'moc-4'!$N188,"0")</f>
        <v>-67</v>
      </c>
      <c r="AF18">
        <v>17</v>
      </c>
      <c r="AG18">
        <f>IF('moc-4'!$L220=AE$2,'moc-4'!$N220,"0")</f>
        <v>-68</v>
      </c>
      <c r="AL18">
        <v>17</v>
      </c>
      <c r="AM18">
        <f>IF('moc-4'!$L254=AK$2,'moc-4'!$N254,"0")</f>
        <v>-70</v>
      </c>
      <c r="AR18">
        <v>17</v>
      </c>
      <c r="AS18">
        <f>IF('moc-4'!$L287=AQ$2,'moc-4'!$N287,"0")</f>
        <v>-76</v>
      </c>
      <c r="AX18">
        <v>17</v>
      </c>
      <c r="AY18">
        <f>IF('moc-4'!$L318=AW$2,'moc-4'!$N318,"0")</f>
        <v>-82</v>
      </c>
      <c r="BD18">
        <v>17</v>
      </c>
      <c r="BE18">
        <f>IF('moc-4'!$L356=BC$2,'moc-4'!$N356,"0")</f>
        <v>-77</v>
      </c>
      <c r="BJ18">
        <v>17</v>
      </c>
      <c r="BK18">
        <f>IF('moc-4'!$L393=BI$2,'moc-4'!$N393,"0")</f>
        <v>-78</v>
      </c>
      <c r="BP18">
        <v>17</v>
      </c>
      <c r="BQ18">
        <f>IF('moc-4'!$L446=BO$2,'moc-4'!$N446,"0")</f>
        <v>-73</v>
      </c>
    </row>
    <row r="19" spans="2:69" x14ac:dyDescent="0.25">
      <c r="B19">
        <v>8</v>
      </c>
      <c r="H19">
        <v>18</v>
      </c>
      <c r="I19">
        <f>IF('moc-4'!$L19=robocze!$B$2,'moc-4'!$N19,"0")</f>
        <v>-59</v>
      </c>
      <c r="N19">
        <v>18</v>
      </c>
      <c r="O19">
        <f>IF('moc-4'!$L137=robocze!$B$3,'moc-4'!$N137,"0")</f>
        <v>-64</v>
      </c>
      <c r="T19">
        <v>18</v>
      </c>
      <c r="U19">
        <f>IF('moc-4'!$L158=S$2,'moc-4'!$N158,"0")</f>
        <v>-68</v>
      </c>
      <c r="Z19">
        <v>18</v>
      </c>
      <c r="AA19">
        <f>IF('moc-4'!$L189=Y$2,'moc-4'!$N189,"0")</f>
        <v>-67</v>
      </c>
      <c r="AF19">
        <v>18</v>
      </c>
      <c r="AG19">
        <f>IF('moc-4'!$L221=AE$2,'moc-4'!$N221,"0")</f>
        <v>-67</v>
      </c>
      <c r="AL19">
        <v>18</v>
      </c>
      <c r="AM19">
        <f>IF('moc-4'!$L255=AK$2,'moc-4'!$N255,"0")</f>
        <v>-70</v>
      </c>
      <c r="AR19">
        <v>18</v>
      </c>
      <c r="AS19">
        <f>IF('moc-4'!$L288=AQ$2,'moc-4'!$N288,"0")</f>
        <v>-77</v>
      </c>
      <c r="AX19">
        <v>18</v>
      </c>
      <c r="AY19">
        <f>IF('moc-4'!$L319=AW$2,'moc-4'!$N319,"0")</f>
        <v>-84</v>
      </c>
      <c r="BD19">
        <v>18</v>
      </c>
      <c r="BE19">
        <f>IF('moc-4'!$L357=BC$2,'moc-4'!$N357,"0")</f>
        <v>-76</v>
      </c>
      <c r="BJ19">
        <v>18</v>
      </c>
      <c r="BK19">
        <f>IF('moc-4'!$L394=BI$2,'moc-4'!$N394,"0")</f>
        <v>-78</v>
      </c>
      <c r="BP19">
        <v>18</v>
      </c>
      <c r="BQ19">
        <f>IF('moc-4'!$L447=BO$2,'moc-4'!$N447,"0")</f>
        <v>-73</v>
      </c>
    </row>
    <row r="20" spans="2:69" x14ac:dyDescent="0.25">
      <c r="B20">
        <v>8.5</v>
      </c>
      <c r="H20">
        <v>19</v>
      </c>
      <c r="I20">
        <f>IF('moc-4'!$L20=robocze!$B$2,'moc-4'!$N20,"0")</f>
        <v>-60</v>
      </c>
      <c r="N20">
        <v>19</v>
      </c>
      <c r="O20">
        <f>IF('moc-4'!$L138=robocze!$B$3,'moc-4'!$N138,"0")</f>
        <v>-64</v>
      </c>
      <c r="T20">
        <v>19</v>
      </c>
      <c r="U20">
        <f>IF('moc-4'!$L159=S$2,'moc-4'!$N159,"0")</f>
        <v>-68</v>
      </c>
      <c r="Z20">
        <v>19</v>
      </c>
      <c r="AA20">
        <f>IF('moc-4'!$L190=Y$2,'moc-4'!$N190,"0")</f>
        <v>-67</v>
      </c>
      <c r="AF20">
        <v>19</v>
      </c>
      <c r="AG20">
        <f>IF('moc-4'!$L222=AE$2,'moc-4'!$N222,"0")</f>
        <v>-67</v>
      </c>
      <c r="AL20">
        <v>19</v>
      </c>
      <c r="AM20">
        <f>IF('moc-4'!$L256=AK$2,'moc-4'!$N256,"0")</f>
        <v>-70</v>
      </c>
      <c r="AR20">
        <v>19</v>
      </c>
      <c r="AS20">
        <f>IF('moc-4'!$L289=AQ$2,'moc-4'!$N289,"0")</f>
        <v>-77</v>
      </c>
      <c r="AX20">
        <v>19</v>
      </c>
      <c r="AY20">
        <f>IF('moc-4'!$L320=AW$2,'moc-4'!$N320,"0")</f>
        <v>-84</v>
      </c>
      <c r="BD20">
        <v>19</v>
      </c>
      <c r="BE20">
        <f>IF('moc-4'!$L358=BC$2,'moc-4'!$N358,"0")</f>
        <v>-76</v>
      </c>
      <c r="BJ20">
        <v>19</v>
      </c>
      <c r="BK20">
        <f>IF('moc-4'!$L395=BI$2,'moc-4'!$N395,"0")</f>
        <v>-78</v>
      </c>
      <c r="BP20">
        <v>19</v>
      </c>
      <c r="BQ20">
        <f>IF('moc-4'!$L448=BO$2,'moc-4'!$N448,"0")</f>
        <v>-74</v>
      </c>
    </row>
    <row r="21" spans="2:69" x14ac:dyDescent="0.25">
      <c r="B21">
        <v>9</v>
      </c>
      <c r="H21">
        <v>20</v>
      </c>
      <c r="I21">
        <f>IF('moc-4'!$L21=robocze!$B$2,'moc-4'!$N21,"0")</f>
        <v>-60</v>
      </c>
      <c r="N21">
        <v>20</v>
      </c>
      <c r="O21">
        <f>IF('moc-4'!$L139=robocze!$B$3,'moc-4'!$N139,"0")</f>
        <v>-64</v>
      </c>
      <c r="T21">
        <v>20</v>
      </c>
      <c r="U21">
        <f>IF('moc-4'!$L161=S$2,'moc-4'!$N161,"0")</f>
        <v>-68</v>
      </c>
      <c r="Z21">
        <v>20</v>
      </c>
      <c r="AA21">
        <f>IF('moc-4'!$L191=Y$2,'moc-4'!$N191,"0")</f>
        <v>-67</v>
      </c>
      <c r="AF21">
        <v>20</v>
      </c>
      <c r="AG21">
        <f>IF('moc-4'!$L223=AE$2,'moc-4'!$N223,"0")</f>
        <v>-67</v>
      </c>
      <c r="AL21">
        <v>20</v>
      </c>
      <c r="AM21">
        <f>IF('moc-4'!$L257=AK$2,'moc-4'!$N257,"0")</f>
        <v>-70</v>
      </c>
      <c r="AR21">
        <v>20</v>
      </c>
      <c r="AS21">
        <f>IF('moc-4'!$L290=AQ$2,'moc-4'!$N290,"0")</f>
        <v>-77</v>
      </c>
      <c r="AX21">
        <v>20</v>
      </c>
      <c r="AY21">
        <f>IF('moc-4'!$L321=AW$2,'moc-4'!$N321,"0")</f>
        <v>-84</v>
      </c>
      <c r="BD21">
        <v>20</v>
      </c>
      <c r="BE21">
        <f>IF('moc-4'!$L359=BC$2,'moc-4'!$N359,"0")</f>
        <v>-77</v>
      </c>
      <c r="BJ21">
        <v>20</v>
      </c>
      <c r="BK21">
        <f>IF('moc-4'!$L396=BI$2,'moc-4'!$N396,"0")</f>
        <v>-80</v>
      </c>
      <c r="BP21">
        <v>20</v>
      </c>
      <c r="BQ21">
        <f>IF('moc-4'!$L449=BO$2,'moc-4'!$N449,"0")</f>
        <v>-74</v>
      </c>
    </row>
    <row r="22" spans="2:69" x14ac:dyDescent="0.25">
      <c r="B22">
        <v>9.5</v>
      </c>
      <c r="H22">
        <v>21</v>
      </c>
      <c r="I22">
        <f>IF('moc-4'!$L22=robocze!$B$2,'moc-4'!$N22,"0")</f>
        <v>-60</v>
      </c>
      <c r="T22">
        <v>21</v>
      </c>
      <c r="U22">
        <f>IF('moc-4'!$L162=S$2,'moc-4'!$N162,"0")</f>
        <v>-68</v>
      </c>
      <c r="Z22">
        <v>21</v>
      </c>
      <c r="AA22">
        <f>IF('moc-4'!$L192=Y$2,'moc-4'!$N192,"0")</f>
        <v>-66</v>
      </c>
      <c r="AF22">
        <v>21</v>
      </c>
      <c r="AG22">
        <f>IF('moc-4'!$L224=AE$2,'moc-4'!$N224,"0")</f>
        <v>-67</v>
      </c>
      <c r="AL22">
        <v>21</v>
      </c>
      <c r="AM22">
        <f>IF('moc-4'!$L258=AK$2,'moc-4'!$N258,"0")</f>
        <v>-70</v>
      </c>
      <c r="AR22">
        <v>21</v>
      </c>
      <c r="AS22">
        <f>IF('moc-4'!$L291=AQ$2,'moc-4'!$N291,"0")</f>
        <v>-76</v>
      </c>
      <c r="AX22">
        <v>21</v>
      </c>
      <c r="AY22">
        <f>IF('moc-4'!$L328=AW$2,'moc-4'!$N328,"0")</f>
        <v>-82</v>
      </c>
      <c r="BD22">
        <v>21</v>
      </c>
      <c r="BE22">
        <f>IF('moc-4'!$L360=BC$2,'moc-4'!$N360,"0")</f>
        <v>-77</v>
      </c>
      <c r="BJ22">
        <v>21</v>
      </c>
      <c r="BK22">
        <f>IF('moc-4'!$L397=BI$2,'moc-4'!$N397,"0")</f>
        <v>-79</v>
      </c>
      <c r="BP22">
        <v>21</v>
      </c>
      <c r="BQ22">
        <f>IF('moc-4'!$L450=BO$2,'moc-4'!$N450,"0")</f>
        <v>-73</v>
      </c>
    </row>
    <row r="23" spans="2:69" x14ac:dyDescent="0.25">
      <c r="B23">
        <v>10</v>
      </c>
      <c r="H23">
        <v>22</v>
      </c>
      <c r="I23">
        <f>IF('moc-4'!$L23=robocze!$B$2,'moc-4'!$N23,"0")</f>
        <v>-59</v>
      </c>
      <c r="T23">
        <v>22</v>
      </c>
      <c r="U23">
        <f>IF('moc-4'!$L163=S$2,'moc-4'!$N163,"0")</f>
        <v>-68</v>
      </c>
      <c r="Z23">
        <v>22</v>
      </c>
      <c r="AA23">
        <f>IF('moc-4'!$L193=Y$2,'moc-4'!$N193,"0")</f>
        <v>-67</v>
      </c>
      <c r="AF23">
        <v>22</v>
      </c>
      <c r="AG23">
        <f>IF('moc-4'!$L225=AE$2,'moc-4'!$N225,"0")</f>
        <v>-67</v>
      </c>
      <c r="AL23">
        <v>22</v>
      </c>
      <c r="AM23">
        <f>IF('moc-4'!$L259=AK$2,'moc-4'!$N259,"0")</f>
        <v>-70</v>
      </c>
      <c r="AR23">
        <v>22</v>
      </c>
      <c r="AS23">
        <f>IF('moc-4'!$L292=AQ$2,'moc-4'!$N292,"0")</f>
        <v>-75</v>
      </c>
      <c r="AX23">
        <v>22</v>
      </c>
      <c r="AY23">
        <f>IF('moc-4'!$L329=AW$2,'moc-4'!$N329,"0")</f>
        <v>-82</v>
      </c>
      <c r="BD23">
        <v>22</v>
      </c>
      <c r="BE23">
        <f>IF('moc-4'!$L361=BC$2,'moc-4'!$N361,"0")</f>
        <v>-76</v>
      </c>
      <c r="BJ23">
        <v>22</v>
      </c>
      <c r="BK23">
        <f>IF('moc-4'!$L398=BI$2,'moc-4'!$N398,"0")</f>
        <v>-78</v>
      </c>
      <c r="BP23">
        <v>22</v>
      </c>
      <c r="BQ23">
        <f>IF('moc-4'!$L451=BO$2,'moc-4'!$N451,"0")</f>
        <v>-74</v>
      </c>
    </row>
    <row r="24" spans="2:69" x14ac:dyDescent="0.25">
      <c r="B24">
        <v>10.5</v>
      </c>
      <c r="H24">
        <v>23</v>
      </c>
      <c r="I24">
        <f>IF('moc-4'!$L24=robocze!$B$2,'moc-4'!$N24,"0")</f>
        <v>-59</v>
      </c>
      <c r="T24">
        <v>23</v>
      </c>
      <c r="U24">
        <f>IF('moc-4'!$L164=S$2,'moc-4'!$N164,"0")</f>
        <v>-68</v>
      </c>
      <c r="Z24">
        <v>23</v>
      </c>
      <c r="AA24">
        <f>IF('moc-4'!$L194=Y$2,'moc-4'!$N194,"0")</f>
        <v>-67</v>
      </c>
      <c r="AF24">
        <v>23</v>
      </c>
      <c r="AG24">
        <f>IF('moc-4'!$L226=AE$2,'moc-4'!$N226,"0")</f>
        <v>-67</v>
      </c>
      <c r="AL24">
        <v>23</v>
      </c>
      <c r="AM24">
        <f>IF('moc-4'!$L260=AK$2,'moc-4'!$N260,"0")</f>
        <v>-70</v>
      </c>
      <c r="AR24">
        <v>23</v>
      </c>
      <c r="AS24">
        <f>IF('moc-4'!$L293=AQ$2,'moc-4'!$N293,"0")</f>
        <v>-76</v>
      </c>
      <c r="AX24">
        <v>23</v>
      </c>
      <c r="AY24">
        <f>IF('moc-4'!$L330=AW$2,'moc-4'!$N330,"0")</f>
        <v>-82</v>
      </c>
      <c r="BD24">
        <v>23</v>
      </c>
      <c r="BE24">
        <f>IF('moc-4'!$L362=BC$2,'moc-4'!$N362,"0")</f>
        <v>-76</v>
      </c>
      <c r="BJ24">
        <v>23</v>
      </c>
      <c r="BK24">
        <f>IF('moc-4'!$L399=BI$2,'moc-4'!$N399,"0")</f>
        <v>-82</v>
      </c>
      <c r="BP24">
        <v>23</v>
      </c>
      <c r="BQ24">
        <f>IF('moc-4'!$L452=BO$2,'moc-4'!$N452,"0")</f>
        <v>-74</v>
      </c>
    </row>
    <row r="25" spans="2:69" x14ac:dyDescent="0.25">
      <c r="B25">
        <v>11</v>
      </c>
      <c r="H25">
        <v>24</v>
      </c>
      <c r="I25">
        <f>IF('moc-4'!$L25=robocze!$B$2,'moc-4'!$N25,"0")</f>
        <v>-60</v>
      </c>
      <c r="T25">
        <v>24</v>
      </c>
      <c r="U25">
        <f>IF('moc-4'!$L165=S$2,'moc-4'!$N165,"0")</f>
        <v>-68</v>
      </c>
      <c r="Z25">
        <v>24</v>
      </c>
      <c r="AA25">
        <f>IF('moc-4'!$L195=Y$2,'moc-4'!$N195,"0")</f>
        <v>-67</v>
      </c>
      <c r="AF25">
        <v>24</v>
      </c>
      <c r="AG25">
        <f>IF('moc-4'!$L227=AE$2,'moc-4'!$N227,"0")</f>
        <v>-67</v>
      </c>
      <c r="AL25">
        <v>24</v>
      </c>
      <c r="AM25">
        <f>IF('moc-4'!$L261=AK$2,'moc-4'!$N261,"0")</f>
        <v>-70</v>
      </c>
      <c r="AR25">
        <v>24</v>
      </c>
      <c r="AS25">
        <f>IF('moc-4'!$L294=AQ$2,'moc-4'!$N294,"0")</f>
        <v>-76</v>
      </c>
      <c r="AX25">
        <v>24</v>
      </c>
      <c r="AY25">
        <f>IF('moc-4'!$L331=AW$2,'moc-4'!$N331,"0")</f>
        <v>-83</v>
      </c>
      <c r="BD25">
        <v>24</v>
      </c>
      <c r="BE25">
        <f>IF('moc-4'!$L363=BC$2,'moc-4'!$N363,"0")</f>
        <v>-76</v>
      </c>
      <c r="BJ25">
        <v>24</v>
      </c>
      <c r="BK25">
        <f>IF('moc-4'!$L400=BI$2,'moc-4'!$N400,"0")</f>
        <v>-84</v>
      </c>
      <c r="BP25">
        <v>24</v>
      </c>
      <c r="BQ25">
        <f>IF('moc-4'!$L453=BO$2,'moc-4'!$N453,"0")</f>
        <v>-74</v>
      </c>
    </row>
    <row r="26" spans="2:69" x14ac:dyDescent="0.25">
      <c r="B26">
        <v>11.5</v>
      </c>
      <c r="H26">
        <v>25</v>
      </c>
      <c r="I26">
        <f>IF('moc-4'!$L26=robocze!$B$2,'moc-4'!$N26,"0")</f>
        <v>-59</v>
      </c>
      <c r="T26">
        <v>25</v>
      </c>
      <c r="U26">
        <f>IF('moc-4'!$L166=S$2,'moc-4'!$N166,"0")</f>
        <v>-68</v>
      </c>
      <c r="Z26">
        <v>25</v>
      </c>
      <c r="AA26">
        <f>IF('moc-4'!$L196=Y$2,'moc-4'!$N196,"0")</f>
        <v>-67</v>
      </c>
      <c r="AF26">
        <v>25</v>
      </c>
      <c r="AG26">
        <f>IF('moc-4'!$L228=AE$2,'moc-4'!$N228,"0")</f>
        <v>-67</v>
      </c>
      <c r="AL26">
        <v>25</v>
      </c>
      <c r="AM26">
        <f>IF('moc-4'!$L262=AK$2,'moc-4'!$N262,"0")</f>
        <v>-70</v>
      </c>
      <c r="AR26">
        <v>25</v>
      </c>
      <c r="AS26">
        <f>IF('moc-4'!$L295=AQ$2,'moc-4'!$N295,"0")</f>
        <v>-76</v>
      </c>
      <c r="AX26">
        <v>25</v>
      </c>
      <c r="AY26">
        <f>IF('moc-4'!$L332=AW$2,'moc-4'!$N332,"0")</f>
        <v>-82</v>
      </c>
      <c r="BD26">
        <v>25</v>
      </c>
      <c r="BE26">
        <f>IF('moc-4'!$L364=BC$2,'moc-4'!$N364,"0")</f>
        <v>-76</v>
      </c>
      <c r="BJ26">
        <v>25</v>
      </c>
      <c r="BK26">
        <f>IF('moc-4'!$L401=BI$2,'moc-4'!$N401,"0")</f>
        <v>-81</v>
      </c>
      <c r="BP26">
        <v>25</v>
      </c>
      <c r="BQ26">
        <f>IF('moc-4'!$L454=BO$2,'moc-4'!$N454,"0")</f>
        <v>-73</v>
      </c>
    </row>
    <row r="27" spans="2:69" x14ac:dyDescent="0.25">
      <c r="B27">
        <v>12</v>
      </c>
      <c r="H27">
        <v>26</v>
      </c>
      <c r="I27">
        <f>IF('moc-4'!$L27=robocze!$B$2,'moc-4'!$N27,"0")</f>
        <v>-59</v>
      </c>
      <c r="Z27">
        <v>26</v>
      </c>
      <c r="AA27">
        <f>IF('moc-4'!$L197=Y$2,'moc-4'!$N197,"0")</f>
        <v>-66</v>
      </c>
      <c r="AF27">
        <v>26</v>
      </c>
      <c r="AG27">
        <f>IF('moc-4'!$L229=AE$2,'moc-4'!$N229,"0")</f>
        <v>-67</v>
      </c>
      <c r="AL27">
        <v>26</v>
      </c>
      <c r="AM27">
        <f>IF('moc-4'!$L263=AK$2,'moc-4'!$N263,"0")</f>
        <v>-70</v>
      </c>
      <c r="AR27">
        <v>26</v>
      </c>
      <c r="AS27">
        <f>IF('moc-4'!$L296=AQ$2,'moc-4'!$N296,"0")</f>
        <v>-77</v>
      </c>
      <c r="AX27">
        <v>26</v>
      </c>
      <c r="AY27">
        <f>IF('moc-4'!$L333=AW$2,'moc-4'!$N333,"0")</f>
        <v>-82</v>
      </c>
      <c r="BD27">
        <v>26</v>
      </c>
      <c r="BE27">
        <f>IF('moc-4'!$L365=BC$2,'moc-4'!$N365,"0")</f>
        <v>-77</v>
      </c>
      <c r="BJ27">
        <v>26</v>
      </c>
      <c r="BK27">
        <f>IF('moc-4'!$L402=BI$2,'moc-4'!$N402,"0")</f>
        <v>-81</v>
      </c>
      <c r="BP27">
        <v>26</v>
      </c>
      <c r="BQ27">
        <f>IF('moc-4'!$L455=BO$2,'moc-4'!$N455,"0")</f>
        <v>-73</v>
      </c>
    </row>
    <row r="28" spans="2:69" x14ac:dyDescent="0.25">
      <c r="B28">
        <v>12.5</v>
      </c>
      <c r="H28">
        <v>27</v>
      </c>
      <c r="I28">
        <f>IF('moc-4'!$L28=robocze!$B$2,'moc-4'!$N28,"0")</f>
        <v>-59</v>
      </c>
      <c r="Z28">
        <v>27</v>
      </c>
      <c r="AA28">
        <f>IF('moc-4'!$L198=Y$2,'moc-4'!$N198,"0")</f>
        <v>-66</v>
      </c>
      <c r="AF28">
        <v>27</v>
      </c>
      <c r="AG28">
        <f>IF('moc-4'!$L230=AE$2,'moc-4'!$N230,"0")</f>
        <v>-67</v>
      </c>
      <c r="AL28">
        <v>27</v>
      </c>
      <c r="AM28">
        <f>IF('moc-4'!$L264=AK$2,'moc-4'!$N264,"0")</f>
        <v>-70</v>
      </c>
      <c r="AR28">
        <v>27</v>
      </c>
      <c r="AS28">
        <f>IF('moc-4'!$L297=AQ$2,'moc-4'!$N297,"0")</f>
        <v>-76</v>
      </c>
      <c r="AX28">
        <v>27</v>
      </c>
      <c r="AY28">
        <f>IF('moc-4'!$L334=AW$2,'moc-4'!$N334,"0")</f>
        <v>-83</v>
      </c>
      <c r="BD28">
        <v>27</v>
      </c>
      <c r="BE28">
        <f>IF('moc-4'!$L366=BC$2,'moc-4'!$N366,"0")</f>
        <v>-76</v>
      </c>
      <c r="BJ28">
        <v>27</v>
      </c>
      <c r="BK28">
        <f>IF('moc-4'!$L403=BI$2,'moc-4'!$N403,"0")</f>
        <v>-82</v>
      </c>
      <c r="BP28">
        <v>27</v>
      </c>
      <c r="BQ28">
        <f>IF('moc-4'!$L456=BO$2,'moc-4'!$N456,"0")</f>
        <v>-74</v>
      </c>
    </row>
    <row r="29" spans="2:69" x14ac:dyDescent="0.25">
      <c r="B29">
        <v>13</v>
      </c>
      <c r="H29">
        <v>28</v>
      </c>
      <c r="I29">
        <f>IF('moc-4'!$L29=robocze!$B$2,'moc-4'!$N29,"0")</f>
        <v>-59</v>
      </c>
      <c r="Z29">
        <v>28</v>
      </c>
      <c r="AA29">
        <f>IF('moc-4'!$L199=Y$2,'moc-4'!$N199,"0")</f>
        <v>-66</v>
      </c>
      <c r="AF29">
        <v>28</v>
      </c>
      <c r="AG29">
        <f>IF('moc-4'!$L231=AE$2,'moc-4'!$N231,"0")</f>
        <v>-67</v>
      </c>
      <c r="AL29">
        <v>28</v>
      </c>
      <c r="AM29">
        <f>IF('moc-4'!$L265=AK$2,'moc-4'!$N265,"0")</f>
        <v>-70</v>
      </c>
      <c r="AR29">
        <v>28</v>
      </c>
      <c r="AS29">
        <f>IF('moc-4'!$L298=AQ$2,'moc-4'!$N298,"0")</f>
        <v>-76</v>
      </c>
      <c r="AX29">
        <v>28</v>
      </c>
      <c r="AY29">
        <f>IF('moc-4'!$L335=AW$2,'moc-4'!$N335,"0")</f>
        <v>-83</v>
      </c>
      <c r="BD29">
        <v>28</v>
      </c>
      <c r="BE29">
        <f>IF('moc-4'!$L367=BC$2,'moc-4'!$N367,"0")</f>
        <v>-78</v>
      </c>
      <c r="BJ29">
        <v>28</v>
      </c>
      <c r="BK29">
        <f>IF('moc-4'!$L404=BI$2,'moc-4'!$N404,"0")</f>
        <v>-84</v>
      </c>
      <c r="BP29">
        <v>28</v>
      </c>
      <c r="BQ29">
        <f>IF('moc-4'!$L457=BO$2,'moc-4'!$N457,"0")</f>
        <v>-74</v>
      </c>
    </row>
    <row r="30" spans="2:69" x14ac:dyDescent="0.25">
      <c r="B30">
        <v>13.5</v>
      </c>
      <c r="H30">
        <v>29</v>
      </c>
      <c r="I30">
        <f>IF('moc-4'!$L30=robocze!$B$2,'moc-4'!$N30,"0")</f>
        <v>-59</v>
      </c>
      <c r="Z30">
        <v>29</v>
      </c>
      <c r="AA30">
        <f>IF('moc-4'!$L200=Y$2,'moc-4'!$N200,"0")</f>
        <v>-66</v>
      </c>
      <c r="AL30">
        <v>29</v>
      </c>
      <c r="AM30">
        <f>IF('moc-4'!$L266=AK$2,'moc-4'!$N266,"0")</f>
        <v>-70</v>
      </c>
      <c r="AR30">
        <v>29</v>
      </c>
      <c r="AS30">
        <f>IF('moc-4'!$L299=AQ$2,'moc-4'!$N299,"0")</f>
        <v>-76</v>
      </c>
      <c r="AX30">
        <v>29</v>
      </c>
      <c r="AY30">
        <f>IF('moc-4'!$L336=AW$2,'moc-4'!$N336,"0")</f>
        <v>-84</v>
      </c>
      <c r="BD30">
        <v>29</v>
      </c>
      <c r="BE30">
        <f>IF('moc-4'!$L368=BC$2,'moc-4'!$N368,"0")</f>
        <v>-78</v>
      </c>
      <c r="BJ30">
        <v>29</v>
      </c>
      <c r="BK30">
        <f>IF('moc-4'!$L405=BI$2,'moc-4'!$N405,"0")</f>
        <v>-83</v>
      </c>
      <c r="BP30">
        <v>29</v>
      </c>
      <c r="BQ30">
        <f>IF('moc-4'!$L458=BO$2,'moc-4'!$N458,"0")</f>
        <v>-73</v>
      </c>
    </row>
    <row r="31" spans="2:69" x14ac:dyDescent="0.25">
      <c r="B31">
        <v>14</v>
      </c>
      <c r="H31">
        <v>30</v>
      </c>
      <c r="I31">
        <f>IF('moc-4'!$L31=robocze!$B$2,'moc-4'!$N31,"0")</f>
        <v>-60</v>
      </c>
      <c r="AL31">
        <v>30</v>
      </c>
      <c r="AM31">
        <f>IF('moc-4'!$L267=AK$2,'moc-4'!$N267,"0")</f>
        <v>-70</v>
      </c>
      <c r="AR31">
        <v>30</v>
      </c>
      <c r="AS31">
        <f>IF('moc-4'!$L300=AQ$2,'moc-4'!$N300,"0")</f>
        <v>-76</v>
      </c>
      <c r="AX31">
        <v>30</v>
      </c>
      <c r="AY31">
        <f>IF('moc-4'!$L337=AW$2,'moc-4'!$N337,"0")</f>
        <v>-83</v>
      </c>
      <c r="BD31">
        <v>30</v>
      </c>
      <c r="BE31">
        <f>IF('moc-4'!$L369=BC$2,'moc-4'!$N369,"0")</f>
        <v>-78</v>
      </c>
      <c r="BJ31">
        <v>30</v>
      </c>
      <c r="BK31">
        <f>IF('moc-4'!$L406=BI$2,'moc-4'!$N406,"0")</f>
        <v>-83</v>
      </c>
      <c r="BP31">
        <v>30</v>
      </c>
      <c r="BQ31">
        <f>IF('moc-4'!$L459=BO$2,'moc-4'!$N459,"0")</f>
        <v>-73</v>
      </c>
    </row>
    <row r="32" spans="2:69" x14ac:dyDescent="0.25">
      <c r="B32">
        <v>14.5</v>
      </c>
      <c r="H32">
        <v>31</v>
      </c>
      <c r="I32">
        <f>IF('moc-4'!$L32=robocze!$B$2,'moc-4'!$N32,"0")</f>
        <v>-59</v>
      </c>
      <c r="AX32">
        <v>31</v>
      </c>
      <c r="AY32">
        <f>IF('moc-4'!$L338=AW$2,'moc-4'!$N338,"0")</f>
        <v>-83</v>
      </c>
      <c r="BD32">
        <v>31</v>
      </c>
      <c r="BE32">
        <f>IF('moc-4'!$L370=BC$2,'moc-4'!$N370,"0")</f>
        <v>-77</v>
      </c>
      <c r="BJ32">
        <v>31</v>
      </c>
      <c r="BK32">
        <f>IF('moc-4'!$L407=BI$2,'moc-4'!$N407,"0")</f>
        <v>-84</v>
      </c>
      <c r="BP32">
        <v>31</v>
      </c>
      <c r="BQ32">
        <f>IF('moc-4'!$L460=BO$2,'moc-4'!$N460,"0")</f>
        <v>-74</v>
      </c>
    </row>
    <row r="33" spans="2:63" x14ac:dyDescent="0.25">
      <c r="B33">
        <v>15</v>
      </c>
      <c r="H33">
        <v>32</v>
      </c>
      <c r="I33">
        <f>IF('moc-4'!$L33=robocze!$B$2,'moc-4'!$N33,"0")</f>
        <v>-60</v>
      </c>
      <c r="BD33">
        <v>32</v>
      </c>
      <c r="BE33">
        <f>IF('moc-4'!$L371=BC$2,'moc-4'!$N371,"0")</f>
        <v>-78</v>
      </c>
      <c r="BJ33">
        <v>32</v>
      </c>
      <c r="BK33">
        <f>IF('moc-4'!$L408=BI$2,'moc-4'!$N408,"0")</f>
        <v>-85</v>
      </c>
    </row>
    <row r="34" spans="2:63" x14ac:dyDescent="0.25">
      <c r="H34">
        <v>33</v>
      </c>
      <c r="I34">
        <f>IF('moc-4'!$L34=robocze!$B$2,'moc-4'!$N34,"0")</f>
        <v>-59</v>
      </c>
      <c r="AV34">
        <f>'moc-4'!$N429</f>
        <v>-73</v>
      </c>
      <c r="BD34">
        <v>33</v>
      </c>
      <c r="BE34">
        <f>IF('moc-4'!$L372=BC$2,'moc-4'!$N372,"0")</f>
        <v>-77</v>
      </c>
      <c r="BJ34">
        <v>33</v>
      </c>
      <c r="BK34">
        <f>IF('moc-4'!$L409=BI$2,'moc-4'!$N409,"0")</f>
        <v>-84</v>
      </c>
    </row>
    <row r="35" spans="2:63" x14ac:dyDescent="0.25">
      <c r="H35">
        <v>34</v>
      </c>
      <c r="I35">
        <f>IF('moc-4'!$L35=robocze!$B$2,'moc-4'!$N35,"0")</f>
        <v>-59</v>
      </c>
      <c r="AV35">
        <f ca="1">INDIRECT("'moc-4'!$N"&amp;AW35)</f>
        <v>-73</v>
      </c>
      <c r="AW35">
        <v>429</v>
      </c>
      <c r="BD35">
        <v>34</v>
      </c>
      <c r="BE35">
        <f>IF('moc-4'!$L373=BC$2,'moc-4'!$N373,"0")</f>
        <v>-77</v>
      </c>
      <c r="BJ35">
        <v>34</v>
      </c>
      <c r="BK35">
        <f>IF('moc-4'!$L411=BI$2,'moc-4'!$N411,"0")</f>
        <v>-86</v>
      </c>
    </row>
    <row r="36" spans="2:63" x14ac:dyDescent="0.25">
      <c r="H36">
        <v>35</v>
      </c>
      <c r="I36">
        <f>IF('moc-4'!$L36=robocze!$B$2,'moc-4'!$N36,"0")</f>
        <v>-59</v>
      </c>
      <c r="BJ36">
        <v>35</v>
      </c>
      <c r="BK36">
        <f>IF('moc-4'!$L412=BI$2,'moc-4'!$N412,"0")</f>
        <v>-82</v>
      </c>
    </row>
    <row r="37" spans="2:63" x14ac:dyDescent="0.25">
      <c r="H37">
        <v>36</v>
      </c>
      <c r="I37">
        <f>IF('moc-4'!$L37=robocze!$B$2,'moc-4'!$N37,"0")</f>
        <v>-59</v>
      </c>
      <c r="BJ37">
        <v>36</v>
      </c>
      <c r="BK37">
        <f>IF('moc-4'!$L413=BI$2,'moc-4'!$N413,"0")</f>
        <v>-82</v>
      </c>
    </row>
    <row r="38" spans="2:63" x14ac:dyDescent="0.25">
      <c r="H38">
        <v>37</v>
      </c>
      <c r="I38">
        <f>IF('moc-4'!$L38=robocze!$B$2,'moc-4'!$N38,"0")</f>
        <v>-59</v>
      </c>
      <c r="BJ38">
        <v>37</v>
      </c>
      <c r="BK38">
        <f>IF('moc-4'!$L414=BI$2,'moc-4'!$N414,"0")</f>
        <v>-83</v>
      </c>
    </row>
    <row r="39" spans="2:63" x14ac:dyDescent="0.25">
      <c r="H39">
        <v>38</v>
      </c>
      <c r="I39">
        <f>IF('moc-4'!$L39=robocze!$B$2,'moc-4'!$N39,"0")</f>
        <v>-59</v>
      </c>
      <c r="BJ39">
        <v>38</v>
      </c>
      <c r="BK39">
        <f>IF('moc-4'!$L415=BI$2,'moc-4'!$N415,"0")</f>
        <v>-84</v>
      </c>
    </row>
    <row r="40" spans="2:63" x14ac:dyDescent="0.25">
      <c r="H40">
        <v>39</v>
      </c>
      <c r="I40">
        <f>IF('moc-4'!$L40=robocze!$B$2,'moc-4'!$N40,"0")</f>
        <v>-60</v>
      </c>
      <c r="BJ40">
        <v>39</v>
      </c>
      <c r="BK40">
        <f>IF('moc-4'!$L416=BI$2,'moc-4'!$N416,"0")</f>
        <v>-84</v>
      </c>
    </row>
    <row r="41" spans="2:63" x14ac:dyDescent="0.25">
      <c r="H41">
        <v>40</v>
      </c>
      <c r="I41">
        <f>IF('moc-4'!$L41=robocze!$B$2,'moc-4'!$N41,"0")</f>
        <v>-59</v>
      </c>
      <c r="BJ41">
        <v>40</v>
      </c>
      <c r="BK41">
        <f>IF('moc-4'!$L417=BI$2,'moc-4'!$N417,"0")</f>
        <v>-84</v>
      </c>
    </row>
    <row r="42" spans="2:63" x14ac:dyDescent="0.25">
      <c r="H42">
        <v>41</v>
      </c>
      <c r="I42">
        <f>IF('moc-4'!$L42=robocze!$B$2,'moc-4'!$N42,"0")</f>
        <v>-60</v>
      </c>
      <c r="BJ42">
        <v>41</v>
      </c>
      <c r="BK42">
        <f>IF('moc-4'!$L418=BI$2,'moc-4'!$N418,"0")</f>
        <v>-84</v>
      </c>
    </row>
    <row r="43" spans="2:63" x14ac:dyDescent="0.25">
      <c r="H43">
        <v>42</v>
      </c>
      <c r="I43">
        <f>IF('moc-4'!$L43=robocze!$B$2,'moc-4'!$N43,"0")</f>
        <v>-60</v>
      </c>
      <c r="BJ43">
        <v>42</v>
      </c>
      <c r="BK43">
        <f>IF('moc-4'!$L419=BI$2,'moc-4'!$N419,"0")</f>
        <v>-84</v>
      </c>
    </row>
    <row r="44" spans="2:63" x14ac:dyDescent="0.25">
      <c r="H44">
        <v>43</v>
      </c>
      <c r="I44">
        <f>IF('moc-4'!$L44=robocze!$B$2,'moc-4'!$N44,"0")</f>
        <v>-60</v>
      </c>
      <c r="BJ44">
        <v>43</v>
      </c>
      <c r="BK44">
        <f>IF('moc-4'!$L420=BI$2,'moc-4'!$N420,"0")</f>
        <v>-84</v>
      </c>
    </row>
    <row r="45" spans="2:63" x14ac:dyDescent="0.25">
      <c r="H45">
        <v>44</v>
      </c>
      <c r="I45">
        <f>IF('moc-4'!$L45=robocze!$B$2,'moc-4'!$N45,"0")</f>
        <v>-59</v>
      </c>
      <c r="BJ45">
        <v>44</v>
      </c>
      <c r="BK45">
        <f>IF('moc-4'!$L421=BI$2,'moc-4'!$N421,"0")</f>
        <v>-84</v>
      </c>
    </row>
    <row r="46" spans="2:63" x14ac:dyDescent="0.25">
      <c r="H46">
        <v>45</v>
      </c>
      <c r="I46">
        <f>IF('moc-4'!$L46=robocze!$B$2,'moc-4'!$N46,"0")</f>
        <v>-59</v>
      </c>
      <c r="BJ46">
        <v>45</v>
      </c>
      <c r="BK46">
        <f>IF('moc-4'!$L422=BI$2,'moc-4'!$N422,"0")</f>
        <v>-84</v>
      </c>
    </row>
    <row r="47" spans="2:63" x14ac:dyDescent="0.25">
      <c r="H47">
        <v>46</v>
      </c>
      <c r="I47">
        <f>IF('moc-4'!$L47=robocze!$B$2,'moc-4'!$N47,"0")</f>
        <v>-60</v>
      </c>
      <c r="BJ47">
        <v>46</v>
      </c>
      <c r="BK47">
        <f>IF('moc-4'!$L423=BI$2,'moc-4'!$N423,"0")</f>
        <v>-84</v>
      </c>
    </row>
    <row r="48" spans="2:63" x14ac:dyDescent="0.25">
      <c r="H48">
        <v>47</v>
      </c>
      <c r="I48">
        <f>IF('moc-4'!$L48=robocze!$B$2,'moc-4'!$N48,"0")</f>
        <v>-59</v>
      </c>
      <c r="BJ48">
        <v>47</v>
      </c>
      <c r="BK48">
        <f>IF('moc-4'!$L424=BI$2,'moc-4'!$N424,"0")</f>
        <v>-84</v>
      </c>
    </row>
    <row r="49" spans="8:63" x14ac:dyDescent="0.25">
      <c r="H49">
        <v>48</v>
      </c>
      <c r="I49">
        <f>IF('moc-4'!$L49=robocze!$B$2,'moc-4'!$N49,"0")</f>
        <v>-60</v>
      </c>
      <c r="BJ49">
        <v>48</v>
      </c>
      <c r="BK49">
        <f>IF('moc-4'!$L425=BI$2,'moc-4'!$N425,"0")</f>
        <v>-84</v>
      </c>
    </row>
    <row r="50" spans="8:63" x14ac:dyDescent="0.25">
      <c r="H50">
        <v>49</v>
      </c>
      <c r="I50">
        <f>IF('moc-4'!$L50=robocze!$B$2,'moc-4'!$N50,"0")</f>
        <v>-60</v>
      </c>
      <c r="BJ50">
        <v>49</v>
      </c>
      <c r="BK50">
        <f>IF('moc-4'!$L426=BI$2,'moc-4'!$N426,"0")</f>
        <v>-84</v>
      </c>
    </row>
    <row r="51" spans="8:63" x14ac:dyDescent="0.25">
      <c r="H51">
        <v>50</v>
      </c>
      <c r="I51">
        <f>IF('moc-4'!$L51=robocze!$B$2,'moc-4'!$N51,"0")</f>
        <v>-59</v>
      </c>
      <c r="BJ51">
        <v>50</v>
      </c>
      <c r="BK51">
        <f>IF('moc-4'!$L427=BI$2,'moc-4'!$N427,"0")</f>
        <v>-84</v>
      </c>
    </row>
    <row r="52" spans="8:63" x14ac:dyDescent="0.25">
      <c r="H52">
        <v>51</v>
      </c>
      <c r="I52">
        <f>IF('moc-4'!$L52=robocze!$B$2,'moc-4'!$N52,"0")</f>
        <v>-59</v>
      </c>
      <c r="BJ52">
        <v>51</v>
      </c>
      <c r="BK52">
        <f>IF('moc-4'!$L428=BI$2,'moc-4'!$N428,"0")</f>
        <v>-84</v>
      </c>
    </row>
    <row r="53" spans="8:63" x14ac:dyDescent="0.25">
      <c r="H53">
        <v>52</v>
      </c>
      <c r="I53">
        <f>IF('moc-4'!$L53=robocze!$B$2,'moc-4'!$N53,"0")</f>
        <v>-59</v>
      </c>
    </row>
    <row r="54" spans="8:63" x14ac:dyDescent="0.25">
      <c r="H54">
        <v>53</v>
      </c>
      <c r="I54">
        <f>IF('moc-4'!$L54=robocze!$B$2,'moc-4'!$N54,"0")</f>
        <v>-59</v>
      </c>
    </row>
    <row r="55" spans="8:63" x14ac:dyDescent="0.25">
      <c r="H55">
        <v>54</v>
      </c>
      <c r="I55">
        <f>IF('moc-4'!$L55=robocze!$B$2,'moc-4'!$N55,"0")</f>
        <v>-59</v>
      </c>
    </row>
    <row r="56" spans="8:63" x14ac:dyDescent="0.25">
      <c r="H56">
        <v>55</v>
      </c>
      <c r="I56">
        <f>IF('moc-4'!$L56=robocze!$B$2,'moc-4'!$N56,"0")</f>
        <v>-59</v>
      </c>
    </row>
    <row r="57" spans="8:63" x14ac:dyDescent="0.25">
      <c r="H57">
        <v>56</v>
      </c>
      <c r="I57">
        <f>IF('moc-4'!$L57=robocze!$B$2,'moc-4'!$N57,"0")</f>
        <v>-59</v>
      </c>
    </row>
    <row r="58" spans="8:63" x14ac:dyDescent="0.25">
      <c r="H58">
        <v>57</v>
      </c>
      <c r="I58">
        <f>IF('moc-4'!$L58=robocze!$B$2,'moc-4'!$N58,"0")</f>
        <v>-59</v>
      </c>
    </row>
    <row r="59" spans="8:63" x14ac:dyDescent="0.25">
      <c r="H59">
        <v>58</v>
      </c>
      <c r="I59">
        <f>IF('moc-4'!$L59=robocze!$B$2,'moc-4'!$N59,"0")</f>
        <v>-59</v>
      </c>
    </row>
    <row r="60" spans="8:63" x14ac:dyDescent="0.25">
      <c r="H60">
        <v>59</v>
      </c>
      <c r="I60">
        <f>IF('moc-4'!$L60=robocze!$B$2,'moc-4'!$N60,"0")</f>
        <v>-59</v>
      </c>
    </row>
    <row r="61" spans="8:63" x14ac:dyDescent="0.25">
      <c r="H61">
        <v>60</v>
      </c>
      <c r="I61">
        <f>IF('moc-4'!$L61=robocze!$B$2,'moc-4'!$N61,"0")</f>
        <v>-59</v>
      </c>
    </row>
    <row r="62" spans="8:63" x14ac:dyDescent="0.25">
      <c r="H62">
        <v>61</v>
      </c>
      <c r="I62">
        <f>IF('moc-4'!$L62=robocze!$B$2,'moc-4'!$N62,"0")</f>
        <v>-59</v>
      </c>
    </row>
    <row r="63" spans="8:63" x14ac:dyDescent="0.25">
      <c r="H63">
        <v>62</v>
      </c>
      <c r="I63">
        <f>IF('moc-4'!$L63=robocze!$B$2,'moc-4'!$N63,"0")</f>
        <v>-59</v>
      </c>
    </row>
    <row r="64" spans="8:63" x14ac:dyDescent="0.25">
      <c r="H64">
        <v>63</v>
      </c>
      <c r="I64">
        <f>IF('moc-4'!$L64=robocze!$B$2,'moc-4'!$N64,"0")</f>
        <v>-60</v>
      </c>
    </row>
    <row r="65" spans="8:9" x14ac:dyDescent="0.25">
      <c r="H65">
        <v>64</v>
      </c>
      <c r="I65">
        <f>IF('moc-4'!$L65=robocze!$B$2,'moc-4'!$N65,"0")</f>
        <v>-59</v>
      </c>
    </row>
    <row r="66" spans="8:9" x14ac:dyDescent="0.25">
      <c r="H66">
        <v>65</v>
      </c>
      <c r="I66">
        <f>IF('moc-4'!$L66=robocze!$B$2,'moc-4'!$N66,"0")</f>
        <v>-59</v>
      </c>
    </row>
    <row r="67" spans="8:9" x14ac:dyDescent="0.25">
      <c r="H67">
        <v>66</v>
      </c>
      <c r="I67">
        <f>IF('moc-4'!$L67=robocze!$B$2,'moc-4'!$N67,"0")</f>
        <v>-59</v>
      </c>
    </row>
    <row r="68" spans="8:9" x14ac:dyDescent="0.25">
      <c r="H68">
        <v>67</v>
      </c>
      <c r="I68">
        <f>IF('moc-4'!$L68=robocze!$B$2,'moc-4'!$N68,"0")</f>
        <v>-59</v>
      </c>
    </row>
    <row r="69" spans="8:9" x14ac:dyDescent="0.25">
      <c r="H69">
        <v>68</v>
      </c>
      <c r="I69">
        <f>IF('moc-4'!$L69=robocze!$B$2,'moc-4'!$N69,"0")</f>
        <v>-59</v>
      </c>
    </row>
    <row r="70" spans="8:9" x14ac:dyDescent="0.25">
      <c r="H70">
        <v>69</v>
      </c>
      <c r="I70">
        <f>IF('moc-4'!$L70=robocze!$B$2,'moc-4'!$N70,"0")</f>
        <v>-59</v>
      </c>
    </row>
    <row r="71" spans="8:9" x14ac:dyDescent="0.25">
      <c r="H71">
        <v>70</v>
      </c>
      <c r="I71">
        <f>IF('moc-4'!$L71=robocze!$B$2,'moc-4'!$N71,"0")</f>
        <v>-59</v>
      </c>
    </row>
    <row r="72" spans="8:9" x14ac:dyDescent="0.25">
      <c r="H72">
        <v>71</v>
      </c>
      <c r="I72">
        <f>IF('moc-4'!$L73=robocze!$B$2,'moc-4'!$N73,"0")</f>
        <v>-59</v>
      </c>
    </row>
    <row r="73" spans="8:9" x14ac:dyDescent="0.25">
      <c r="H73">
        <v>72</v>
      </c>
      <c r="I73">
        <f>IF('moc-4'!$L74=robocze!$B$2,'moc-4'!$N74,"0")</f>
        <v>-59</v>
      </c>
    </row>
    <row r="74" spans="8:9" x14ac:dyDescent="0.25">
      <c r="H74">
        <v>73</v>
      </c>
      <c r="I74">
        <f>IF('moc-4'!$L75=robocze!$B$2,'moc-4'!$N75,"0")</f>
        <v>-59</v>
      </c>
    </row>
    <row r="75" spans="8:9" x14ac:dyDescent="0.25">
      <c r="H75">
        <v>74</v>
      </c>
      <c r="I75">
        <f>IF('moc-4'!$L76=robocze!$B$2,'moc-4'!$N76,"0")</f>
        <v>-59</v>
      </c>
    </row>
    <row r="76" spans="8:9" x14ac:dyDescent="0.25">
      <c r="H76">
        <v>75</v>
      </c>
      <c r="I76">
        <f>IF('moc-4'!$L77=robocze!$B$2,'moc-4'!$N77,"0")</f>
        <v>-59</v>
      </c>
    </row>
    <row r="77" spans="8:9" x14ac:dyDescent="0.25">
      <c r="H77">
        <v>76</v>
      </c>
      <c r="I77">
        <f>IF('moc-4'!$L78=robocze!$B$2,'moc-4'!$N78,"0")</f>
        <v>-59</v>
      </c>
    </row>
    <row r="78" spans="8:9" x14ac:dyDescent="0.25">
      <c r="H78">
        <v>77</v>
      </c>
      <c r="I78">
        <f>IF('moc-4'!$L79=robocze!$B$2,'moc-4'!$N79,"0")</f>
        <v>-59</v>
      </c>
    </row>
    <row r="79" spans="8:9" x14ac:dyDescent="0.25">
      <c r="H79">
        <v>78</v>
      </c>
      <c r="I79">
        <f>IF('moc-4'!$L80=robocze!$B$2,'moc-4'!$N80,"0")</f>
        <v>-59</v>
      </c>
    </row>
    <row r="80" spans="8:9" x14ac:dyDescent="0.25">
      <c r="H80">
        <v>79</v>
      </c>
      <c r="I80">
        <f>IF('moc-4'!$L81=robocze!$B$2,'moc-4'!$N81,"0")</f>
        <v>-60</v>
      </c>
    </row>
    <row r="81" spans="8:9" x14ac:dyDescent="0.25">
      <c r="H81">
        <v>80</v>
      </c>
      <c r="I81">
        <f>IF('moc-4'!$L82=robocze!$B$2,'moc-4'!$N82,"0")</f>
        <v>-59</v>
      </c>
    </row>
    <row r="82" spans="8:9" x14ac:dyDescent="0.25">
      <c r="H82">
        <v>81</v>
      </c>
      <c r="I82">
        <f>IF('moc-4'!$L83=robocze!$B$2,'moc-4'!$N83,"0")</f>
        <v>-59</v>
      </c>
    </row>
    <row r="83" spans="8:9" x14ac:dyDescent="0.25">
      <c r="H83">
        <v>82</v>
      </c>
      <c r="I83">
        <f>IF('moc-4'!$L84=robocze!$B$2,'moc-4'!$N84,"0")</f>
        <v>-59</v>
      </c>
    </row>
    <row r="84" spans="8:9" x14ac:dyDescent="0.25">
      <c r="H84">
        <v>83</v>
      </c>
      <c r="I84">
        <f>IF('moc-4'!$L85=robocze!$B$2,'moc-4'!$N85,"0")</f>
        <v>-59</v>
      </c>
    </row>
    <row r="85" spans="8:9" x14ac:dyDescent="0.25">
      <c r="H85">
        <v>84</v>
      </c>
      <c r="I85">
        <f>IF('moc-4'!$L86=robocze!$B$2,'moc-4'!$N86,"0")</f>
        <v>-59</v>
      </c>
    </row>
    <row r="86" spans="8:9" x14ac:dyDescent="0.25">
      <c r="H86">
        <v>85</v>
      </c>
      <c r="I86">
        <f>IF('moc-4'!$L87=robocze!$B$2,'moc-4'!$N87,"0")</f>
        <v>-59</v>
      </c>
    </row>
    <row r="87" spans="8:9" x14ac:dyDescent="0.25">
      <c r="H87">
        <v>86</v>
      </c>
      <c r="I87">
        <f>IF('moc-4'!$L88=robocze!$B$2,'moc-4'!$N88,"0")</f>
        <v>-59</v>
      </c>
    </row>
    <row r="88" spans="8:9" x14ac:dyDescent="0.25">
      <c r="H88">
        <v>87</v>
      </c>
      <c r="I88">
        <f>IF('moc-4'!$L89=robocze!$B$2,'moc-4'!$N89,"0")</f>
        <v>-60</v>
      </c>
    </row>
    <row r="89" spans="8:9" x14ac:dyDescent="0.25">
      <c r="H89">
        <v>88</v>
      </c>
      <c r="I89">
        <f>IF('moc-4'!$L90=robocze!$B$2,'moc-4'!$N90,"0")</f>
        <v>-59</v>
      </c>
    </row>
    <row r="90" spans="8:9" x14ac:dyDescent="0.25">
      <c r="H90">
        <v>89</v>
      </c>
      <c r="I90">
        <f>IF('moc-4'!$L91=robocze!$B$2,'moc-4'!$N91,"0")</f>
        <v>-59</v>
      </c>
    </row>
    <row r="91" spans="8:9" x14ac:dyDescent="0.25">
      <c r="H91">
        <v>90</v>
      </c>
      <c r="I91">
        <f>IF('moc-4'!$L92=robocze!$B$2,'moc-4'!$N92,"0")</f>
        <v>-59</v>
      </c>
    </row>
    <row r="92" spans="8:9" x14ac:dyDescent="0.25">
      <c r="H92">
        <v>91</v>
      </c>
      <c r="I92">
        <f>IF('moc-4'!$L93=robocze!$B$2,'moc-4'!$N93,"0")</f>
        <v>-60</v>
      </c>
    </row>
    <row r="93" spans="8:9" x14ac:dyDescent="0.25">
      <c r="H93">
        <v>92</v>
      </c>
      <c r="I93">
        <f>IF('moc-4'!$L94=robocze!$B$2,'moc-4'!$N94,"0")</f>
        <v>-60</v>
      </c>
    </row>
    <row r="94" spans="8:9" x14ac:dyDescent="0.25">
      <c r="H94">
        <v>93</v>
      </c>
      <c r="I94">
        <f>IF('moc-4'!$L95=robocze!$B$2,'moc-4'!$N95,"0")</f>
        <v>-59</v>
      </c>
    </row>
    <row r="95" spans="8:9" x14ac:dyDescent="0.25">
      <c r="H95">
        <v>94</v>
      </c>
      <c r="I95">
        <f>IF('moc-4'!$L96=robocze!$B$2,'moc-4'!$N96,"0")</f>
        <v>-59</v>
      </c>
    </row>
    <row r="96" spans="8:9" x14ac:dyDescent="0.25">
      <c r="H96">
        <v>95</v>
      </c>
      <c r="I96">
        <f>IF('moc-4'!$L97=robocze!$B$2,'moc-4'!$N97,"0")</f>
        <v>-60</v>
      </c>
    </row>
    <row r="97" spans="8:9" x14ac:dyDescent="0.25">
      <c r="H97">
        <v>96</v>
      </c>
      <c r="I97">
        <f>IF('moc-4'!$L98=robocze!$B$2,'moc-4'!$N98,"0")</f>
        <v>-60</v>
      </c>
    </row>
    <row r="98" spans="8:9" x14ac:dyDescent="0.25">
      <c r="H98">
        <v>97</v>
      </c>
      <c r="I98">
        <f>IF('moc-4'!$L99=robocze!$B$2,'moc-4'!$N99,"0")</f>
        <v>-59</v>
      </c>
    </row>
    <row r="99" spans="8:9" x14ac:dyDescent="0.25">
      <c r="H99">
        <v>98</v>
      </c>
      <c r="I99">
        <f>IF('moc-4'!$L100=robocze!$B$2,'moc-4'!$N100,"0")</f>
        <v>-59</v>
      </c>
    </row>
    <row r="100" spans="8:9" x14ac:dyDescent="0.25">
      <c r="H100">
        <v>99</v>
      </c>
      <c r="I100">
        <f>IF('moc-4'!$L101=robocze!$B$2,'moc-4'!$N101,"0")</f>
        <v>-59</v>
      </c>
    </row>
    <row r="101" spans="8:9" x14ac:dyDescent="0.25">
      <c r="H101">
        <v>100</v>
      </c>
      <c r="I101">
        <f>IF('moc-4'!$L102=robocze!$B$2,'moc-4'!$N102,"0")</f>
        <v>-59</v>
      </c>
    </row>
    <row r="102" spans="8:9" x14ac:dyDescent="0.25">
      <c r="H102">
        <v>101</v>
      </c>
      <c r="I102">
        <f>IF('moc-4'!$L103=robocze!$B$2,'moc-4'!$N103,"0")</f>
        <v>-59</v>
      </c>
    </row>
    <row r="103" spans="8:9" x14ac:dyDescent="0.25">
      <c r="H103">
        <v>102</v>
      </c>
      <c r="I103">
        <f>IF('moc-4'!$L104=robocze!$B$2,'moc-4'!$N104,"0")</f>
        <v>-59</v>
      </c>
    </row>
    <row r="104" spans="8:9" x14ac:dyDescent="0.25">
      <c r="H104">
        <v>103</v>
      </c>
      <c r="I104">
        <f>IF('moc-4'!$L105=robocze!$B$2,'moc-4'!$N105,"0")</f>
        <v>-59</v>
      </c>
    </row>
    <row r="105" spans="8:9" x14ac:dyDescent="0.25">
      <c r="H105">
        <v>104</v>
      </c>
      <c r="I105">
        <f>IF('moc-4'!$L106=robocze!$B$2,'moc-4'!$N106,"0")</f>
        <v>-59</v>
      </c>
    </row>
    <row r="106" spans="8:9" x14ac:dyDescent="0.25">
      <c r="H106">
        <v>105</v>
      </c>
      <c r="I106">
        <f>IF('moc-4'!$L107=robocze!$B$2,'moc-4'!$N107,"0")</f>
        <v>-59</v>
      </c>
    </row>
    <row r="107" spans="8:9" x14ac:dyDescent="0.25">
      <c r="H107">
        <v>106</v>
      </c>
      <c r="I107">
        <f>IF('moc-4'!$L108=robocze!$B$2,'moc-4'!$N108,"0")</f>
        <v>-59</v>
      </c>
    </row>
    <row r="108" spans="8:9" x14ac:dyDescent="0.25">
      <c r="H108">
        <v>107</v>
      </c>
      <c r="I108">
        <f>IF('moc-4'!$L109=robocze!$B$2,'moc-4'!$N109,"0")</f>
        <v>-59</v>
      </c>
    </row>
    <row r="109" spans="8:9" x14ac:dyDescent="0.25">
      <c r="H109">
        <v>108</v>
      </c>
      <c r="I109">
        <f>IF('moc-4'!$L110=robocze!$B$2,'moc-4'!$N110,"0")</f>
        <v>-59</v>
      </c>
    </row>
    <row r="110" spans="8:9" x14ac:dyDescent="0.25">
      <c r="H110">
        <v>109</v>
      </c>
      <c r="I110">
        <f>IF('moc-4'!$L111=robocze!$B$2,'moc-4'!$N111,"0")</f>
        <v>-59</v>
      </c>
    </row>
    <row r="111" spans="8:9" x14ac:dyDescent="0.25">
      <c r="H111">
        <v>110</v>
      </c>
      <c r="I111">
        <f>IF('moc-4'!$L112=robocze!$B$2,'moc-4'!$N112,"0")</f>
        <v>-59</v>
      </c>
    </row>
    <row r="112" spans="8:9" x14ac:dyDescent="0.25">
      <c r="H112">
        <v>111</v>
      </c>
      <c r="I112">
        <f>IF('moc-4'!$L113=robocze!$B$2,'moc-4'!$N113,"0")</f>
        <v>-59</v>
      </c>
    </row>
    <row r="113" spans="8:9" x14ac:dyDescent="0.25">
      <c r="H113">
        <v>112</v>
      </c>
      <c r="I113">
        <f>IF('moc-4'!$L114=robocze!$B$2,'moc-4'!$N114,"0")</f>
        <v>-59</v>
      </c>
    </row>
    <row r="114" spans="8:9" x14ac:dyDescent="0.25">
      <c r="H114">
        <v>113</v>
      </c>
      <c r="I114">
        <f>IF('moc-4'!$L115=robocze!$B$2,'moc-4'!$N115,"0")</f>
        <v>-59</v>
      </c>
    </row>
    <row r="115" spans="8:9" x14ac:dyDescent="0.25">
      <c r="H115">
        <v>114</v>
      </c>
      <c r="I115">
        <f>IF('moc-4'!$L116=robocze!$B$2,'moc-4'!$N116,"0")</f>
        <v>-59</v>
      </c>
    </row>
    <row r="116" spans="8:9" x14ac:dyDescent="0.25">
      <c r="H116">
        <v>115</v>
      </c>
      <c r="I116">
        <f>IF('moc-4'!$L117=robocze!$B$2,'moc-4'!$N117,"0")</f>
        <v>-59</v>
      </c>
    </row>
    <row r="117" spans="8:9" x14ac:dyDescent="0.25">
      <c r="H117">
        <v>116</v>
      </c>
      <c r="I117">
        <f>IF('moc-4'!$L118=robocze!$B$2,'moc-4'!$N118,"0")</f>
        <v>-60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13"/>
  <sheetViews>
    <sheetView topLeftCell="A40" zoomScale="70" zoomScaleNormal="70" workbookViewId="0">
      <selection activeCell="Z7" sqref="Z7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5.85546875" customWidth="1"/>
    <col min="35" max="35" width="12.5703125" bestFit="1" customWidth="1"/>
    <col min="37" max="37" width="11.5703125" bestFit="1" customWidth="1"/>
  </cols>
  <sheetData>
    <row r="1" spans="1:62" x14ac:dyDescent="0.25">
      <c r="G1" t="s">
        <v>3</v>
      </c>
      <c r="H1" t="s">
        <v>1452</v>
      </c>
      <c r="I1" t="s">
        <v>1453</v>
      </c>
      <c r="M1" t="s">
        <v>1458</v>
      </c>
      <c r="N1" t="s">
        <v>1467</v>
      </c>
      <c r="O1" t="s">
        <v>1464</v>
      </c>
      <c r="P1" t="s">
        <v>1468</v>
      </c>
      <c r="Q1" t="s">
        <v>1469</v>
      </c>
      <c r="R1" t="s">
        <v>1470</v>
      </c>
      <c r="S1" t="s">
        <v>1471</v>
      </c>
      <c r="T1" s="4" t="s">
        <v>1472</v>
      </c>
      <c r="U1" t="s">
        <v>1473</v>
      </c>
      <c r="V1" t="s">
        <v>1474</v>
      </c>
      <c r="W1" t="s">
        <v>1475</v>
      </c>
      <c r="X1" t="s">
        <v>1476</v>
      </c>
      <c r="Y1" t="s">
        <v>1477</v>
      </c>
      <c r="Z1" t="s">
        <v>1478</v>
      </c>
      <c r="AA1" s="6" t="s">
        <v>1479</v>
      </c>
      <c r="AB1" s="7" t="s">
        <v>1480</v>
      </c>
      <c r="AC1" s="7" t="s">
        <v>1485</v>
      </c>
      <c r="AD1" s="7" t="s">
        <v>1480</v>
      </c>
      <c r="AE1" s="12" t="s">
        <v>1485</v>
      </c>
      <c r="AF1" s="13" t="s">
        <v>1480</v>
      </c>
      <c r="AG1" s="13" t="s">
        <v>1485</v>
      </c>
      <c r="AH1" s="14" t="s">
        <v>1480</v>
      </c>
      <c r="AI1" s="12" t="s">
        <v>1489</v>
      </c>
      <c r="AJ1" s="13" t="s">
        <v>1485</v>
      </c>
      <c r="AK1" s="12" t="s">
        <v>1489</v>
      </c>
      <c r="AL1" s="13" t="s">
        <v>1485</v>
      </c>
      <c r="AO1" t="s">
        <v>1458</v>
      </c>
      <c r="AP1" t="s">
        <v>1467</v>
      </c>
      <c r="AQ1" t="s">
        <v>1464</v>
      </c>
      <c r="AR1" t="s">
        <v>1468</v>
      </c>
      <c r="AS1" t="s">
        <v>1469</v>
      </c>
      <c r="AT1" t="s">
        <v>1470</v>
      </c>
      <c r="AU1" t="s">
        <v>1471</v>
      </c>
      <c r="AV1" s="4" t="s">
        <v>1472</v>
      </c>
      <c r="AW1" t="s">
        <v>1473</v>
      </c>
      <c r="AX1" t="s">
        <v>1474</v>
      </c>
      <c r="AY1" t="s">
        <v>1475</v>
      </c>
      <c r="AZ1" t="s">
        <v>1476</v>
      </c>
      <c r="BA1" t="s">
        <v>1477</v>
      </c>
      <c r="BB1" t="s">
        <v>1478</v>
      </c>
      <c r="BC1" s="6" t="s">
        <v>1479</v>
      </c>
      <c r="BD1" s="7" t="s">
        <v>1480</v>
      </c>
      <c r="BE1" s="7" t="s">
        <v>1485</v>
      </c>
      <c r="BF1" s="7" t="s">
        <v>1480</v>
      </c>
      <c r="BG1" s="12" t="s">
        <v>1485</v>
      </c>
      <c r="BH1" s="13" t="s">
        <v>1480</v>
      </c>
      <c r="BI1" s="13" t="s">
        <v>1485</v>
      </c>
      <c r="BJ1" s="14" t="s">
        <v>1480</v>
      </c>
    </row>
    <row r="2" spans="1:62" x14ac:dyDescent="0.25">
      <c r="B2" t="s">
        <v>1481</v>
      </c>
      <c r="C2" t="s">
        <v>1482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-60</v>
      </c>
      <c r="Q2">
        <f t="shared" ref="Q2:Y2" ca="1" si="0">INDIRECT("I"&amp;RANDBETWEEN($N2,$O2))</f>
        <v>-60</v>
      </c>
      <c r="R2">
        <f t="shared" ca="1" si="0"/>
        <v>-59</v>
      </c>
      <c r="S2">
        <f t="shared" ca="1" si="0"/>
        <v>-59</v>
      </c>
      <c r="T2">
        <f t="shared" ca="1" si="0"/>
        <v>-60</v>
      </c>
      <c r="U2">
        <f t="shared" ca="1" si="0"/>
        <v>-59</v>
      </c>
      <c r="V2">
        <f t="shared" ca="1" si="0"/>
        <v>-59</v>
      </c>
      <c r="W2">
        <f t="shared" ca="1" si="0"/>
        <v>-60</v>
      </c>
      <c r="X2">
        <f t="shared" ca="1" si="0"/>
        <v>-60</v>
      </c>
      <c r="Y2">
        <f t="shared" ca="1" si="0"/>
        <v>-60</v>
      </c>
      <c r="Z2">
        <f ca="1">AVERAGE(P2:Y2)</f>
        <v>-59.6</v>
      </c>
      <c r="AA2" s="8">
        <f ca="1">POWER(10,-((Z2-$B$5)/10*$B$3))</f>
        <v>8.4927815338912721E-2</v>
      </c>
      <c r="AB2" s="9">
        <f ca="1">POWER(10,-((Z2-$C$5)/10*$C$3))</f>
        <v>5.5605316185300881E-2</v>
      </c>
      <c r="AC2" s="9">
        <f ca="1">IF(AA2&gt;15,15,AA2)</f>
        <v>8.4927815338912721E-2</v>
      </c>
      <c r="AD2" s="9">
        <f ca="1">IF(AB2&gt;15,15,AB2)</f>
        <v>5.5605316185300881E-2</v>
      </c>
      <c r="AE2" s="15">
        <f ca="1">POWER(10,-((P2-$B$5)/10*$B$3))</f>
        <v>9.7738743798743824E-2</v>
      </c>
      <c r="AF2" s="9">
        <f ca="1">POWER(10,-((P2-$C$5)/10*$C$3))</f>
        <v>6.3468934491812512E-2</v>
      </c>
      <c r="AG2" s="9">
        <f ca="1">IF(AE2&gt;15,15,AE2)</f>
        <v>9.7738743798743824E-2</v>
      </c>
      <c r="AH2" s="16">
        <f ca="1">IF(AF2&gt;15,15,AF2)</f>
        <v>6.3468934491812512E-2</v>
      </c>
      <c r="AI2" s="15">
        <f ca="1">POWER(10,-((T2-$C$7)/10*$B$7))</f>
        <v>5.1057651622972933E-2</v>
      </c>
      <c r="AJ2" s="9">
        <f ca="1">IF(AI2&gt;15,15,AI2)</f>
        <v>5.1057651622972933E-2</v>
      </c>
      <c r="AK2" s="15">
        <f ca="1">POWER(10,-((V2-$C$9)/10*$B$9))</f>
        <v>2.2786737508052601E-2</v>
      </c>
      <c r="AL2" s="9">
        <f ca="1">IF(AK2&gt;15,15,AK2)</f>
        <v>2.2786737508052601E-2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-59</v>
      </c>
      <c r="AU2">
        <f t="shared" ca="1" si="1"/>
        <v>-60</v>
      </c>
      <c r="AV2">
        <f t="shared" ca="1" si="1"/>
        <v>-60</v>
      </c>
      <c r="AW2">
        <f t="shared" ca="1" si="1"/>
        <v>-59</v>
      </c>
      <c r="AX2">
        <f t="shared" ca="1" si="1"/>
        <v>-59</v>
      </c>
      <c r="AY2">
        <f t="shared" ca="1" si="1"/>
        <v>-60</v>
      </c>
      <c r="AZ2">
        <f t="shared" ca="1" si="1"/>
        <v>-59</v>
      </c>
      <c r="BA2">
        <f t="shared" ca="1" si="1"/>
        <v>-59</v>
      </c>
      <c r="BB2">
        <f ca="1">AVERAGE(AR2:BA2)</f>
        <v>-59.3</v>
      </c>
      <c r="BC2" s="8">
        <f ca="1">POWER(10,-((BB2-$B$5)/10*$B$3))</f>
        <v>7.6434134512687879E-2</v>
      </c>
      <c r="BD2" s="9">
        <f ca="1">POWER(10,-((BB2-$C$5)/10*$C$3))</f>
        <v>5.0353845719710737E-2</v>
      </c>
      <c r="BE2" s="9">
        <f ca="1">IF(BC2&gt;15,15,BC2)</f>
        <v>7.6434134512687879E-2</v>
      </c>
      <c r="BF2" s="9">
        <f ca="1">IF(BD2&gt;15,15,BD2)</f>
        <v>5.0353845719710737E-2</v>
      </c>
      <c r="BG2" s="15">
        <f ca="1">POWER(10,-((AR2-$B$5)/10*$B$3))</f>
        <v>6.8789911707841545E-2</v>
      </c>
      <c r="BH2" s="9">
        <f ca="1">POWER(10,-((AR2-$C$5)/10*$C$3))</f>
        <v>4.5598333985100048E-2</v>
      </c>
      <c r="BI2" s="9">
        <f ca="1">IF(BG2&gt;15,15,BG2)</f>
        <v>6.8789911707841545E-2</v>
      </c>
      <c r="BJ2" s="16">
        <f ca="1">IF(BH2&gt;15,15,BH2)</f>
        <v>4.5598333985100048E-2</v>
      </c>
    </row>
    <row r="3" spans="1:62" x14ac:dyDescent="0.25">
      <c r="B3" s="5">
        <v>1.5254200086470324</v>
      </c>
      <c r="C3" s="5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2">INDIRECT("I"&amp;RANDBETWEEN($N3,$O3))</f>
        <v>-65</v>
      </c>
      <c r="Q3">
        <f ca="1">INDIRECT("I"&amp;RANDBETWEEN($N3,$O3))</f>
        <v>-64</v>
      </c>
      <c r="R3">
        <f t="shared" ca="1" si="2"/>
        <v>-64</v>
      </c>
      <c r="S3">
        <f t="shared" ca="1" si="2"/>
        <v>-64</v>
      </c>
      <c r="T3">
        <f t="shared" ca="1" si="2"/>
        <v>-65</v>
      </c>
      <c r="U3">
        <f t="shared" ca="1" si="2"/>
        <v>-64</v>
      </c>
      <c r="V3">
        <f t="shared" ca="1" si="2"/>
        <v>-64</v>
      </c>
      <c r="W3">
        <f t="shared" ca="1" si="2"/>
        <v>-65</v>
      </c>
      <c r="X3">
        <f t="shared" ca="1" si="2"/>
        <v>-65</v>
      </c>
      <c r="Y3">
        <f t="shared" ca="1" si="2"/>
        <v>-65</v>
      </c>
      <c r="Z3">
        <f t="shared" ref="Z3:Z33" ca="1" si="3">AVERAGE(P3:Y3)</f>
        <v>-64.5</v>
      </c>
      <c r="AA3" s="8">
        <f ca="1">POWER(10,-((Z3-$B$5)/10*$B$3))</f>
        <v>0.47479458453558382</v>
      </c>
      <c r="AB3" s="9">
        <f ca="1">POWER(10,-((Z3-$C$5)/10*$C$3))</f>
        <v>0.28107113837512343</v>
      </c>
      <c r="AC3" s="9">
        <f t="shared" ref="AC3:AC33" ca="1" si="4">IF(AA3&gt;15,15,AA3)</f>
        <v>0.47479458453558382</v>
      </c>
      <c r="AD3" s="9">
        <f t="shared" ref="AD3:AD33" ca="1" si="5">IF(AB3&gt;15,15,AB3)</f>
        <v>0.28107113837512343</v>
      </c>
      <c r="AE3" s="15">
        <f t="shared" ref="AE3:AE33" ca="1" si="6">POWER(10,-((P3-$B$5)/10*$B$3))</f>
        <v>0.56594829673934233</v>
      </c>
      <c r="AF3" s="9">
        <f t="shared" ref="AF3:AF33" ca="1" si="7">POWER(10,-((P3-$C$5)/10*$C$3))</f>
        <v>0.3316059914313283</v>
      </c>
      <c r="AG3" s="9">
        <f t="shared" ref="AG3:AG33" ca="1" si="8">IF(AE3&gt;15,15,AE3)</f>
        <v>0.56594829673934233</v>
      </c>
      <c r="AH3" s="16">
        <f t="shared" ref="AH3:AH33" ca="1" si="9">IF(AF3&gt;15,15,AF3)</f>
        <v>0.3316059914313283</v>
      </c>
      <c r="AI3" s="15">
        <f t="shared" ref="AI3:AI17" ca="1" si="10">POWER(10,-((T3-$C$7)/10*$B$7))</f>
        <v>0.32286060803034683</v>
      </c>
      <c r="AJ3" s="9">
        <f t="shared" ref="AJ3:AL17" ca="1" si="11">IF(AI3&gt;15,15,AI3)</f>
        <v>0.32286060803034683</v>
      </c>
      <c r="AK3" s="15">
        <f t="shared" ref="AK3:AK16" ca="1" si="12">POWER(10,-((V3-$C$9)/10*$B$9))</f>
        <v>0.17411599216345772</v>
      </c>
      <c r="AL3" s="9">
        <f t="shared" ca="1" si="11"/>
        <v>0.17411599216345772</v>
      </c>
      <c r="AO3">
        <v>0.5</v>
      </c>
      <c r="AP3">
        <f ca="1">AQ2+1</f>
        <v>2</v>
      </c>
      <c r="AQ3">
        <f ca="1">AP3+COUNTIF(AI:AI,AO3)-1</f>
        <v>1</v>
      </c>
      <c r="AR3">
        <f t="shared" ref="AR3:BA33" ca="1" si="13">INDIRECT("I"&amp;RANDBETWEEN($N3,$O3))</f>
        <v>-64</v>
      </c>
      <c r="AS3">
        <f ca="1">INDIRECT("I"&amp;RANDBETWEEN($N3,$O3))</f>
        <v>-65</v>
      </c>
      <c r="AT3">
        <f t="shared" ca="1" si="13"/>
        <v>-65</v>
      </c>
      <c r="AU3">
        <f t="shared" ca="1" si="13"/>
        <v>-64</v>
      </c>
      <c r="AV3">
        <f t="shared" ca="1" si="13"/>
        <v>-64</v>
      </c>
      <c r="AW3">
        <f t="shared" ca="1" si="13"/>
        <v>-64</v>
      </c>
      <c r="AX3">
        <f t="shared" ca="1" si="13"/>
        <v>-64</v>
      </c>
      <c r="AY3">
        <f t="shared" ca="1" si="13"/>
        <v>-65</v>
      </c>
      <c r="AZ3">
        <f t="shared" ca="1" si="13"/>
        <v>-64</v>
      </c>
      <c r="BA3">
        <f t="shared" ca="1" si="13"/>
        <v>-65</v>
      </c>
      <c r="BB3">
        <f t="shared" ref="BB3:BB33" ca="1" si="14">AVERAGE(AR3:BA3)</f>
        <v>-64.400000000000006</v>
      </c>
      <c r="BC3" s="8">
        <f ca="1">POWER(10,-((BB3-$B$5)/10*$B$3))</f>
        <v>0.4584073334341956</v>
      </c>
      <c r="BD3" s="9">
        <f ca="1">POWER(10,-((BB3-$C$5)/10*$C$3))</f>
        <v>0.27192868930656461</v>
      </c>
      <c r="BE3" s="9">
        <f t="shared" ref="BE3:BE33" ca="1" si="15">IF(BC3&gt;15,15,BC3)</f>
        <v>0.4584073334341956</v>
      </c>
      <c r="BF3" s="9">
        <f t="shared" ref="BF3:BF33" ca="1" si="16">IF(BD3&gt;15,15,BD3)</f>
        <v>0.27192868930656461</v>
      </c>
      <c r="BG3" s="15">
        <f t="shared" ref="BG3:BG33" ca="1" si="17">POWER(10,-((AR3-$B$5)/10*$B$3))</f>
        <v>0.3983224241562538</v>
      </c>
      <c r="BH3" s="9">
        <f t="shared" ref="BH3:BH33" ca="1" si="18">POWER(10,-((AR3-$C$5)/10*$C$3))</f>
        <v>0.23823750736979041</v>
      </c>
      <c r="BI3" s="9">
        <f t="shared" ref="BI3:BI33" ca="1" si="19">IF(BG3&gt;15,15,BG3)</f>
        <v>0.3983224241562538</v>
      </c>
      <c r="BJ3" s="16">
        <f t="shared" ref="BJ3:BJ33" ca="1" si="20">IF(BH3&gt;15,15,BH3)</f>
        <v>0.23823750736979041</v>
      </c>
    </row>
    <row r="4" spans="1:62" x14ac:dyDescent="0.25">
      <c r="B4" t="s">
        <v>1483</v>
      </c>
      <c r="C4" t="s">
        <v>1484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21">N4+COUNTIF(G:G,M4)-1</f>
        <v>162</v>
      </c>
      <c r="P4">
        <f t="shared" ca="1" si="2"/>
        <v>-68</v>
      </c>
      <c r="Q4">
        <f t="shared" ca="1" si="2"/>
        <v>-68</v>
      </c>
      <c r="R4">
        <f t="shared" ca="1" si="2"/>
        <v>-68</v>
      </c>
      <c r="S4">
        <f t="shared" ca="1" si="2"/>
        <v>-68</v>
      </c>
      <c r="T4">
        <f t="shared" ca="1" si="2"/>
        <v>-68</v>
      </c>
      <c r="U4">
        <f t="shared" ca="1" si="2"/>
        <v>-68</v>
      </c>
      <c r="V4">
        <f t="shared" ca="1" si="2"/>
        <v>-68</v>
      </c>
      <c r="W4">
        <f t="shared" ca="1" si="2"/>
        <v>-68</v>
      </c>
      <c r="X4">
        <f t="shared" ca="1" si="2"/>
        <v>-68</v>
      </c>
      <c r="Y4">
        <f t="shared" ca="1" si="2"/>
        <v>-68</v>
      </c>
      <c r="Z4">
        <f t="shared" ca="1" si="3"/>
        <v>-68</v>
      </c>
      <c r="AA4" s="8">
        <f ca="1">POWER(10,-((Z4-$B$5)/10*$B$3))</f>
        <v>1.6233148434198903</v>
      </c>
      <c r="AB4" s="9">
        <f ca="1">POWER(10,-((Z4-$C$5)/10*$C$3))</f>
        <v>0.89425024025088373</v>
      </c>
      <c r="AC4" s="9">
        <f t="shared" ca="1" si="4"/>
        <v>1.6233148434198903</v>
      </c>
      <c r="AD4" s="9">
        <f t="shared" ca="1" si="5"/>
        <v>0.89425024025088373</v>
      </c>
      <c r="AE4" s="15">
        <f t="shared" ca="1" si="6"/>
        <v>1.6233148434198903</v>
      </c>
      <c r="AF4" s="9">
        <f t="shared" ca="1" si="7"/>
        <v>0.89425024025088373</v>
      </c>
      <c r="AG4" s="9">
        <f t="shared" ca="1" si="8"/>
        <v>1.6233148434198903</v>
      </c>
      <c r="AH4" s="16">
        <f t="shared" ca="1" si="9"/>
        <v>0.89425024025088373</v>
      </c>
      <c r="AI4" s="15">
        <f t="shared" ca="1" si="10"/>
        <v>0.97630967947666514</v>
      </c>
      <c r="AJ4" s="9">
        <f t="shared" ca="1" si="11"/>
        <v>0.97630967947666514</v>
      </c>
      <c r="AK4" s="15">
        <f t="shared" ca="1" si="12"/>
        <v>0.88585751108936739</v>
      </c>
      <c r="AL4" s="9">
        <f t="shared" ca="1" si="11"/>
        <v>0.88585751108936739</v>
      </c>
      <c r="AO4">
        <v>0.75</v>
      </c>
      <c r="AP4">
        <f ca="1">AQ3+1</f>
        <v>2</v>
      </c>
      <c r="AQ4">
        <f t="shared" ref="AQ4:AQ33" ca="1" si="22">AP4+COUNTIF(AI:AI,AO4)-1</f>
        <v>1</v>
      </c>
      <c r="AR4">
        <f t="shared" ca="1" si="13"/>
        <v>-68</v>
      </c>
      <c r="AS4">
        <f t="shared" ca="1" si="13"/>
        <v>-68</v>
      </c>
      <c r="AT4">
        <f t="shared" ca="1" si="13"/>
        <v>-68</v>
      </c>
      <c r="AU4">
        <f t="shared" ca="1" si="13"/>
        <v>-68</v>
      </c>
      <c r="AV4">
        <f t="shared" ca="1" si="13"/>
        <v>-68</v>
      </c>
      <c r="AW4">
        <f t="shared" ca="1" si="13"/>
        <v>-68</v>
      </c>
      <c r="AX4">
        <f t="shared" ca="1" si="13"/>
        <v>-68</v>
      </c>
      <c r="AY4">
        <f t="shared" ca="1" si="13"/>
        <v>-68</v>
      </c>
      <c r="AZ4">
        <f t="shared" ca="1" si="13"/>
        <v>-68</v>
      </c>
      <c r="BA4">
        <f t="shared" ca="1" si="13"/>
        <v>-68</v>
      </c>
      <c r="BB4">
        <f t="shared" ca="1" si="14"/>
        <v>-68</v>
      </c>
      <c r="BC4" s="8">
        <f ca="1">POWER(10,-((BB4-$B$5)/10*$B$3))</f>
        <v>1.6233148434198903</v>
      </c>
      <c r="BD4" s="9">
        <f ca="1">POWER(10,-((BB4-$C$5)/10*$C$3))</f>
        <v>0.89425024025088373</v>
      </c>
      <c r="BE4" s="9">
        <f t="shared" ca="1" si="15"/>
        <v>1.6233148434198903</v>
      </c>
      <c r="BF4" s="9">
        <f t="shared" ca="1" si="16"/>
        <v>0.89425024025088373</v>
      </c>
      <c r="BG4" s="15">
        <f t="shared" ca="1" si="17"/>
        <v>1.6233148434198903</v>
      </c>
      <c r="BH4" s="9">
        <f t="shared" ca="1" si="18"/>
        <v>0.89425024025088373</v>
      </c>
      <c r="BI4" s="9">
        <f t="shared" ca="1" si="19"/>
        <v>1.6233148434198903</v>
      </c>
      <c r="BJ4" s="16">
        <f t="shared" ca="1" si="20"/>
        <v>0.89425024025088373</v>
      </c>
    </row>
    <row r="5" spans="1:62" x14ac:dyDescent="0.25">
      <c r="B5" s="5">
        <v>-66.620689655172413</v>
      </c>
      <c r="C5" s="5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23">O4+1</f>
        <v>163</v>
      </c>
      <c r="O5">
        <f t="shared" si="21"/>
        <v>191</v>
      </c>
      <c r="P5">
        <f t="shared" ca="1" si="2"/>
        <v>-66</v>
      </c>
      <c r="Q5">
        <f t="shared" ca="1" si="2"/>
        <v>-66</v>
      </c>
      <c r="R5">
        <f t="shared" ca="1" si="2"/>
        <v>-67</v>
      </c>
      <c r="S5">
        <f t="shared" ca="1" si="2"/>
        <v>-67</v>
      </c>
      <c r="T5">
        <f t="shared" ca="1" si="2"/>
        <v>-66</v>
      </c>
      <c r="U5">
        <f t="shared" ca="1" si="2"/>
        <v>-67</v>
      </c>
      <c r="V5">
        <f t="shared" ca="1" si="2"/>
        <v>-67</v>
      </c>
      <c r="W5">
        <f t="shared" ca="1" si="2"/>
        <v>-67</v>
      </c>
      <c r="X5">
        <f t="shared" ca="1" si="2"/>
        <v>-67</v>
      </c>
      <c r="Y5">
        <f t="shared" ca="1" si="2"/>
        <v>-66</v>
      </c>
      <c r="Z5">
        <f t="shared" ca="1" si="3"/>
        <v>-66.599999999999994</v>
      </c>
      <c r="AA5" s="8">
        <f ca="1">POWER(10,-((Z5-$B$5)/10*$B$3))</f>
        <v>0.99275928731569862</v>
      </c>
      <c r="AB5" s="9">
        <f ca="1">POWER(10,-((Z5-$C$5)/10*$C$3))</f>
        <v>0.56286201404225844</v>
      </c>
      <c r="AC5" s="9">
        <f t="shared" ca="1" si="4"/>
        <v>0.99275928731569862</v>
      </c>
      <c r="AD5" s="9">
        <f t="shared" ca="1" si="5"/>
        <v>0.56286201404225844</v>
      </c>
      <c r="AE5" s="15">
        <f t="shared" ca="1" si="6"/>
        <v>0.80411610082116902</v>
      </c>
      <c r="AF5" s="9">
        <f t="shared" ca="1" si="7"/>
        <v>0.46156684044914525</v>
      </c>
      <c r="AG5" s="9">
        <f t="shared" ca="1" si="8"/>
        <v>0.80411610082116902</v>
      </c>
      <c r="AH5" s="16">
        <f t="shared" ca="1" si="9"/>
        <v>0.46156684044914525</v>
      </c>
      <c r="AI5" s="15">
        <f t="shared" ca="1" si="10"/>
        <v>0.46688068267397315</v>
      </c>
      <c r="AJ5" s="9">
        <f t="shared" ca="1" si="11"/>
        <v>0.46688068267397315</v>
      </c>
      <c r="AK5" s="15">
        <f t="shared" ca="1" si="12"/>
        <v>0.58983775698209351</v>
      </c>
      <c r="AL5" s="9">
        <f t="shared" ca="1" si="11"/>
        <v>0.58983775698209351</v>
      </c>
      <c r="AO5">
        <v>1</v>
      </c>
      <c r="AP5">
        <f t="shared" ref="AP5:AP33" ca="1" si="24">AQ4+1</f>
        <v>2</v>
      </c>
      <c r="AQ5">
        <f t="shared" ca="1" si="22"/>
        <v>1</v>
      </c>
      <c r="AR5">
        <f t="shared" ca="1" si="13"/>
        <v>-67</v>
      </c>
      <c r="AS5">
        <f t="shared" ca="1" si="13"/>
        <v>-67</v>
      </c>
      <c r="AT5">
        <f t="shared" ca="1" si="13"/>
        <v>-66</v>
      </c>
      <c r="AU5">
        <f t="shared" ca="1" si="13"/>
        <v>-66</v>
      </c>
      <c r="AV5">
        <f t="shared" ca="1" si="13"/>
        <v>-67</v>
      </c>
      <c r="AW5">
        <f t="shared" ca="1" si="13"/>
        <v>-67</v>
      </c>
      <c r="AX5">
        <f t="shared" ca="1" si="13"/>
        <v>-67</v>
      </c>
      <c r="AY5">
        <f t="shared" ca="1" si="13"/>
        <v>-67</v>
      </c>
      <c r="AZ5">
        <f t="shared" ca="1" si="13"/>
        <v>-67</v>
      </c>
      <c r="BA5">
        <f t="shared" ca="1" si="13"/>
        <v>-67</v>
      </c>
      <c r="BB5">
        <f t="shared" ca="1" si="14"/>
        <v>-66.8</v>
      </c>
      <c r="BC5" s="8">
        <f ca="1">POWER(10,-((BB5-$B$5)/10*$B$3))</f>
        <v>1.0650067461721215</v>
      </c>
      <c r="BD5" s="9">
        <f ca="1">POWER(10,-((BB5-$C$5)/10*$C$3))</f>
        <v>0.60134594502803851</v>
      </c>
      <c r="BE5" s="9">
        <f t="shared" ca="1" si="15"/>
        <v>1.0650067461721215</v>
      </c>
      <c r="BF5" s="9">
        <f t="shared" ca="1" si="16"/>
        <v>0.60134594502803851</v>
      </c>
      <c r="BG5" s="15">
        <f t="shared" ca="1" si="17"/>
        <v>1.1425119703075013</v>
      </c>
      <c r="BH5" s="9">
        <f t="shared" ca="1" si="18"/>
        <v>0.64246109451350408</v>
      </c>
      <c r="BI5" s="9">
        <f t="shared" ca="1" si="19"/>
        <v>1.1425119703075013</v>
      </c>
      <c r="BJ5" s="16">
        <f t="shared" ca="1" si="20"/>
        <v>0.64246109451350408</v>
      </c>
    </row>
    <row r="6" spans="1:62" x14ac:dyDescent="0.25">
      <c r="A6" t="s">
        <v>1486</v>
      </c>
      <c r="B6" t="s">
        <v>1487</v>
      </c>
      <c r="C6" t="s">
        <v>1488</v>
      </c>
      <c r="G6">
        <v>0.3</v>
      </c>
      <c r="H6">
        <v>-60</v>
      </c>
      <c r="I6">
        <v>-60</v>
      </c>
      <c r="M6">
        <v>1.5</v>
      </c>
      <c r="N6">
        <f t="shared" si="23"/>
        <v>192</v>
      </c>
      <c r="O6">
        <f t="shared" si="21"/>
        <v>219</v>
      </c>
      <c r="P6">
        <f t="shared" ca="1" si="2"/>
        <v>-67</v>
      </c>
      <c r="Q6">
        <f t="shared" ca="1" si="2"/>
        <v>-67</v>
      </c>
      <c r="R6">
        <f t="shared" ca="1" si="2"/>
        <v>-67</v>
      </c>
      <c r="S6">
        <f t="shared" ca="1" si="2"/>
        <v>-68</v>
      </c>
      <c r="T6">
        <f t="shared" ca="1" si="2"/>
        <v>-67</v>
      </c>
      <c r="U6">
        <f t="shared" ca="1" si="2"/>
        <v>-68</v>
      </c>
      <c r="V6">
        <f t="shared" ca="1" si="2"/>
        <v>-67</v>
      </c>
      <c r="W6">
        <f t="shared" ca="1" si="2"/>
        <v>-67</v>
      </c>
      <c r="X6">
        <f t="shared" ca="1" si="2"/>
        <v>-67</v>
      </c>
      <c r="Y6">
        <f t="shared" ca="1" si="2"/>
        <v>-67</v>
      </c>
      <c r="Z6">
        <f t="shared" ca="1" si="3"/>
        <v>-67.2</v>
      </c>
      <c r="AA6" s="8">
        <f ca="1">POWER(10,-((Z6-$B$5)/10*$B$3))</f>
        <v>1.2256575904214664</v>
      </c>
      <c r="AB6" s="9">
        <f ca="1">POWER(10,-((Z6-$C$5)/10*$C$3))</f>
        <v>0.68638736383970189</v>
      </c>
      <c r="AC6" s="9">
        <f t="shared" ca="1" si="4"/>
        <v>1.2256575904214664</v>
      </c>
      <c r="AD6" s="9">
        <f t="shared" ca="1" si="5"/>
        <v>0.68638736383970189</v>
      </c>
      <c r="AE6" s="15">
        <f t="shared" ca="1" si="6"/>
        <v>1.1425119703075013</v>
      </c>
      <c r="AF6" s="9">
        <f t="shared" ca="1" si="7"/>
        <v>0.64246109451350408</v>
      </c>
      <c r="AG6" s="9">
        <f t="shared" ca="1" si="8"/>
        <v>1.1425119703075013</v>
      </c>
      <c r="AH6" s="16">
        <f t="shared" ca="1" si="9"/>
        <v>0.64246109451350408</v>
      </c>
      <c r="AI6" s="15">
        <f t="shared" ca="1" si="10"/>
        <v>0.67514452501318067</v>
      </c>
      <c r="AJ6" s="9">
        <f t="shared" ca="1" si="11"/>
        <v>0.67514452501318067</v>
      </c>
      <c r="AK6" s="15">
        <f t="shared" ca="1" si="12"/>
        <v>0.58983775698209351</v>
      </c>
      <c r="AL6" s="9">
        <f t="shared" ca="1" si="11"/>
        <v>0.58983775698209351</v>
      </c>
      <c r="AO6">
        <v>1.5</v>
      </c>
      <c r="AP6">
        <f t="shared" ca="1" si="24"/>
        <v>2</v>
      </c>
      <c r="AQ6">
        <f t="shared" ca="1" si="22"/>
        <v>1</v>
      </c>
      <c r="AR6">
        <f t="shared" ca="1" si="13"/>
        <v>-67</v>
      </c>
      <c r="AS6">
        <f t="shared" ca="1" si="13"/>
        <v>-68</v>
      </c>
      <c r="AT6">
        <f t="shared" ca="1" si="13"/>
        <v>-68</v>
      </c>
      <c r="AU6">
        <f t="shared" ca="1" si="13"/>
        <v>-68</v>
      </c>
      <c r="AV6">
        <f t="shared" ca="1" si="13"/>
        <v>-67</v>
      </c>
      <c r="AW6">
        <f t="shared" ca="1" si="13"/>
        <v>-67</v>
      </c>
      <c r="AX6">
        <f t="shared" ca="1" si="13"/>
        <v>-68</v>
      </c>
      <c r="AY6">
        <f t="shared" ca="1" si="13"/>
        <v>-67</v>
      </c>
      <c r="AZ6">
        <f t="shared" ca="1" si="13"/>
        <v>-67</v>
      </c>
      <c r="BA6">
        <f t="shared" ca="1" si="13"/>
        <v>-67</v>
      </c>
      <c r="BB6">
        <f t="shared" ca="1" si="14"/>
        <v>-67.400000000000006</v>
      </c>
      <c r="BC6" s="8">
        <f ca="1">POWER(10,-((BB6-$B$5)/10*$B$3))</f>
        <v>1.3148540829322213</v>
      </c>
      <c r="BD6" s="9">
        <f ca="1">POWER(10,-((BB6-$C$5)/10*$C$3))</f>
        <v>0.73331695453959111</v>
      </c>
      <c r="BE6" s="9">
        <f t="shared" ca="1" si="15"/>
        <v>1.3148540829322213</v>
      </c>
      <c r="BF6" s="9">
        <f t="shared" ca="1" si="16"/>
        <v>0.73331695453959111</v>
      </c>
      <c r="BG6" s="15">
        <f t="shared" ca="1" si="17"/>
        <v>1.1425119703075013</v>
      </c>
      <c r="BH6" s="9">
        <f t="shared" ca="1" si="18"/>
        <v>0.64246109451350408</v>
      </c>
      <c r="BI6" s="9">
        <f t="shared" ca="1" si="19"/>
        <v>1.1425119703075013</v>
      </c>
      <c r="BJ6" s="16">
        <f t="shared" ca="1" si="20"/>
        <v>0.64246109451350408</v>
      </c>
    </row>
    <row r="7" spans="1:62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23"/>
        <v>220</v>
      </c>
      <c r="O7">
        <f t="shared" si="21"/>
        <v>249</v>
      </c>
      <c r="P7">
        <f t="shared" ca="1" si="2"/>
        <v>-70</v>
      </c>
      <c r="Q7">
        <f t="shared" ca="1" si="2"/>
        <v>-70</v>
      </c>
      <c r="R7">
        <f t="shared" ca="1" si="2"/>
        <v>-70</v>
      </c>
      <c r="S7">
        <f t="shared" ca="1" si="2"/>
        <v>-70</v>
      </c>
      <c r="T7">
        <f t="shared" ca="1" si="2"/>
        <v>-70</v>
      </c>
      <c r="U7">
        <f t="shared" ca="1" si="2"/>
        <v>-70</v>
      </c>
      <c r="V7">
        <f t="shared" ca="1" si="2"/>
        <v>-70</v>
      </c>
      <c r="W7">
        <f t="shared" ca="1" si="2"/>
        <v>-70</v>
      </c>
      <c r="X7">
        <f t="shared" ca="1" si="2"/>
        <v>-70</v>
      </c>
      <c r="Y7">
        <f t="shared" ca="1" si="2"/>
        <v>-70</v>
      </c>
      <c r="Z7">
        <f t="shared" ca="1" si="3"/>
        <v>-70</v>
      </c>
      <c r="AA7" s="8">
        <f ca="1">POWER(10,-((Z7-$B$5)/10*$B$3))</f>
        <v>3.2770778724319896</v>
      </c>
      <c r="AB7" s="9">
        <f ca="1">POWER(10,-((Z7-$C$5)/10*$C$3))</f>
        <v>1.7325410365497673</v>
      </c>
      <c r="AC7" s="9">
        <f t="shared" ca="1" si="4"/>
        <v>3.2770778724319896</v>
      </c>
      <c r="AD7" s="9">
        <f t="shared" ca="1" si="5"/>
        <v>1.7325410365497673</v>
      </c>
      <c r="AE7" s="15">
        <f t="shared" ca="1" si="6"/>
        <v>3.2770778724319896</v>
      </c>
      <c r="AF7" s="9">
        <f t="shared" ca="1" si="7"/>
        <v>1.7325410365497673</v>
      </c>
      <c r="AG7" s="9">
        <f t="shared" ca="1" si="8"/>
        <v>3.2770778724319896</v>
      </c>
      <c r="AH7" s="16">
        <f t="shared" ca="1" si="9"/>
        <v>1.7325410365497673</v>
      </c>
      <c r="AI7" s="15">
        <f t="shared" ca="1" si="10"/>
        <v>2.0415935497280855</v>
      </c>
      <c r="AJ7" s="9">
        <f t="shared" ca="1" si="11"/>
        <v>2.0415935497280855</v>
      </c>
      <c r="AK7" s="15">
        <f t="shared" ca="1" si="12"/>
        <v>1.9981425901134651</v>
      </c>
      <c r="AL7" s="9">
        <f t="shared" ca="1" si="11"/>
        <v>1.9981425901134651</v>
      </c>
      <c r="AO7">
        <v>2</v>
      </c>
      <c r="AP7">
        <f t="shared" ca="1" si="24"/>
        <v>2</v>
      </c>
      <c r="AQ7">
        <f t="shared" ca="1" si="22"/>
        <v>1</v>
      </c>
      <c r="AR7">
        <f t="shared" ca="1" si="13"/>
        <v>-70</v>
      </c>
      <c r="AS7">
        <f t="shared" ca="1" si="13"/>
        <v>-70</v>
      </c>
      <c r="AT7">
        <f t="shared" ca="1" si="13"/>
        <v>-70</v>
      </c>
      <c r="AU7">
        <f t="shared" ca="1" si="13"/>
        <v>-70</v>
      </c>
      <c r="AV7">
        <f t="shared" ca="1" si="13"/>
        <v>-70</v>
      </c>
      <c r="AW7">
        <f t="shared" ca="1" si="13"/>
        <v>-70</v>
      </c>
      <c r="AX7">
        <f t="shared" ca="1" si="13"/>
        <v>-70</v>
      </c>
      <c r="AY7">
        <f t="shared" ca="1" si="13"/>
        <v>-70</v>
      </c>
      <c r="AZ7">
        <f t="shared" ca="1" si="13"/>
        <v>-70</v>
      </c>
      <c r="BA7">
        <f t="shared" ca="1" si="13"/>
        <v>-70</v>
      </c>
      <c r="BB7">
        <f t="shared" ca="1" si="14"/>
        <v>-70</v>
      </c>
      <c r="BC7" s="8">
        <f ca="1">POWER(10,-((BB7-$B$5)/10*$B$3))</f>
        <v>3.2770778724319896</v>
      </c>
      <c r="BD7" s="9">
        <f ca="1">POWER(10,-((BB7-$C$5)/10*$C$3))</f>
        <v>1.7325410365497673</v>
      </c>
      <c r="BE7" s="9">
        <f t="shared" ca="1" si="15"/>
        <v>3.2770778724319896</v>
      </c>
      <c r="BF7" s="9">
        <f t="shared" ca="1" si="16"/>
        <v>1.7325410365497673</v>
      </c>
      <c r="BG7" s="15">
        <f t="shared" ca="1" si="17"/>
        <v>3.2770778724319896</v>
      </c>
      <c r="BH7" s="9">
        <f t="shared" ca="1" si="18"/>
        <v>1.7325410365497673</v>
      </c>
      <c r="BI7" s="9">
        <f t="shared" ca="1" si="19"/>
        <v>3.2770778724319896</v>
      </c>
      <c r="BJ7" s="16">
        <f t="shared" ca="1" si="20"/>
        <v>1.7325410365497673</v>
      </c>
    </row>
    <row r="8" spans="1:62" x14ac:dyDescent="0.25">
      <c r="A8" t="s">
        <v>1492</v>
      </c>
      <c r="B8" t="s">
        <v>1487</v>
      </c>
      <c r="C8" t="s">
        <v>1488</v>
      </c>
      <c r="G8">
        <v>0.3</v>
      </c>
      <c r="H8">
        <v>-60</v>
      </c>
      <c r="I8">
        <v>-60</v>
      </c>
      <c r="M8">
        <v>2.5</v>
      </c>
      <c r="N8">
        <f t="shared" si="23"/>
        <v>250</v>
      </c>
      <c r="O8">
        <f t="shared" si="21"/>
        <v>279</v>
      </c>
      <c r="P8">
        <f t="shared" ca="1" si="2"/>
        <v>-77</v>
      </c>
      <c r="Q8">
        <f t="shared" ca="1" si="2"/>
        <v>-77</v>
      </c>
      <c r="R8">
        <f t="shared" ca="1" si="2"/>
        <v>-75</v>
      </c>
      <c r="S8">
        <f t="shared" ca="1" si="2"/>
        <v>-76</v>
      </c>
      <c r="T8">
        <f t="shared" ca="1" si="2"/>
        <v>-77</v>
      </c>
      <c r="U8">
        <f t="shared" ca="1" si="2"/>
        <v>-76</v>
      </c>
      <c r="V8">
        <f t="shared" ca="1" si="2"/>
        <v>-76</v>
      </c>
      <c r="W8">
        <f t="shared" ca="1" si="2"/>
        <v>-75</v>
      </c>
      <c r="X8">
        <f t="shared" ca="1" si="2"/>
        <v>-75</v>
      </c>
      <c r="Y8">
        <f t="shared" ca="1" si="2"/>
        <v>-75</v>
      </c>
      <c r="Z8">
        <f t="shared" ca="1" si="3"/>
        <v>-75.900000000000006</v>
      </c>
      <c r="AA8" s="8">
        <f ca="1">POWER(10,-((Z8-$B$5)/10*$B$3))</f>
        <v>26.030623257088745</v>
      </c>
      <c r="AB8" s="9">
        <f ca="1">POWER(10,-((Z8-$C$5)/10*$C$3))</f>
        <v>12.1897753040649</v>
      </c>
      <c r="AC8" s="9">
        <f t="shared" ca="1" si="4"/>
        <v>15</v>
      </c>
      <c r="AD8" s="9">
        <f t="shared" ca="1" si="5"/>
        <v>12.1897753040649</v>
      </c>
      <c r="AE8" s="15">
        <f t="shared" ca="1" si="6"/>
        <v>38.307231619356124</v>
      </c>
      <c r="AF8" s="9">
        <f t="shared" ca="1" si="7"/>
        <v>17.537559430352697</v>
      </c>
      <c r="AG8" s="9">
        <f t="shared" ca="1" si="8"/>
        <v>15</v>
      </c>
      <c r="AH8" s="16">
        <f t="shared" ca="1" si="9"/>
        <v>15</v>
      </c>
      <c r="AI8" s="15">
        <f t="shared" ca="1" si="10"/>
        <v>26.996359283805294</v>
      </c>
      <c r="AJ8" s="9">
        <f t="shared" ca="1" si="11"/>
        <v>15</v>
      </c>
      <c r="AK8" s="15">
        <f t="shared" ca="1" si="12"/>
        <v>22.930540502432269</v>
      </c>
      <c r="AL8" s="9">
        <f t="shared" ca="1" si="11"/>
        <v>15</v>
      </c>
      <c r="AO8">
        <v>2.5</v>
      </c>
      <c r="AP8">
        <f t="shared" ca="1" si="24"/>
        <v>2</v>
      </c>
      <c r="AQ8">
        <f t="shared" ca="1" si="22"/>
        <v>1</v>
      </c>
      <c r="AR8">
        <f t="shared" ca="1" si="13"/>
        <v>-76</v>
      </c>
      <c r="AS8">
        <f t="shared" ca="1" si="13"/>
        <v>-75</v>
      </c>
      <c r="AT8">
        <f t="shared" ca="1" si="13"/>
        <v>-75</v>
      </c>
      <c r="AU8">
        <f t="shared" ca="1" si="13"/>
        <v>-77</v>
      </c>
      <c r="AV8">
        <f t="shared" ca="1" si="13"/>
        <v>-76</v>
      </c>
      <c r="AW8">
        <f t="shared" ca="1" si="13"/>
        <v>-76</v>
      </c>
      <c r="AX8">
        <f t="shared" ca="1" si="13"/>
        <v>-76</v>
      </c>
      <c r="AY8">
        <f t="shared" ca="1" si="13"/>
        <v>-76</v>
      </c>
      <c r="AZ8">
        <f t="shared" ca="1" si="13"/>
        <v>-75</v>
      </c>
      <c r="BA8">
        <f t="shared" ca="1" si="13"/>
        <v>-76</v>
      </c>
      <c r="BB8">
        <f t="shared" ca="1" si="14"/>
        <v>-75.8</v>
      </c>
      <c r="BC8" s="8">
        <f ca="1">POWER(10,-((BB8-$B$5)/10*$B$3))</f>
        <v>25.13219186479127</v>
      </c>
      <c r="BD8" s="9">
        <f ca="1">POWER(10,-((BB8-$C$5)/10*$C$3))</f>
        <v>11.793276394504614</v>
      </c>
      <c r="BE8" s="9">
        <f t="shared" ca="1" si="15"/>
        <v>15</v>
      </c>
      <c r="BF8" s="9">
        <f t="shared" ca="1" si="16"/>
        <v>11.793276394504614</v>
      </c>
      <c r="BG8" s="15">
        <f t="shared" ca="1" si="17"/>
        <v>26.961171982048853</v>
      </c>
      <c r="BH8" s="9">
        <f t="shared" ca="1" si="18"/>
        <v>12.599604808111636</v>
      </c>
      <c r="BI8" s="9">
        <f t="shared" ca="1" si="19"/>
        <v>15</v>
      </c>
      <c r="BJ8" s="16">
        <f t="shared" ca="1" si="20"/>
        <v>12.599604808111636</v>
      </c>
    </row>
    <row r="9" spans="1:62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23"/>
        <v>280</v>
      </c>
      <c r="O9">
        <f t="shared" si="21"/>
        <v>310</v>
      </c>
      <c r="P9">
        <f t="shared" ca="1" si="2"/>
        <v>-85</v>
      </c>
      <c r="Q9">
        <f t="shared" ca="1" si="2"/>
        <v>-83</v>
      </c>
      <c r="R9">
        <f t="shared" ca="1" si="2"/>
        <v>-83</v>
      </c>
      <c r="S9">
        <f t="shared" ca="1" si="2"/>
        <v>-84</v>
      </c>
      <c r="T9">
        <f t="shared" ca="1" si="2"/>
        <v>-84</v>
      </c>
      <c r="U9">
        <f t="shared" ca="1" si="2"/>
        <v>-84</v>
      </c>
      <c r="V9">
        <f t="shared" ca="1" si="2"/>
        <v>-82</v>
      </c>
      <c r="W9">
        <f t="shared" ca="1" si="2"/>
        <v>-83</v>
      </c>
      <c r="X9">
        <f t="shared" ca="1" si="2"/>
        <v>-82</v>
      </c>
      <c r="Y9">
        <f t="shared" ca="1" si="2"/>
        <v>-82</v>
      </c>
      <c r="Z9">
        <f t="shared" ca="1" si="3"/>
        <v>-83.2</v>
      </c>
      <c r="AA9" s="8">
        <f ca="1">POWER(10,-((Z9-$B$5)/10*$B$3))</f>
        <v>338.09688770402897</v>
      </c>
      <c r="AB9" s="9">
        <f ca="1">POWER(10,-((Z9-$C$5)/10*$C$3))</f>
        <v>136.2589367366391</v>
      </c>
      <c r="AC9" s="9">
        <f t="shared" ca="1" si="4"/>
        <v>15</v>
      </c>
      <c r="AD9" s="9">
        <f t="shared" ca="1" si="5"/>
        <v>15</v>
      </c>
      <c r="AE9" s="15">
        <f t="shared" ca="1" si="6"/>
        <v>636.23385446891518</v>
      </c>
      <c r="AF9" s="9">
        <f t="shared" ca="1" si="7"/>
        <v>247.09673889405141</v>
      </c>
      <c r="AG9" s="9">
        <f t="shared" ca="1" si="8"/>
        <v>15</v>
      </c>
      <c r="AH9" s="16">
        <f t="shared" ca="1" si="9"/>
        <v>15</v>
      </c>
      <c r="AI9" s="15">
        <f t="shared" ca="1" si="10"/>
        <v>356.97772197476218</v>
      </c>
      <c r="AJ9" s="9">
        <f t="shared" ca="1" si="11"/>
        <v>15</v>
      </c>
      <c r="AK9" s="15">
        <f t="shared" ca="1" si="12"/>
        <v>263.14923185928802</v>
      </c>
      <c r="AL9" s="9">
        <f t="shared" ca="1" si="11"/>
        <v>15</v>
      </c>
      <c r="AO9">
        <v>3</v>
      </c>
      <c r="AP9">
        <f t="shared" ca="1" si="24"/>
        <v>2</v>
      </c>
      <c r="AQ9">
        <f t="shared" ca="1" si="22"/>
        <v>1</v>
      </c>
      <c r="AR9">
        <f t="shared" ca="1" si="13"/>
        <v>-83</v>
      </c>
      <c r="AS9">
        <f t="shared" ca="1" si="13"/>
        <v>-83</v>
      </c>
      <c r="AT9">
        <f t="shared" ca="1" si="13"/>
        <v>-85</v>
      </c>
      <c r="AU9">
        <f t="shared" ca="1" si="13"/>
        <v>-84</v>
      </c>
      <c r="AV9">
        <f t="shared" ca="1" si="13"/>
        <v>-82</v>
      </c>
      <c r="AW9">
        <f t="shared" ca="1" si="13"/>
        <v>-84</v>
      </c>
      <c r="AX9">
        <f t="shared" ca="1" si="13"/>
        <v>-84</v>
      </c>
      <c r="AY9">
        <f t="shared" ca="1" si="13"/>
        <v>-84</v>
      </c>
      <c r="AZ9">
        <f t="shared" ca="1" si="13"/>
        <v>-84</v>
      </c>
      <c r="BA9">
        <f t="shared" ca="1" si="13"/>
        <v>-82</v>
      </c>
      <c r="BB9">
        <f t="shared" ca="1" si="14"/>
        <v>-83.5</v>
      </c>
      <c r="BC9" s="8">
        <f ca="1">POWER(10,-((BB9-$B$5)/10*$B$3))</f>
        <v>375.66762845757603</v>
      </c>
      <c r="BD9" s="9">
        <f ca="1">POWER(10,-((BB9-$C$5)/10*$C$3))</f>
        <v>150.46956497600422</v>
      </c>
      <c r="BE9" s="9">
        <f t="shared" ca="1" si="15"/>
        <v>15</v>
      </c>
      <c r="BF9" s="9">
        <f t="shared" ca="1" si="16"/>
        <v>15</v>
      </c>
      <c r="BG9" s="15">
        <f t="shared" ca="1" si="17"/>
        <v>315.16121985809605</v>
      </c>
      <c r="BH9" s="9">
        <f t="shared" ca="1" si="18"/>
        <v>127.53886543504565</v>
      </c>
      <c r="BI9" s="9">
        <f t="shared" ca="1" si="19"/>
        <v>15</v>
      </c>
      <c r="BJ9" s="16">
        <f t="shared" ca="1" si="20"/>
        <v>15</v>
      </c>
    </row>
    <row r="10" spans="1:62" x14ac:dyDescent="0.25">
      <c r="G10">
        <v>0.3</v>
      </c>
      <c r="H10">
        <v>-60</v>
      </c>
      <c r="I10">
        <v>-60</v>
      </c>
      <c r="M10">
        <v>3.5</v>
      </c>
      <c r="N10">
        <f t="shared" si="23"/>
        <v>311</v>
      </c>
      <c r="O10">
        <f t="shared" si="21"/>
        <v>344</v>
      </c>
      <c r="P10">
        <f t="shared" ca="1" si="2"/>
        <v>-76</v>
      </c>
      <c r="Q10">
        <f t="shared" ca="1" si="2"/>
        <v>-77</v>
      </c>
      <c r="R10">
        <f t="shared" ca="1" si="2"/>
        <v>-76</v>
      </c>
      <c r="S10">
        <f t="shared" ca="1" si="2"/>
        <v>-77</v>
      </c>
      <c r="T10">
        <f t="shared" ca="1" si="2"/>
        <v>-77</v>
      </c>
      <c r="U10">
        <f t="shared" ca="1" si="2"/>
        <v>-77</v>
      </c>
      <c r="V10">
        <f t="shared" ca="1" si="2"/>
        <v>-76</v>
      </c>
      <c r="W10">
        <f t="shared" ca="1" si="2"/>
        <v>-76</v>
      </c>
      <c r="X10">
        <f t="shared" ca="1" si="2"/>
        <v>-77</v>
      </c>
      <c r="Y10">
        <f t="shared" ca="1" si="2"/>
        <v>-77</v>
      </c>
      <c r="Z10">
        <f t="shared" ca="1" si="3"/>
        <v>-76.599999999999994</v>
      </c>
      <c r="AA10" s="8">
        <f ca="1">POWER(10,-((Z10-$B$5)/10*$B$3))</f>
        <v>33.286180757680661</v>
      </c>
      <c r="AB10" s="9">
        <f ca="1">POWER(10,-((Z10-$C$5)/10*$C$3))</f>
        <v>15.364706293739069</v>
      </c>
      <c r="AC10" s="9">
        <f t="shared" ca="1" si="4"/>
        <v>15</v>
      </c>
      <c r="AD10" s="9">
        <f t="shared" ca="1" si="5"/>
        <v>15</v>
      </c>
      <c r="AE10" s="15">
        <f t="shared" ca="1" si="6"/>
        <v>26.961171982048853</v>
      </c>
      <c r="AF10" s="9">
        <f t="shared" ca="1" si="7"/>
        <v>12.599604808111636</v>
      </c>
      <c r="AG10" s="9">
        <f t="shared" ca="1" si="8"/>
        <v>15</v>
      </c>
      <c r="AH10" s="16">
        <f t="shared" ca="1" si="9"/>
        <v>12.599604808111636</v>
      </c>
      <c r="AI10" s="15">
        <f t="shared" ca="1" si="10"/>
        <v>26.996359283805294</v>
      </c>
      <c r="AJ10" s="9">
        <f t="shared" ca="1" si="11"/>
        <v>15</v>
      </c>
      <c r="AK10" s="15">
        <f t="shared" ca="1" si="12"/>
        <v>22.930540502432269</v>
      </c>
      <c r="AL10" s="9">
        <f t="shared" ca="1" si="11"/>
        <v>15</v>
      </c>
      <c r="AO10">
        <v>3.5</v>
      </c>
      <c r="AP10">
        <f t="shared" ca="1" si="24"/>
        <v>2</v>
      </c>
      <c r="AQ10">
        <f t="shared" ca="1" si="22"/>
        <v>1</v>
      </c>
      <c r="AR10">
        <f t="shared" ca="1" si="13"/>
        <v>-76</v>
      </c>
      <c r="AS10">
        <f t="shared" ca="1" si="13"/>
        <v>-76</v>
      </c>
      <c r="AT10">
        <f t="shared" ca="1" si="13"/>
        <v>-76</v>
      </c>
      <c r="AU10">
        <f t="shared" ca="1" si="13"/>
        <v>-77</v>
      </c>
      <c r="AV10">
        <f t="shared" ca="1" si="13"/>
        <v>-76</v>
      </c>
      <c r="AW10">
        <f t="shared" ca="1" si="13"/>
        <v>-77</v>
      </c>
      <c r="AX10">
        <f t="shared" ca="1" si="13"/>
        <v>-78</v>
      </c>
      <c r="AY10">
        <f t="shared" ca="1" si="13"/>
        <v>-76</v>
      </c>
      <c r="AZ10">
        <f t="shared" ca="1" si="13"/>
        <v>-77</v>
      </c>
      <c r="BA10">
        <f t="shared" ca="1" si="13"/>
        <v>-76</v>
      </c>
      <c r="BB10">
        <f t="shared" ca="1" si="14"/>
        <v>-76.5</v>
      </c>
      <c r="BC10" s="8">
        <f ca="1">POWER(10,-((BB10-$B$5)/10*$B$3))</f>
        <v>32.137328137940166</v>
      </c>
      <c r="BD10" s="9">
        <f ca="1">POWER(10,-((BB10-$C$5)/10*$C$3))</f>
        <v>14.864935859976505</v>
      </c>
      <c r="BE10" s="9">
        <f t="shared" ca="1" si="15"/>
        <v>15</v>
      </c>
      <c r="BF10" s="9">
        <f t="shared" ca="1" si="16"/>
        <v>14.864935859976505</v>
      </c>
      <c r="BG10" s="15">
        <f t="shared" ca="1" si="17"/>
        <v>26.961171982048853</v>
      </c>
      <c r="BH10" s="9">
        <f t="shared" ca="1" si="18"/>
        <v>12.599604808111636</v>
      </c>
      <c r="BI10" s="9">
        <f t="shared" ca="1" si="19"/>
        <v>15</v>
      </c>
      <c r="BJ10" s="16">
        <f t="shared" ca="1" si="20"/>
        <v>12.599604808111636</v>
      </c>
    </row>
    <row r="11" spans="1:62" x14ac:dyDescent="0.25">
      <c r="G11">
        <v>0.3</v>
      </c>
      <c r="H11">
        <v>-60</v>
      </c>
      <c r="I11">
        <v>-60</v>
      </c>
      <c r="M11">
        <v>4</v>
      </c>
      <c r="N11">
        <f t="shared" si="23"/>
        <v>345</v>
      </c>
      <c r="O11">
        <f t="shared" si="21"/>
        <v>395</v>
      </c>
      <c r="P11">
        <f t="shared" ca="1" si="2"/>
        <v>-78</v>
      </c>
      <c r="Q11">
        <f t="shared" ca="1" si="2"/>
        <v>-78</v>
      </c>
      <c r="R11">
        <f t="shared" ca="1" si="2"/>
        <v>-78</v>
      </c>
      <c r="S11">
        <f t="shared" ca="1" si="2"/>
        <v>-78</v>
      </c>
      <c r="T11">
        <f t="shared" ca="1" si="2"/>
        <v>-83</v>
      </c>
      <c r="U11">
        <f t="shared" ca="1" si="2"/>
        <v>-84</v>
      </c>
      <c r="V11">
        <f t="shared" ca="1" si="2"/>
        <v>-83</v>
      </c>
      <c r="W11">
        <f t="shared" ca="1" si="2"/>
        <v>-84</v>
      </c>
      <c r="X11">
        <f t="shared" ca="1" si="2"/>
        <v>-78</v>
      </c>
      <c r="Y11">
        <f t="shared" ca="1" si="2"/>
        <v>-84</v>
      </c>
      <c r="Z11">
        <f t="shared" ca="1" si="3"/>
        <v>-80.8</v>
      </c>
      <c r="AA11" s="8">
        <f ca="1">POWER(10,-((Z11-$B$5)/10*$B$3))</f>
        <v>145.52592581395311</v>
      </c>
      <c r="AB11" s="9">
        <f ca="1">POWER(10,-((Z11-$C$5)/10*$C$3))</f>
        <v>61.616303193617767</v>
      </c>
      <c r="AC11" s="9">
        <f t="shared" ca="1" si="4"/>
        <v>15</v>
      </c>
      <c r="AD11" s="9">
        <f t="shared" ca="1" si="5"/>
        <v>15</v>
      </c>
      <c r="AE11" s="15">
        <f t="shared" ca="1" si="6"/>
        <v>54.428049170712718</v>
      </c>
      <c r="AF11" s="9">
        <f t="shared" ca="1" si="7"/>
        <v>24.410764897573738</v>
      </c>
      <c r="AG11" s="9">
        <f t="shared" ca="1" si="8"/>
        <v>15</v>
      </c>
      <c r="AH11" s="16">
        <f t="shared" ca="1" si="9"/>
        <v>15</v>
      </c>
      <c r="AI11" s="15">
        <f t="shared" ca="1" si="10"/>
        <v>246.85974092987436</v>
      </c>
      <c r="AJ11" s="9">
        <f t="shared" ca="1" si="11"/>
        <v>15</v>
      </c>
      <c r="AK11" s="15">
        <f t="shared" ca="1" si="12"/>
        <v>395.21499059787124</v>
      </c>
      <c r="AL11" s="9">
        <f t="shared" ca="1" si="11"/>
        <v>15</v>
      </c>
      <c r="AO11">
        <v>4</v>
      </c>
      <c r="AP11">
        <f t="shared" ca="1" si="24"/>
        <v>2</v>
      </c>
      <c r="AQ11">
        <f t="shared" ca="1" si="22"/>
        <v>1</v>
      </c>
      <c r="AR11">
        <f t="shared" ca="1" si="13"/>
        <v>-84</v>
      </c>
      <c r="AS11">
        <f t="shared" ca="1" si="13"/>
        <v>-78</v>
      </c>
      <c r="AT11">
        <f t="shared" ca="1" si="13"/>
        <v>-82</v>
      </c>
      <c r="AU11">
        <f t="shared" ca="1" si="13"/>
        <v>-84</v>
      </c>
      <c r="AV11">
        <f t="shared" ca="1" si="13"/>
        <v>-84</v>
      </c>
      <c r="AW11">
        <f t="shared" ca="1" si="13"/>
        <v>-84</v>
      </c>
      <c r="AX11">
        <f t="shared" ca="1" si="13"/>
        <v>-78</v>
      </c>
      <c r="AY11">
        <f t="shared" ca="1" si="13"/>
        <v>-84</v>
      </c>
      <c r="AZ11">
        <f t="shared" ca="1" si="13"/>
        <v>-81</v>
      </c>
      <c r="BA11">
        <f t="shared" ca="1" si="13"/>
        <v>-84</v>
      </c>
      <c r="BB11">
        <f t="shared" ca="1" si="14"/>
        <v>-82.3</v>
      </c>
      <c r="BC11" s="8">
        <f ca="1">POWER(10,-((BB11-$B$5)/10*$B$3))</f>
        <v>246.46393165661024</v>
      </c>
      <c r="BD11" s="9">
        <f ca="1">POWER(10,-((BB11-$C$5)/10*$C$3))</f>
        <v>101.18449923263935</v>
      </c>
      <c r="BE11" s="9">
        <f t="shared" ca="1" si="15"/>
        <v>15</v>
      </c>
      <c r="BF11" s="9">
        <f t="shared" ca="1" si="16"/>
        <v>15</v>
      </c>
      <c r="BG11" s="15">
        <f t="shared" ca="1" si="17"/>
        <v>447.79039481596948</v>
      </c>
      <c r="BH11" s="9">
        <f t="shared" ca="1" si="18"/>
        <v>177.52306253342724</v>
      </c>
      <c r="BI11" s="9">
        <f t="shared" ca="1" si="19"/>
        <v>15</v>
      </c>
      <c r="BJ11" s="16">
        <f t="shared" ca="1" si="20"/>
        <v>15</v>
      </c>
    </row>
    <row r="12" spans="1:62" x14ac:dyDescent="0.25">
      <c r="G12">
        <v>0.3</v>
      </c>
      <c r="H12">
        <v>-59</v>
      </c>
      <c r="I12">
        <v>-59</v>
      </c>
      <c r="M12">
        <v>4.5</v>
      </c>
      <c r="N12">
        <f t="shared" si="23"/>
        <v>396</v>
      </c>
      <c r="O12">
        <f t="shared" si="21"/>
        <v>426</v>
      </c>
      <c r="P12">
        <f t="shared" ca="1" si="2"/>
        <v>-73</v>
      </c>
      <c r="Q12">
        <f t="shared" ca="1" si="2"/>
        <v>-73</v>
      </c>
      <c r="R12">
        <f t="shared" ca="1" si="2"/>
        <v>-73</v>
      </c>
      <c r="S12">
        <f t="shared" ca="1" si="2"/>
        <v>-74</v>
      </c>
      <c r="T12">
        <f t="shared" ca="1" si="2"/>
        <v>-73</v>
      </c>
      <c r="U12">
        <f t="shared" ca="1" si="2"/>
        <v>-73</v>
      </c>
      <c r="V12">
        <f t="shared" ca="1" si="2"/>
        <v>-73</v>
      </c>
      <c r="W12">
        <f t="shared" ca="1" si="2"/>
        <v>-73</v>
      </c>
      <c r="X12">
        <f t="shared" ca="1" si="2"/>
        <v>-73</v>
      </c>
      <c r="Y12">
        <f t="shared" ca="1" si="2"/>
        <v>-74</v>
      </c>
      <c r="Z12">
        <f t="shared" ca="1" si="3"/>
        <v>-73.2</v>
      </c>
      <c r="AA12" s="8">
        <f ca="1">POWER(10,-((Z12-$B$5)/10*$B$3))</f>
        <v>10.083728972217932</v>
      </c>
      <c r="AB12" s="9">
        <f ca="1">POWER(10,-((Z12-$C$5)/10*$C$3))</f>
        <v>4.9916332988476118</v>
      </c>
      <c r="AC12" s="9">
        <f t="shared" ca="1" si="4"/>
        <v>10.083728972217932</v>
      </c>
      <c r="AD12" s="9">
        <f t="shared" ca="1" si="5"/>
        <v>4.9916332988476118</v>
      </c>
      <c r="AE12" s="15">
        <f t="shared" ca="1" si="6"/>
        <v>9.3996734048160206</v>
      </c>
      <c r="AF12" s="9">
        <f t="shared" ca="1" si="7"/>
        <v>4.6721871082356232</v>
      </c>
      <c r="AG12" s="9">
        <f t="shared" ca="1" si="8"/>
        <v>9.3996734048160206</v>
      </c>
      <c r="AH12" s="16">
        <f t="shared" ca="1" si="9"/>
        <v>4.6721871082356232</v>
      </c>
      <c r="AI12" s="15">
        <f t="shared" ca="1" si="10"/>
        <v>6.1736473715904783</v>
      </c>
      <c r="AJ12" s="9">
        <f t="shared" ca="1" si="11"/>
        <v>6.1736473715904783</v>
      </c>
      <c r="AK12" s="15">
        <f t="shared" ca="1" si="12"/>
        <v>6.7689356321530889</v>
      </c>
      <c r="AL12" s="9">
        <f t="shared" ca="1" si="11"/>
        <v>6.7689356321530889</v>
      </c>
      <c r="AO12">
        <v>4.5</v>
      </c>
      <c r="AP12">
        <f t="shared" ca="1" si="24"/>
        <v>2</v>
      </c>
      <c r="AQ12">
        <f t="shared" ca="1" si="22"/>
        <v>1</v>
      </c>
      <c r="AR12">
        <f t="shared" ca="1" si="13"/>
        <v>-73</v>
      </c>
      <c r="AS12">
        <f t="shared" ca="1" si="13"/>
        <v>-73</v>
      </c>
      <c r="AT12">
        <f t="shared" ca="1" si="13"/>
        <v>-74</v>
      </c>
      <c r="AU12">
        <f t="shared" ca="1" si="13"/>
        <v>-74</v>
      </c>
      <c r="AV12">
        <f t="shared" ca="1" si="13"/>
        <v>-73</v>
      </c>
      <c r="AW12">
        <f t="shared" ca="1" si="13"/>
        <v>-74</v>
      </c>
      <c r="AX12">
        <f t="shared" ca="1" si="13"/>
        <v>-73</v>
      </c>
      <c r="AY12">
        <f t="shared" ca="1" si="13"/>
        <v>-74</v>
      </c>
      <c r="AZ12">
        <f t="shared" ca="1" si="13"/>
        <v>-74</v>
      </c>
      <c r="BA12">
        <f t="shared" ca="1" si="13"/>
        <v>-73</v>
      </c>
      <c r="BB12">
        <f t="shared" ca="1" si="14"/>
        <v>-73.5</v>
      </c>
      <c r="BC12" s="8">
        <f ca="1">POWER(10,-((BB12-$B$5)/10*$B$3))</f>
        <v>11.204275125768692</v>
      </c>
      <c r="BD12" s="9">
        <f ca="1">POWER(10,-((BB12-$C$5)/10*$C$3))</f>
        <v>5.5122174661397771</v>
      </c>
      <c r="BE12" s="9">
        <f t="shared" ca="1" si="15"/>
        <v>11.204275125768692</v>
      </c>
      <c r="BF12" s="9">
        <f t="shared" ca="1" si="16"/>
        <v>5.5122174661397771</v>
      </c>
      <c r="BG12" s="15">
        <f t="shared" ca="1" si="17"/>
        <v>9.3996734048160206</v>
      </c>
      <c r="BH12" s="9">
        <f t="shared" ca="1" si="18"/>
        <v>4.6721871082356232</v>
      </c>
      <c r="BI12" s="9">
        <f t="shared" ca="1" si="19"/>
        <v>9.3996734048160206</v>
      </c>
      <c r="BJ12" s="16">
        <f t="shared" ca="1" si="20"/>
        <v>4.6721871082356232</v>
      </c>
    </row>
    <row r="13" spans="1:62" x14ac:dyDescent="0.25">
      <c r="G13">
        <v>0.3</v>
      </c>
      <c r="H13">
        <v>-60</v>
      </c>
      <c r="I13">
        <v>-60</v>
      </c>
      <c r="M13">
        <v>5</v>
      </c>
      <c r="N13">
        <f t="shared" si="23"/>
        <v>427</v>
      </c>
      <c r="O13">
        <f t="shared" si="21"/>
        <v>459</v>
      </c>
      <c r="P13">
        <f t="shared" ca="1" si="2"/>
        <v>-74</v>
      </c>
      <c r="Q13">
        <f t="shared" ca="1" si="2"/>
        <v>-74</v>
      </c>
      <c r="R13">
        <f t="shared" ca="1" si="2"/>
        <v>-74</v>
      </c>
      <c r="S13">
        <f t="shared" ca="1" si="2"/>
        <v>-74</v>
      </c>
      <c r="T13">
        <f t="shared" ca="1" si="2"/>
        <v>-74</v>
      </c>
      <c r="U13">
        <f t="shared" ca="1" si="2"/>
        <v>-74</v>
      </c>
      <c r="V13">
        <f t="shared" ca="1" si="2"/>
        <v>-74</v>
      </c>
      <c r="W13">
        <f t="shared" ca="1" si="2"/>
        <v>-74</v>
      </c>
      <c r="X13">
        <f t="shared" ca="1" si="2"/>
        <v>-74</v>
      </c>
      <c r="Y13">
        <f t="shared" ca="1" si="2"/>
        <v>-74</v>
      </c>
      <c r="Z13">
        <f t="shared" ca="1" si="3"/>
        <v>-74</v>
      </c>
      <c r="AA13" s="8">
        <f ca="1">POWER(10,-((Z13-$B$5)/10*$B$3))</f>
        <v>13.35533434912743</v>
      </c>
      <c r="AB13" s="9">
        <f ca="1">POWER(10,-((Z13-$C$5)/10*$C$3))</f>
        <v>6.5032800892023017</v>
      </c>
      <c r="AC13" s="9">
        <f t="shared" ca="1" si="4"/>
        <v>13.35533434912743</v>
      </c>
      <c r="AD13" s="9">
        <f t="shared" ca="1" si="5"/>
        <v>6.5032800892023017</v>
      </c>
      <c r="AE13" s="15">
        <f t="shared" ca="1" si="6"/>
        <v>13.35533434912743</v>
      </c>
      <c r="AF13" s="9">
        <f t="shared" ca="1" si="7"/>
        <v>6.5032800892023017</v>
      </c>
      <c r="AG13" s="9">
        <f t="shared" ca="1" si="8"/>
        <v>13.35533434912743</v>
      </c>
      <c r="AH13" s="16">
        <f t="shared" ca="1" si="9"/>
        <v>6.5032800892023017</v>
      </c>
      <c r="AI13" s="15">
        <f t="shared" ca="1" si="10"/>
        <v>8.9275576758054669</v>
      </c>
      <c r="AJ13" s="9">
        <f t="shared" ca="1" si="11"/>
        <v>8.9275576758054669</v>
      </c>
      <c r="AK13" s="15">
        <f t="shared" ca="1" si="12"/>
        <v>10.166037017540917</v>
      </c>
      <c r="AL13" s="9">
        <f t="shared" ca="1" si="11"/>
        <v>10.166037017540917</v>
      </c>
      <c r="AO13">
        <v>5</v>
      </c>
      <c r="AP13">
        <f t="shared" ca="1" si="24"/>
        <v>2</v>
      </c>
      <c r="AQ13">
        <f t="shared" ca="1" si="22"/>
        <v>1</v>
      </c>
      <c r="AR13">
        <f t="shared" ca="1" si="13"/>
        <v>-74</v>
      </c>
      <c r="AS13">
        <f t="shared" ca="1" si="13"/>
        <v>-74</v>
      </c>
      <c r="AT13">
        <f t="shared" ca="1" si="13"/>
        <v>-74</v>
      </c>
      <c r="AU13">
        <f t="shared" ca="1" si="13"/>
        <v>-74</v>
      </c>
      <c r="AV13">
        <f t="shared" ca="1" si="13"/>
        <v>-74</v>
      </c>
      <c r="AW13">
        <f t="shared" ca="1" si="13"/>
        <v>-74</v>
      </c>
      <c r="AX13">
        <f t="shared" ca="1" si="13"/>
        <v>-74</v>
      </c>
      <c r="AY13">
        <f t="shared" ca="1" si="13"/>
        <v>-74</v>
      </c>
      <c r="AZ13">
        <f t="shared" ca="1" si="13"/>
        <v>-74</v>
      </c>
      <c r="BA13">
        <f t="shared" ca="1" si="13"/>
        <v>-74</v>
      </c>
      <c r="BB13">
        <f t="shared" ca="1" si="14"/>
        <v>-74</v>
      </c>
      <c r="BC13" s="8">
        <f ca="1">POWER(10,-((BB13-$B$5)/10*$B$3))</f>
        <v>13.35533434912743</v>
      </c>
      <c r="BD13" s="9">
        <f ca="1">POWER(10,-((BB13-$C$5)/10*$C$3))</f>
        <v>6.5032800892023017</v>
      </c>
      <c r="BE13" s="9">
        <f t="shared" ca="1" si="15"/>
        <v>13.35533434912743</v>
      </c>
      <c r="BF13" s="9">
        <f t="shared" ca="1" si="16"/>
        <v>6.5032800892023017</v>
      </c>
      <c r="BG13" s="15">
        <f t="shared" ca="1" si="17"/>
        <v>13.35533434912743</v>
      </c>
      <c r="BH13" s="9">
        <f t="shared" ca="1" si="18"/>
        <v>6.5032800892023017</v>
      </c>
      <c r="BI13" s="9">
        <f t="shared" ca="1" si="19"/>
        <v>13.35533434912743</v>
      </c>
      <c r="BJ13" s="16">
        <f t="shared" ca="1" si="20"/>
        <v>6.5032800892023017</v>
      </c>
    </row>
    <row r="14" spans="1:62" x14ac:dyDescent="0.25">
      <c r="G14">
        <v>0.3</v>
      </c>
      <c r="H14">
        <v>-60</v>
      </c>
      <c r="I14">
        <v>-60</v>
      </c>
      <c r="M14">
        <v>5.5</v>
      </c>
      <c r="N14">
        <f t="shared" si="23"/>
        <v>460</v>
      </c>
      <c r="O14">
        <f t="shared" si="21"/>
        <v>489</v>
      </c>
      <c r="P14">
        <f t="shared" ca="1" si="2"/>
        <v>-76</v>
      </c>
      <c r="Q14">
        <f t="shared" ca="1" si="2"/>
        <v>-78</v>
      </c>
      <c r="R14">
        <f t="shared" ca="1" si="2"/>
        <v>-76</v>
      </c>
      <c r="S14">
        <f t="shared" ca="1" si="2"/>
        <v>-77</v>
      </c>
      <c r="T14">
        <f t="shared" ca="1" si="2"/>
        <v>-76</v>
      </c>
      <c r="U14">
        <f t="shared" ca="1" si="2"/>
        <v>-77</v>
      </c>
      <c r="V14">
        <f t="shared" ca="1" si="2"/>
        <v>-76</v>
      </c>
      <c r="W14">
        <f t="shared" ca="1" si="2"/>
        <v>-76</v>
      </c>
      <c r="X14">
        <f t="shared" ca="1" si="2"/>
        <v>-75</v>
      </c>
      <c r="Y14">
        <f t="shared" ca="1" si="2"/>
        <v>-78</v>
      </c>
      <c r="Z14">
        <f t="shared" ca="1" si="3"/>
        <v>-76.5</v>
      </c>
      <c r="AA14" s="8">
        <f ca="1">POWER(10,-((Z14-$B$5)/10*$B$3))</f>
        <v>32.137328137940166</v>
      </c>
      <c r="AB14" s="9">
        <f ca="1">POWER(10,-((Z14-$C$5)/10*$C$3))</f>
        <v>14.864935859976505</v>
      </c>
      <c r="AC14" s="9">
        <f t="shared" ca="1" si="4"/>
        <v>15</v>
      </c>
      <c r="AD14" s="9">
        <f t="shared" ca="1" si="5"/>
        <v>14.864935859976505</v>
      </c>
      <c r="AE14" s="15">
        <f t="shared" ca="1" si="6"/>
        <v>26.961171982048853</v>
      </c>
      <c r="AF14" s="9">
        <f t="shared" ca="1" si="7"/>
        <v>12.599604808111636</v>
      </c>
      <c r="AG14" s="9">
        <f t="shared" ca="1" si="8"/>
        <v>15</v>
      </c>
      <c r="AH14" s="16">
        <f t="shared" ca="1" si="9"/>
        <v>12.599604808111636</v>
      </c>
      <c r="AI14" s="15">
        <f t="shared" ca="1" si="10"/>
        <v>18.668711935253871</v>
      </c>
      <c r="AJ14" s="9">
        <f t="shared" ca="1" si="11"/>
        <v>15</v>
      </c>
      <c r="AK14" s="15">
        <f t="shared" ca="1" si="12"/>
        <v>22.930540502432269</v>
      </c>
      <c r="AL14" s="9">
        <f t="shared" ca="1" si="11"/>
        <v>15</v>
      </c>
      <c r="AO14">
        <v>5.5</v>
      </c>
      <c r="AP14">
        <f t="shared" ca="1" si="24"/>
        <v>2</v>
      </c>
      <c r="AQ14">
        <f t="shared" ca="1" si="22"/>
        <v>1</v>
      </c>
      <c r="AR14">
        <f t="shared" ca="1" si="13"/>
        <v>-77</v>
      </c>
      <c r="AS14">
        <f t="shared" ca="1" si="13"/>
        <v>-75</v>
      </c>
      <c r="AT14">
        <f t="shared" ca="1" si="13"/>
        <v>-75</v>
      </c>
      <c r="AU14">
        <f t="shared" ca="1" si="13"/>
        <v>-78</v>
      </c>
      <c r="AV14">
        <f t="shared" ca="1" si="13"/>
        <v>-76</v>
      </c>
      <c r="AW14">
        <f t="shared" ca="1" si="13"/>
        <v>-77</v>
      </c>
      <c r="AX14">
        <f t="shared" ca="1" si="13"/>
        <v>-78</v>
      </c>
      <c r="AY14">
        <f t="shared" ca="1" si="13"/>
        <v>-77</v>
      </c>
      <c r="AZ14">
        <f t="shared" ca="1" si="13"/>
        <v>-77</v>
      </c>
      <c r="BA14">
        <f t="shared" ca="1" si="13"/>
        <v>-78</v>
      </c>
      <c r="BB14">
        <f t="shared" ca="1" si="14"/>
        <v>-76.8</v>
      </c>
      <c r="BC14" s="8">
        <f ca="1">POWER(10,-((BB14-$B$5)/10*$B$3))</f>
        <v>35.708562502685929</v>
      </c>
      <c r="BD14" s="9">
        <f ca="1">POWER(10,-((BB14-$C$5)/10*$C$3))</f>
        <v>16.415220064207574</v>
      </c>
      <c r="BE14" s="9">
        <f t="shared" ca="1" si="15"/>
        <v>15</v>
      </c>
      <c r="BF14" s="9">
        <f t="shared" ca="1" si="16"/>
        <v>15</v>
      </c>
      <c r="BG14" s="15">
        <f t="shared" ca="1" si="17"/>
        <v>38.307231619356124</v>
      </c>
      <c r="BH14" s="9">
        <f t="shared" ca="1" si="18"/>
        <v>17.537559430352697</v>
      </c>
      <c r="BI14" s="9">
        <f t="shared" ca="1" si="19"/>
        <v>15</v>
      </c>
      <c r="BJ14" s="16">
        <f t="shared" ca="1" si="20"/>
        <v>15</v>
      </c>
    </row>
    <row r="15" spans="1:62" x14ac:dyDescent="0.25">
      <c r="G15">
        <v>0.3</v>
      </c>
      <c r="H15">
        <v>-60</v>
      </c>
      <c r="I15">
        <v>-60</v>
      </c>
      <c r="M15">
        <v>6</v>
      </c>
      <c r="N15">
        <f t="shared" si="23"/>
        <v>490</v>
      </c>
      <c r="O15">
        <f t="shared" si="21"/>
        <v>527</v>
      </c>
      <c r="P15">
        <f t="shared" ca="1" si="2"/>
        <v>-86</v>
      </c>
      <c r="Q15">
        <f t="shared" ca="1" si="2"/>
        <v>-94</v>
      </c>
      <c r="R15">
        <f t="shared" ca="1" si="2"/>
        <v>-88</v>
      </c>
      <c r="S15">
        <f t="shared" ca="1" si="2"/>
        <v>-86</v>
      </c>
      <c r="T15">
        <f t="shared" ca="1" si="2"/>
        <v>-77</v>
      </c>
      <c r="U15">
        <f t="shared" ca="1" si="2"/>
        <v>-91</v>
      </c>
      <c r="V15">
        <f t="shared" ca="1" si="2"/>
        <v>-94</v>
      </c>
      <c r="W15">
        <f t="shared" ca="1" si="2"/>
        <v>-76</v>
      </c>
      <c r="X15">
        <f t="shared" ca="1" si="2"/>
        <v>-73</v>
      </c>
      <c r="Y15">
        <f t="shared" ca="1" si="2"/>
        <v>-90</v>
      </c>
      <c r="Z15">
        <f t="shared" ca="1" si="3"/>
        <v>-85.5</v>
      </c>
      <c r="AA15" s="8">
        <f ca="1">POWER(10,-((Z15-$B$5)/10*$B$3))</f>
        <v>758.3815780392564</v>
      </c>
      <c r="AB15" s="9">
        <f ca="1">POWER(10,-((Z15-$C$5)/10*$C$3))</f>
        <v>291.52320495835767</v>
      </c>
      <c r="AC15" s="9">
        <f t="shared" ca="1" si="4"/>
        <v>15</v>
      </c>
      <c r="AD15" s="9">
        <f t="shared" ca="1" si="5"/>
        <v>15</v>
      </c>
      <c r="AE15" s="15">
        <f t="shared" ca="1" si="6"/>
        <v>903.97990278182033</v>
      </c>
      <c r="AF15" s="9">
        <f t="shared" ca="1" si="7"/>
        <v>343.93727496999583</v>
      </c>
      <c r="AG15" s="9">
        <f t="shared" ca="1" si="8"/>
        <v>15</v>
      </c>
      <c r="AH15" s="16">
        <f t="shared" ca="1" si="9"/>
        <v>15</v>
      </c>
      <c r="AI15" s="15">
        <f t="shared" ca="1" si="10"/>
        <v>26.996359283805294</v>
      </c>
      <c r="AJ15" s="9">
        <f t="shared" ca="1" si="11"/>
        <v>15</v>
      </c>
      <c r="AK15" s="15">
        <f t="shared" ca="1" si="12"/>
        <v>34655.944260815333</v>
      </c>
      <c r="AL15" s="9">
        <f t="shared" ca="1" si="11"/>
        <v>15</v>
      </c>
      <c r="AO15">
        <v>6</v>
      </c>
      <c r="AP15">
        <f t="shared" ca="1" si="24"/>
        <v>2</v>
      </c>
      <c r="AQ15">
        <f t="shared" ca="1" si="22"/>
        <v>1</v>
      </c>
      <c r="AR15">
        <f t="shared" ca="1" si="13"/>
        <v>-89</v>
      </c>
      <c r="AS15">
        <f t="shared" ca="1" si="13"/>
        <v>-91</v>
      </c>
      <c r="AT15">
        <f t="shared" ca="1" si="13"/>
        <v>-76</v>
      </c>
      <c r="AU15">
        <f t="shared" ca="1" si="13"/>
        <v>-88</v>
      </c>
      <c r="AV15">
        <f t="shared" ca="1" si="13"/>
        <v>-94</v>
      </c>
      <c r="AW15">
        <f t="shared" ca="1" si="13"/>
        <v>-73</v>
      </c>
      <c r="AX15">
        <f t="shared" ca="1" si="13"/>
        <v>-77</v>
      </c>
      <c r="AY15">
        <f t="shared" ca="1" si="13"/>
        <v>-90</v>
      </c>
      <c r="AZ15">
        <f t="shared" ca="1" si="13"/>
        <v>-77</v>
      </c>
      <c r="BA15">
        <f t="shared" ca="1" si="13"/>
        <v>-91</v>
      </c>
      <c r="BB15">
        <f t="shared" ca="1" si="14"/>
        <v>-84.6</v>
      </c>
      <c r="BC15" s="8">
        <f ca="1">POWER(10,-((BB15-$B$5)/10*$B$3))</f>
        <v>552.84065667922971</v>
      </c>
      <c r="BD15" s="9">
        <f ca="1">POWER(10,-((BB15-$C$5)/10*$C$3))</f>
        <v>216.48216414177972</v>
      </c>
      <c r="BE15" s="9">
        <f t="shared" ca="1" si="15"/>
        <v>15</v>
      </c>
      <c r="BF15" s="9">
        <f t="shared" ca="1" si="16"/>
        <v>15</v>
      </c>
      <c r="BG15" s="15">
        <f t="shared" ca="1" si="17"/>
        <v>2592.8940908445816</v>
      </c>
      <c r="BH15" s="9">
        <f t="shared" ca="1" si="18"/>
        <v>927.50432356662088</v>
      </c>
      <c r="BI15" s="9">
        <f t="shared" ca="1" si="19"/>
        <v>15</v>
      </c>
      <c r="BJ15" s="16">
        <f t="shared" ca="1" si="20"/>
        <v>15</v>
      </c>
    </row>
    <row r="16" spans="1:62" x14ac:dyDescent="0.25">
      <c r="G16">
        <v>0.3</v>
      </c>
      <c r="H16">
        <v>-60</v>
      </c>
      <c r="I16">
        <v>-60</v>
      </c>
      <c r="M16">
        <v>6.5</v>
      </c>
      <c r="N16">
        <f t="shared" si="23"/>
        <v>528</v>
      </c>
      <c r="O16">
        <f t="shared" si="21"/>
        <v>554</v>
      </c>
      <c r="P16">
        <f t="shared" ca="1" si="2"/>
        <v>-82</v>
      </c>
      <c r="Q16">
        <f t="shared" ca="1" si="2"/>
        <v>-87</v>
      </c>
      <c r="R16">
        <f t="shared" ca="1" si="2"/>
        <v>-86</v>
      </c>
      <c r="S16">
        <f t="shared" ca="1" si="2"/>
        <v>-82</v>
      </c>
      <c r="T16">
        <f t="shared" ca="1" si="2"/>
        <v>-84</v>
      </c>
      <c r="U16">
        <f t="shared" ca="1" si="2"/>
        <v>-86</v>
      </c>
      <c r="V16">
        <f t="shared" ca="1" si="2"/>
        <v>-83</v>
      </c>
      <c r="W16">
        <f t="shared" ca="1" si="2"/>
        <v>-82</v>
      </c>
      <c r="X16">
        <f t="shared" ca="1" si="2"/>
        <v>-85</v>
      </c>
      <c r="Y16">
        <f t="shared" ca="1" si="2"/>
        <v>-84</v>
      </c>
      <c r="Z16">
        <f t="shared" ca="1" si="3"/>
        <v>-84.1</v>
      </c>
      <c r="AA16" s="8">
        <f ca="1">POWER(10,-((Z16-$B$5)/10*$B$3))</f>
        <v>463.79810914650909</v>
      </c>
      <c r="AB16" s="9">
        <f ca="1">POWER(10,-((Z16-$C$5)/10*$C$3))</f>
        <v>183.49152272732999</v>
      </c>
      <c r="AC16" s="9">
        <f t="shared" ca="1" si="4"/>
        <v>15</v>
      </c>
      <c r="AD16" s="9">
        <f t="shared" ca="1" si="5"/>
        <v>15</v>
      </c>
      <c r="AE16" s="15">
        <f t="shared" ca="1" si="6"/>
        <v>221.81492870847319</v>
      </c>
      <c r="AF16" s="9">
        <f t="shared" ca="1" si="7"/>
        <v>91.628445140167784</v>
      </c>
      <c r="AG16" s="9">
        <f t="shared" ca="1" si="8"/>
        <v>15</v>
      </c>
      <c r="AH16" s="16">
        <f t="shared" ca="1" si="9"/>
        <v>15</v>
      </c>
      <c r="AI16" s="15">
        <f t="shared" ca="1" si="10"/>
        <v>356.97772197476218</v>
      </c>
      <c r="AJ16" s="9">
        <f t="shared" ca="1" si="11"/>
        <v>15</v>
      </c>
      <c r="AK16" s="15">
        <f t="shared" ca="1" si="12"/>
        <v>395.21499059787124</v>
      </c>
      <c r="AL16" s="9">
        <f t="shared" ca="1" si="11"/>
        <v>15</v>
      </c>
      <c r="AO16">
        <v>6.5</v>
      </c>
      <c r="AP16">
        <f t="shared" ca="1" si="24"/>
        <v>2</v>
      </c>
      <c r="AQ16">
        <f t="shared" ca="1" si="22"/>
        <v>1</v>
      </c>
      <c r="AR16">
        <f t="shared" ca="1" si="13"/>
        <v>-86</v>
      </c>
      <c r="AS16">
        <f t="shared" ca="1" si="13"/>
        <v>-84</v>
      </c>
      <c r="AT16">
        <f t="shared" ca="1" si="13"/>
        <v>-84</v>
      </c>
      <c r="AU16">
        <f t="shared" ca="1" si="13"/>
        <v>-84</v>
      </c>
      <c r="AV16">
        <f t="shared" ca="1" si="13"/>
        <v>-86</v>
      </c>
      <c r="AW16">
        <f t="shared" ca="1" si="13"/>
        <v>-84</v>
      </c>
      <c r="AX16">
        <f t="shared" ca="1" si="13"/>
        <v>-84</v>
      </c>
      <c r="AY16">
        <f t="shared" ca="1" si="13"/>
        <v>-82</v>
      </c>
      <c r="AZ16">
        <f t="shared" ca="1" si="13"/>
        <v>-84</v>
      </c>
      <c r="BA16">
        <f t="shared" ca="1" si="13"/>
        <v>-86</v>
      </c>
      <c r="BB16">
        <f t="shared" ca="1" si="14"/>
        <v>-84.4</v>
      </c>
      <c r="BC16" s="8">
        <f ca="1">POWER(10,-((BB16-$B$5)/10*$B$3))</f>
        <v>515.33729555861146</v>
      </c>
      <c r="BD16" s="9">
        <f ca="1">POWER(10,-((BB16-$C$5)/10*$C$3))</f>
        <v>202.62810104654164</v>
      </c>
      <c r="BE16" s="9">
        <f t="shared" ca="1" si="15"/>
        <v>15</v>
      </c>
      <c r="BF16" s="9">
        <f t="shared" ca="1" si="16"/>
        <v>15</v>
      </c>
      <c r="BG16" s="15">
        <f t="shared" ca="1" si="17"/>
        <v>903.97990278182033</v>
      </c>
      <c r="BH16" s="9">
        <f t="shared" ca="1" si="18"/>
        <v>343.93727496999583</v>
      </c>
      <c r="BI16" s="9">
        <f t="shared" ca="1" si="19"/>
        <v>15</v>
      </c>
      <c r="BJ16" s="16">
        <f t="shared" ca="1" si="20"/>
        <v>15</v>
      </c>
    </row>
    <row r="17" spans="7:62" x14ac:dyDescent="0.25">
      <c r="G17">
        <v>0.3</v>
      </c>
      <c r="H17">
        <v>-60</v>
      </c>
      <c r="I17">
        <v>-60</v>
      </c>
      <c r="M17">
        <v>7</v>
      </c>
      <c r="N17">
        <f t="shared" si="23"/>
        <v>555</v>
      </c>
      <c r="O17">
        <f t="shared" si="21"/>
        <v>582</v>
      </c>
      <c r="P17">
        <f t="shared" ca="1" si="2"/>
        <v>-74</v>
      </c>
      <c r="Q17">
        <f t="shared" ca="1" si="2"/>
        <v>-73</v>
      </c>
      <c r="R17">
        <f t="shared" ca="1" si="2"/>
        <v>-74</v>
      </c>
      <c r="S17">
        <f t="shared" ca="1" si="2"/>
        <v>-74</v>
      </c>
      <c r="T17">
        <f t="shared" ca="1" si="2"/>
        <v>-74</v>
      </c>
      <c r="U17">
        <f t="shared" ca="1" si="2"/>
        <v>-75</v>
      </c>
      <c r="V17">
        <f t="shared" ca="1" si="2"/>
        <v>-73</v>
      </c>
      <c r="W17">
        <f t="shared" ca="1" si="2"/>
        <v>-74</v>
      </c>
      <c r="X17">
        <f t="shared" ca="1" si="2"/>
        <v>-74</v>
      </c>
      <c r="Y17">
        <f t="shared" ca="1" si="2"/>
        <v>-75</v>
      </c>
      <c r="Z17">
        <f t="shared" ca="1" si="3"/>
        <v>-74</v>
      </c>
      <c r="AA17" s="8">
        <f ca="1">POWER(10,-((Z17-$B$5)/10*$B$3))</f>
        <v>13.35533434912743</v>
      </c>
      <c r="AB17" s="9">
        <f ca="1">POWER(10,-((Z17-$C$5)/10*$C$3))</f>
        <v>6.5032800892023017</v>
      </c>
      <c r="AC17" s="9">
        <f t="shared" ca="1" si="4"/>
        <v>13.35533434912743</v>
      </c>
      <c r="AD17" s="9">
        <f t="shared" ca="1" si="5"/>
        <v>6.5032800892023017</v>
      </c>
      <c r="AE17" s="15">
        <f t="shared" ca="1" si="6"/>
        <v>13.35533434912743</v>
      </c>
      <c r="AF17" s="9">
        <f t="shared" ca="1" si="7"/>
        <v>6.5032800892023017</v>
      </c>
      <c r="AG17" s="9">
        <f t="shared" ca="1" si="8"/>
        <v>13.35533434912743</v>
      </c>
      <c r="AH17" s="16">
        <f t="shared" ca="1" si="9"/>
        <v>6.5032800892023017</v>
      </c>
      <c r="AI17" s="15">
        <f t="shared" ca="1" si="10"/>
        <v>8.9275576758054669</v>
      </c>
      <c r="AJ17" s="9">
        <f t="shared" ca="1" si="11"/>
        <v>8.9275576758054669</v>
      </c>
      <c r="AK17" s="15">
        <f t="shared" ref="AK3:AK17" ca="1" si="25">POWER(10,-((V17-$C$7)/10*$B$7))</f>
        <v>6.1736473715904783</v>
      </c>
      <c r="AL17" s="9">
        <f t="shared" ca="1" si="11"/>
        <v>6.1736473715904783</v>
      </c>
      <c r="AO17">
        <v>7</v>
      </c>
      <c r="AP17">
        <f t="shared" ca="1" si="24"/>
        <v>2</v>
      </c>
      <c r="AQ17">
        <f t="shared" ca="1" si="22"/>
        <v>1</v>
      </c>
      <c r="AR17">
        <f t="shared" ca="1" si="13"/>
        <v>-73</v>
      </c>
      <c r="AS17">
        <f t="shared" ca="1" si="13"/>
        <v>-75</v>
      </c>
      <c r="AT17">
        <f t="shared" ca="1" si="13"/>
        <v>-73</v>
      </c>
      <c r="AU17">
        <f t="shared" ca="1" si="13"/>
        <v>-73</v>
      </c>
      <c r="AV17">
        <f t="shared" ca="1" si="13"/>
        <v>-73</v>
      </c>
      <c r="AW17">
        <f t="shared" ca="1" si="13"/>
        <v>-73</v>
      </c>
      <c r="AX17">
        <f t="shared" ca="1" si="13"/>
        <v>-74</v>
      </c>
      <c r="AY17">
        <f t="shared" ca="1" si="13"/>
        <v>-74</v>
      </c>
      <c r="AZ17">
        <f t="shared" ca="1" si="13"/>
        <v>-74</v>
      </c>
      <c r="BA17">
        <f t="shared" ca="1" si="13"/>
        <v>-75</v>
      </c>
      <c r="BB17">
        <f t="shared" ca="1" si="14"/>
        <v>-73.7</v>
      </c>
      <c r="BC17" s="8">
        <f ca="1">POWER(10,-((BB17-$B$5)/10*$B$3))</f>
        <v>12.019659495884989</v>
      </c>
      <c r="BD17" s="9">
        <f ca="1">POWER(10,-((BB17-$C$5)/10*$C$3))</f>
        <v>5.8890981069598682</v>
      </c>
      <c r="BE17" s="9">
        <f t="shared" ca="1" si="15"/>
        <v>12.019659495884989</v>
      </c>
      <c r="BF17" s="9">
        <f t="shared" ca="1" si="16"/>
        <v>5.8890981069598682</v>
      </c>
      <c r="BG17" s="15">
        <f t="shared" ca="1" si="17"/>
        <v>9.3996734048160206</v>
      </c>
      <c r="BH17" s="9">
        <f t="shared" ca="1" si="18"/>
        <v>4.6721871082356232</v>
      </c>
      <c r="BI17" s="9">
        <f t="shared" ca="1" si="19"/>
        <v>9.3996734048160206</v>
      </c>
      <c r="BJ17" s="16">
        <f t="shared" ca="1" si="20"/>
        <v>4.6721871082356232</v>
      </c>
    </row>
    <row r="18" spans="7:62" x14ac:dyDescent="0.25">
      <c r="G18">
        <v>0.3</v>
      </c>
      <c r="H18">
        <v>-59</v>
      </c>
      <c r="I18">
        <v>-59</v>
      </c>
      <c r="M18">
        <v>7.5</v>
      </c>
      <c r="N18">
        <f t="shared" si="23"/>
        <v>583</v>
      </c>
      <c r="O18">
        <f t="shared" si="21"/>
        <v>678</v>
      </c>
      <c r="P18">
        <f t="shared" ca="1" si="2"/>
        <v>-83</v>
      </c>
      <c r="Q18">
        <f t="shared" ca="1" si="2"/>
        <v>-82</v>
      </c>
      <c r="R18">
        <f t="shared" ca="1" si="2"/>
        <v>-81</v>
      </c>
      <c r="S18">
        <f t="shared" ca="1" si="2"/>
        <v>-85</v>
      </c>
      <c r="T18">
        <f t="shared" ca="1" si="2"/>
        <v>-85</v>
      </c>
      <c r="U18">
        <f t="shared" ca="1" si="2"/>
        <v>-86</v>
      </c>
      <c r="V18">
        <f t="shared" ca="1" si="2"/>
        <v>-88</v>
      </c>
      <c r="W18">
        <f t="shared" ca="1" si="2"/>
        <v>-82</v>
      </c>
      <c r="X18">
        <f t="shared" ca="1" si="2"/>
        <v>-83</v>
      </c>
      <c r="Y18">
        <f t="shared" ca="1" si="2"/>
        <v>-82</v>
      </c>
      <c r="Z18">
        <f t="shared" ca="1" si="3"/>
        <v>-83.7</v>
      </c>
      <c r="AA18" s="8">
        <f ca="1">POWER(10,-((Z18-$B$5)/10*$B$3))</f>
        <v>403.0066137256614</v>
      </c>
      <c r="AB18" s="9">
        <f ca="1">POWER(10,-((Z18-$C$5)/10*$C$3))</f>
        <v>160.75745118884439</v>
      </c>
      <c r="AC18" s="9">
        <f t="shared" ca="1" si="4"/>
        <v>15</v>
      </c>
      <c r="AD18" s="9">
        <f t="shared" ca="1" si="5"/>
        <v>15</v>
      </c>
      <c r="AE18" s="15">
        <f t="shared" ca="1" si="6"/>
        <v>315.16121985809605</v>
      </c>
      <c r="AF18" s="9">
        <f t="shared" ca="1" si="7"/>
        <v>127.53886543504565</v>
      </c>
      <c r="AG18" s="9">
        <f t="shared" ca="1" si="8"/>
        <v>15</v>
      </c>
      <c r="AH18" s="16">
        <f t="shared" ca="1" si="9"/>
        <v>15</v>
      </c>
      <c r="AI18" s="21" t="s">
        <v>1486</v>
      </c>
      <c r="AJ18" s="3"/>
      <c r="AK18" s="3" t="s">
        <v>1492</v>
      </c>
      <c r="AL18" s="3"/>
      <c r="AO18">
        <v>7.5</v>
      </c>
      <c r="AP18">
        <f t="shared" ca="1" si="24"/>
        <v>2</v>
      </c>
      <c r="AQ18">
        <f t="shared" ca="1" si="22"/>
        <v>1</v>
      </c>
      <c r="AR18">
        <f t="shared" ca="1" si="13"/>
        <v>-85</v>
      </c>
      <c r="AS18">
        <f t="shared" ca="1" si="13"/>
        <v>-83</v>
      </c>
      <c r="AT18">
        <f t="shared" ca="1" si="13"/>
        <v>-89</v>
      </c>
      <c r="AU18">
        <f t="shared" ca="1" si="13"/>
        <v>-84</v>
      </c>
      <c r="AV18">
        <f t="shared" ca="1" si="13"/>
        <v>-82</v>
      </c>
      <c r="AW18">
        <f t="shared" ca="1" si="13"/>
        <v>-83</v>
      </c>
      <c r="AX18">
        <f t="shared" ca="1" si="13"/>
        <v>-83</v>
      </c>
      <c r="AY18">
        <f t="shared" ca="1" si="13"/>
        <v>-82</v>
      </c>
      <c r="AZ18">
        <f t="shared" ca="1" si="13"/>
        <v>-83</v>
      </c>
      <c r="BA18">
        <f t="shared" ca="1" si="13"/>
        <v>-83</v>
      </c>
      <c r="BB18">
        <f t="shared" ca="1" si="14"/>
        <v>-83.7</v>
      </c>
      <c r="BC18" s="8">
        <f ca="1">POWER(10,-((BB18-$B$5)/10*$B$3))</f>
        <v>403.0066137256614</v>
      </c>
      <c r="BD18" s="9">
        <f ca="1">POWER(10,-((BB18-$C$5)/10*$C$3))</f>
        <v>160.75745118884439</v>
      </c>
      <c r="BE18" s="9">
        <f t="shared" ca="1" si="15"/>
        <v>15</v>
      </c>
      <c r="BF18" s="9">
        <f t="shared" ca="1" si="16"/>
        <v>15</v>
      </c>
      <c r="BG18" s="15">
        <f t="shared" ca="1" si="17"/>
        <v>636.23385446891518</v>
      </c>
      <c r="BH18" s="9">
        <f t="shared" ca="1" si="18"/>
        <v>247.09673889405141</v>
      </c>
      <c r="BI18" s="9">
        <f t="shared" ca="1" si="19"/>
        <v>15</v>
      </c>
      <c r="BJ18" s="16">
        <f t="shared" ca="1" si="20"/>
        <v>15</v>
      </c>
    </row>
    <row r="19" spans="7:62" x14ac:dyDescent="0.25">
      <c r="G19">
        <v>0.3</v>
      </c>
      <c r="H19">
        <v>-59</v>
      </c>
      <c r="I19">
        <v>-59</v>
      </c>
      <c r="M19">
        <v>8</v>
      </c>
      <c r="N19">
        <f t="shared" si="23"/>
        <v>679</v>
      </c>
      <c r="O19">
        <f t="shared" si="21"/>
        <v>777</v>
      </c>
      <c r="P19">
        <f t="shared" ca="1" si="2"/>
        <v>-95</v>
      </c>
      <c r="Q19">
        <f t="shared" ca="1" si="2"/>
        <v>-90</v>
      </c>
      <c r="R19">
        <f t="shared" ca="1" si="2"/>
        <v>-90</v>
      </c>
      <c r="S19">
        <f t="shared" ca="1" si="2"/>
        <v>-97</v>
      </c>
      <c r="T19">
        <f t="shared" ca="1" si="2"/>
        <v>-87</v>
      </c>
      <c r="U19">
        <f t="shared" ca="1" si="2"/>
        <v>-86</v>
      </c>
      <c r="V19">
        <f t="shared" ca="1" si="2"/>
        <v>-87</v>
      </c>
      <c r="W19">
        <f t="shared" ca="1" si="2"/>
        <v>-95</v>
      </c>
      <c r="X19">
        <f t="shared" ca="1" si="2"/>
        <v>-86</v>
      </c>
      <c r="Y19">
        <f t="shared" ca="1" si="2"/>
        <v>-86</v>
      </c>
      <c r="Z19">
        <f t="shared" ca="1" si="3"/>
        <v>-89.9</v>
      </c>
      <c r="AA19" s="8">
        <f ca="1">POWER(10,-((Z19-$B$5)/10*$B$3))</f>
        <v>3556.9075619637815</v>
      </c>
      <c r="AB19" s="9">
        <f ca="1">POWER(10,-((Z19-$C$5)/10*$C$3))</f>
        <v>1249.012980310886</v>
      </c>
      <c r="AC19" s="9">
        <f t="shared" ca="1" si="4"/>
        <v>15</v>
      </c>
      <c r="AD19" s="9">
        <f t="shared" ca="1" si="5"/>
        <v>15</v>
      </c>
      <c r="AE19" s="15">
        <f t="shared" ca="1" si="6"/>
        <v>21332.25581930382</v>
      </c>
      <c r="AF19" s="9">
        <f t="shared" ca="1" si="7"/>
        <v>6745.1146542690567</v>
      </c>
      <c r="AG19" s="9">
        <f t="shared" ca="1" si="8"/>
        <v>15</v>
      </c>
      <c r="AH19" s="16">
        <f t="shared" ca="1" si="9"/>
        <v>15</v>
      </c>
      <c r="AO19">
        <v>8</v>
      </c>
      <c r="AP19">
        <f t="shared" ca="1" si="24"/>
        <v>2</v>
      </c>
      <c r="AQ19">
        <f t="shared" ca="1" si="22"/>
        <v>1</v>
      </c>
      <c r="AR19">
        <f t="shared" ca="1" si="13"/>
        <v>-86</v>
      </c>
      <c r="AS19">
        <f t="shared" ca="1" si="13"/>
        <v>-88</v>
      </c>
      <c r="AT19">
        <f t="shared" ca="1" si="13"/>
        <v>-89</v>
      </c>
      <c r="AU19">
        <f t="shared" ca="1" si="13"/>
        <v>-96</v>
      </c>
      <c r="AV19">
        <f t="shared" ca="1" si="13"/>
        <v>-86</v>
      </c>
      <c r="AW19">
        <f t="shared" ca="1" si="13"/>
        <v>-92</v>
      </c>
      <c r="AX19">
        <f t="shared" ca="1" si="13"/>
        <v>-92</v>
      </c>
      <c r="AY19">
        <f t="shared" ca="1" si="13"/>
        <v>-86</v>
      </c>
      <c r="AZ19">
        <f t="shared" ca="1" si="13"/>
        <v>-95</v>
      </c>
      <c r="BA19">
        <f t="shared" ca="1" si="13"/>
        <v>-90</v>
      </c>
      <c r="BB19">
        <f t="shared" ca="1" si="14"/>
        <v>-90</v>
      </c>
      <c r="BC19" s="8">
        <f ca="1">POWER(10,-((BB19-$B$5)/10*$B$3))</f>
        <v>3684.0607139992385</v>
      </c>
      <c r="BD19" s="9">
        <f ca="1">POWER(10,-((BB19-$C$5)/10*$C$3))</f>
        <v>1291.0057453537381</v>
      </c>
      <c r="BE19" s="9">
        <f t="shared" ca="1" si="15"/>
        <v>15</v>
      </c>
      <c r="BF19" s="9">
        <f t="shared" ca="1" si="16"/>
        <v>15</v>
      </c>
      <c r="BG19" s="15">
        <f t="shared" ca="1" si="17"/>
        <v>903.97990278182033</v>
      </c>
      <c r="BH19" s="9">
        <f t="shared" ca="1" si="18"/>
        <v>343.93727496999583</v>
      </c>
      <c r="BI19" s="9">
        <f t="shared" ca="1" si="19"/>
        <v>15</v>
      </c>
      <c r="BJ19" s="16">
        <f t="shared" ca="1" si="20"/>
        <v>15</v>
      </c>
    </row>
    <row r="20" spans="7:62" x14ac:dyDescent="0.25">
      <c r="G20">
        <v>0.3</v>
      </c>
      <c r="H20">
        <v>-60</v>
      </c>
      <c r="I20">
        <v>-60</v>
      </c>
      <c r="M20">
        <v>8.5</v>
      </c>
      <c r="N20">
        <f t="shared" si="23"/>
        <v>778</v>
      </c>
      <c r="O20">
        <f t="shared" si="21"/>
        <v>821</v>
      </c>
      <c r="P20">
        <f t="shared" ca="1" si="2"/>
        <v>-82</v>
      </c>
      <c r="Q20">
        <f t="shared" ca="1" si="2"/>
        <v>-81</v>
      </c>
      <c r="R20">
        <f t="shared" ca="1" si="2"/>
        <v>-82</v>
      </c>
      <c r="S20">
        <f t="shared" ca="1" si="2"/>
        <v>-82</v>
      </c>
      <c r="T20">
        <f t="shared" ca="1" si="2"/>
        <v>-81</v>
      </c>
      <c r="U20">
        <f t="shared" ca="1" si="2"/>
        <v>-81</v>
      </c>
      <c r="V20">
        <f t="shared" ca="1" si="2"/>
        <v>-81</v>
      </c>
      <c r="W20">
        <f t="shared" ca="1" si="2"/>
        <v>-81</v>
      </c>
      <c r="X20">
        <f t="shared" ca="1" si="2"/>
        <v>-81</v>
      </c>
      <c r="Y20">
        <f t="shared" ca="1" si="2"/>
        <v>-81</v>
      </c>
      <c r="Z20">
        <f t="shared" ca="1" si="3"/>
        <v>-81.3</v>
      </c>
      <c r="AA20" s="8">
        <f ca="1">POWER(10,-((Z20-$B$5)/10*$B$3))</f>
        <v>173.46480462994862</v>
      </c>
      <c r="AB20" s="9">
        <f ca="1">POWER(10,-((Z20-$C$5)/10*$C$3))</f>
        <v>72.694533586666267</v>
      </c>
      <c r="AC20" s="9">
        <f t="shared" ca="1" si="4"/>
        <v>15</v>
      </c>
      <c r="AD20" s="9">
        <f t="shared" ca="1" si="5"/>
        <v>15</v>
      </c>
      <c r="AE20" s="15">
        <f t="shared" ca="1" si="6"/>
        <v>221.81492870847319</v>
      </c>
      <c r="AF20" s="9">
        <f t="shared" ca="1" si="7"/>
        <v>91.628445140167784</v>
      </c>
      <c r="AG20" s="9">
        <f t="shared" ca="1" si="8"/>
        <v>15</v>
      </c>
      <c r="AH20" s="16">
        <f t="shared" ca="1" si="9"/>
        <v>15</v>
      </c>
      <c r="AO20">
        <v>8.5</v>
      </c>
      <c r="AP20">
        <f t="shared" ca="1" si="24"/>
        <v>2</v>
      </c>
      <c r="AQ20">
        <f t="shared" ca="1" si="22"/>
        <v>1</v>
      </c>
      <c r="AR20">
        <f t="shared" ca="1" si="13"/>
        <v>-81</v>
      </c>
      <c r="AS20">
        <f t="shared" ca="1" si="13"/>
        <v>-81</v>
      </c>
      <c r="AT20">
        <f t="shared" ca="1" si="13"/>
        <v>-81</v>
      </c>
      <c r="AU20">
        <f t="shared" ca="1" si="13"/>
        <v>-81</v>
      </c>
      <c r="AV20">
        <f t="shared" ca="1" si="13"/>
        <v>-81</v>
      </c>
      <c r="AW20">
        <f t="shared" ca="1" si="13"/>
        <v>-82</v>
      </c>
      <c r="AX20">
        <f t="shared" ca="1" si="13"/>
        <v>-82</v>
      </c>
      <c r="AY20">
        <f t="shared" ca="1" si="13"/>
        <v>-82</v>
      </c>
      <c r="AZ20">
        <f t="shared" ca="1" si="13"/>
        <v>-81</v>
      </c>
      <c r="BA20">
        <f t="shared" ca="1" si="13"/>
        <v>-81</v>
      </c>
      <c r="BB20">
        <f t="shared" ca="1" si="14"/>
        <v>-81.3</v>
      </c>
      <c r="BC20" s="8">
        <f ca="1">POWER(10,-((BB20-$B$5)/10*$B$3))</f>
        <v>173.46480462994862</v>
      </c>
      <c r="BD20" s="9">
        <f ca="1">POWER(10,-((BB20-$C$5)/10*$C$3))</f>
        <v>72.694533586666267</v>
      </c>
      <c r="BE20" s="9">
        <f t="shared" ca="1" si="15"/>
        <v>15</v>
      </c>
      <c r="BF20" s="9">
        <f t="shared" ca="1" si="16"/>
        <v>15</v>
      </c>
      <c r="BG20" s="15">
        <f t="shared" ca="1" si="17"/>
        <v>156.11648736509684</v>
      </c>
      <c r="BH20" s="9">
        <f t="shared" ca="1" si="18"/>
        <v>65.82912534282049</v>
      </c>
      <c r="BI20" s="9">
        <f t="shared" ca="1" si="19"/>
        <v>15</v>
      </c>
      <c r="BJ20" s="16">
        <f t="shared" ca="1" si="20"/>
        <v>15</v>
      </c>
    </row>
    <row r="21" spans="7:62" x14ac:dyDescent="0.25">
      <c r="G21">
        <v>0.3</v>
      </c>
      <c r="H21">
        <v>-60</v>
      </c>
      <c r="I21">
        <v>-60</v>
      </c>
      <c r="M21">
        <v>9</v>
      </c>
      <c r="N21">
        <f t="shared" si="23"/>
        <v>822</v>
      </c>
      <c r="O21">
        <f t="shared" si="21"/>
        <v>885</v>
      </c>
      <c r="P21">
        <f t="shared" ca="1" si="2"/>
        <v>-85</v>
      </c>
      <c r="Q21">
        <f t="shared" ca="1" si="2"/>
        <v>-80</v>
      </c>
      <c r="R21">
        <f t="shared" ca="1" si="2"/>
        <v>-80</v>
      </c>
      <c r="S21">
        <f t="shared" ca="1" si="2"/>
        <v>-84</v>
      </c>
      <c r="T21">
        <f t="shared" ca="1" si="2"/>
        <v>-80</v>
      </c>
      <c r="U21">
        <f t="shared" ca="1" si="2"/>
        <v>-85</v>
      </c>
      <c r="V21">
        <f t="shared" ca="1" si="2"/>
        <v>-80</v>
      </c>
      <c r="W21">
        <f t="shared" ca="1" si="2"/>
        <v>-84</v>
      </c>
      <c r="X21">
        <f t="shared" ca="1" si="2"/>
        <v>-84</v>
      </c>
      <c r="Y21">
        <f t="shared" ca="1" si="2"/>
        <v>-85</v>
      </c>
      <c r="Z21">
        <f t="shared" ca="1" si="3"/>
        <v>-82.7</v>
      </c>
      <c r="AA21" s="8">
        <f ca="1">POWER(10,-((Z21-$B$5)/10*$B$3))</f>
        <v>283.64176066094234</v>
      </c>
      <c r="AB21" s="9">
        <f ca="1">POWER(10,-((Z21-$C$5)/10*$C$3))</f>
        <v>115.49385551521983</v>
      </c>
      <c r="AC21" s="9">
        <f t="shared" ca="1" si="4"/>
        <v>15</v>
      </c>
      <c r="AD21" s="9">
        <f t="shared" ca="1" si="5"/>
        <v>15</v>
      </c>
      <c r="AE21" s="15">
        <f t="shared" ca="1" si="6"/>
        <v>636.23385446891518</v>
      </c>
      <c r="AF21" s="9">
        <f t="shared" ca="1" si="7"/>
        <v>247.09673889405141</v>
      </c>
      <c r="AG21" s="9">
        <f t="shared" ca="1" si="8"/>
        <v>15</v>
      </c>
      <c r="AH21" s="16">
        <f t="shared" ca="1" si="9"/>
        <v>15</v>
      </c>
      <c r="AO21">
        <v>9</v>
      </c>
      <c r="AP21">
        <f t="shared" ca="1" si="24"/>
        <v>2</v>
      </c>
      <c r="AQ21">
        <f t="shared" ca="1" si="22"/>
        <v>1</v>
      </c>
      <c r="AR21">
        <f t="shared" ca="1" si="13"/>
        <v>-84</v>
      </c>
      <c r="AS21">
        <f t="shared" ca="1" si="13"/>
        <v>-80</v>
      </c>
      <c r="AT21">
        <f t="shared" ca="1" si="13"/>
        <v>-80</v>
      </c>
      <c r="AU21">
        <f t="shared" ca="1" si="13"/>
        <v>-84</v>
      </c>
      <c r="AV21">
        <f t="shared" ca="1" si="13"/>
        <v>-80</v>
      </c>
      <c r="AW21">
        <f t="shared" ca="1" si="13"/>
        <v>-82</v>
      </c>
      <c r="AX21">
        <f t="shared" ca="1" si="13"/>
        <v>-79</v>
      </c>
      <c r="AY21">
        <f t="shared" ca="1" si="13"/>
        <v>-80</v>
      </c>
      <c r="AZ21">
        <f t="shared" ca="1" si="13"/>
        <v>-84</v>
      </c>
      <c r="BA21">
        <f t="shared" ca="1" si="13"/>
        <v>-84</v>
      </c>
      <c r="BB21">
        <f t="shared" ca="1" si="14"/>
        <v>-81.7</v>
      </c>
      <c r="BC21" s="8">
        <f ca="1">POWER(10,-((BB21-$B$5)/10*$B$3))</f>
        <v>199.63108706103219</v>
      </c>
      <c r="BD21" s="9">
        <f ca="1">POWER(10,-((BB21-$C$5)/10*$C$3))</f>
        <v>82.974882738723778</v>
      </c>
      <c r="BE21" s="9">
        <f t="shared" ca="1" si="15"/>
        <v>15</v>
      </c>
      <c r="BF21" s="9">
        <f t="shared" ca="1" si="16"/>
        <v>15</v>
      </c>
      <c r="BG21" s="15">
        <f t="shared" ca="1" si="17"/>
        <v>447.79039481596948</v>
      </c>
      <c r="BH21" s="9">
        <f t="shared" ca="1" si="18"/>
        <v>177.52306253342724</v>
      </c>
      <c r="BI21" s="9">
        <f t="shared" ca="1" si="19"/>
        <v>15</v>
      </c>
      <c r="BJ21" s="16">
        <f t="shared" ca="1" si="20"/>
        <v>15</v>
      </c>
    </row>
    <row r="22" spans="7:62" x14ac:dyDescent="0.25">
      <c r="G22">
        <v>0.3</v>
      </c>
      <c r="H22">
        <v>-60</v>
      </c>
      <c r="I22">
        <v>-60</v>
      </c>
      <c r="M22">
        <v>9.5</v>
      </c>
      <c r="N22">
        <f t="shared" si="23"/>
        <v>886</v>
      </c>
      <c r="O22">
        <f t="shared" si="21"/>
        <v>974</v>
      </c>
      <c r="P22">
        <f t="shared" ca="1" si="2"/>
        <v>-82</v>
      </c>
      <c r="Q22">
        <f t="shared" ca="1" si="2"/>
        <v>-80</v>
      </c>
      <c r="R22">
        <f t="shared" ca="1" si="2"/>
        <v>-81</v>
      </c>
      <c r="S22">
        <f t="shared" ca="1" si="2"/>
        <v>-82</v>
      </c>
      <c r="T22">
        <f t="shared" ca="1" si="2"/>
        <v>-81</v>
      </c>
      <c r="U22">
        <f t="shared" ca="1" si="2"/>
        <v>-80</v>
      </c>
      <c r="V22">
        <f t="shared" ca="1" si="2"/>
        <v>-81</v>
      </c>
      <c r="W22">
        <f t="shared" ca="1" si="2"/>
        <v>-81</v>
      </c>
      <c r="X22">
        <f t="shared" ca="1" si="2"/>
        <v>-82</v>
      </c>
      <c r="Y22">
        <f t="shared" ca="1" si="2"/>
        <v>-81</v>
      </c>
      <c r="Z22">
        <f t="shared" ca="1" si="3"/>
        <v>-81.099999999999994</v>
      </c>
      <c r="AA22" s="8">
        <f ca="1">POWER(10,-((Z22-$B$5)/10*$B$3))</f>
        <v>161.69737556850464</v>
      </c>
      <c r="AB22" s="9">
        <f ca="1">POWER(10,-((Z22-$C$5)/10*$C$3))</f>
        <v>68.042350535091373</v>
      </c>
      <c r="AC22" s="9">
        <f t="shared" ca="1" si="4"/>
        <v>15</v>
      </c>
      <c r="AD22" s="9">
        <f t="shared" ca="1" si="5"/>
        <v>15</v>
      </c>
      <c r="AE22" s="15">
        <f t="shared" ca="1" si="6"/>
        <v>221.81492870847319</v>
      </c>
      <c r="AF22" s="9">
        <f t="shared" ca="1" si="7"/>
        <v>91.628445140167784</v>
      </c>
      <c r="AG22" s="9">
        <f t="shared" ca="1" si="8"/>
        <v>15</v>
      </c>
      <c r="AH22" s="16">
        <f t="shared" ca="1" si="9"/>
        <v>15</v>
      </c>
      <c r="AO22">
        <v>9.5</v>
      </c>
      <c r="AP22">
        <f t="shared" ca="1" si="24"/>
        <v>2</v>
      </c>
      <c r="AQ22">
        <f t="shared" ca="1" si="22"/>
        <v>1</v>
      </c>
      <c r="AR22">
        <f t="shared" ca="1" si="13"/>
        <v>-80</v>
      </c>
      <c r="AS22">
        <f t="shared" ca="1" si="13"/>
        <v>-81</v>
      </c>
      <c r="AT22">
        <f t="shared" ca="1" si="13"/>
        <v>-82</v>
      </c>
      <c r="AU22">
        <f t="shared" ca="1" si="13"/>
        <v>-80</v>
      </c>
      <c r="AV22">
        <f t="shared" ca="1" si="13"/>
        <v>-81</v>
      </c>
      <c r="AW22">
        <f t="shared" ca="1" si="13"/>
        <v>-81</v>
      </c>
      <c r="AX22">
        <f t="shared" ca="1" si="13"/>
        <v>-81</v>
      </c>
      <c r="AY22">
        <f t="shared" ca="1" si="13"/>
        <v>-82</v>
      </c>
      <c r="AZ22">
        <f t="shared" ca="1" si="13"/>
        <v>-82</v>
      </c>
      <c r="BA22">
        <f t="shared" ca="1" si="13"/>
        <v>-80</v>
      </c>
      <c r="BB22">
        <f t="shared" ca="1" si="14"/>
        <v>-81</v>
      </c>
      <c r="BC22" s="8">
        <f ca="1">POWER(10,-((BB22-$B$5)/10*$B$3))</f>
        <v>156.11648736509684</v>
      </c>
      <c r="BD22" s="9">
        <f ca="1">POWER(10,-((BB22-$C$5)/10*$C$3))</f>
        <v>65.82912534282049</v>
      </c>
      <c r="BE22" s="9">
        <f t="shared" ca="1" si="15"/>
        <v>15</v>
      </c>
      <c r="BF22" s="9">
        <f t="shared" ca="1" si="16"/>
        <v>15</v>
      </c>
      <c r="BG22" s="15">
        <f t="shared" ca="1" si="17"/>
        <v>109.87699416412387</v>
      </c>
      <c r="BH22" s="9">
        <f t="shared" ca="1" si="18"/>
        <v>47.293978815985312</v>
      </c>
      <c r="BI22" s="9">
        <f t="shared" ca="1" si="19"/>
        <v>15</v>
      </c>
      <c r="BJ22" s="16">
        <f t="shared" ca="1" si="20"/>
        <v>15</v>
      </c>
    </row>
    <row r="23" spans="7:62" x14ac:dyDescent="0.25">
      <c r="G23">
        <v>0.3</v>
      </c>
      <c r="H23">
        <v>-59</v>
      </c>
      <c r="I23">
        <v>-59</v>
      </c>
      <c r="M23">
        <v>10</v>
      </c>
      <c r="N23">
        <f t="shared" si="23"/>
        <v>975</v>
      </c>
      <c r="O23">
        <f t="shared" si="21"/>
        <v>1045</v>
      </c>
      <c r="P23">
        <f t="shared" ca="1" si="2"/>
        <v>-78</v>
      </c>
      <c r="Q23">
        <f t="shared" ca="1" si="2"/>
        <v>-78</v>
      </c>
      <c r="R23">
        <f t="shared" ca="1" si="2"/>
        <v>-79</v>
      </c>
      <c r="S23">
        <f t="shared" ca="1" si="2"/>
        <v>-78</v>
      </c>
      <c r="T23">
        <f t="shared" ca="1" si="2"/>
        <v>-78</v>
      </c>
      <c r="U23">
        <f t="shared" ca="1" si="2"/>
        <v>-78</v>
      </c>
      <c r="V23">
        <f t="shared" ca="1" si="2"/>
        <v>-78</v>
      </c>
      <c r="W23">
        <f t="shared" ca="1" si="2"/>
        <v>-80</v>
      </c>
      <c r="X23">
        <f t="shared" ca="1" si="2"/>
        <v>-78</v>
      </c>
      <c r="Y23">
        <f t="shared" ca="1" si="2"/>
        <v>-77</v>
      </c>
      <c r="Z23">
        <f t="shared" ca="1" si="3"/>
        <v>-78.2</v>
      </c>
      <c r="AA23" s="8">
        <f ca="1">POWER(10,-((Z23-$B$5)/10*$B$3))</f>
        <v>58.389017648508435</v>
      </c>
      <c r="AB23" s="9">
        <f ca="1">POWER(10,-((Z23-$C$5)/10*$C$3))</f>
        <v>26.079774651637191</v>
      </c>
      <c r="AC23" s="9">
        <f t="shared" ca="1" si="4"/>
        <v>15</v>
      </c>
      <c r="AD23" s="9">
        <f t="shared" ca="1" si="5"/>
        <v>15</v>
      </c>
      <c r="AE23" s="15">
        <f t="shared" ca="1" si="6"/>
        <v>54.428049170712718</v>
      </c>
      <c r="AF23" s="9">
        <f t="shared" ca="1" si="7"/>
        <v>24.410764897573738</v>
      </c>
      <c r="AG23" s="9">
        <f t="shared" ca="1" si="8"/>
        <v>15</v>
      </c>
      <c r="AH23" s="16">
        <f t="shared" ca="1" si="9"/>
        <v>15</v>
      </c>
      <c r="AO23">
        <v>10</v>
      </c>
      <c r="AP23">
        <f t="shared" ca="1" si="24"/>
        <v>2</v>
      </c>
      <c r="AQ23">
        <f t="shared" ca="1" si="22"/>
        <v>1</v>
      </c>
      <c r="AR23">
        <f t="shared" ca="1" si="13"/>
        <v>-77</v>
      </c>
      <c r="AS23">
        <f t="shared" ca="1" si="13"/>
        <v>-78</v>
      </c>
      <c r="AT23">
        <f t="shared" ca="1" si="13"/>
        <v>-78</v>
      </c>
      <c r="AU23">
        <f t="shared" ca="1" si="13"/>
        <v>-79</v>
      </c>
      <c r="AV23">
        <f t="shared" ca="1" si="13"/>
        <v>-80</v>
      </c>
      <c r="AW23">
        <f t="shared" ca="1" si="13"/>
        <v>-79</v>
      </c>
      <c r="AX23">
        <f t="shared" ca="1" si="13"/>
        <v>-79</v>
      </c>
      <c r="AY23">
        <f t="shared" ca="1" si="13"/>
        <v>-79</v>
      </c>
      <c r="AZ23">
        <f t="shared" ca="1" si="13"/>
        <v>-78</v>
      </c>
      <c r="BA23">
        <f t="shared" ca="1" si="13"/>
        <v>-77</v>
      </c>
      <c r="BB23">
        <f t="shared" ca="1" si="14"/>
        <v>-78.400000000000006</v>
      </c>
      <c r="BC23" s="8">
        <f ca="1">POWER(10,-((BB23-$B$5)/10*$B$3))</f>
        <v>62.638243220231651</v>
      </c>
      <c r="BD23" s="9">
        <f ca="1">POWER(10,-((BB23-$C$5)/10*$C$3))</f>
        <v>27.86289773114731</v>
      </c>
      <c r="BE23" s="9">
        <f t="shared" ca="1" si="15"/>
        <v>15</v>
      </c>
      <c r="BF23" s="9">
        <f t="shared" ca="1" si="16"/>
        <v>15</v>
      </c>
      <c r="BG23" s="15">
        <f t="shared" ca="1" si="17"/>
        <v>38.307231619356124</v>
      </c>
      <c r="BH23" s="9">
        <f t="shared" ca="1" si="18"/>
        <v>17.537559430352697</v>
      </c>
      <c r="BI23" s="9">
        <f t="shared" ca="1" si="19"/>
        <v>15</v>
      </c>
      <c r="BJ23" s="16">
        <f t="shared" ca="1" si="20"/>
        <v>15</v>
      </c>
    </row>
    <row r="24" spans="7:62" x14ac:dyDescent="0.25">
      <c r="G24">
        <v>0.3</v>
      </c>
      <c r="H24">
        <v>-59</v>
      </c>
      <c r="I24">
        <v>-59</v>
      </c>
      <c r="M24">
        <v>10.5</v>
      </c>
      <c r="N24">
        <f t="shared" si="23"/>
        <v>1046</v>
      </c>
      <c r="O24">
        <f t="shared" si="21"/>
        <v>1120</v>
      </c>
      <c r="P24">
        <f t="shared" ca="1" si="2"/>
        <v>-88</v>
      </c>
      <c r="Q24">
        <f t="shared" ca="1" si="2"/>
        <v>-88</v>
      </c>
      <c r="R24">
        <f t="shared" ca="1" si="2"/>
        <v>-87</v>
      </c>
      <c r="S24">
        <f t="shared" ca="1" si="2"/>
        <v>-87</v>
      </c>
      <c r="T24">
        <f t="shared" ca="1" si="2"/>
        <v>-87</v>
      </c>
      <c r="U24">
        <f t="shared" ca="1" si="2"/>
        <v>-87</v>
      </c>
      <c r="V24">
        <f t="shared" ca="1" si="2"/>
        <v>-86</v>
      </c>
      <c r="W24">
        <f t="shared" ca="1" si="2"/>
        <v>-86</v>
      </c>
      <c r="X24">
        <f t="shared" ca="1" si="2"/>
        <v>-88</v>
      </c>
      <c r="Y24">
        <f t="shared" ca="1" si="2"/>
        <v>-86</v>
      </c>
      <c r="Z24">
        <f t="shared" ca="1" si="3"/>
        <v>-87</v>
      </c>
      <c r="AA24" s="8">
        <f ca="1">POWER(10,-((Z24-$B$5)/10*$B$3))</f>
        <v>1284.4014176447035</v>
      </c>
      <c r="AB24" s="9">
        <f ca="1">POWER(10,-((Z24-$C$5)/10*$C$3))</f>
        <v>478.73091989492895</v>
      </c>
      <c r="AC24" s="9">
        <f t="shared" ca="1" si="4"/>
        <v>15</v>
      </c>
      <c r="AD24" s="9">
        <f t="shared" ca="1" si="5"/>
        <v>15</v>
      </c>
      <c r="AE24" s="15">
        <f t="shared" ca="1" si="6"/>
        <v>1824.9155723165291</v>
      </c>
      <c r="AF24" s="9">
        <f t="shared" ca="1" si="7"/>
        <v>666.35200759626491</v>
      </c>
      <c r="AG24" s="9">
        <f t="shared" ca="1" si="8"/>
        <v>15</v>
      </c>
      <c r="AH24" s="16">
        <f t="shared" ca="1" si="9"/>
        <v>15</v>
      </c>
      <c r="AO24">
        <v>10.5</v>
      </c>
      <c r="AP24">
        <f t="shared" ca="1" si="24"/>
        <v>2</v>
      </c>
      <c r="AQ24">
        <f t="shared" ca="1" si="22"/>
        <v>1</v>
      </c>
      <c r="AR24">
        <f t="shared" ca="1" si="13"/>
        <v>-86</v>
      </c>
      <c r="AS24">
        <f t="shared" ca="1" si="13"/>
        <v>-88</v>
      </c>
      <c r="AT24">
        <f t="shared" ca="1" si="13"/>
        <v>-87</v>
      </c>
      <c r="AU24">
        <f t="shared" ca="1" si="13"/>
        <v>-87</v>
      </c>
      <c r="AV24">
        <f t="shared" ca="1" si="13"/>
        <v>-86</v>
      </c>
      <c r="AW24">
        <f t="shared" ca="1" si="13"/>
        <v>-88</v>
      </c>
      <c r="AX24">
        <f t="shared" ca="1" si="13"/>
        <v>-88</v>
      </c>
      <c r="AY24">
        <f t="shared" ca="1" si="13"/>
        <v>-86</v>
      </c>
      <c r="AZ24">
        <f t="shared" ca="1" si="13"/>
        <v>-86</v>
      </c>
      <c r="BA24">
        <f t="shared" ca="1" si="13"/>
        <v>-87</v>
      </c>
      <c r="BB24">
        <f t="shared" ca="1" si="14"/>
        <v>-86.9</v>
      </c>
      <c r="BC24" s="8">
        <f ca="1">POWER(10,-((BB24-$B$5)/10*$B$3))</f>
        <v>1240.0710709401158</v>
      </c>
      <c r="BD24" s="9">
        <f ca="1">POWER(10,-((BB24-$C$5)/10*$C$3))</f>
        <v>463.1591572515436</v>
      </c>
      <c r="BE24" s="9">
        <f t="shared" ca="1" si="15"/>
        <v>15</v>
      </c>
      <c r="BF24" s="9">
        <f t="shared" ca="1" si="16"/>
        <v>15</v>
      </c>
      <c r="BG24" s="15">
        <f t="shared" ca="1" si="17"/>
        <v>903.97990278182033</v>
      </c>
      <c r="BH24" s="9">
        <f t="shared" ca="1" si="18"/>
        <v>343.93727496999583</v>
      </c>
      <c r="BI24" s="9">
        <f t="shared" ca="1" si="19"/>
        <v>15</v>
      </c>
      <c r="BJ24" s="16">
        <f t="shared" ca="1" si="20"/>
        <v>15</v>
      </c>
    </row>
    <row r="25" spans="7:62" x14ac:dyDescent="0.25">
      <c r="G25">
        <v>0.3</v>
      </c>
      <c r="H25">
        <v>-60</v>
      </c>
      <c r="I25">
        <v>-60</v>
      </c>
      <c r="M25">
        <v>11</v>
      </c>
      <c r="N25">
        <f t="shared" si="23"/>
        <v>1121</v>
      </c>
      <c r="O25">
        <f t="shared" si="21"/>
        <v>1176</v>
      </c>
      <c r="P25">
        <f t="shared" ca="1" si="2"/>
        <v>-85</v>
      </c>
      <c r="Q25">
        <f t="shared" ca="1" si="2"/>
        <v>-85</v>
      </c>
      <c r="R25">
        <f t="shared" ca="1" si="2"/>
        <v>-85</v>
      </c>
      <c r="S25">
        <f t="shared" ca="1" si="2"/>
        <v>-84</v>
      </c>
      <c r="T25">
        <f t="shared" ca="1" si="2"/>
        <v>-85</v>
      </c>
      <c r="U25">
        <f t="shared" ca="1" si="2"/>
        <v>-85</v>
      </c>
      <c r="V25">
        <f t="shared" ca="1" si="2"/>
        <v>-86</v>
      </c>
      <c r="W25">
        <f t="shared" ca="1" si="2"/>
        <v>-84</v>
      </c>
      <c r="X25">
        <f t="shared" ca="1" si="2"/>
        <v>-86</v>
      </c>
      <c r="Y25">
        <f t="shared" ca="1" si="2"/>
        <v>-83</v>
      </c>
      <c r="Z25">
        <f t="shared" ca="1" si="3"/>
        <v>-84.8</v>
      </c>
      <c r="AA25" s="8">
        <f ca="1">POWER(10,-((Z25-$B$5)/10*$B$3))</f>
        <v>593.07330230432103</v>
      </c>
      <c r="AB25" s="9">
        <f ca="1">POWER(10,-((Z25-$C$5)/10*$C$3))</f>
        <v>231.28345550030275</v>
      </c>
      <c r="AC25" s="9">
        <f t="shared" ca="1" si="4"/>
        <v>15</v>
      </c>
      <c r="AD25" s="9">
        <f t="shared" ca="1" si="5"/>
        <v>15</v>
      </c>
      <c r="AE25" s="15">
        <f t="shared" ca="1" si="6"/>
        <v>636.23385446891518</v>
      </c>
      <c r="AF25" s="9">
        <f t="shared" ca="1" si="7"/>
        <v>247.09673889405141</v>
      </c>
      <c r="AG25" s="9">
        <f t="shared" ca="1" si="8"/>
        <v>15</v>
      </c>
      <c r="AH25" s="16">
        <f t="shared" ca="1" si="9"/>
        <v>15</v>
      </c>
      <c r="AO25">
        <v>11</v>
      </c>
      <c r="AP25">
        <f t="shared" ca="1" si="24"/>
        <v>2</v>
      </c>
      <c r="AQ25">
        <f t="shared" ca="1" si="22"/>
        <v>1</v>
      </c>
      <c r="AR25">
        <f t="shared" ca="1" si="13"/>
        <v>-83</v>
      </c>
      <c r="AS25">
        <f t="shared" ca="1" si="13"/>
        <v>-85</v>
      </c>
      <c r="AT25">
        <f t="shared" ca="1" si="13"/>
        <v>-86</v>
      </c>
      <c r="AU25">
        <f t="shared" ca="1" si="13"/>
        <v>-84</v>
      </c>
      <c r="AV25">
        <f t="shared" ca="1" si="13"/>
        <v>-85</v>
      </c>
      <c r="AW25">
        <f t="shared" ca="1" si="13"/>
        <v>-85</v>
      </c>
      <c r="AX25">
        <f t="shared" ca="1" si="13"/>
        <v>-83</v>
      </c>
      <c r="AY25">
        <f t="shared" ca="1" si="13"/>
        <v>-84</v>
      </c>
      <c r="AZ25">
        <f t="shared" ca="1" si="13"/>
        <v>-86</v>
      </c>
      <c r="BA25">
        <f t="shared" ca="1" si="13"/>
        <v>-85</v>
      </c>
      <c r="BB25">
        <f t="shared" ca="1" si="14"/>
        <v>-84.6</v>
      </c>
      <c r="BC25" s="8">
        <f ca="1">POWER(10,-((BB25-$B$5)/10*$B$3))</f>
        <v>552.84065667922971</v>
      </c>
      <c r="BD25" s="9">
        <f ca="1">POWER(10,-((BB25-$C$5)/10*$C$3))</f>
        <v>216.48216414177972</v>
      </c>
      <c r="BE25" s="9">
        <f t="shared" ca="1" si="15"/>
        <v>15</v>
      </c>
      <c r="BF25" s="9">
        <f t="shared" ca="1" si="16"/>
        <v>15</v>
      </c>
      <c r="BG25" s="15">
        <f t="shared" ca="1" si="17"/>
        <v>315.16121985809605</v>
      </c>
      <c r="BH25" s="9">
        <f t="shared" ca="1" si="18"/>
        <v>127.53886543504565</v>
      </c>
      <c r="BI25" s="9">
        <f t="shared" ca="1" si="19"/>
        <v>15</v>
      </c>
      <c r="BJ25" s="16">
        <f t="shared" ca="1" si="20"/>
        <v>15</v>
      </c>
    </row>
    <row r="26" spans="7:62" x14ac:dyDescent="0.25">
      <c r="G26">
        <v>0.3</v>
      </c>
      <c r="H26">
        <v>-59</v>
      </c>
      <c r="I26">
        <v>-59</v>
      </c>
      <c r="M26">
        <v>11.5</v>
      </c>
      <c r="N26">
        <f t="shared" si="23"/>
        <v>1177</v>
      </c>
      <c r="O26">
        <f t="shared" si="21"/>
        <v>1234</v>
      </c>
      <c r="P26">
        <f t="shared" ca="1" si="2"/>
        <v>-81</v>
      </c>
      <c r="Q26">
        <f t="shared" ca="1" si="2"/>
        <v>-81</v>
      </c>
      <c r="R26">
        <f t="shared" ca="1" si="2"/>
        <v>-82</v>
      </c>
      <c r="S26">
        <f t="shared" ca="1" si="2"/>
        <v>-82</v>
      </c>
      <c r="T26">
        <f t="shared" ca="1" si="2"/>
        <v>-80</v>
      </c>
      <c r="U26">
        <f t="shared" ca="1" si="2"/>
        <v>-80</v>
      </c>
      <c r="V26">
        <f t="shared" ca="1" si="2"/>
        <v>-81</v>
      </c>
      <c r="W26">
        <f t="shared" ca="1" si="2"/>
        <v>-82</v>
      </c>
      <c r="X26">
        <f t="shared" ca="1" si="2"/>
        <v>-82</v>
      </c>
      <c r="Y26">
        <f t="shared" ca="1" si="2"/>
        <v>-81</v>
      </c>
      <c r="Z26">
        <f t="shared" ca="1" si="3"/>
        <v>-81.2</v>
      </c>
      <c r="AA26" s="8">
        <f ca="1">POWER(10,-((Z26-$B$5)/10*$B$3))</f>
        <v>167.4777706508128</v>
      </c>
      <c r="AB26" s="9">
        <f ca="1">POWER(10,-((Z26-$C$5)/10*$C$3))</f>
        <v>70.329986039305808</v>
      </c>
      <c r="AC26" s="9">
        <f t="shared" ca="1" si="4"/>
        <v>15</v>
      </c>
      <c r="AD26" s="9">
        <f t="shared" ca="1" si="5"/>
        <v>15</v>
      </c>
      <c r="AE26" s="15">
        <f t="shared" ca="1" si="6"/>
        <v>156.11648736509684</v>
      </c>
      <c r="AF26" s="9">
        <f t="shared" ca="1" si="7"/>
        <v>65.82912534282049</v>
      </c>
      <c r="AG26" s="9">
        <f t="shared" ca="1" si="8"/>
        <v>15</v>
      </c>
      <c r="AH26" s="16">
        <f t="shared" ca="1" si="9"/>
        <v>15</v>
      </c>
      <c r="AO26">
        <v>11.5</v>
      </c>
      <c r="AP26">
        <f t="shared" ca="1" si="24"/>
        <v>2</v>
      </c>
      <c r="AQ26">
        <f t="shared" ca="1" si="22"/>
        <v>1</v>
      </c>
      <c r="AR26">
        <f t="shared" ca="1" si="13"/>
        <v>-82</v>
      </c>
      <c r="AS26">
        <f t="shared" ca="1" si="13"/>
        <v>-82</v>
      </c>
      <c r="AT26">
        <f t="shared" ca="1" si="13"/>
        <v>-82</v>
      </c>
      <c r="AU26">
        <f t="shared" ca="1" si="13"/>
        <v>-82</v>
      </c>
      <c r="AV26">
        <f t="shared" ca="1" si="13"/>
        <v>-80</v>
      </c>
      <c r="AW26">
        <f t="shared" ca="1" si="13"/>
        <v>-83</v>
      </c>
      <c r="AX26">
        <f t="shared" ca="1" si="13"/>
        <v>-82</v>
      </c>
      <c r="AY26">
        <f t="shared" ca="1" si="13"/>
        <v>-81</v>
      </c>
      <c r="AZ26">
        <f t="shared" ca="1" si="13"/>
        <v>-82</v>
      </c>
      <c r="BA26">
        <f t="shared" ca="1" si="13"/>
        <v>-81</v>
      </c>
      <c r="BB26">
        <f t="shared" ca="1" si="14"/>
        <v>-81.7</v>
      </c>
      <c r="BC26" s="8">
        <f ca="1">POWER(10,-((BB26-$B$5)/10*$B$3))</f>
        <v>199.63108706103219</v>
      </c>
      <c r="BD26" s="9">
        <f ca="1">POWER(10,-((BB26-$C$5)/10*$C$3))</f>
        <v>82.974882738723778</v>
      </c>
      <c r="BE26" s="9">
        <f t="shared" ca="1" si="15"/>
        <v>15</v>
      </c>
      <c r="BF26" s="9">
        <f t="shared" ca="1" si="16"/>
        <v>15</v>
      </c>
      <c r="BG26" s="15">
        <f t="shared" ca="1" si="17"/>
        <v>221.81492870847319</v>
      </c>
      <c r="BH26" s="9">
        <f t="shared" ca="1" si="18"/>
        <v>91.628445140167784</v>
      </c>
      <c r="BI26" s="9">
        <f t="shared" ca="1" si="19"/>
        <v>15</v>
      </c>
      <c r="BJ26" s="16">
        <f t="shared" ca="1" si="20"/>
        <v>15</v>
      </c>
    </row>
    <row r="27" spans="7:62" x14ac:dyDescent="0.25">
      <c r="G27">
        <v>0.3</v>
      </c>
      <c r="H27">
        <v>-59</v>
      </c>
      <c r="I27">
        <v>-59</v>
      </c>
      <c r="M27">
        <v>12</v>
      </c>
      <c r="N27">
        <f t="shared" si="23"/>
        <v>1235</v>
      </c>
      <c r="O27">
        <f t="shared" si="21"/>
        <v>1310</v>
      </c>
      <c r="P27">
        <f t="shared" ca="1" si="2"/>
        <v>-79</v>
      </c>
      <c r="Q27">
        <f t="shared" ca="1" si="2"/>
        <v>-80</v>
      </c>
      <c r="R27">
        <f t="shared" ca="1" si="2"/>
        <v>-79</v>
      </c>
      <c r="S27">
        <f t="shared" ca="1" si="2"/>
        <v>-80</v>
      </c>
      <c r="T27">
        <f t="shared" ca="1" si="2"/>
        <v>-80</v>
      </c>
      <c r="U27">
        <f t="shared" ca="1" si="2"/>
        <v>-80</v>
      </c>
      <c r="V27">
        <f t="shared" ca="1" si="2"/>
        <v>-80</v>
      </c>
      <c r="W27">
        <f t="shared" ca="1" si="2"/>
        <v>-80</v>
      </c>
      <c r="X27">
        <f t="shared" ca="1" si="2"/>
        <v>-80</v>
      </c>
      <c r="Y27">
        <f t="shared" ref="Q27:Y33" ca="1" si="26">INDIRECT("I"&amp;RANDBETWEEN($N27,$O27))</f>
        <v>-80</v>
      </c>
      <c r="Z27">
        <f t="shared" ca="1" si="3"/>
        <v>-79.8</v>
      </c>
      <c r="AA27" s="8">
        <f ca="1">POWER(10,-((Z27-$B$5)/10*$B$3))</f>
        <v>102.42320699923296</v>
      </c>
      <c r="AB27" s="9">
        <f ca="1">POWER(10,-((Z27-$C$5)/10*$C$3))</f>
        <v>44.267337941717095</v>
      </c>
      <c r="AC27" s="9">
        <f t="shared" ca="1" si="4"/>
        <v>15</v>
      </c>
      <c r="AD27" s="9">
        <f t="shared" ca="1" si="5"/>
        <v>15</v>
      </c>
      <c r="AE27" s="15">
        <f t="shared" ca="1" si="6"/>
        <v>77.332984172958504</v>
      </c>
      <c r="AF27" s="9">
        <f t="shared" ca="1" si="7"/>
        <v>33.977672050154538</v>
      </c>
      <c r="AG27" s="9">
        <f t="shared" ca="1" si="8"/>
        <v>15</v>
      </c>
      <c r="AH27" s="16">
        <f t="shared" ca="1" si="9"/>
        <v>15</v>
      </c>
      <c r="AO27">
        <v>12</v>
      </c>
      <c r="AP27">
        <f t="shared" ca="1" si="24"/>
        <v>2</v>
      </c>
      <c r="AQ27">
        <f t="shared" ca="1" si="22"/>
        <v>1</v>
      </c>
      <c r="AR27">
        <f t="shared" ca="1" si="13"/>
        <v>-80</v>
      </c>
      <c r="AS27">
        <f t="shared" ca="1" si="13"/>
        <v>-80</v>
      </c>
      <c r="AT27">
        <f t="shared" ca="1" si="13"/>
        <v>-80</v>
      </c>
      <c r="AU27">
        <f t="shared" ca="1" si="13"/>
        <v>-79</v>
      </c>
      <c r="AV27">
        <f t="shared" ca="1" si="13"/>
        <v>-80</v>
      </c>
      <c r="AW27">
        <f t="shared" ca="1" si="13"/>
        <v>-80</v>
      </c>
      <c r="AX27">
        <f t="shared" ca="1" si="13"/>
        <v>-80</v>
      </c>
      <c r="AY27">
        <f t="shared" ca="1" si="13"/>
        <v>-80</v>
      </c>
      <c r="AZ27">
        <f t="shared" ca="1" si="13"/>
        <v>-80</v>
      </c>
      <c r="BA27">
        <f t="shared" ca="1" si="13"/>
        <v>-79</v>
      </c>
      <c r="BB27">
        <f t="shared" ca="1" si="14"/>
        <v>-79.8</v>
      </c>
      <c r="BC27" s="8">
        <f ca="1">POWER(10,-((BB27-$B$5)/10*$B$3))</f>
        <v>102.42320699923296</v>
      </c>
      <c r="BD27" s="9">
        <f ca="1">POWER(10,-((BB27-$C$5)/10*$C$3))</f>
        <v>44.267337941717095</v>
      </c>
      <c r="BE27" s="9">
        <f t="shared" ca="1" si="15"/>
        <v>15</v>
      </c>
      <c r="BF27" s="9">
        <f t="shared" ca="1" si="16"/>
        <v>15</v>
      </c>
      <c r="BG27" s="15">
        <f t="shared" ca="1" si="17"/>
        <v>109.87699416412387</v>
      </c>
      <c r="BH27" s="9">
        <f t="shared" ca="1" si="18"/>
        <v>47.293978815985312</v>
      </c>
      <c r="BI27" s="9">
        <f t="shared" ca="1" si="19"/>
        <v>15</v>
      </c>
      <c r="BJ27" s="16">
        <f t="shared" ca="1" si="20"/>
        <v>15</v>
      </c>
    </row>
    <row r="28" spans="7:62" x14ac:dyDescent="0.25">
      <c r="G28">
        <v>0.3</v>
      </c>
      <c r="H28">
        <v>-59</v>
      </c>
      <c r="I28">
        <v>-59</v>
      </c>
      <c r="M28">
        <v>12.5</v>
      </c>
      <c r="N28">
        <f t="shared" si="23"/>
        <v>1311</v>
      </c>
      <c r="O28">
        <f t="shared" si="21"/>
        <v>1383</v>
      </c>
      <c r="P28">
        <f t="shared" ca="1" si="2"/>
        <v>-84</v>
      </c>
      <c r="Q28">
        <f t="shared" ca="1" si="26"/>
        <v>-85</v>
      </c>
      <c r="R28">
        <f t="shared" ca="1" si="26"/>
        <v>-85</v>
      </c>
      <c r="S28">
        <f t="shared" ca="1" si="26"/>
        <v>-85</v>
      </c>
      <c r="T28">
        <f t="shared" ca="1" si="26"/>
        <v>-85</v>
      </c>
      <c r="U28">
        <f t="shared" ca="1" si="26"/>
        <v>-87</v>
      </c>
      <c r="V28">
        <f t="shared" ca="1" si="26"/>
        <v>-85</v>
      </c>
      <c r="W28">
        <f t="shared" ca="1" si="26"/>
        <v>-82</v>
      </c>
      <c r="X28">
        <f t="shared" ca="1" si="26"/>
        <v>-85</v>
      </c>
      <c r="Y28">
        <f t="shared" ca="1" si="26"/>
        <v>-84</v>
      </c>
      <c r="Z28">
        <f t="shared" ca="1" si="3"/>
        <v>-84.7</v>
      </c>
      <c r="AA28" s="8">
        <f ca="1">POWER(10,-((Z28-$B$5)/10*$B$3))</f>
        <v>572.60373200394201</v>
      </c>
      <c r="AB28" s="9">
        <f ca="1">POWER(10,-((Z28-$C$5)/10*$C$3))</f>
        <v>223.76045892180051</v>
      </c>
      <c r="AC28" s="9">
        <f t="shared" ca="1" si="4"/>
        <v>15</v>
      </c>
      <c r="AD28" s="9">
        <f t="shared" ca="1" si="5"/>
        <v>15</v>
      </c>
      <c r="AE28" s="15">
        <f t="shared" ca="1" si="6"/>
        <v>447.79039481596948</v>
      </c>
      <c r="AF28" s="9">
        <f t="shared" ca="1" si="7"/>
        <v>177.52306253342724</v>
      </c>
      <c r="AG28" s="9">
        <f t="shared" ca="1" si="8"/>
        <v>15</v>
      </c>
      <c r="AH28" s="16">
        <f t="shared" ca="1" si="9"/>
        <v>15</v>
      </c>
      <c r="AO28">
        <v>12.5</v>
      </c>
      <c r="AP28">
        <f t="shared" ca="1" si="24"/>
        <v>2</v>
      </c>
      <c r="AQ28">
        <f t="shared" ca="1" si="22"/>
        <v>1</v>
      </c>
      <c r="AR28">
        <f t="shared" ca="1" si="13"/>
        <v>-83</v>
      </c>
      <c r="AS28">
        <f t="shared" ca="1" si="13"/>
        <v>-84</v>
      </c>
      <c r="AT28">
        <f t="shared" ca="1" si="13"/>
        <v>-82</v>
      </c>
      <c r="AU28">
        <f t="shared" ca="1" si="13"/>
        <v>-81</v>
      </c>
      <c r="AV28">
        <f t="shared" ca="1" si="13"/>
        <v>-84</v>
      </c>
      <c r="AW28">
        <f t="shared" ca="1" si="13"/>
        <v>-84</v>
      </c>
      <c r="AX28">
        <f t="shared" ref="AS28:BF34" ca="1" si="27">INDIRECT("I"&amp;RANDBETWEEN($N28,$O28))</f>
        <v>-86</v>
      </c>
      <c r="AY28">
        <f t="shared" ca="1" si="27"/>
        <v>-85</v>
      </c>
      <c r="AZ28">
        <f t="shared" ca="1" si="27"/>
        <v>-82</v>
      </c>
      <c r="BA28">
        <f t="shared" ca="1" si="27"/>
        <v>-85</v>
      </c>
      <c r="BB28">
        <f t="shared" ca="1" si="14"/>
        <v>-83.6</v>
      </c>
      <c r="BC28" s="8">
        <f ca="1">POWER(10,-((BB28-$B$5)/10*$B$3))</f>
        <v>389.09708149899649</v>
      </c>
      <c r="BD28" s="9">
        <f ca="1">POWER(10,-((BB28-$C$5)/10*$C$3))</f>
        <v>155.52846603447409</v>
      </c>
      <c r="BE28" s="9">
        <f t="shared" ca="1" si="15"/>
        <v>15</v>
      </c>
      <c r="BF28" s="9">
        <f t="shared" ca="1" si="16"/>
        <v>15</v>
      </c>
      <c r="BG28" s="15">
        <f t="shared" ca="1" si="17"/>
        <v>315.16121985809605</v>
      </c>
      <c r="BH28" s="9">
        <f t="shared" ca="1" si="18"/>
        <v>127.53886543504565</v>
      </c>
      <c r="BI28" s="9">
        <f t="shared" ca="1" si="19"/>
        <v>15</v>
      </c>
      <c r="BJ28" s="16">
        <f t="shared" ca="1" si="20"/>
        <v>15</v>
      </c>
    </row>
    <row r="29" spans="7:62" x14ac:dyDescent="0.25">
      <c r="G29">
        <v>0.3</v>
      </c>
      <c r="H29">
        <v>-59</v>
      </c>
      <c r="I29">
        <v>-59</v>
      </c>
      <c r="M29">
        <v>13</v>
      </c>
      <c r="N29">
        <f t="shared" si="23"/>
        <v>1384</v>
      </c>
      <c r="O29">
        <f t="shared" si="21"/>
        <v>1422</v>
      </c>
      <c r="P29">
        <f t="shared" ca="1" si="2"/>
        <v>-82</v>
      </c>
      <c r="Q29">
        <f t="shared" ca="1" si="26"/>
        <v>-82</v>
      </c>
      <c r="R29">
        <f t="shared" ca="1" si="26"/>
        <v>-82</v>
      </c>
      <c r="S29">
        <f t="shared" ca="1" si="26"/>
        <v>-81</v>
      </c>
      <c r="T29">
        <f t="shared" ca="1" si="26"/>
        <v>-82</v>
      </c>
      <c r="U29">
        <f t="shared" ca="1" si="26"/>
        <v>-81</v>
      </c>
      <c r="V29">
        <f t="shared" ca="1" si="26"/>
        <v>-82</v>
      </c>
      <c r="W29">
        <f t="shared" ca="1" si="26"/>
        <v>-83</v>
      </c>
      <c r="X29">
        <f t="shared" ca="1" si="26"/>
        <v>-82</v>
      </c>
      <c r="Y29">
        <f t="shared" ca="1" si="26"/>
        <v>-82</v>
      </c>
      <c r="Z29">
        <f t="shared" ca="1" si="3"/>
        <v>-81.900000000000006</v>
      </c>
      <c r="AA29" s="8">
        <f ca="1">POWER(10,-((Z29-$B$5)/10*$B$3))</f>
        <v>214.15911911591471</v>
      </c>
      <c r="AB29" s="9">
        <f ca="1">POWER(10,-((Z29-$C$5)/10*$C$3))</f>
        <v>88.648031008115595</v>
      </c>
      <c r="AC29" s="9">
        <f t="shared" ca="1" si="4"/>
        <v>15</v>
      </c>
      <c r="AD29" s="9">
        <f t="shared" ca="1" si="5"/>
        <v>15</v>
      </c>
      <c r="AE29" s="15">
        <f t="shared" ca="1" si="6"/>
        <v>221.81492870847319</v>
      </c>
      <c r="AF29" s="9">
        <f t="shared" ca="1" si="7"/>
        <v>91.628445140167784</v>
      </c>
      <c r="AG29" s="9">
        <f t="shared" ca="1" si="8"/>
        <v>15</v>
      </c>
      <c r="AH29" s="16">
        <f t="shared" ca="1" si="9"/>
        <v>15</v>
      </c>
      <c r="AO29">
        <v>13</v>
      </c>
      <c r="AP29">
        <f t="shared" ca="1" si="24"/>
        <v>2</v>
      </c>
      <c r="AQ29">
        <f t="shared" ca="1" si="22"/>
        <v>1</v>
      </c>
      <c r="AR29">
        <f t="shared" ref="AR29:BA34" ca="1" si="28">INDIRECT("I"&amp;RANDBETWEEN($N29,$O29))</f>
        <v>-83</v>
      </c>
      <c r="AS29">
        <f t="shared" ca="1" si="27"/>
        <v>-82</v>
      </c>
      <c r="AT29">
        <f t="shared" ca="1" si="27"/>
        <v>-82</v>
      </c>
      <c r="AU29">
        <f t="shared" ca="1" si="27"/>
        <v>-82</v>
      </c>
      <c r="AV29">
        <f t="shared" ca="1" si="27"/>
        <v>-82</v>
      </c>
      <c r="AW29">
        <f t="shared" ca="1" si="27"/>
        <v>-82</v>
      </c>
      <c r="AX29">
        <f t="shared" ca="1" si="27"/>
        <v>-82</v>
      </c>
      <c r="AY29">
        <f t="shared" ca="1" si="27"/>
        <v>-82</v>
      </c>
      <c r="AZ29">
        <f t="shared" ca="1" si="27"/>
        <v>-81</v>
      </c>
      <c r="BA29">
        <f t="shared" ca="1" si="27"/>
        <v>-81</v>
      </c>
      <c r="BB29">
        <f t="shared" ca="1" si="14"/>
        <v>-81.900000000000006</v>
      </c>
      <c r="BC29" s="8">
        <f ca="1">POWER(10,-((BB29-$B$5)/10*$B$3))</f>
        <v>214.15911911591471</v>
      </c>
      <c r="BD29" s="9">
        <f ca="1">POWER(10,-((BB29-$C$5)/10*$C$3))</f>
        <v>88.648031008115595</v>
      </c>
      <c r="BE29" s="9">
        <f t="shared" ca="1" si="15"/>
        <v>15</v>
      </c>
      <c r="BF29" s="9">
        <f t="shared" ca="1" si="16"/>
        <v>15</v>
      </c>
      <c r="BG29" s="15">
        <f t="shared" ca="1" si="17"/>
        <v>315.16121985809605</v>
      </c>
      <c r="BH29" s="9">
        <f t="shared" ca="1" si="18"/>
        <v>127.53886543504565</v>
      </c>
      <c r="BI29" s="9">
        <f t="shared" ca="1" si="19"/>
        <v>15</v>
      </c>
      <c r="BJ29" s="16">
        <f t="shared" ca="1" si="20"/>
        <v>15</v>
      </c>
    </row>
    <row r="30" spans="7:62" x14ac:dyDescent="0.25">
      <c r="G30">
        <v>0.3</v>
      </c>
      <c r="H30">
        <v>-59</v>
      </c>
      <c r="I30">
        <v>-59</v>
      </c>
      <c r="M30">
        <v>13.5</v>
      </c>
      <c r="N30">
        <f t="shared" si="23"/>
        <v>1423</v>
      </c>
      <c r="O30">
        <f t="shared" si="21"/>
        <v>1454</v>
      </c>
      <c r="P30">
        <f t="shared" ca="1" si="2"/>
        <v>-82</v>
      </c>
      <c r="Q30">
        <f t="shared" ca="1" si="26"/>
        <v>-82</v>
      </c>
      <c r="R30">
        <f t="shared" ca="1" si="26"/>
        <v>-82</v>
      </c>
      <c r="S30">
        <f t="shared" ca="1" si="26"/>
        <v>-82</v>
      </c>
      <c r="T30">
        <f t="shared" ca="1" si="26"/>
        <v>-82</v>
      </c>
      <c r="U30">
        <f t="shared" ca="1" si="26"/>
        <v>-82</v>
      </c>
      <c r="V30">
        <f t="shared" ca="1" si="26"/>
        <v>-82</v>
      </c>
      <c r="W30">
        <f t="shared" ca="1" si="26"/>
        <v>-82</v>
      </c>
      <c r="X30">
        <f t="shared" ca="1" si="26"/>
        <v>-82</v>
      </c>
      <c r="Y30">
        <f t="shared" ca="1" si="26"/>
        <v>-82</v>
      </c>
      <c r="Z30">
        <f t="shared" ca="1" si="3"/>
        <v>-82</v>
      </c>
      <c r="AA30" s="8">
        <f ca="1">POWER(10,-((Z30-$B$5)/10*$B$3))</f>
        <v>221.81492870847319</v>
      </c>
      <c r="AB30" s="9">
        <f ca="1">POWER(10,-((Z30-$C$5)/10*$C$3))</f>
        <v>91.628445140167784</v>
      </c>
      <c r="AC30" s="9">
        <f t="shared" ca="1" si="4"/>
        <v>15</v>
      </c>
      <c r="AD30" s="9">
        <f t="shared" ca="1" si="5"/>
        <v>15</v>
      </c>
      <c r="AE30" s="15">
        <f t="shared" ca="1" si="6"/>
        <v>221.81492870847319</v>
      </c>
      <c r="AF30" s="9">
        <f t="shared" ca="1" si="7"/>
        <v>91.628445140167784</v>
      </c>
      <c r="AG30" s="9">
        <f t="shared" ca="1" si="8"/>
        <v>15</v>
      </c>
      <c r="AH30" s="16">
        <f t="shared" ca="1" si="9"/>
        <v>15</v>
      </c>
      <c r="AO30">
        <v>13.5</v>
      </c>
      <c r="AP30">
        <f t="shared" ca="1" si="24"/>
        <v>2</v>
      </c>
      <c r="AQ30">
        <f t="shared" ca="1" si="22"/>
        <v>1</v>
      </c>
      <c r="AR30">
        <f t="shared" ca="1" si="28"/>
        <v>-82</v>
      </c>
      <c r="AS30">
        <f t="shared" ca="1" si="27"/>
        <v>-82</v>
      </c>
      <c r="AT30">
        <f t="shared" ca="1" si="27"/>
        <v>-82</v>
      </c>
      <c r="AU30">
        <f t="shared" ca="1" si="27"/>
        <v>-82</v>
      </c>
      <c r="AV30">
        <f t="shared" ca="1" si="27"/>
        <v>-82</v>
      </c>
      <c r="AW30">
        <f t="shared" ca="1" si="27"/>
        <v>-82</v>
      </c>
      <c r="AX30">
        <f t="shared" ca="1" si="27"/>
        <v>-82</v>
      </c>
      <c r="AY30">
        <f t="shared" ca="1" si="27"/>
        <v>-82</v>
      </c>
      <c r="AZ30">
        <f t="shared" ca="1" si="27"/>
        <v>-82</v>
      </c>
      <c r="BA30">
        <f t="shared" ca="1" si="27"/>
        <v>-82</v>
      </c>
      <c r="BB30">
        <f t="shared" ca="1" si="14"/>
        <v>-82</v>
      </c>
      <c r="BC30" s="8">
        <f ca="1">POWER(10,-((BB30-$B$5)/10*$B$3))</f>
        <v>221.81492870847319</v>
      </c>
      <c r="BD30" s="9">
        <f ca="1">POWER(10,-((BB30-$C$5)/10*$C$3))</f>
        <v>91.628445140167784</v>
      </c>
      <c r="BE30" s="9">
        <f t="shared" ca="1" si="15"/>
        <v>15</v>
      </c>
      <c r="BF30" s="9">
        <f t="shared" ca="1" si="16"/>
        <v>15</v>
      </c>
      <c r="BG30" s="15">
        <f t="shared" ca="1" si="17"/>
        <v>221.81492870847319</v>
      </c>
      <c r="BH30" s="9">
        <f t="shared" ca="1" si="18"/>
        <v>91.628445140167784</v>
      </c>
      <c r="BI30" s="9">
        <f t="shared" ca="1" si="19"/>
        <v>15</v>
      </c>
      <c r="BJ30" s="16">
        <f t="shared" ca="1" si="20"/>
        <v>15</v>
      </c>
    </row>
    <row r="31" spans="7:62" x14ac:dyDescent="0.25">
      <c r="G31">
        <v>0.3</v>
      </c>
      <c r="H31">
        <v>-60</v>
      </c>
      <c r="I31">
        <v>-60</v>
      </c>
      <c r="M31">
        <v>14</v>
      </c>
      <c r="N31">
        <f t="shared" si="23"/>
        <v>1455</v>
      </c>
      <c r="O31">
        <f t="shared" si="21"/>
        <v>1508</v>
      </c>
      <c r="P31">
        <f t="shared" ca="1" si="2"/>
        <v>-81</v>
      </c>
      <c r="Q31">
        <f t="shared" ca="1" si="26"/>
        <v>-81</v>
      </c>
      <c r="R31">
        <f t="shared" ca="1" si="26"/>
        <v>-81</v>
      </c>
      <c r="S31">
        <f t="shared" ca="1" si="26"/>
        <v>-81</v>
      </c>
      <c r="T31">
        <f t="shared" ca="1" si="26"/>
        <v>-81</v>
      </c>
      <c r="U31">
        <f t="shared" ca="1" si="26"/>
        <v>-81</v>
      </c>
      <c r="V31">
        <f t="shared" ca="1" si="26"/>
        <v>-81</v>
      </c>
      <c r="W31">
        <f t="shared" ca="1" si="26"/>
        <v>-81</v>
      </c>
      <c r="X31">
        <f t="shared" ca="1" si="26"/>
        <v>-81</v>
      </c>
      <c r="Y31">
        <f t="shared" ca="1" si="26"/>
        <v>-81</v>
      </c>
      <c r="Z31">
        <f t="shared" ca="1" si="3"/>
        <v>-81</v>
      </c>
      <c r="AA31" s="8">
        <f ca="1">POWER(10,-((Z31-$B$5)/10*$B$3))</f>
        <v>156.11648736509684</v>
      </c>
      <c r="AB31" s="9">
        <f ca="1">POWER(10,-((Z31-$C$5)/10*$C$3))</f>
        <v>65.82912534282049</v>
      </c>
      <c r="AC31" s="9">
        <f t="shared" ca="1" si="4"/>
        <v>15</v>
      </c>
      <c r="AD31" s="9">
        <f t="shared" ca="1" si="5"/>
        <v>15</v>
      </c>
      <c r="AE31" s="15">
        <f t="shared" ca="1" si="6"/>
        <v>156.11648736509684</v>
      </c>
      <c r="AF31" s="9">
        <f t="shared" ca="1" si="7"/>
        <v>65.82912534282049</v>
      </c>
      <c r="AG31" s="9">
        <f t="shared" ca="1" si="8"/>
        <v>15</v>
      </c>
      <c r="AH31" s="16">
        <f t="shared" ca="1" si="9"/>
        <v>15</v>
      </c>
      <c r="AO31">
        <v>14</v>
      </c>
      <c r="AP31">
        <f t="shared" ca="1" si="24"/>
        <v>2</v>
      </c>
      <c r="AQ31">
        <f t="shared" ca="1" si="22"/>
        <v>1</v>
      </c>
      <c r="AR31">
        <f t="shared" ca="1" si="28"/>
        <v>-81</v>
      </c>
      <c r="AS31">
        <f t="shared" ca="1" si="27"/>
        <v>-81</v>
      </c>
      <c r="AT31">
        <f t="shared" ca="1" si="27"/>
        <v>-81</v>
      </c>
      <c r="AU31">
        <f t="shared" ca="1" si="27"/>
        <v>-81</v>
      </c>
      <c r="AV31">
        <f t="shared" ca="1" si="27"/>
        <v>-81</v>
      </c>
      <c r="AW31">
        <f t="shared" ca="1" si="27"/>
        <v>-81</v>
      </c>
      <c r="AX31">
        <f t="shared" ca="1" si="27"/>
        <v>-81</v>
      </c>
      <c r="AY31">
        <f t="shared" ca="1" si="27"/>
        <v>-81</v>
      </c>
      <c r="AZ31">
        <f t="shared" ca="1" si="27"/>
        <v>-81</v>
      </c>
      <c r="BA31">
        <f t="shared" ca="1" si="27"/>
        <v>-81</v>
      </c>
      <c r="BB31">
        <f t="shared" ca="1" si="14"/>
        <v>-81</v>
      </c>
      <c r="BC31" s="8">
        <f ca="1">POWER(10,-((BB31-$B$5)/10*$B$3))</f>
        <v>156.11648736509684</v>
      </c>
      <c r="BD31" s="9">
        <f ca="1">POWER(10,-((BB31-$C$5)/10*$C$3))</f>
        <v>65.82912534282049</v>
      </c>
      <c r="BE31" s="9">
        <f t="shared" ca="1" si="15"/>
        <v>15</v>
      </c>
      <c r="BF31" s="9">
        <f t="shared" ca="1" si="16"/>
        <v>15</v>
      </c>
      <c r="BG31" s="15">
        <f t="shared" ca="1" si="17"/>
        <v>156.11648736509684</v>
      </c>
      <c r="BH31" s="9">
        <f t="shared" ca="1" si="18"/>
        <v>65.82912534282049</v>
      </c>
      <c r="BI31" s="9">
        <f t="shared" ca="1" si="19"/>
        <v>15</v>
      </c>
      <c r="BJ31" s="16">
        <f t="shared" ca="1" si="20"/>
        <v>15</v>
      </c>
    </row>
    <row r="32" spans="7:62" x14ac:dyDescent="0.25">
      <c r="G32">
        <v>0.3</v>
      </c>
      <c r="H32">
        <v>-59</v>
      </c>
      <c r="I32">
        <v>-59</v>
      </c>
      <c r="M32">
        <v>14.5</v>
      </c>
      <c r="N32">
        <f t="shared" si="23"/>
        <v>1509</v>
      </c>
      <c r="O32">
        <f t="shared" si="21"/>
        <v>1574</v>
      </c>
      <c r="P32">
        <f t="shared" ca="1" si="2"/>
        <v>-90</v>
      </c>
      <c r="Q32">
        <f t="shared" ca="1" si="26"/>
        <v>-90</v>
      </c>
      <c r="R32">
        <f t="shared" ca="1" si="26"/>
        <v>-87</v>
      </c>
      <c r="S32">
        <f t="shared" ca="1" si="26"/>
        <v>-88</v>
      </c>
      <c r="T32">
        <f t="shared" ca="1" si="26"/>
        <v>-90</v>
      </c>
      <c r="U32">
        <f t="shared" ca="1" si="26"/>
        <v>-88</v>
      </c>
      <c r="V32">
        <f t="shared" ca="1" si="26"/>
        <v>-89</v>
      </c>
      <c r="W32">
        <f t="shared" ca="1" si="26"/>
        <v>-87</v>
      </c>
      <c r="X32">
        <f t="shared" ca="1" si="26"/>
        <v>-89</v>
      </c>
      <c r="Y32">
        <f t="shared" ca="1" si="26"/>
        <v>-89</v>
      </c>
      <c r="Z32">
        <f t="shared" ca="1" si="3"/>
        <v>-88.7</v>
      </c>
      <c r="AA32" s="8">
        <f ca="1">POWER(10,-((Z32-$B$5)/10*$B$3))</f>
        <v>2333.5772258580996</v>
      </c>
      <c r="AB32" s="9">
        <f ca="1">POWER(10,-((Z32-$C$5)/10*$C$3))</f>
        <v>839.90907375838901</v>
      </c>
      <c r="AC32" s="9">
        <f t="shared" ca="1" si="4"/>
        <v>15</v>
      </c>
      <c r="AD32" s="9">
        <f t="shared" ca="1" si="5"/>
        <v>15</v>
      </c>
      <c r="AE32" s="15">
        <f t="shared" ca="1" si="6"/>
        <v>3684.0607139992385</v>
      </c>
      <c r="AF32" s="9">
        <f t="shared" ca="1" si="7"/>
        <v>1291.0057453537381</v>
      </c>
      <c r="AG32" s="9">
        <f t="shared" ca="1" si="8"/>
        <v>15</v>
      </c>
      <c r="AH32" s="16">
        <f t="shared" ca="1" si="9"/>
        <v>15</v>
      </c>
      <c r="AO32">
        <v>14.5</v>
      </c>
      <c r="AP32">
        <f t="shared" ca="1" si="24"/>
        <v>2</v>
      </c>
      <c r="AQ32">
        <f t="shared" ca="1" si="22"/>
        <v>1</v>
      </c>
      <c r="AR32">
        <f t="shared" ca="1" si="28"/>
        <v>-87</v>
      </c>
      <c r="AS32">
        <f t="shared" ca="1" si="27"/>
        <v>-88</v>
      </c>
      <c r="AT32">
        <f t="shared" ca="1" si="27"/>
        <v>-90</v>
      </c>
      <c r="AU32">
        <f t="shared" ca="1" si="27"/>
        <v>-88</v>
      </c>
      <c r="AV32">
        <f t="shared" ca="1" si="27"/>
        <v>-90</v>
      </c>
      <c r="AW32">
        <f t="shared" ca="1" si="27"/>
        <v>-88</v>
      </c>
      <c r="AX32">
        <f t="shared" ca="1" si="27"/>
        <v>-88</v>
      </c>
      <c r="AY32">
        <f t="shared" ca="1" si="27"/>
        <v>-88</v>
      </c>
      <c r="AZ32">
        <f t="shared" ca="1" si="27"/>
        <v>-89</v>
      </c>
      <c r="BA32">
        <f t="shared" ca="1" si="27"/>
        <v>-88</v>
      </c>
      <c r="BB32">
        <f t="shared" ca="1" si="14"/>
        <v>-88.4</v>
      </c>
      <c r="BC32" s="8">
        <f ca="1">POWER(10,-((BB32-$B$5)/10*$B$3))</f>
        <v>2100.1947932511944</v>
      </c>
      <c r="BD32" s="9">
        <f ca="1">POWER(10,-((BB32-$C$5)/10*$C$3))</f>
        <v>760.58648381168871</v>
      </c>
      <c r="BE32" s="9">
        <f t="shared" ca="1" si="15"/>
        <v>15</v>
      </c>
      <c r="BF32" s="9">
        <f t="shared" ca="1" si="16"/>
        <v>15</v>
      </c>
      <c r="BG32" s="15">
        <f t="shared" ca="1" si="17"/>
        <v>1284.4014176447035</v>
      </c>
      <c r="BH32" s="9">
        <f t="shared" ca="1" si="18"/>
        <v>478.73091989492895</v>
      </c>
      <c r="BI32" s="9">
        <f t="shared" ca="1" si="19"/>
        <v>15</v>
      </c>
      <c r="BJ32" s="16">
        <f t="shared" ca="1" si="20"/>
        <v>15</v>
      </c>
    </row>
    <row r="33" spans="7:62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23"/>
        <v>1575</v>
      </c>
      <c r="O33">
        <f t="shared" si="21"/>
        <v>1613</v>
      </c>
      <c r="P33">
        <f t="shared" ca="1" si="2"/>
        <v>-81</v>
      </c>
      <c r="Q33">
        <f t="shared" ca="1" si="26"/>
        <v>-80</v>
      </c>
      <c r="R33">
        <f t="shared" ca="1" si="26"/>
        <v>-80</v>
      </c>
      <c r="S33">
        <f t="shared" ca="1" si="26"/>
        <v>-80</v>
      </c>
      <c r="T33">
        <f t="shared" ca="1" si="26"/>
        <v>-80</v>
      </c>
      <c r="U33">
        <f t="shared" ca="1" si="26"/>
        <v>-80</v>
      </c>
      <c r="V33">
        <f t="shared" ca="1" si="26"/>
        <v>-80</v>
      </c>
      <c r="W33">
        <f t="shared" ca="1" si="26"/>
        <v>-81</v>
      </c>
      <c r="X33">
        <f t="shared" ca="1" si="26"/>
        <v>-81</v>
      </c>
      <c r="Y33">
        <f t="shared" ca="1" si="26"/>
        <v>-80</v>
      </c>
      <c r="Z33">
        <f t="shared" ca="1" si="3"/>
        <v>-80.3</v>
      </c>
      <c r="AA33" s="10">
        <f ca="1">POWER(10,-((Z33-$B$5)/10*$B$3))</f>
        <v>122.08698547919656</v>
      </c>
      <c r="AB33" s="11">
        <f ca="1">POWER(10,-((Z33-$C$5)/10*$C$3))</f>
        <v>52.226331636361166</v>
      </c>
      <c r="AC33" s="11">
        <f t="shared" ca="1" si="4"/>
        <v>15</v>
      </c>
      <c r="AD33" s="11">
        <f t="shared" ca="1" si="5"/>
        <v>15</v>
      </c>
      <c r="AE33" s="17">
        <f t="shared" ca="1" si="6"/>
        <v>156.11648736509684</v>
      </c>
      <c r="AF33" s="18">
        <f t="shared" ca="1" si="7"/>
        <v>65.82912534282049</v>
      </c>
      <c r="AG33" s="18">
        <f t="shared" ca="1" si="8"/>
        <v>15</v>
      </c>
      <c r="AH33" s="19">
        <f t="shared" ca="1" si="9"/>
        <v>15</v>
      </c>
      <c r="AO33">
        <v>15</v>
      </c>
      <c r="AP33">
        <f t="shared" ca="1" si="24"/>
        <v>2</v>
      </c>
      <c r="AQ33">
        <f t="shared" ca="1" si="22"/>
        <v>1</v>
      </c>
      <c r="AR33">
        <f t="shared" ca="1" si="28"/>
        <v>-81</v>
      </c>
      <c r="AS33">
        <f t="shared" ca="1" si="27"/>
        <v>-80</v>
      </c>
      <c r="AT33">
        <f t="shared" ca="1" si="27"/>
        <v>-81</v>
      </c>
      <c r="AU33">
        <f t="shared" ca="1" si="27"/>
        <v>-82</v>
      </c>
      <c r="AV33">
        <f t="shared" ca="1" si="27"/>
        <v>-81</v>
      </c>
      <c r="AW33">
        <f t="shared" ca="1" si="27"/>
        <v>-81</v>
      </c>
      <c r="AX33">
        <f t="shared" ca="1" si="27"/>
        <v>-80</v>
      </c>
      <c r="AY33">
        <f t="shared" ca="1" si="27"/>
        <v>-81</v>
      </c>
      <c r="AZ33">
        <f t="shared" ca="1" si="27"/>
        <v>-80</v>
      </c>
      <c r="BA33">
        <f t="shared" ca="1" si="27"/>
        <v>-81</v>
      </c>
      <c r="BB33">
        <f t="shared" ca="1" si="14"/>
        <v>-80.8</v>
      </c>
      <c r="BC33" s="10">
        <f ca="1">POWER(10,-((BB33-$B$5)/10*$B$3))</f>
        <v>145.52592581395311</v>
      </c>
      <c r="BD33" s="11">
        <f ca="1">POWER(10,-((BB33-$C$5)/10*$C$3))</f>
        <v>61.616303193617767</v>
      </c>
      <c r="BE33" s="11">
        <f t="shared" ca="1" si="15"/>
        <v>15</v>
      </c>
      <c r="BF33" s="11">
        <f t="shared" ca="1" si="16"/>
        <v>15</v>
      </c>
      <c r="BG33" s="17">
        <f t="shared" ca="1" si="17"/>
        <v>156.11648736509684</v>
      </c>
      <c r="BH33" s="18">
        <f t="shared" ca="1" si="18"/>
        <v>65.82912534282049</v>
      </c>
      <c r="BI33" s="18">
        <f t="shared" ca="1" si="19"/>
        <v>15</v>
      </c>
      <c r="BJ33" s="19">
        <f t="shared" ca="1" si="20"/>
        <v>15</v>
      </c>
    </row>
    <row r="34" spans="7:62" x14ac:dyDescent="0.25">
      <c r="G34">
        <v>0.3</v>
      </c>
      <c r="H34">
        <v>-59</v>
      </c>
      <c r="I34">
        <v>-59</v>
      </c>
      <c r="AA34" s="20" t="s">
        <v>1490</v>
      </c>
      <c r="AB34" s="20"/>
      <c r="AC34" s="20"/>
      <c r="AD34" s="20"/>
      <c r="AE34" s="20" t="s">
        <v>1491</v>
      </c>
      <c r="AF34" s="20"/>
      <c r="AG34" s="20"/>
      <c r="AH34" s="20"/>
      <c r="BC34" s="20" t="s">
        <v>1490</v>
      </c>
      <c r="BD34" s="20"/>
      <c r="BE34" s="20"/>
      <c r="BF34" s="20"/>
      <c r="BG34" s="20" t="s">
        <v>1491</v>
      </c>
      <c r="BH34" s="20"/>
      <c r="BI34" s="20"/>
      <c r="BJ34" s="20"/>
    </row>
    <row r="35" spans="7:62" x14ac:dyDescent="0.25">
      <c r="G35">
        <v>0.3</v>
      </c>
      <c r="H35">
        <v>-59</v>
      </c>
      <c r="I35">
        <v>-59</v>
      </c>
    </row>
    <row r="36" spans="7:62" x14ac:dyDescent="0.25">
      <c r="G36">
        <v>0.3</v>
      </c>
      <c r="H36">
        <v>-59</v>
      </c>
      <c r="I36">
        <v>-59</v>
      </c>
    </row>
    <row r="37" spans="7:62" x14ac:dyDescent="0.25">
      <c r="G37">
        <v>0.3</v>
      </c>
      <c r="H37">
        <v>-59</v>
      </c>
      <c r="I37">
        <v>-59</v>
      </c>
    </row>
    <row r="38" spans="7:62" x14ac:dyDescent="0.25">
      <c r="G38">
        <v>0.3</v>
      </c>
      <c r="H38">
        <v>-59</v>
      </c>
      <c r="I38">
        <v>-59</v>
      </c>
    </row>
    <row r="39" spans="7:62" x14ac:dyDescent="0.25">
      <c r="G39">
        <v>0.3</v>
      </c>
      <c r="H39">
        <v>-59</v>
      </c>
      <c r="I39">
        <v>-59</v>
      </c>
    </row>
    <row r="40" spans="7:62" x14ac:dyDescent="0.25">
      <c r="G40">
        <v>0.3</v>
      </c>
      <c r="H40">
        <v>-60</v>
      </c>
      <c r="I40">
        <v>-60</v>
      </c>
    </row>
    <row r="41" spans="7:62" x14ac:dyDescent="0.25">
      <c r="G41">
        <v>0.3</v>
      </c>
      <c r="H41">
        <v>-59</v>
      </c>
      <c r="I41">
        <v>-59</v>
      </c>
    </row>
    <row r="42" spans="7:62" x14ac:dyDescent="0.25">
      <c r="G42">
        <v>0.3</v>
      </c>
      <c r="H42">
        <v>-60</v>
      </c>
      <c r="I42">
        <v>-60</v>
      </c>
    </row>
    <row r="43" spans="7:62" x14ac:dyDescent="0.25">
      <c r="G43">
        <v>0.3</v>
      </c>
      <c r="H43">
        <v>-60</v>
      </c>
      <c r="I43">
        <v>-60</v>
      </c>
    </row>
    <row r="44" spans="7:62" x14ac:dyDescent="0.25">
      <c r="G44">
        <v>0.3</v>
      </c>
      <c r="H44">
        <v>-60</v>
      </c>
      <c r="I44">
        <v>-60</v>
      </c>
    </row>
    <row r="45" spans="7:62" x14ac:dyDescent="0.25">
      <c r="G45">
        <v>0.3</v>
      </c>
      <c r="H45">
        <v>-59</v>
      </c>
      <c r="I45">
        <v>-59</v>
      </c>
    </row>
    <row r="46" spans="7:62" x14ac:dyDescent="0.25">
      <c r="G46">
        <v>0.3</v>
      </c>
      <c r="H46">
        <v>-59</v>
      </c>
      <c r="I46">
        <v>-59</v>
      </c>
    </row>
    <row r="47" spans="7:62" x14ac:dyDescent="0.25">
      <c r="G47">
        <v>0.3</v>
      </c>
      <c r="H47">
        <v>-60</v>
      </c>
      <c r="I47">
        <v>-60</v>
      </c>
    </row>
    <row r="48" spans="7:62" x14ac:dyDescent="0.25">
      <c r="G48">
        <v>0.3</v>
      </c>
      <c r="H48">
        <v>-59</v>
      </c>
      <c r="I48">
        <v>-59</v>
      </c>
    </row>
    <row r="49" spans="7:9" x14ac:dyDescent="0.25">
      <c r="G49">
        <v>0.3</v>
      </c>
      <c r="H49">
        <v>-60</v>
      </c>
      <c r="I49">
        <v>-60</v>
      </c>
    </row>
    <row r="50" spans="7:9" x14ac:dyDescent="0.25">
      <c r="G50">
        <v>0.3</v>
      </c>
      <c r="H50">
        <v>-60</v>
      </c>
      <c r="I50">
        <v>-60</v>
      </c>
    </row>
    <row r="51" spans="7:9" x14ac:dyDescent="0.25">
      <c r="G51">
        <v>0.3</v>
      </c>
      <c r="H51">
        <v>-59</v>
      </c>
      <c r="I51">
        <v>-59</v>
      </c>
    </row>
    <row r="52" spans="7:9" x14ac:dyDescent="0.25">
      <c r="G52">
        <v>0.3</v>
      </c>
      <c r="H52">
        <v>-59</v>
      </c>
      <c r="I52">
        <v>-59</v>
      </c>
    </row>
    <row r="53" spans="7:9" x14ac:dyDescent="0.25">
      <c r="G53">
        <v>0.3</v>
      </c>
      <c r="H53">
        <v>-59</v>
      </c>
      <c r="I53">
        <v>-59</v>
      </c>
    </row>
    <row r="54" spans="7:9" x14ac:dyDescent="0.25">
      <c r="G54">
        <v>0.3</v>
      </c>
      <c r="H54">
        <v>-59</v>
      </c>
      <c r="I54">
        <v>-59</v>
      </c>
    </row>
    <row r="55" spans="7:9" x14ac:dyDescent="0.25">
      <c r="G55">
        <v>0.3</v>
      </c>
      <c r="H55">
        <v>-59</v>
      </c>
      <c r="I55">
        <v>-59</v>
      </c>
    </row>
    <row r="56" spans="7:9" x14ac:dyDescent="0.25">
      <c r="G56">
        <v>0.3</v>
      </c>
      <c r="H56">
        <v>-59</v>
      </c>
      <c r="I56">
        <v>-59</v>
      </c>
    </row>
    <row r="57" spans="7:9" x14ac:dyDescent="0.25">
      <c r="G57">
        <v>0.3</v>
      </c>
      <c r="H57">
        <v>-59</v>
      </c>
      <c r="I57">
        <v>-59</v>
      </c>
    </row>
    <row r="58" spans="7:9" x14ac:dyDescent="0.25">
      <c r="G58">
        <v>0.3</v>
      </c>
      <c r="H58">
        <v>-59</v>
      </c>
      <c r="I58">
        <v>-59</v>
      </c>
    </row>
    <row r="59" spans="7:9" x14ac:dyDescent="0.25">
      <c r="G59">
        <v>0.3</v>
      </c>
      <c r="H59">
        <v>-59</v>
      </c>
      <c r="I59">
        <v>-59</v>
      </c>
    </row>
    <row r="60" spans="7:9" x14ac:dyDescent="0.25">
      <c r="G60">
        <v>0.3</v>
      </c>
      <c r="H60">
        <v>-59</v>
      </c>
      <c r="I60">
        <v>-59</v>
      </c>
    </row>
    <row r="61" spans="7:9" x14ac:dyDescent="0.25">
      <c r="G61">
        <v>0.3</v>
      </c>
      <c r="H61">
        <v>-59</v>
      </c>
      <c r="I61">
        <v>-59</v>
      </c>
    </row>
    <row r="62" spans="7:9" x14ac:dyDescent="0.25">
      <c r="G62">
        <v>0.3</v>
      </c>
      <c r="H62">
        <v>-59</v>
      </c>
      <c r="I62">
        <v>-59</v>
      </c>
    </row>
    <row r="63" spans="7:9" x14ac:dyDescent="0.25">
      <c r="G63">
        <v>0.3</v>
      </c>
      <c r="H63">
        <v>-59</v>
      </c>
      <c r="I63">
        <v>-59</v>
      </c>
    </row>
    <row r="64" spans="7:9" x14ac:dyDescent="0.25">
      <c r="G64">
        <v>0.3</v>
      </c>
      <c r="H64">
        <v>-60</v>
      </c>
      <c r="I64">
        <v>-60</v>
      </c>
    </row>
    <row r="65" spans="7:9" x14ac:dyDescent="0.25">
      <c r="G65">
        <v>0.3</v>
      </c>
      <c r="H65">
        <v>-59</v>
      </c>
      <c r="I65">
        <v>-59</v>
      </c>
    </row>
    <row r="66" spans="7:9" x14ac:dyDescent="0.25">
      <c r="G66">
        <v>0.3</v>
      </c>
      <c r="H66">
        <v>-59</v>
      </c>
      <c r="I66">
        <v>-59</v>
      </c>
    </row>
    <row r="67" spans="7:9" x14ac:dyDescent="0.25">
      <c r="G67">
        <v>0.3</v>
      </c>
      <c r="H67">
        <v>-59</v>
      </c>
      <c r="I67">
        <v>-59</v>
      </c>
    </row>
    <row r="68" spans="7:9" x14ac:dyDescent="0.25">
      <c r="G68">
        <v>0.3</v>
      </c>
      <c r="H68">
        <v>-59</v>
      </c>
      <c r="I68">
        <v>-59</v>
      </c>
    </row>
    <row r="69" spans="7:9" x14ac:dyDescent="0.25">
      <c r="G69">
        <v>0.3</v>
      </c>
      <c r="H69">
        <v>-59</v>
      </c>
      <c r="I69">
        <v>-59</v>
      </c>
    </row>
    <row r="70" spans="7:9" x14ac:dyDescent="0.25">
      <c r="G70">
        <v>0.3</v>
      </c>
      <c r="H70">
        <v>-59</v>
      </c>
      <c r="I70">
        <v>-59</v>
      </c>
    </row>
    <row r="71" spans="7:9" x14ac:dyDescent="0.25">
      <c r="G71">
        <v>0.3</v>
      </c>
      <c r="H71">
        <v>-59</v>
      </c>
      <c r="I71">
        <v>-59</v>
      </c>
    </row>
    <row r="72" spans="7:9" x14ac:dyDescent="0.25">
      <c r="G72">
        <v>0.3</v>
      </c>
      <c r="H72">
        <v>-59</v>
      </c>
      <c r="I72">
        <v>-59</v>
      </c>
    </row>
    <row r="73" spans="7:9" x14ac:dyDescent="0.25">
      <c r="G73">
        <v>0.3</v>
      </c>
      <c r="H73">
        <v>-59</v>
      </c>
      <c r="I73">
        <v>-59</v>
      </c>
    </row>
    <row r="74" spans="7:9" x14ac:dyDescent="0.25">
      <c r="G74">
        <v>0.3</v>
      </c>
      <c r="H74">
        <v>-59</v>
      </c>
      <c r="I74">
        <v>-59</v>
      </c>
    </row>
    <row r="75" spans="7:9" x14ac:dyDescent="0.25">
      <c r="G75">
        <v>0.3</v>
      </c>
      <c r="H75">
        <v>-59</v>
      </c>
      <c r="I75">
        <v>-59</v>
      </c>
    </row>
    <row r="76" spans="7:9" x14ac:dyDescent="0.25">
      <c r="G76">
        <v>0.3</v>
      </c>
      <c r="H76">
        <v>-59</v>
      </c>
      <c r="I76">
        <v>-59</v>
      </c>
    </row>
    <row r="77" spans="7:9" x14ac:dyDescent="0.25">
      <c r="G77">
        <v>0.3</v>
      </c>
      <c r="H77">
        <v>-59</v>
      </c>
      <c r="I77">
        <v>-59</v>
      </c>
    </row>
    <row r="78" spans="7:9" x14ac:dyDescent="0.25">
      <c r="G78">
        <v>0.3</v>
      </c>
      <c r="H78">
        <v>-59</v>
      </c>
      <c r="I78">
        <v>-59</v>
      </c>
    </row>
    <row r="79" spans="7:9" x14ac:dyDescent="0.25">
      <c r="G79">
        <v>0.3</v>
      </c>
      <c r="H79">
        <v>-59</v>
      </c>
      <c r="I79">
        <v>-59</v>
      </c>
    </row>
    <row r="80" spans="7:9" x14ac:dyDescent="0.25">
      <c r="G80">
        <v>0.3</v>
      </c>
      <c r="H80">
        <v>-60</v>
      </c>
      <c r="I80">
        <v>-60</v>
      </c>
    </row>
    <row r="81" spans="7:9" x14ac:dyDescent="0.25">
      <c r="G81">
        <v>0.3</v>
      </c>
      <c r="H81">
        <v>-59</v>
      </c>
      <c r="I81">
        <v>-59</v>
      </c>
    </row>
    <row r="82" spans="7:9" x14ac:dyDescent="0.25">
      <c r="G82">
        <v>0.3</v>
      </c>
      <c r="H82">
        <v>-59</v>
      </c>
      <c r="I82">
        <v>-59</v>
      </c>
    </row>
    <row r="83" spans="7:9" x14ac:dyDescent="0.25">
      <c r="G83">
        <v>0.3</v>
      </c>
      <c r="H83">
        <v>-59</v>
      </c>
      <c r="I83">
        <v>-59</v>
      </c>
    </row>
    <row r="84" spans="7:9" x14ac:dyDescent="0.25">
      <c r="G84">
        <v>0.3</v>
      </c>
      <c r="H84">
        <v>-59</v>
      </c>
      <c r="I84">
        <v>-59</v>
      </c>
    </row>
    <row r="85" spans="7:9" x14ac:dyDescent="0.25">
      <c r="G85">
        <v>0.3</v>
      </c>
      <c r="H85">
        <v>-59</v>
      </c>
      <c r="I85">
        <v>-59</v>
      </c>
    </row>
    <row r="86" spans="7:9" x14ac:dyDescent="0.25">
      <c r="G86">
        <v>0.3</v>
      </c>
      <c r="H86">
        <v>-59</v>
      </c>
      <c r="I86">
        <v>-59</v>
      </c>
    </row>
    <row r="87" spans="7:9" x14ac:dyDescent="0.25">
      <c r="G87">
        <v>0.3</v>
      </c>
      <c r="H87">
        <v>-59</v>
      </c>
      <c r="I87">
        <v>-59</v>
      </c>
    </row>
    <row r="88" spans="7:9" x14ac:dyDescent="0.25">
      <c r="G88">
        <v>0.3</v>
      </c>
      <c r="H88">
        <v>-60</v>
      </c>
      <c r="I88">
        <v>-60</v>
      </c>
    </row>
    <row r="89" spans="7:9" x14ac:dyDescent="0.25">
      <c r="G89">
        <v>0.3</v>
      </c>
      <c r="H89">
        <v>-59</v>
      </c>
      <c r="I89">
        <v>-59</v>
      </c>
    </row>
    <row r="90" spans="7:9" x14ac:dyDescent="0.25">
      <c r="G90">
        <v>0.3</v>
      </c>
      <c r="H90">
        <v>-59</v>
      </c>
      <c r="I90">
        <v>-59</v>
      </c>
    </row>
    <row r="91" spans="7:9" x14ac:dyDescent="0.25">
      <c r="G91">
        <v>0.3</v>
      </c>
      <c r="H91">
        <v>-59</v>
      </c>
      <c r="I91">
        <v>-59</v>
      </c>
    </row>
    <row r="92" spans="7:9" x14ac:dyDescent="0.25">
      <c r="G92">
        <v>0.3</v>
      </c>
      <c r="H92">
        <v>-60</v>
      </c>
      <c r="I92">
        <v>-60</v>
      </c>
    </row>
    <row r="93" spans="7:9" x14ac:dyDescent="0.25">
      <c r="G93">
        <v>0.3</v>
      </c>
      <c r="H93">
        <v>-60</v>
      </c>
      <c r="I93">
        <v>-60</v>
      </c>
    </row>
    <row r="94" spans="7:9" x14ac:dyDescent="0.25">
      <c r="G94">
        <v>0.3</v>
      </c>
      <c r="H94">
        <v>-59</v>
      </c>
      <c r="I94">
        <v>-59</v>
      </c>
    </row>
    <row r="95" spans="7:9" x14ac:dyDescent="0.25">
      <c r="G95">
        <v>0.3</v>
      </c>
      <c r="H95">
        <v>-59</v>
      </c>
      <c r="I95">
        <v>-59</v>
      </c>
    </row>
    <row r="96" spans="7:9" x14ac:dyDescent="0.25">
      <c r="G96">
        <v>0.3</v>
      </c>
      <c r="H96">
        <v>-60</v>
      </c>
      <c r="I96">
        <v>-60</v>
      </c>
    </row>
    <row r="97" spans="7:9" x14ac:dyDescent="0.25">
      <c r="G97">
        <v>0.3</v>
      </c>
      <c r="H97">
        <v>-60</v>
      </c>
      <c r="I97">
        <v>-60</v>
      </c>
    </row>
    <row r="98" spans="7:9" x14ac:dyDescent="0.25">
      <c r="G98">
        <v>0.3</v>
      </c>
      <c r="H98">
        <v>-59</v>
      </c>
      <c r="I98">
        <v>-59</v>
      </c>
    </row>
    <row r="99" spans="7:9" x14ac:dyDescent="0.25">
      <c r="G99">
        <v>0.3</v>
      </c>
      <c r="H99">
        <v>-59</v>
      </c>
      <c r="I99">
        <v>-59</v>
      </c>
    </row>
    <row r="100" spans="7:9" x14ac:dyDescent="0.25">
      <c r="G100">
        <v>0.3</v>
      </c>
      <c r="H100">
        <v>-59</v>
      </c>
      <c r="I100">
        <v>-59</v>
      </c>
    </row>
    <row r="101" spans="7:9" x14ac:dyDescent="0.25">
      <c r="G101">
        <v>0.3</v>
      </c>
      <c r="H101">
        <v>-59</v>
      </c>
      <c r="I101">
        <v>-59</v>
      </c>
    </row>
    <row r="102" spans="7:9" x14ac:dyDescent="0.25">
      <c r="G102">
        <v>0.3</v>
      </c>
      <c r="H102">
        <v>-59</v>
      </c>
      <c r="I102">
        <v>-59</v>
      </c>
    </row>
    <row r="103" spans="7:9" x14ac:dyDescent="0.25">
      <c r="G103">
        <v>0.3</v>
      </c>
      <c r="H103">
        <v>-59</v>
      </c>
      <c r="I103">
        <v>-59</v>
      </c>
    </row>
    <row r="104" spans="7:9" x14ac:dyDescent="0.25">
      <c r="G104">
        <v>0.3</v>
      </c>
      <c r="H104">
        <v>-59</v>
      </c>
      <c r="I104">
        <v>-59</v>
      </c>
    </row>
    <row r="105" spans="7:9" x14ac:dyDescent="0.25">
      <c r="G105">
        <v>0.3</v>
      </c>
      <c r="H105">
        <v>-59</v>
      </c>
      <c r="I105">
        <v>-59</v>
      </c>
    </row>
    <row r="106" spans="7:9" x14ac:dyDescent="0.25">
      <c r="G106">
        <v>0.3</v>
      </c>
      <c r="H106">
        <v>-59</v>
      </c>
      <c r="I106">
        <v>-59</v>
      </c>
    </row>
    <row r="107" spans="7:9" x14ac:dyDescent="0.25">
      <c r="G107">
        <v>0.3</v>
      </c>
      <c r="H107">
        <v>-59</v>
      </c>
      <c r="I107">
        <v>-59</v>
      </c>
    </row>
    <row r="108" spans="7:9" x14ac:dyDescent="0.25">
      <c r="G108">
        <v>0.3</v>
      </c>
      <c r="H108">
        <v>-59</v>
      </c>
      <c r="I108">
        <v>-59</v>
      </c>
    </row>
    <row r="109" spans="7:9" x14ac:dyDescent="0.25">
      <c r="G109">
        <v>0.3</v>
      </c>
      <c r="H109">
        <v>-59</v>
      </c>
      <c r="I109">
        <v>-59</v>
      </c>
    </row>
    <row r="110" spans="7:9" x14ac:dyDescent="0.25">
      <c r="G110">
        <v>0.3</v>
      </c>
      <c r="H110">
        <v>-59</v>
      </c>
      <c r="I110">
        <v>-59</v>
      </c>
    </row>
    <row r="111" spans="7:9" x14ac:dyDescent="0.25">
      <c r="G111">
        <v>0.3</v>
      </c>
      <c r="H111">
        <v>-59</v>
      </c>
      <c r="I111">
        <v>-59</v>
      </c>
    </row>
    <row r="112" spans="7: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6">
    <mergeCell ref="AA34:AD34"/>
    <mergeCell ref="AE34:AH34"/>
    <mergeCell ref="AI18:AJ18"/>
    <mergeCell ref="AK18:AL18"/>
    <mergeCell ref="BC34:BF34"/>
    <mergeCell ref="BG34:B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moc-4</vt:lpstr>
      <vt:lpstr>Symulacja</vt:lpstr>
      <vt:lpstr>robocze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2015-12-20T03:09:09Z</dcterms:created>
  <dcterms:modified xsi:type="dcterms:W3CDTF">2015-12-22T18:05:57Z</dcterms:modified>
</cp:coreProperties>
</file>