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daryaguettler/MIT Dropbox/Darya Guettler/Research/epinterface/tests/data/"/>
    </mc:Choice>
  </mc:AlternateContent>
  <xr:revisionPtr revIDLastSave="0" documentId="13_ncr:1_{2698BA85-7C55-DA43-B0E4-9254F8F1A656}" xr6:coauthVersionLast="47" xr6:coauthVersionMax="47" xr10:uidLastSave="{00000000-0000-0000-0000-000000000000}"/>
  <bookViews>
    <workbookView xWindow="0" yWindow="500" windowWidth="28800" windowHeight="16680" tabRatio="926" firstSheet="14" activeTab="21" xr2:uid="{46D55ACF-0183-F346-B7C2-C9B3BC712B05}"/>
  </bookViews>
  <sheets>
    <sheet name="Instructions" sheetId="2" r:id="rId1"/>
    <sheet name="Country_description" sheetId="19" r:id="rId2"/>
    <sheet name="Internal_gains" sheetId="5" state="hidden" r:id="rId3"/>
    <sheet name="Building_loads&gt;&gt;&gt;&gt;" sheetId="3" r:id="rId4"/>
    <sheet name="Generated_schedule" sheetId="51" state="hidden" r:id="rId5"/>
    <sheet name="Schedule_viewer" sheetId="49" state="hidden" r:id="rId6"/>
    <sheet name="HVAC" sheetId="6" state="hidden" r:id="rId7"/>
    <sheet name="Occupancy" sheetId="40" r:id="rId8"/>
    <sheet name="Lighting" sheetId="41" r:id="rId9"/>
    <sheet name="Power" sheetId="42" r:id="rId10"/>
    <sheet name="Setpoints" sheetId="43" r:id="rId11"/>
    <sheet name="Water_flow" sheetId="44" r:id="rId12"/>
    <sheet name="Space_use_assembly" sheetId="22" r:id="rId13"/>
    <sheet name="HVAC&gt;&gt;&gt;" sheetId="45" r:id="rId14"/>
    <sheet name="Conditioning_constructor" sheetId="25" r:id="rId15"/>
    <sheet name="Ventilation_constructor" sheetId="26" r:id="rId16"/>
    <sheet name="DHW" sheetId="7" state="hidden" r:id="rId17"/>
    <sheet name="DHW_Constructor" sheetId="27" r:id="rId18"/>
    <sheet name="Systems_assembly" sheetId="24" r:id="rId19"/>
    <sheet name="Building_construction&gt;&gt;&gt;&gt;" sheetId="4" r:id="rId20"/>
    <sheet name="Construction_generator" sheetId="12" state="hidden" r:id="rId21"/>
    <sheet name="Materials" sheetId="1" r:id="rId22"/>
    <sheet name="Construction_components" sheetId="9" r:id="rId23"/>
    <sheet name="Envelope_assembly" sheetId="13" r:id="rId24"/>
    <sheet name="Schedules_assembly (OPT)&gt;&gt;&gt;" sheetId="52" r:id="rId25"/>
    <sheet name="Building_features" sheetId="50" r:id="rId26"/>
    <sheet name="Day_schedules" sheetId="30" r:id="rId27"/>
    <sheet name="Week_schedules" sheetId="31" r:id="rId28"/>
    <sheet name="Year_schedules" sheetId="33" r:id="rId29"/>
    <sheet name="Retrofit_options&gt;&gt;&gt;" sheetId="17" r:id="rId30"/>
    <sheet name="Sheet1" sheetId="53" r:id="rId31"/>
    <sheet name="Retrofit_determination (OPT)" sheetId="18" r:id="rId32"/>
    <sheet name="Retrofit_assembly (OPT)" sheetId="35" r:id="rId33"/>
    <sheet name="Support&gt;&gt;&gt;" sheetId="10" r:id="rId34"/>
    <sheet name="Units" sheetId="15" r:id="rId35"/>
    <sheet name="Equipment_types" sheetId="46" state="hidden" r:id="rId36"/>
    <sheet name="Peak_load_calculator" sheetId="48" state="hidden" r:id="rId37"/>
    <sheet name="HVAC_options" sheetId="28" r:id="rId38"/>
    <sheet name="Window_choices" sheetId="37" r:id="rId39"/>
    <sheet name="Wall_assembly_GH_generator" sheetId="29" r:id="rId40"/>
    <sheet name="Drop_downs" sheetId="11" r:id="rId41"/>
    <sheet name="Schedule_choices" sheetId="14" r:id="rId42"/>
    <sheet name="Constructions" sheetId="20" r:id="rId43"/>
  </sheets>
  <definedNames>
    <definedName name="_xlnm._FilterDatabase" localSheetId="21" hidden="1">Materials!$A$2:$P$366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1" i="9" l="1"/>
  <c r="G7" i="20" a="1"/>
  <c r="G7" i="20" s="1"/>
  <c r="F2" i="20" a="1"/>
  <c r="F2" i="20" s="1"/>
  <c r="E2" i="20" a="1"/>
  <c r="E2" i="20" s="1"/>
  <c r="D2" i="20" a="1"/>
  <c r="D2" i="20" s="1"/>
  <c r="C2" i="20" a="1"/>
  <c r="C2" i="20" s="1"/>
  <c r="B2" i="20" a="1"/>
  <c r="B2" i="20" s="1"/>
  <c r="A2" i="20" a="1"/>
  <c r="A2" i="20" s="1"/>
  <c r="C2" i="14" a="1"/>
  <c r="C2" i="14" s="1"/>
  <c r="D2" i="14" a="1"/>
  <c r="D2" i="14" s="1"/>
  <c r="E3" i="14" a="1"/>
  <c r="E3" i="14" s="1"/>
  <c r="B2" i="14" a="1"/>
  <c r="B2" i="14" s="1"/>
  <c r="G37" i="25"/>
  <c r="G38" i="25"/>
  <c r="G39" i="25"/>
  <c r="G40" i="25"/>
  <c r="G41" i="25"/>
  <c r="G42" i="25"/>
  <c r="G43" i="25"/>
  <c r="G44" i="25"/>
  <c r="G45" i="25"/>
  <c r="G46" i="25"/>
  <c r="G47" i="25"/>
  <c r="G48" i="25"/>
  <c r="G49" i="25"/>
  <c r="G50" i="25"/>
  <c r="G51" i="25"/>
  <c r="G52" i="25"/>
  <c r="G53" i="25"/>
  <c r="G54" i="25"/>
  <c r="G55" i="25"/>
  <c r="G56" i="25"/>
  <c r="G57"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 i="25"/>
  <c r="S4" i="30"/>
  <c r="T4" i="30"/>
  <c r="U4" i="30"/>
  <c r="V4" i="30"/>
  <c r="W4" i="30"/>
  <c r="X4" i="30"/>
  <c r="Y4" i="30"/>
  <c r="Z4" i="30"/>
  <c r="AA4" i="30"/>
  <c r="D4" i="30"/>
  <c r="E4" i="30"/>
  <c r="F4" i="30"/>
  <c r="G4" i="30"/>
  <c r="H4" i="30"/>
  <c r="I4" i="30"/>
  <c r="J4" i="30"/>
  <c r="K4" i="30"/>
  <c r="L4" i="30"/>
  <c r="M4" i="30"/>
  <c r="N4" i="30"/>
  <c r="O4" i="30"/>
  <c r="P4" i="30"/>
  <c r="Q4" i="30"/>
  <c r="R4" i="30"/>
  <c r="C4" i="30"/>
  <c r="Y3" i="9"/>
  <c r="E4" i="9" s="1"/>
  <c r="Y4" i="9"/>
  <c r="E5" i="9" s="1"/>
  <c r="Y5" i="9"/>
  <c r="E6" i="9" s="1"/>
  <c r="Y6" i="9"/>
  <c r="E7" i="9" s="1"/>
  <c r="Y7" i="9"/>
  <c r="E8" i="9" s="1"/>
  <c r="Y8" i="9"/>
  <c r="E9" i="9" s="1"/>
  <c r="Y9" i="9"/>
  <c r="E10" i="9" s="1"/>
  <c r="Y10" i="9"/>
  <c r="E11" i="9" s="1"/>
  <c r="Y11" i="9"/>
  <c r="E12" i="9" s="1"/>
  <c r="Y12" i="9"/>
  <c r="E13" i="9" s="1"/>
  <c r="Y13" i="9"/>
  <c r="E14" i="9" s="1"/>
  <c r="Y14" i="9"/>
  <c r="E15" i="9" s="1"/>
  <c r="Y15" i="9"/>
  <c r="E16" i="9" s="1"/>
  <c r="Y16" i="9"/>
  <c r="E17" i="9" s="1"/>
  <c r="Y17" i="9"/>
  <c r="E18" i="9" s="1"/>
  <c r="Y18" i="9"/>
  <c r="E19" i="9" s="1"/>
  <c r="Y19" i="9"/>
  <c r="E20" i="9" s="1"/>
  <c r="Y20" i="9"/>
  <c r="E21" i="9" s="1"/>
  <c r="Y21" i="9"/>
  <c r="E22" i="9" s="1"/>
  <c r="Y22" i="9"/>
  <c r="E23" i="9" s="1"/>
  <c r="Y23" i="9"/>
  <c r="E24" i="9" s="1"/>
  <c r="Y24" i="9"/>
  <c r="E25" i="9" s="1"/>
  <c r="Y25" i="9"/>
  <c r="E26" i="9" s="1"/>
  <c r="Y26" i="9"/>
  <c r="E27" i="9" s="1"/>
  <c r="Y27" i="9"/>
  <c r="E29" i="9" s="1"/>
  <c r="Y28" i="9"/>
  <c r="E30" i="9" s="1"/>
  <c r="Y29" i="9"/>
  <c r="E31" i="9" s="1"/>
  <c r="Y30" i="9"/>
  <c r="E32" i="9" s="1"/>
  <c r="Y31" i="9"/>
  <c r="E33" i="9" s="1"/>
  <c r="Y32" i="9"/>
  <c r="E34" i="9" s="1"/>
  <c r="Y33" i="9"/>
  <c r="E35" i="9" s="1"/>
  <c r="Y34" i="9"/>
  <c r="E36" i="9" s="1"/>
  <c r="Y35" i="9"/>
  <c r="E37" i="9" s="1"/>
  <c r="Y36" i="9"/>
  <c r="E38" i="9" s="1"/>
  <c r="Y37" i="9"/>
  <c r="E39" i="9" s="1"/>
  <c r="Y38" i="9"/>
  <c r="E40" i="9" s="1"/>
  <c r="Y39" i="9"/>
  <c r="E41" i="9" s="1"/>
  <c r="Y40" i="9"/>
  <c r="E42" i="9" s="1"/>
  <c r="Y41" i="9"/>
  <c r="E43" i="9" s="1"/>
  <c r="Y42" i="9"/>
  <c r="E44" i="9" s="1"/>
  <c r="Y43" i="9"/>
  <c r="E45" i="9" s="1"/>
  <c r="Y44" i="9"/>
  <c r="E46" i="9" s="1"/>
  <c r="Y45" i="9"/>
  <c r="E47" i="9" s="1"/>
  <c r="Y46" i="9"/>
  <c r="E48" i="9" s="1"/>
  <c r="Y47" i="9"/>
  <c r="E49" i="9" s="1"/>
  <c r="Y48" i="9"/>
  <c r="E50" i="9" s="1"/>
  <c r="Y49" i="9"/>
  <c r="E51" i="9" s="1"/>
  <c r="Y50" i="9"/>
  <c r="E52" i="9" s="1"/>
  <c r="Y51" i="9"/>
  <c r="E53" i="9" s="1"/>
  <c r="Y52" i="9"/>
  <c r="E54" i="9" s="1"/>
  <c r="Y53" i="9"/>
  <c r="E55" i="9" s="1"/>
  <c r="Y54" i="9"/>
  <c r="E56" i="9" s="1"/>
  <c r="Y55" i="9"/>
  <c r="E57" i="9" s="1"/>
  <c r="Y56" i="9"/>
  <c r="E58" i="9" s="1"/>
  <c r="Y57" i="9"/>
  <c r="E59" i="9" s="1"/>
  <c r="Y58" i="9"/>
  <c r="E60" i="9" s="1"/>
  <c r="Y59" i="9"/>
  <c r="E61" i="9" s="1"/>
  <c r="Y60" i="9"/>
  <c r="E62" i="9" s="1"/>
  <c r="Y61" i="9"/>
  <c r="E63" i="9" s="1"/>
  <c r="Y62" i="9"/>
  <c r="E64" i="9" s="1"/>
  <c r="Y63" i="9"/>
  <c r="E65" i="9" s="1"/>
  <c r="Y64" i="9"/>
  <c r="E66" i="9" s="1"/>
  <c r="Y65" i="9"/>
  <c r="E67" i="9" s="1"/>
  <c r="Y66" i="9"/>
  <c r="E68" i="9" s="1"/>
  <c r="Y67" i="9"/>
  <c r="E69" i="9" s="1"/>
  <c r="Y68" i="9"/>
  <c r="E70" i="9" s="1"/>
  <c r="Y69" i="9"/>
  <c r="E71" i="9" s="1"/>
  <c r="Y70" i="9"/>
  <c r="E72" i="9" s="1"/>
  <c r="Y71" i="9"/>
  <c r="E73" i="9" s="1"/>
  <c r="Y72" i="9"/>
  <c r="E74" i="9" s="1"/>
  <c r="Y73" i="9"/>
  <c r="E75" i="9" s="1"/>
  <c r="Y74" i="9"/>
  <c r="E76" i="9" s="1"/>
  <c r="Y75" i="9"/>
  <c r="E77" i="9" s="1"/>
  <c r="Y76" i="9"/>
  <c r="E78" i="9" s="1"/>
  <c r="Y77" i="9"/>
  <c r="E79" i="9" s="1"/>
  <c r="Y78" i="9"/>
  <c r="E80" i="9" s="1"/>
  <c r="Y79" i="9"/>
  <c r="E81" i="9" s="1"/>
  <c r="Y80" i="9"/>
  <c r="E82" i="9" s="1"/>
  <c r="Y81" i="9"/>
  <c r="E83" i="9" s="1"/>
  <c r="Y82" i="9"/>
  <c r="E84" i="9" s="1"/>
  <c r="Y83" i="9"/>
  <c r="E85" i="9" s="1"/>
  <c r="Y84" i="9"/>
  <c r="E86" i="9" s="1"/>
  <c r="Y85" i="9"/>
  <c r="Y86" i="9"/>
  <c r="Y2" i="9"/>
  <c r="E3" i="9" s="1"/>
  <c r="X3" i="9"/>
  <c r="D4" i="9" s="1"/>
  <c r="X4" i="9"/>
  <c r="D5" i="9" s="1"/>
  <c r="X5" i="9"/>
  <c r="D6" i="9" s="1"/>
  <c r="X6" i="9"/>
  <c r="D7" i="9" s="1"/>
  <c r="X7" i="9"/>
  <c r="D8" i="9" s="1"/>
  <c r="X8" i="9"/>
  <c r="D9" i="9" s="1"/>
  <c r="X9" i="9"/>
  <c r="D10" i="9" s="1"/>
  <c r="X10" i="9"/>
  <c r="D11" i="9" s="1"/>
  <c r="X11" i="9"/>
  <c r="D12" i="9" s="1"/>
  <c r="X12" i="9"/>
  <c r="D13" i="9" s="1"/>
  <c r="X13" i="9"/>
  <c r="D14" i="9" s="1"/>
  <c r="X14" i="9"/>
  <c r="D15" i="9" s="1"/>
  <c r="X15" i="9"/>
  <c r="D16" i="9" s="1"/>
  <c r="X16" i="9"/>
  <c r="D17" i="9" s="1"/>
  <c r="X17" i="9"/>
  <c r="D18" i="9" s="1"/>
  <c r="X18" i="9"/>
  <c r="D19" i="9" s="1"/>
  <c r="X19" i="9"/>
  <c r="D20" i="9" s="1"/>
  <c r="X20" i="9"/>
  <c r="D21" i="9" s="1"/>
  <c r="X21" i="9"/>
  <c r="D22" i="9" s="1"/>
  <c r="X22" i="9"/>
  <c r="D23" i="9" s="1"/>
  <c r="X23" i="9"/>
  <c r="D24" i="9" s="1"/>
  <c r="X24" i="9"/>
  <c r="X25" i="9"/>
  <c r="D26" i="9" s="1"/>
  <c r="X26" i="9"/>
  <c r="D27" i="9" s="1"/>
  <c r="X27" i="9"/>
  <c r="D28" i="9" s="1"/>
  <c r="X28" i="9"/>
  <c r="D29" i="9" s="1"/>
  <c r="X29" i="9"/>
  <c r="D30" i="9" s="1"/>
  <c r="X30" i="9"/>
  <c r="D31" i="9" s="1"/>
  <c r="X31" i="9"/>
  <c r="D32" i="9" s="1"/>
  <c r="X32" i="9"/>
  <c r="D33" i="9" s="1"/>
  <c r="X33" i="9"/>
  <c r="D34" i="9" s="1"/>
  <c r="X34" i="9"/>
  <c r="D35" i="9" s="1"/>
  <c r="X35" i="9"/>
  <c r="D36" i="9" s="1"/>
  <c r="X36" i="9"/>
  <c r="D37" i="9" s="1"/>
  <c r="X37" i="9"/>
  <c r="D38" i="9" s="1"/>
  <c r="X38" i="9"/>
  <c r="D39" i="9" s="1"/>
  <c r="X39" i="9"/>
  <c r="D40" i="9" s="1"/>
  <c r="X40" i="9"/>
  <c r="D41" i="9" s="1"/>
  <c r="X41" i="9"/>
  <c r="D42" i="9" s="1"/>
  <c r="X42" i="9"/>
  <c r="D43" i="9" s="1"/>
  <c r="X43" i="9"/>
  <c r="D44" i="9" s="1"/>
  <c r="X44" i="9"/>
  <c r="D45" i="9" s="1"/>
  <c r="X45" i="9"/>
  <c r="D46" i="9" s="1"/>
  <c r="X46" i="9"/>
  <c r="D47" i="9" s="1"/>
  <c r="X47" i="9"/>
  <c r="D48" i="9" s="1"/>
  <c r="X48" i="9"/>
  <c r="D49" i="9" s="1"/>
  <c r="X49" i="9"/>
  <c r="D50" i="9" s="1"/>
  <c r="X50" i="9"/>
  <c r="D51" i="9" s="1"/>
  <c r="X51" i="9"/>
  <c r="D52" i="9" s="1"/>
  <c r="X52" i="9"/>
  <c r="D53" i="9" s="1"/>
  <c r="X53" i="9"/>
  <c r="D54" i="9" s="1"/>
  <c r="X54" i="9"/>
  <c r="D55" i="9" s="1"/>
  <c r="X55" i="9"/>
  <c r="D56" i="9" s="1"/>
  <c r="X56" i="9"/>
  <c r="D57" i="9" s="1"/>
  <c r="X57" i="9"/>
  <c r="D58" i="9" s="1"/>
  <c r="X58" i="9"/>
  <c r="D59" i="9" s="1"/>
  <c r="X59" i="9"/>
  <c r="D60" i="9" s="1"/>
  <c r="X60" i="9"/>
  <c r="D61" i="9" s="1"/>
  <c r="X61" i="9"/>
  <c r="D62" i="9" s="1"/>
  <c r="X62" i="9"/>
  <c r="D63" i="9" s="1"/>
  <c r="X63" i="9"/>
  <c r="D64" i="9" s="1"/>
  <c r="X64" i="9"/>
  <c r="D65" i="9" s="1"/>
  <c r="X65" i="9"/>
  <c r="D66" i="9" s="1"/>
  <c r="X66" i="9"/>
  <c r="D67" i="9" s="1"/>
  <c r="X67" i="9"/>
  <c r="D68" i="9" s="1"/>
  <c r="X68" i="9"/>
  <c r="D69" i="9" s="1"/>
  <c r="X69" i="9"/>
  <c r="D70" i="9" s="1"/>
  <c r="X70" i="9"/>
  <c r="D71" i="9" s="1"/>
  <c r="X71" i="9"/>
  <c r="D72" i="9" s="1"/>
  <c r="X72" i="9"/>
  <c r="D73" i="9" s="1"/>
  <c r="X73" i="9"/>
  <c r="D74" i="9" s="1"/>
  <c r="X74" i="9"/>
  <c r="D75" i="9" s="1"/>
  <c r="X75" i="9"/>
  <c r="D76" i="9" s="1"/>
  <c r="X76" i="9"/>
  <c r="D77" i="9" s="1"/>
  <c r="X77" i="9"/>
  <c r="D78" i="9" s="1"/>
  <c r="X78" i="9"/>
  <c r="D79" i="9" s="1"/>
  <c r="X79" i="9"/>
  <c r="D80" i="9" s="1"/>
  <c r="X80" i="9"/>
  <c r="D81" i="9" s="1"/>
  <c r="X81" i="9"/>
  <c r="D82" i="9" s="1"/>
  <c r="X82" i="9"/>
  <c r="D83" i="9" s="1"/>
  <c r="X83" i="9"/>
  <c r="D84" i="9" s="1"/>
  <c r="X94" i="9"/>
  <c r="X93" i="9"/>
  <c r="D94" i="9" s="1"/>
  <c r="X92" i="9"/>
  <c r="D93" i="9" s="1"/>
  <c r="X91" i="9"/>
  <c r="D92" i="9" s="1"/>
  <c r="X90" i="9"/>
  <c r="D91" i="9" s="1"/>
  <c r="X89" i="9"/>
  <c r="D90" i="9" s="1"/>
  <c r="X88" i="9"/>
  <c r="D89" i="9" s="1"/>
  <c r="X87" i="9"/>
  <c r="D88" i="9" s="1"/>
  <c r="X86" i="9"/>
  <c r="D87" i="9" s="1"/>
  <c r="X85" i="9"/>
  <c r="D86" i="9" s="1"/>
  <c r="X84" i="9"/>
  <c r="D85" i="9" s="1"/>
  <c r="X2" i="9"/>
  <c r="D3" i="9" s="1"/>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C15" i="9"/>
  <c r="C16" i="9"/>
  <c r="C17" i="9"/>
  <c r="C18" i="9"/>
  <c r="C19" i="9"/>
  <c r="C20" i="9"/>
  <c r="C21" i="9"/>
  <c r="C22" i="9"/>
  <c r="C23" i="9"/>
  <c r="C24" i="9"/>
  <c r="C25" i="9"/>
  <c r="C26" i="9"/>
  <c r="C27" i="9"/>
  <c r="C29" i="9"/>
  <c r="C30" i="9"/>
  <c r="C31" i="9"/>
  <c r="C32" i="9"/>
  <c r="C33" i="9"/>
  <c r="C34" i="9"/>
  <c r="C35" i="9"/>
  <c r="C36" i="9"/>
  <c r="C37" i="9"/>
  <c r="C38" i="9"/>
  <c r="C39" i="9"/>
  <c r="C40" i="9"/>
  <c r="C14" i="9"/>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4" i="9"/>
  <c r="C5" i="9"/>
  <c r="C6" i="9"/>
  <c r="C7" i="9"/>
  <c r="C8" i="9"/>
  <c r="C9" i="9"/>
  <c r="C10" i="9"/>
  <c r="C11" i="9"/>
  <c r="C12" i="9"/>
  <c r="C13" i="9"/>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<sst xmlns="http://schemas.openxmlformats.org/spreadsheetml/2006/main" count="3492" uniqueCount="934">
  <si>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</si>
  <si>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</si>
  <si>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</si>
  <si>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</si>
  <si>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</si>
  <si>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</si>
  <si>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</si>
  <si>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</si>
  <si>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</si>
  <si>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</si>
  <si>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</si>
  <si>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</si>
  <si>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</si>
  <si>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</si>
  <si>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</si>
  <si>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</si>
  <si>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</si>
  <si>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</si>
  <si>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</si>
  <si>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</si>
  <si>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</si>
  <si>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</si>
  <si>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</si>
  <si>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</si>
  <si>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</si>
  <si>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</si>
  <si>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</si>
  <si>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</si>
  <si>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</si>
  <si>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</si>
  <si>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</si>
  <si>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Wood wool board 15mm</t>
  </si>
  <si>
    <t>Wood wool board 25mm</t>
  </si>
  <si>
    <t>Wood wool board 35mm</t>
  </si>
  <si>
    <t>Wood wool board 50mm</t>
  </si>
  <si>
    <t>Medium density fiberboard</t>
  </si>
  <si>
    <t>defaultMat</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</si>
  <si>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</si>
  <si>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</si>
  <si>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</si>
  <si>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</si>
  <si>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</si>
  <si>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</si>
  <si>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</si>
  <si>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</si>
  <si>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</si>
  <si>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</si>
  <si>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</si>
  <si>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</si>
  <si>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</si>
  <si>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</si>
  <si>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</si>
  <si>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</si>
  <si>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</si>
  <si>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</si>
  <si>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</si>
  <si>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</si>
  <si>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</si>
  <si>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</si>
  <si>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</si>
  <si>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</si>
  <si>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</si>
  <si>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</si>
  <si>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</si>
  <si>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</si>
  <si>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</si>
  <si>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</si>
  <si>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</si>
  <si>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</si>
  <si>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</si>
  <si>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</si>
  <si>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</si>
  <si>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</si>
  <si>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</si>
  <si>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</si>
  <si>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Ytong block W PP 2-0.35</t>
  </si>
  <si>
    <t>Ytong block W PP 2-0.40</t>
  </si>
  <si>
    <t>Ytong block W PP 4-0.50</t>
  </si>
  <si>
    <t>Ytong block W PP 4-0.55</t>
  </si>
  <si>
    <t>Ytong block W PP 4-0.60</t>
  </si>
  <si>
    <t>Ytong block W PP 6-0.65</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</si>
  <si>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</si>
  <si>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</si>
  <si>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</si>
  <si>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</si>
  <si>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</si>
  <si>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</si>
  <si>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</si>
  <si>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</si>
  <si>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</si>
  <si>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</si>
  <si>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</si>
  <si>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</si>
  <si>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</si>
  <si>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</si>
  <si>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</si>
  <si>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</si>
  <si>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</si>
  <si>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</si>
  <si>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</si>
  <si>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</si>
  <si>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</si>
  <si>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</si>
  <si>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</si>
  <si>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</si>
  <si>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</si>
  <si>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</si>
  <si>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</si>
  <si>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</si>
  <si>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</si>
  <si>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</si>
  <si>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</si>
  <si>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</si>
  <si>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</si>
  <si>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</si>
  <si>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</si>
  <si>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</si>
  <si>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</si>
  <si>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</si>
  <si>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</si>
  <si>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</si>
  <si>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</si>
  <si>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150mm Lightweight Concrete Block</t>
  </si>
  <si>
    <t>200mm Lightweight Concrete Block</t>
  </si>
  <si>
    <t>300mm Lightweight Concrete Block</t>
  </si>
  <si>
    <t>200mm Concrete Block</t>
  </si>
  <si>
    <t>300mm Concrete Block</t>
  </si>
  <si>
    <t>150mm Lightweight Concrete Block (Filled)</t>
  </si>
  <si>
    <t>200mm Lightweight Concrete Block (Filled)</t>
  </si>
  <si>
    <t>300mm Lightweight Concrete Block (Filled)</t>
  </si>
  <si>
    <t>200mm Concrete Block (Filled)</t>
  </si>
  <si>
    <t>100mm Lightweight Concrete</t>
  </si>
  <si>
    <t>200mm Lightweight Concrete</t>
  </si>
  <si>
    <t>100mm Heavyweight Concrete</t>
  </si>
  <si>
    <t>50mm Lightweight Concrete Roof Ballast</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</si>
  <si>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</si>
  <si>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</si>
  <si>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</si>
  <si>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</si>
  <si>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</si>
  <si>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</si>
  <si>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</si>
  <si>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</si>
  <si>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</si>
  <si>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</si>
  <si>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</si>
  <si>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</si>
  <si>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</si>
  <si>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</si>
  <si>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</si>
  <si>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</si>
  <si>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</si>
  <si>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</si>
  <si>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</si>
  <si>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</si>
  <si>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Glass Fiber - Organic Bonded - 25mm</t>
  </si>
  <si>
    <t>Insulation Glass Fiber - Organic Bonded - 50mm</t>
  </si>
  <si>
    <t>Insulation Glass Fiber - Organic Bonded - 75mm</t>
  </si>
  <si>
    <t>Insulation Expanded Perlite - Organic Bonded - 25mm</t>
  </si>
  <si>
    <t>Insulation Expanded Rubber (Rigid) - 25mm</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</si>
  <si>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</si>
  <si>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</si>
  <si>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</si>
  <si>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</si>
  <si>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</si>
  <si>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</si>
  <si>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</si>
  <si>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</si>
  <si>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</si>
  <si>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</si>
  <si>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</si>
  <si>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</si>
  <si>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</si>
  <si>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</si>
  <si>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</si>
  <si>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</si>
  <si>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</si>
  <si>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</si>
  <si>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</si>
  <si>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</si>
  <si>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</si>
  <si>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</si>
  <si>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</si>
  <si>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</si>
  <si>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</si>
  <si>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</si>
  <si>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</si>
  <si>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</si>
  <si>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</si>
  <si>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</si>
  <si>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</si>
  <si>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</si>
  <si>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</si>
  <si>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</si>
  <si>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</si>
  <si>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</si>
  <si>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</si>
  <si>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</si>
  <si>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</si>
  <si>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</si>
  <si>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</si>
  <si>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</si>
  <si>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</si>
  <si>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</si>
  <si>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</si>
  <si>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</si>
  <si>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</si>
  <si>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</si>
  <si>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</si>
  <si>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</si>
  <si>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</si>
  <si>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</si>
  <si>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</si>
  <si>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</si>
  <si>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</si>
  <si>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</si>
  <si>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</si>
  <si>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</si>
  <si>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</si>
  <si>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</si>
  <si>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</si>
  <si>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</si>
  <si>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</si>
  <si>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</si>
  <si>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</si>
  <si>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</si>
  <si>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</si>
  <si>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</si>
  <si>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</si>
  <si>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</si>
  <si>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</si>
  <si>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</si>
  <si>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</si>
  <si>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</si>
  <si>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</si>
  <si>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</si>
  <si>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</si>
  <si>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</si>
  <si>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</si>
  <si>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</si>
  <si>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</si>
  <si>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</si>
  <si>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</si>
  <si>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</si>
  <si>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</si>
  <si>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</si>
  <si>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</si>
  <si>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</si>
  <si>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</si>
  <si>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</si>
  <si>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Concrete Block Limestone Aggregrate 200mm - 16.3 Kg - 2 Cores</t>
  </si>
  <si>
    <t>Concrete Block Limestone Aggregrate 200mm - 16.3 Kg - 2 Cores - Perlite Filled Cores</t>
  </si>
  <si>
    <t>Concrete Block Limestone Aggregrate 300mm - 25 Kg - 2 Cores</t>
  </si>
  <si>
    <t>Concrete Block Limestone Aggregrate 300mm - 25 Kg - 2 Cores - Perlite Filled Cores</t>
  </si>
  <si>
    <t>Concrete Block Sand And Gravel Aggregrate 15-16 Kg - 2 Or 3 Cores</t>
  </si>
  <si>
    <t>Concrete Block Sand And Gravel Aggregrate 15-16 Kg - 2 Or 3 Cores - Perlite Filled Cores</t>
  </si>
  <si>
    <t>Concrete Block Sand And Gravel Aggregrate 15-16 Kg - 2 Or 3 Cores - Vermiculite Filled Cores</t>
  </si>
  <si>
    <t>Concrete Block Sand And Gravel Aggregrate 22.7 Kg - 2 Cores</t>
  </si>
  <si>
    <t>Concrete Block Medium Mass Aggregate 2 Or 3 Cores</t>
  </si>
  <si>
    <t>Concrete Block Medium Mass Aggregate 2 Or 3 Cores - Perlite Filled Cores</t>
  </si>
  <si>
    <t>Concrete Block Medium Mass Aggregate 2 Or 3 Cores - Vermiculite Filled Cores</t>
  </si>
  <si>
    <t>Concrete Block Medium Mass Aggregate 2 Or 3 Cores - Molded Eps (Beads) Filled Cores</t>
  </si>
  <si>
    <t>Concrete Block Medium Mass Aggregate 2 Or 3 Cores - Molded Eps Inserts In Cores</t>
  </si>
  <si>
    <t>Concrete Block Low Mass Aggregate 7.3-7.7 Kg - 2 Or 3 Cores</t>
  </si>
  <si>
    <t>Concrete Block Low Mass Aggregate 7.3-7.7 Kg - 2 Or 3 Cores - Perlite Filled Cores</t>
  </si>
  <si>
    <t>Concrete Block Low Mass Aggregate 7.3-7.7 Kg - 2 Or 3 Cores - Vermiculite Filled Cores</t>
  </si>
  <si>
    <t>Concrete Block Low Mass Aggregate 8.6-10.0 Kg</t>
  </si>
  <si>
    <t>Concrete Block Low Mass Aggregate 8.6-10.0 Kg - Perlite Filled Cores</t>
  </si>
  <si>
    <t>Concrete Block Low Mass Aggregate 8.6-10.0 Kg - Vermiculite Filled Cores</t>
  </si>
  <si>
    <t>Concrete Block Low Mass Aggregate 8.6-10.0 Kg - Molded Eps (Beads) Filled Cores</t>
  </si>
  <si>
    <t>Concrete Block Low Mass Aggregate 8.6-10.0 Kg - Uf Foam Filled Cores</t>
  </si>
  <si>
    <t>Concrete Block Low Mass Aggregate 8.6-10.0 Kg - Molded Eps Inserts In Cores</t>
  </si>
  <si>
    <t>Concrete Block Low Mass Aggregate 14.5-16.3 Kg - 2 Or 3 Cores</t>
  </si>
  <si>
    <t>Concrete Block Low Mass Aggregate 14.5-16.3 Kg - 2 Or 3 Cores - Perlite Filled Cores</t>
  </si>
  <si>
    <t>Concrete Block Low Mass Aggregate 14.5-16.3 Kg - 2 Or 3 Cores - Vermiculite Filled Cores</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</si>
  <si>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</si>
  <si>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</si>
  <si>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</si>
  <si>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</si>
  <si>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</si>
  <si>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</si>
  <si>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</si>
  <si>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</si>
  <si>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</si>
  <si>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Insulation Mineral Fiber - Processed From Rock - Slag - Or Glass - 75-100mm 6.4-32 Kg/M3</t>
  </si>
  <si>
    <t>Insulation Mineral Fiber - Processed From Rock - Slag - Or Glass - 90mm -6.4-32 Kg/M3</t>
  </si>
  <si>
    <t>Insulation Mineral Fiber - Processed From Rock - Slag - Or Glass - 90mm - 19-26 Kg/M3</t>
  </si>
  <si>
    <t>Insulation Mineral Fiber - Processed From Rock - Slag - Or Glass - 140-165mm - 6.4-32 Kg/M3</t>
  </si>
  <si>
    <t>Insulation Mineral Fiber - Processed From Rock - Slag - Or Glass - 140mm - 10-26 Kg/M3</t>
  </si>
  <si>
    <t>Insulation Mineral Fiber - Processed From Rock - Slag - Or Glass - 150-190mm - 6.4-32 Kg/M3</t>
  </si>
  <si>
    <t>Insulation Mineral Fiber - Processed From Rock - Slag - Or Glass - 210-250mm - 6.4-32 Kg/M3</t>
  </si>
  <si>
    <t>Insulation Mineral Fiber - Processed From Rock - Slag - Or Glass - 250-330mm - 6.4-32 Kg/M3</t>
  </si>
  <si>
    <t>Acoustical Tile - 12.7mm</t>
  </si>
  <si>
    <t>Acoustical Tile - 19mm</t>
  </si>
  <si>
    <t>Mineral Fiber (Rock - Slag - Glass) - 95-130mm</t>
  </si>
  <si>
    <t>Mineral Fiber (Rock - Slag - Glass) - 170-220mm</t>
  </si>
  <si>
    <t>Mineral Fiber (Rock - Slag - Glass) - 190-250mm</t>
  </si>
  <si>
    <t>Mineral Fiber (Rock - Slag - Glass) - 260-350mm</t>
  </si>
  <si>
    <t>Mineral Fiber (Rock - Slag - Glass) - 90mm (Closed Sidewall Application)</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</si>
  <si>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</si>
  <si>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</si>
  <si>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</si>
  <si>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</si>
  <si>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</si>
  <si>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</si>
  <si>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</si>
  <si>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</si>
  <si>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</si>
  <si>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</si>
  <si>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</si>
  <si>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</si>
  <si>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</si>
  <si>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Clay Tile - Hollow - 1 Cell Deep - 75mm</t>
  </si>
  <si>
    <t>Clay Tile - Hollow - 1 Cell Deep - 100mm</t>
  </si>
  <si>
    <t>Clay Tile - Hollow - 2 Cells Deep - 150mm</t>
  </si>
  <si>
    <t>Clay Tile - Hollow - 2 Cells Deep - 200mm</t>
  </si>
  <si>
    <t>Clay Tile - Hollow - 2 Cells Deep - 250mm</t>
  </si>
  <si>
    <t>Clay Tile - Hollow - 3 Cells Deep - 300mm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</si>
  <si>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</si>
  <si>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</si>
  <si>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</si>
  <si>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</si>
  <si>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</si>
  <si>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</si>
  <si>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</si>
  <si>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</si>
  <si>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</si>
  <si>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</si>
  <si>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</si>
  <si>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</si>
  <si>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</si>
  <si>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</si>
  <si>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</si>
  <si>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</si>
  <si>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</si>
  <si>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</si>
  <si>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</si>
  <si>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</si>
  <si>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Template_MA_SF_OLD</t>
  </si>
  <si>
    <t>Partition</t>
  </si>
  <si>
    <t>Template_MA_MF_NEW_roof</t>
  </si>
  <si>
    <t>Roof</t>
  </si>
  <si>
    <t>TEMPLATE_MF_MA_LOW_facade</t>
  </si>
  <si>
    <t>Facade</t>
  </si>
  <si>
    <t>TEMPLATE_MF_MA_HIGH_facade</t>
  </si>
  <si>
    <t>Template_MA_SF_OLD_roof</t>
  </si>
  <si>
    <t>SFH_MA_mid_roof</t>
  </si>
  <si>
    <t>MA_SFH_new_roof</t>
  </si>
  <si>
    <t>TEMPLATE_MA_MFH_WOOD</t>
  </si>
  <si>
    <t>SFH_ext_floor_ALL</t>
  </si>
  <si>
    <t>ExteriorFloor</t>
  </si>
  <si>
    <t>SFH_roof_post_2003</t>
  </si>
  <si>
    <t>SFH_ground_slab</t>
  </si>
  <si>
    <t>GroundFloor</t>
  </si>
  <si>
    <t>SFH_ground_wall</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</si>
  <si>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</si>
  <si>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</si>
  <si>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</si>
  <si>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</si>
  <si>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</si>
  <si>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</si>
  <si>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</si>
  <si>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</si>
  <si>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</si>
  <si>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</si>
  <si>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</si>
  <si>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</si>
  <si>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</si>
  <si>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</si>
  <si>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</si>
  <si>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</si>
  <si>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</si>
  <si>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</si>
  <si>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</si>
  <si>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</si>
  <si>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</si>
  <si>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</si>
  <si>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</si>
  <si>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</si>
  <si>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</si>
  <si>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</si>
  <si>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</si>
  <si>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</si>
  <si>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</si>
  <si>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</si>
  <si>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</si>
  <si>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</si>
  <si>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</si>
  <si>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</si>
  <si>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</si>
  <si>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</si>
  <si>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</si>
  <si>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</si>
  <si>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</si>
  <si>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</si>
  <si>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</si>
  <si>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</si>
  <si>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</si>
  <si>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</si>
  <si>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</si>
  <si>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</si>
  <si>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</si>
  <si>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</si>
  <si>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</si>
  <si>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</si>
  <si>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</si>
  <si>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</si>
  <si>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</si>
  <si>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</si>
  <si>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</si>
  <si>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</si>
  <si>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</si>
  <si>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</si>
  <si>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</si>
  <si>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</si>
  <si>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</si>
  <si>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</si>
  <si>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</si>
  <si>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</si>
  <si>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</si>
  <si>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</si>
  <si>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</si>
  <si>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</si>
  <si>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</si>
  <si>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</si>
  <si>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</si>
  <si>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</si>
  <si>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</si>
  <si>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</si>
  <si>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</si>
  <si>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</si>
  <si>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</si>
  <si>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</si>
  <si>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</si>
  <si>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</si>
  <si>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</si>
  <si>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</si>
  <si>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</si>
  <si>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</si>
  <si>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</si>
  <si>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</si>
  <si>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</si>
  <si>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</si>
  <si>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</si>
  <si>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</si>
  <si>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</si>
  <si>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</si>
  <si>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</si>
  <si>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</si>
  <si>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</si>
  <si>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</si>
  <si>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</si>
  <si>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</si>
  <si>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</si>
  <si>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</si>
  <si>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</si>
  <si>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</si>
  <si>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</si>
  <si>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</si>
  <si>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</si>
  <si>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</si>
  <si>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</si>
  <si>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</si>
  <si>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</si>
  <si>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</si>
  <si>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</si>
  <si>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</si>
  <si>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</si>
  <si>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</si>
  <si>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</si>
  <si>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</si>
  <si>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</si>
  <si>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</si>
  <si>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</si>
  <si>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</si>
  <si>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</si>
  <si>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</si>
  <si>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</si>
  <si>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</si>
  <si>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</si>
  <si>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</si>
  <si>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</si>
  <si>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</si>
  <si>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</si>
  <si>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</si>
  <si>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</si>
  <si>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</si>
  <si>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</si>
  <si>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</si>
  <si>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</si>
  <si>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</si>
  <si>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</si>
  <si>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</si>
  <si>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</si>
  <si>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</si>
  <si>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</si>
  <si>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</si>
  <si>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</si>
  <si>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</si>
  <si>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</si>
  <si>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</si>
  <si>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</si>
  <si>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</si>
  <si>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</si>
  <si>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</si>
  <si>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</si>
  <si>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</si>
  <si>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</si>
  <si>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</si>
  <si>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Choose the specific construction for each of these features for your overall construction from the drop downs. If you don’t see a construction you created, then check you attributed the corect envelope component (e.g., roof, partition) to it.</t>
  </si>
  <si>
    <r>
      <rPr>
        <i/>
        <sz val="12"/>
        <color theme="1"/>
        <rFont val="Aptos Narrow"/>
        <scheme val="minor"/>
      </rPr>
      <t>EXAMPLE:</t>
    </r>
    <r>
      <rPr>
        <sz val="12"/>
        <color theme="1"/>
        <rFont val="Aptos Narrow"/>
        <family val="2"/>
        <scheme val="minor"/>
      </rPr>
      <t xml:space="preserve"> MA_CONSTRUCTION_1</t>
    </r>
  </si>
  <si>
    <t>SF_int_floor</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</si>
  <si>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</si>
  <si>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</si>
  <si>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</si>
  <si>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</si>
  <si>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</si>
  <si>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</si>
  <si>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</si>
  <si>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</si>
  <si>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</si>
  <si>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</si>
  <si>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</si>
  <si>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</si>
  <si>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</si>
  <si>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</si>
  <si>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</si>
  <si>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</si>
  <si>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</si>
  <si>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</si>
  <si>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</si>
  <si>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</si>
  <si>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</si>
  <si>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</si>
  <si>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</si>
  <si>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</si>
  <si>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</si>
  <si>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</si>
  <si>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</si>
  <si>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</si>
  <si>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</si>
  <si>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</si>
  <si>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</si>
  <si>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</si>
  <si>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</si>
  <si>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</si>
  <si>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</si>
  <si>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</si>
  <si>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</si>
  <si>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</si>
  <si>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</si>
  <si>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</si>
  <si>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</si>
  <si>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</si>
  <si>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</si>
  <si>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</si>
  <si>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</si>
  <si>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</si>
  <si>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</si>
  <si>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</si>
  <si>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</si>
  <si>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</si>
  <si>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</si>
  <si>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t>MA_roof_2</t>
  </si>
  <si>
    <t>MA_building_1</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</si>
  <si>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</si>
  <si>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</si>
  <si>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</si>
  <si>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</si>
  <si>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</si>
  <si>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</si>
  <si>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</si>
  <si>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</si>
  <si>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</si>
  <si>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</si>
  <si>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</si>
  <si>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</si>
  <si>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</si>
  <si>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</si>
  <si>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</si>
  <si>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</si>
  <si>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</si>
  <si>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</si>
  <si>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DHW_old</t>
  </si>
  <si>
    <t>Air_handling_technology</t>
  </si>
  <si>
    <t>Conditioning</t>
  </si>
  <si>
    <t>Propane</t>
  </si>
  <si>
    <t>Flow_rate_units</t>
  </si>
  <si>
    <t>Natural</t>
  </si>
  <si>
    <t>Mechanical</t>
  </si>
  <si>
    <t>Economizer</t>
  </si>
  <si>
    <t>HRV</t>
  </si>
  <si>
    <t>All of the above</t>
  </si>
  <si>
    <t>None</t>
  </si>
  <si>
    <t>No</t>
  </si>
  <si>
    <t>FuelOil</t>
  </si>
  <si>
    <t>Min_fresh_air_unit</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</si>
  <si>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</si>
  <si>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</si>
  <si>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</si>
  <si>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</si>
  <si>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</si>
  <si>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</si>
  <si>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</si>
  <si>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</si>
  <si>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</si>
  <si>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</si>
  <si>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</si>
  <si>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</si>
  <si>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</si>
  <si>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</si>
  <si>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</si>
  <si>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1/2IN GYPSUM</t>
  </si>
  <si>
    <t>1IN STUCCO</t>
  </si>
  <si>
    <t>8IN CONCRETE HW</t>
  </si>
  <si>
    <t>CP02 CARPET PAD</t>
  </si>
  <si>
    <t>HW CONCRETE</t>
  </si>
  <si>
    <t>AIR-WALL</t>
  </si>
  <si>
    <t>CC05 4 HW CONCRETE</t>
  </si>
  <si>
    <t>METAL DECKING</t>
  </si>
  <si>
    <t>METAL ROOFING</t>
  </si>
  <si>
    <t>METAL SIDING</t>
  </si>
  <si>
    <t>ROOF MEMBRANE</t>
  </si>
  <si>
    <t>STD AC02</t>
  </si>
  <si>
    <t>STD WOOD 6INCH</t>
  </si>
  <si>
    <t>STEEL FRAME RES WALL INSULATION</t>
  </si>
  <si>
    <t>WOOD SIDING</t>
  </si>
  <si>
    <t>Argon</t>
  </si>
  <si>
    <t>LowE window pane</t>
  </si>
  <si>
    <t>Krypton</t>
  </si>
  <si>
    <t>Vacuum</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</si>
  <si>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</si>
  <si>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</si>
  <si>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</si>
  <si>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</si>
  <si>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</si>
  <si>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</si>
  <si>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</si>
  <si>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</si>
  <si>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</si>
  <si>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</si>
  <si>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Deutsches Material #1</t>
  </si>
  <si>
    <t>English_name</t>
  </si>
  <si>
    <t>STD AC03</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</si>
  <si>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</si>
  <si>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</si>
  <si>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</si>
  <si>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</si>
  <si>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</si>
  <si>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</si>
  <si>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</si>
  <si>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</si>
  <si>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</si>
  <si>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</si>
  <si>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Ytong block W PP 6-0.66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</si>
  <si>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</si>
  <si>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</si>
  <si>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</si>
  <si>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</si>
  <si>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</si>
  <si>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</si>
  <si>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</si>
  <si>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</si>
  <si>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</si>
  <si>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</si>
  <si>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</si>
  <si>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</si>
  <si>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</si>
  <si>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</si>
  <si>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Insulation Mineral Fiber - Processed From Rock - Slag - Or Glass - 75-100mm 6.4-32 Kg/M4</t>
  </si>
  <si>
    <t>Insulation Mineral Fiber - Processed From Rock - Slag - Or Glass - 90mm -6.4-32 Kg/M4</t>
  </si>
  <si>
    <t>Insulation Mineral Fiber - Processed From Rock - Slag - Or Glass - 90mm - 19-26 Kg/M4</t>
  </si>
  <si>
    <t>Insulation Mineral Fiber - Processed From Rock - Slag - Or Glass - 140-165mm - 6.4-32 Kg/M4</t>
  </si>
  <si>
    <t>Insulation Mineral Fiber - Processed From Rock - Slag - Or Glass - 140mm - 10-26 Kg/M4</t>
  </si>
  <si>
    <t>Insulation Mineral Fiber - Processed From Rock - Slag - Or Glass - 150-190mm - 6.4-32 Kg/M4</t>
  </si>
  <si>
    <t>Insulation Mineral Fiber - Processed From Rock - Slag - Or Glass - 210-250mm - 6.4-32 Kg/M4</t>
  </si>
  <si>
    <t>Insulation Mineral Fiber - Processed From Rock - Slag - Or Glass - 250-330mm - 6.4-32 Kg/M4</t>
  </si>
  <si>
    <t>German_material_1</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</si>
  <si>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</si>
  <si>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</si>
  <si>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</si>
  <si>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</si>
  <si>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</si>
  <si>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</si>
  <si>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</si>
  <si>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</si>
  <si>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</si>
  <si>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</si>
  <si>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</si>
  <si>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</si>
  <si>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</si>
  <si>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</si>
  <si>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</si>
  <si>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</si>
  <si>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</si>
  <si>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</si>
  <si>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</si>
  <si>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</si>
  <si>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</si>
  <si>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</si>
  <si>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</si>
  <si>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</si>
  <si>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</si>
  <si>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</si>
  <si>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</si>
  <si>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</si>
  <si>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</si>
  <si>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</si>
  <si>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</si>
  <si>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</si>
  <si>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</si>
  <si>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</si>
  <si>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</si>
  <si>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</si>
  <si>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</si>
  <si>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</si>
  <si>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</si>
  <si>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</si>
  <si>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</si>
  <si>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</si>
  <si>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</si>
  <si>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</si>
  <si>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</si>
  <si>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</si>
  <si>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</si>
  <si>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</si>
  <si>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</si>
  <si>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</si>
  <si>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</si>
  <si>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</si>
  <si>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</si>
  <si>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</si>
  <si>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</si>
  <si>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</si>
  <si>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</si>
  <si>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</si>
  <si>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</si>
  <si>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</si>
  <si>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</si>
  <si>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</si>
  <si>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</si>
  <si>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</si>
  <si>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</si>
  <si>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</si>
  <si>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</si>
  <si>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</si>
  <si>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</si>
  <si>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</si>
  <si>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</si>
  <si>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</si>
  <si>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</si>
  <si>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</si>
  <si>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</si>
  <si>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</si>
  <si>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</si>
  <si>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</si>
  <si>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</si>
  <si>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</si>
  <si>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</si>
  <si>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</si>
  <si>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</si>
  <si>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</si>
  <si>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</si>
  <si>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</si>
  <si>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</si>
  <si>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</si>
  <si>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</si>
  <si>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</si>
  <si>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</si>
  <si>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</si>
  <si>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</si>
  <si>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</si>
  <si>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</si>
  <si>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</si>
  <si>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</si>
  <si>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MA_occupancy_1</t>
  </si>
  <si>
    <t>MA_lighting_1</t>
  </si>
  <si>
    <t>MA_heating_st_1</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</si>
  <si>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</si>
  <si>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</si>
  <si>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</si>
  <si>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</si>
  <si>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</si>
  <si>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</si>
  <si>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</si>
  <si>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</si>
  <si>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</si>
  <si>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</si>
  <si>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</si>
  <si>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</si>
  <si>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</si>
  <si>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</si>
  <si>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</si>
  <si>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</si>
  <si>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</si>
  <si>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</si>
  <si>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</si>
  <si>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Freezer</t>
  </si>
  <si>
    <t>Clothes dryer</t>
  </si>
  <si>
    <t xml:space="preserve">Schedule+type </t>
  </si>
  <si>
    <t>Building_loads</t>
  </si>
  <si>
    <t>Residential_WFH_equipment</t>
  </si>
  <si>
    <t>Residential_equipment</t>
  </si>
  <si>
    <t>Residential_busy_equipment</t>
  </si>
  <si>
    <t>Residential_WFH_occ</t>
  </si>
  <si>
    <t>Residential_occ</t>
  </si>
  <si>
    <t>Residential_busy_occ</t>
  </si>
  <si>
    <t>Residential_WFH_lighting</t>
  </si>
  <si>
    <t>Residential_light</t>
  </si>
  <si>
    <t>Residential_busy_light</t>
  </si>
  <si>
    <t>Res_heating</t>
  </si>
  <si>
    <t>Res_cooling</t>
  </si>
  <si>
    <t>Building features, Schedules, Building loads, etc.</t>
  </si>
  <si>
    <t>Building retrofits</t>
  </si>
  <si>
    <t>Roof, Walls, Windows, etc.</t>
  </si>
  <si>
    <t>Heating, Cooling, Ventilation, DHW</t>
  </si>
  <si>
    <t>Code_1_wall</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</si>
  <si>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</si>
  <si>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</si>
  <si>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</si>
  <si>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</si>
  <si>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</si>
  <si>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</si>
  <si>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</si>
  <si>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MA_low_income</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</si>
  <si>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</si>
  <si>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</si>
  <si>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</si>
  <si>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</si>
  <si>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</si>
  <si>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</si>
  <si>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</si>
  <si>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</si>
  <si>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</si>
  <si>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</si>
  <si>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</si>
  <si>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</si>
  <si>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</si>
  <si>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</si>
  <si>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</si>
  <si>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</si>
  <si>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</si>
  <si>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Window_double_krypton</t>
  </si>
  <si>
    <t>Double_layer_brick</t>
  </si>
  <si>
    <t>Source</t>
  </si>
  <si>
    <t>Zensus-2022</t>
  </si>
  <si>
    <t>Sources</t>
  </si>
  <si>
    <t>Celsius</t>
  </si>
  <si>
    <t xml:space="preserve">Approximated value </t>
  </si>
  <si>
    <t>Gas_boiler_new</t>
  </si>
  <si>
    <t>NG_furnace_old</t>
  </si>
  <si>
    <t>NG_furnace_new</t>
  </si>
  <si>
    <t>Fuel_oil_old</t>
  </si>
  <si>
    <t>Fuel_oil_new</t>
  </si>
  <si>
    <t>DH_steam</t>
  </si>
  <si>
    <t>DH_water</t>
  </si>
  <si>
    <t>Wood_furnace</t>
  </si>
  <si>
    <t>GSHP</t>
  </si>
  <si>
    <t>ASHP</t>
  </si>
  <si>
    <t>Electric_resistance</t>
  </si>
  <si>
    <t>Coal_heating</t>
  </si>
  <si>
    <t>Biomass_heating</t>
  </si>
  <si>
    <t>1/h</t>
  </si>
  <si>
    <t>Nat_ventilation_residential_HIGH</t>
  </si>
  <si>
    <t>Nat_ventilation_residential_MIN</t>
  </si>
  <si>
    <t>NG_DHW</t>
  </si>
  <si>
    <t>Fuel_oil</t>
  </si>
  <si>
    <t>Distribution_type</t>
  </si>
  <si>
    <t>Elect_DHW_DE_residential</t>
  </si>
  <si>
    <t>MA_SFH_pre_1975</t>
  </si>
  <si>
    <t>MA_SFH_post_1975</t>
  </si>
  <si>
    <t>MA_SFH</t>
  </si>
  <si>
    <t>MA_SFH_noLED</t>
  </si>
  <si>
    <t>MA_MFH_noLED</t>
  </si>
  <si>
    <t>MA_SFH_LED</t>
  </si>
  <si>
    <t>MA_MFH_LED</t>
  </si>
  <si>
    <t>MA_SFH_low_efficiency</t>
  </si>
  <si>
    <t>MA_MFH_low_efficiency</t>
  </si>
  <si>
    <t>MA_SFH_high_efficiency</t>
  </si>
  <si>
    <t>MA_MFH_high_efficiency</t>
  </si>
  <si>
    <t>MS_SFH_controls</t>
  </si>
  <si>
    <t>MA_SFH_no_control</t>
  </si>
  <si>
    <t>Gas_boiler_old_distribution_bad</t>
  </si>
  <si>
    <t>Water</t>
  </si>
  <si>
    <t>TODO: Send field study for the cold climate heat pumps</t>
  </si>
  <si>
    <t>TAB NAMES</t>
  </si>
  <si>
    <t>DEEP RETROFITS</t>
  </si>
  <si>
    <t>SHALLOW RETROFITS</t>
  </si>
  <si>
    <t>Infiltration_unit</t>
  </si>
  <si>
    <t>Air</t>
  </si>
  <si>
    <t>AC_unit</t>
  </si>
  <si>
    <t>MetabolicRate</t>
  </si>
  <si>
    <t>DimmingType</t>
  </si>
  <si>
    <t>No_system</t>
  </si>
  <si>
    <t>Water_schedule</t>
  </si>
  <si>
    <t>NREL</t>
  </si>
  <si>
    <t>WaterUse</t>
  </si>
  <si>
    <t>Standard_mechanical_MA_SFH</t>
  </si>
  <si>
    <t>HRV_mechanical_MA_SFH</t>
  </si>
  <si>
    <t>MA_SFH_old</t>
  </si>
  <si>
    <t>MA_SFH_new</t>
  </si>
  <si>
    <t>HPWH</t>
  </si>
  <si>
    <t>Rate</t>
  </si>
  <si>
    <t>Tech_type</t>
  </si>
  <si>
    <t>Window_schedule</t>
  </si>
  <si>
    <t>Water_supply_temperature</t>
  </si>
  <si>
    <t>Water_temperature_inlet</t>
  </si>
  <si>
    <t>VisibleAbsorptance</t>
  </si>
  <si>
    <t>ThermalAbsorptance</t>
  </si>
  <si>
    <t>SolarAbsorptance</t>
  </si>
  <si>
    <t>Partition_MA_SFH</t>
  </si>
  <si>
    <t>Facade_MA_SFH</t>
  </si>
  <si>
    <t>Exterior_floor_MA_SFH</t>
  </si>
  <si>
    <t>GF_MA_SFH</t>
  </si>
  <si>
    <t>IF_MA_SFH</t>
  </si>
  <si>
    <t>Single_pane_MA_SFH</t>
  </si>
  <si>
    <t>Double_pane_MA_SFH</t>
  </si>
  <si>
    <t>TemperatureCoefficientThermalConductivity</t>
  </si>
  <si>
    <t>UValue</t>
  </si>
  <si>
    <t>Material_1</t>
  </si>
  <si>
    <t>Add additional window types</t>
  </si>
  <si>
    <t>Slab</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</si>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</sst>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2"/>
      <color rgb="FFE394DC"/>
      <name val="Menlo"/>
      <family val="2"/>
    </font>
  </fonts>
  <fills count="42">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32">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0" fillId="0" borderId="5" xfId="0" applyBorder="1" applyAlignment="1">
      <alignmen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55">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14" sqref="D14"/>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402</v>
      </c>
      <c r="B2" s="14"/>
      <c r="C2" s="14"/>
      <c r="D2" s="14"/>
      <c r="E2" s="14"/>
      <c r="F2" s="14"/>
      <c r="G2" s="15" t="s">
        <v>481</v>
      </c>
      <c r="H2" s="14"/>
      <c r="I2" s="14"/>
      <c r="J2" s="16"/>
    </row>
    <row r="3" spans="1:11" x14ac:dyDescent="0.2">
      <c r="B3" s="26" t="s">
        <v>838</v>
      </c>
      <c r="C3" s="26" t="s">
        <v>839</v>
      </c>
      <c r="D3" s="26"/>
      <c r="G3" s="105" t="s">
        <v>480</v>
      </c>
      <c r="H3" s="105"/>
      <c r="I3" s="105"/>
      <c r="J3" s="106"/>
      <c r="K3" s="91"/>
    </row>
    <row r="4" spans="1:11" x14ac:dyDescent="0.2">
      <c r="A4" s="18" t="s">
        <v>837</v>
      </c>
      <c r="B4" s="19" t="s">
        <v>800</v>
      </c>
      <c r="C4" s="17" t="s">
        <v>812</v>
      </c>
      <c r="G4" s="28" t="s">
        <v>483</v>
      </c>
      <c r="J4" s="20"/>
    </row>
    <row r="5" spans="1:11" x14ac:dyDescent="0.2">
      <c r="B5" s="19" t="s">
        <v>390</v>
      </c>
      <c r="C5" s="17" t="s">
        <v>815</v>
      </c>
      <c r="G5" s="28" t="s">
        <v>482</v>
      </c>
      <c r="J5" s="20"/>
    </row>
    <row r="6" spans="1:11" x14ac:dyDescent="0.2">
      <c r="B6" s="19" t="s">
        <v>451</v>
      </c>
      <c r="C6" s="17" t="s">
        <v>814</v>
      </c>
      <c r="G6" s="64" t="s">
        <v>633</v>
      </c>
      <c r="J6" s="20"/>
    </row>
    <row r="7" spans="1:11" x14ac:dyDescent="0.2">
      <c r="B7" s="19" t="s">
        <v>813</v>
      </c>
      <c r="C7" s="17" t="s">
        <v>831</v>
      </c>
      <c r="G7" s="28" t="s">
        <v>634</v>
      </c>
      <c r="J7" s="20"/>
    </row>
    <row r="8" spans="1:11" x14ac:dyDescent="0.2">
      <c r="G8" s="64" t="s">
        <v>635</v>
      </c>
      <c r="J8" s="20"/>
    </row>
    <row r="9" spans="1:11" x14ac:dyDescent="0.2">
      <c r="G9" s="28" t="s">
        <v>636</v>
      </c>
      <c r="J9" s="20"/>
    </row>
    <row r="10" spans="1:11" x14ac:dyDescent="0.2">
      <c r="G10" s="28" t="s">
        <v>637</v>
      </c>
      <c r="J10" s="20"/>
    </row>
    <row r="11" spans="1:11" x14ac:dyDescent="0.2">
      <c r="A11" s="107" t="s">
        <v>835</v>
      </c>
      <c r="B11" s="19" t="s">
        <v>403</v>
      </c>
      <c r="G11" s="28" t="s">
        <v>638</v>
      </c>
      <c r="J11" s="20"/>
    </row>
    <row r="12" spans="1:11" x14ac:dyDescent="0.2">
      <c r="A12" s="107"/>
      <c r="B12" s="19" t="s">
        <v>404</v>
      </c>
      <c r="J12" s="20"/>
    </row>
    <row r="13" spans="1:11" x14ac:dyDescent="0.2">
      <c r="B13" s="19" t="s">
        <v>474</v>
      </c>
      <c r="J13" s="20"/>
    </row>
    <row r="14" spans="1:11" x14ac:dyDescent="0.2">
      <c r="B14" s="19" t="s">
        <v>832</v>
      </c>
      <c r="J14" s="20"/>
    </row>
    <row r="15" spans="1:11" x14ac:dyDescent="0.2">
      <c r="A15" s="19"/>
      <c r="B15" s="19" t="s">
        <v>550</v>
      </c>
      <c r="G15" s="26" t="s">
        <v>484</v>
      </c>
      <c r="J15" s="20"/>
    </row>
    <row r="16" spans="1:11" x14ac:dyDescent="0.2">
      <c r="A16" s="19"/>
      <c r="B16" s="19" t="s">
        <v>833</v>
      </c>
      <c r="G16" s="27" t="s">
        <v>548</v>
      </c>
      <c r="J16" s="20"/>
    </row>
    <row r="17" spans="1:10" x14ac:dyDescent="0.2">
      <c r="A17" s="19"/>
      <c r="B17" s="19" t="s">
        <v>834</v>
      </c>
      <c r="G17" s="26" t="s">
        <v>405</v>
      </c>
      <c r="J17" s="20"/>
    </row>
    <row r="18" spans="1:10" x14ac:dyDescent="0.2">
      <c r="A18" s="19"/>
      <c r="G18" s="21"/>
      <c r="H18" s="17" t="s">
        <v>406</v>
      </c>
      <c r="J18" s="20"/>
    </row>
    <row r="19" spans="1:10" x14ac:dyDescent="0.2">
      <c r="A19" s="19"/>
      <c r="G19" s="22"/>
      <c r="H19" s="17" t="s">
        <v>407</v>
      </c>
      <c r="J19" s="20"/>
    </row>
    <row r="20" spans="1:10" x14ac:dyDescent="0.2">
      <c r="A20" s="18" t="s">
        <v>408</v>
      </c>
      <c r="B20" s="17" t="s">
        <v>836</v>
      </c>
      <c r="G20"/>
      <c r="H20" s="17" t="s">
        <v>687</v>
      </c>
      <c r="J20" s="20"/>
    </row>
    <row r="21" spans="1:10" x14ac:dyDescent="0.2">
      <c r="A21" s="19"/>
      <c r="G21" s="89"/>
      <c r="H21" s="17" t="s">
        <v>688</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785</v>
      </c>
    </row>
  </sheetData>
  <mergeCells count="2">
    <mergeCell ref="G3:J3"/>
    <mergeCell ref="A11:A12"/>
  </mergeCells>
  <conditionalFormatting sqref="G20">
    <cfRule type="containsBlanks" dxfId="54"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activeCell="A8" sqref="A8:A9"/>
    </sheetView>
  </sheetViews>
  <sheetFormatPr baseColWidth="10" defaultColWidth="11.5" defaultRowHeight="16" x14ac:dyDescent="0.2"/>
  <cols>
    <col min="1" max="1" width="28" style="5" customWidth="1"/>
    <col min="2" max="16384" width="11.5" style="5"/>
  </cols>
  <sheetData>
    <row r="1" spans="1:23" x14ac:dyDescent="0.2">
      <c r="A1" s="116" t="s">
        <v>475</v>
      </c>
      <c r="B1" s="117"/>
      <c r="C1" s="117"/>
      <c r="D1" s="117"/>
      <c r="E1" s="117"/>
      <c r="F1" s="117"/>
      <c r="G1" s="117"/>
      <c r="H1" s="117"/>
      <c r="I1" s="117"/>
      <c r="J1" s="118"/>
    </row>
    <row r="2" spans="1:23" x14ac:dyDescent="0.2">
      <c r="A2" s="32" t="s">
        <v>496</v>
      </c>
      <c r="B2" s="33" t="s">
        <v>369</v>
      </c>
      <c r="C2" s="33" t="s">
        <v>495</v>
      </c>
      <c r="D2" s="34"/>
      <c r="E2" s="34"/>
      <c r="F2" s="34"/>
      <c r="G2" s="34"/>
      <c r="H2" s="34"/>
      <c r="I2" s="34"/>
      <c r="J2" s="35"/>
    </row>
    <row r="3" spans="1:23" ht="17" customHeight="1" x14ac:dyDescent="0.2">
      <c r="A3" s="29" t="s">
        <v>476</v>
      </c>
      <c r="B3"/>
      <c r="C3" s="119" t="s">
        <v>487</v>
      </c>
      <c r="D3" s="119"/>
      <c r="E3" s="119"/>
      <c r="F3" s="119"/>
      <c r="G3" s="119"/>
      <c r="H3" s="119"/>
      <c r="I3" s="119"/>
      <c r="J3" s="120"/>
      <c r="O3" s="31" t="s">
        <v>493</v>
      </c>
      <c r="P3" s="3"/>
      <c r="Q3" s="3"/>
      <c r="R3" s="3"/>
      <c r="S3" s="3"/>
      <c r="T3" s="3"/>
      <c r="U3" s="3"/>
      <c r="V3" s="4"/>
    </row>
    <row r="4" spans="1:23" ht="17" customHeight="1" x14ac:dyDescent="0.2">
      <c r="A4" s="29" t="s">
        <v>478</v>
      </c>
      <c r="B4"/>
      <c r="C4" s="119" t="s">
        <v>488</v>
      </c>
      <c r="D4" s="119"/>
      <c r="E4" s="119"/>
      <c r="F4" s="119"/>
      <c r="G4" s="119"/>
      <c r="H4" s="119"/>
      <c r="I4" s="119"/>
      <c r="J4" s="120"/>
      <c r="O4" s="110" t="s">
        <v>494</v>
      </c>
      <c r="P4" s="111"/>
      <c r="Q4" s="111"/>
      <c r="R4" s="111"/>
      <c r="S4" s="111"/>
      <c r="T4" s="111"/>
      <c r="U4" s="111"/>
      <c r="V4" s="112"/>
      <c r="W4" s="87"/>
    </row>
    <row r="5" spans="1:23" ht="17" customHeight="1" x14ac:dyDescent="0.2">
      <c r="A5" s="29" t="s">
        <v>486</v>
      </c>
      <c r="B5"/>
      <c r="C5" s="119" t="s">
        <v>489</v>
      </c>
      <c r="D5" s="119"/>
      <c r="E5" s="119"/>
      <c r="F5" s="119"/>
      <c r="G5" s="119"/>
      <c r="H5" s="119"/>
      <c r="I5" s="119"/>
      <c r="J5" s="120"/>
      <c r="O5" s="110"/>
      <c r="P5" s="111"/>
      <c r="Q5" s="111"/>
      <c r="R5" s="111"/>
      <c r="S5" s="111"/>
      <c r="T5" s="111"/>
      <c r="U5" s="111"/>
      <c r="V5" s="112"/>
    </row>
    <row r="6" spans="1:23" ht="35.25" customHeight="1" x14ac:dyDescent="0.2">
      <c r="A6" s="29" t="s">
        <v>477</v>
      </c>
      <c r="B6"/>
      <c r="C6" s="119" t="s">
        <v>490</v>
      </c>
      <c r="D6" s="119"/>
      <c r="E6" s="119"/>
      <c r="F6" s="119"/>
      <c r="G6" s="119"/>
      <c r="H6" s="119"/>
      <c r="I6" s="119"/>
      <c r="J6" s="120"/>
      <c r="O6" s="110"/>
      <c r="P6" s="111"/>
      <c r="Q6" s="111"/>
      <c r="R6" s="111"/>
      <c r="S6" s="111"/>
      <c r="T6" s="111"/>
      <c r="U6" s="111"/>
      <c r="V6" s="112"/>
    </row>
    <row r="7" spans="1:23" ht="15.75" customHeight="1" x14ac:dyDescent="0.2">
      <c r="A7" s="29" t="s">
        <v>485</v>
      </c>
      <c r="B7"/>
      <c r="C7" s="119" t="s">
        <v>492</v>
      </c>
      <c r="D7" s="119"/>
      <c r="E7" s="119"/>
      <c r="F7" s="119"/>
      <c r="G7" s="119"/>
      <c r="H7" s="119"/>
      <c r="I7" s="119"/>
      <c r="J7" s="120"/>
      <c r="O7" s="110"/>
      <c r="P7" s="111"/>
      <c r="Q7" s="111"/>
      <c r="R7" s="111"/>
      <c r="S7" s="111"/>
      <c r="T7" s="111"/>
      <c r="U7" s="111"/>
      <c r="V7" s="112"/>
    </row>
    <row r="8" spans="1:23" x14ac:dyDescent="0.2">
      <c r="A8" s="93" t="s">
        <v>479</v>
      </c>
      <c r="B8"/>
      <c r="C8" s="121" t="s">
        <v>817</v>
      </c>
      <c r="D8" s="119"/>
      <c r="E8" s="119"/>
      <c r="F8" s="119"/>
      <c r="G8" s="119"/>
      <c r="H8" s="119"/>
      <c r="I8" s="119"/>
      <c r="J8" s="120"/>
      <c r="O8" s="110"/>
      <c r="P8" s="111"/>
      <c r="Q8" s="111"/>
      <c r="R8" s="111"/>
      <c r="S8" s="111"/>
      <c r="T8" s="111"/>
      <c r="U8" s="111"/>
      <c r="V8" s="112"/>
    </row>
    <row r="9" spans="1:23" x14ac:dyDescent="0.2">
      <c r="A9" s="94" t="s">
        <v>491</v>
      </c>
      <c r="B9" s="95"/>
      <c r="C9" s="108" t="s">
        <v>818</v>
      </c>
      <c r="D9" s="108"/>
      <c r="E9" s="108"/>
      <c r="F9" s="108"/>
      <c r="G9" s="108"/>
      <c r="H9" s="108"/>
      <c r="I9" s="108"/>
      <c r="J9" s="109"/>
      <c r="O9" s="110"/>
      <c r="P9" s="111"/>
      <c r="Q9" s="111"/>
      <c r="R9" s="111"/>
      <c r="S9" s="111"/>
      <c r="T9" s="111"/>
      <c r="U9" s="111"/>
      <c r="V9" s="112"/>
    </row>
    <row r="10" spans="1:23" ht="15.75" customHeight="1" x14ac:dyDescent="0.2">
      <c r="O10" s="110"/>
      <c r="P10" s="111"/>
      <c r="Q10" s="111"/>
      <c r="R10" s="111"/>
      <c r="S10" s="111"/>
      <c r="T10" s="111"/>
      <c r="U10" s="111"/>
      <c r="V10" s="112"/>
    </row>
    <row r="11" spans="1:23" ht="15.75" customHeight="1" x14ac:dyDescent="0.2">
      <c r="O11" s="110"/>
      <c r="P11" s="111"/>
      <c r="Q11" s="111"/>
      <c r="R11" s="111"/>
      <c r="S11" s="111"/>
      <c r="T11" s="111"/>
      <c r="U11" s="111"/>
      <c r="V11" s="112"/>
    </row>
    <row r="12" spans="1:23" ht="15.75" customHeight="1" x14ac:dyDescent="0.2">
      <c r="O12" s="110"/>
      <c r="P12" s="111"/>
      <c r="Q12" s="111"/>
      <c r="R12" s="111"/>
      <c r="S12" s="111"/>
      <c r="T12" s="111"/>
      <c r="U12" s="111"/>
      <c r="V12" s="112"/>
    </row>
    <row r="13" spans="1:23" x14ac:dyDescent="0.2">
      <c r="O13" s="110"/>
      <c r="P13" s="111"/>
      <c r="Q13" s="111"/>
      <c r="R13" s="111"/>
      <c r="S13" s="111"/>
      <c r="T13" s="111"/>
      <c r="U13" s="111"/>
      <c r="V13" s="112"/>
    </row>
    <row r="14" spans="1:23" x14ac:dyDescent="0.2">
      <c r="O14" s="110"/>
      <c r="P14" s="111"/>
      <c r="Q14" s="111"/>
      <c r="R14" s="111"/>
      <c r="S14" s="111"/>
      <c r="T14" s="111"/>
      <c r="U14" s="111"/>
      <c r="V14" s="112"/>
    </row>
    <row r="15" spans="1:23" ht="15.75" customHeight="1" x14ac:dyDescent="0.2">
      <c r="O15" s="110"/>
      <c r="P15" s="111"/>
      <c r="Q15" s="111"/>
      <c r="R15" s="111"/>
      <c r="S15" s="111"/>
      <c r="T15" s="111"/>
      <c r="U15" s="111"/>
      <c r="V15" s="112"/>
    </row>
    <row r="16" spans="1:23" x14ac:dyDescent="0.2">
      <c r="O16" s="110"/>
      <c r="P16" s="111"/>
      <c r="Q16" s="111"/>
      <c r="R16" s="111"/>
      <c r="S16" s="111"/>
      <c r="T16" s="111"/>
      <c r="U16" s="111"/>
      <c r="V16" s="112"/>
    </row>
    <row r="17" spans="15:22" x14ac:dyDescent="0.2">
      <c r="O17" s="110"/>
      <c r="P17" s="111"/>
      <c r="Q17" s="111"/>
      <c r="R17" s="111"/>
      <c r="S17" s="111"/>
      <c r="T17" s="111"/>
      <c r="U17" s="111"/>
      <c r="V17" s="112"/>
    </row>
    <row r="18" spans="15:22" x14ac:dyDescent="0.2">
      <c r="O18" s="110"/>
      <c r="P18" s="111"/>
      <c r="Q18" s="111"/>
      <c r="R18" s="111"/>
      <c r="S18" s="111"/>
      <c r="T18" s="111"/>
      <c r="U18" s="111"/>
      <c r="V18" s="112"/>
    </row>
    <row r="19" spans="15:22" x14ac:dyDescent="0.2">
      <c r="O19" s="110"/>
      <c r="P19" s="111"/>
      <c r="Q19" s="111"/>
      <c r="R19" s="111"/>
      <c r="S19" s="111"/>
      <c r="T19" s="111"/>
      <c r="U19" s="111"/>
      <c r="V19" s="112"/>
    </row>
    <row r="20" spans="15:22" ht="15.75" customHeight="1" x14ac:dyDescent="0.2">
      <c r="O20" s="110"/>
      <c r="P20" s="111"/>
      <c r="Q20" s="111"/>
      <c r="R20" s="111"/>
      <c r="S20" s="111"/>
      <c r="T20" s="111"/>
      <c r="U20" s="111"/>
      <c r="V20" s="112"/>
    </row>
    <row r="21" spans="15:22" x14ac:dyDescent="0.2">
      <c r="O21" s="110"/>
      <c r="P21" s="111"/>
      <c r="Q21" s="111"/>
      <c r="R21" s="111"/>
      <c r="S21" s="111"/>
      <c r="T21" s="111"/>
      <c r="U21" s="111"/>
      <c r="V21" s="112"/>
    </row>
    <row r="22" spans="15:22" x14ac:dyDescent="0.2">
      <c r="O22" s="110"/>
      <c r="P22" s="111"/>
      <c r="Q22" s="111"/>
      <c r="R22" s="111"/>
      <c r="S22" s="111"/>
      <c r="T22" s="111"/>
      <c r="U22" s="111"/>
      <c r="V22" s="112"/>
    </row>
    <row r="23" spans="15:22" ht="15.75" customHeight="1" x14ac:dyDescent="0.2">
      <c r="O23" s="110"/>
      <c r="P23" s="111"/>
      <c r="Q23" s="111"/>
      <c r="R23" s="111"/>
      <c r="S23" s="111"/>
      <c r="T23" s="111"/>
      <c r="U23" s="111"/>
      <c r="V23" s="112"/>
    </row>
    <row r="24" spans="15:22" x14ac:dyDescent="0.2">
      <c r="O24" s="110"/>
      <c r="P24" s="111"/>
      <c r="Q24" s="111"/>
      <c r="R24" s="111"/>
      <c r="S24" s="111"/>
      <c r="T24" s="111"/>
      <c r="U24" s="111"/>
      <c r="V24" s="112"/>
    </row>
    <row r="25" spans="15:22" x14ac:dyDescent="0.2">
      <c r="O25" s="110"/>
      <c r="P25" s="111"/>
      <c r="Q25" s="111"/>
      <c r="R25" s="111"/>
      <c r="S25" s="111"/>
      <c r="T25" s="111"/>
      <c r="U25" s="111"/>
      <c r="V25" s="112"/>
    </row>
    <row r="26" spans="15:22" x14ac:dyDescent="0.2">
      <c r="O26" s="110"/>
      <c r="P26" s="111"/>
      <c r="Q26" s="111"/>
      <c r="R26" s="111"/>
      <c r="S26" s="111"/>
      <c r="T26" s="111"/>
      <c r="U26" s="111"/>
      <c r="V26" s="112"/>
    </row>
    <row r="27" spans="15:22" x14ac:dyDescent="0.2">
      <c r="O27" s="110"/>
      <c r="P27" s="111"/>
      <c r="Q27" s="111"/>
      <c r="R27" s="111"/>
      <c r="S27" s="111"/>
      <c r="T27" s="111"/>
      <c r="U27" s="111"/>
      <c r="V27" s="112"/>
    </row>
    <row r="28" spans="15:22" ht="15.75" customHeight="1" x14ac:dyDescent="0.2">
      <c r="O28" s="110"/>
      <c r="P28" s="111"/>
      <c r="Q28" s="111"/>
      <c r="R28" s="111"/>
      <c r="S28" s="111"/>
      <c r="T28" s="111"/>
      <c r="U28" s="111"/>
      <c r="V28" s="112"/>
    </row>
    <row r="29" spans="15:22" x14ac:dyDescent="0.2">
      <c r="O29" s="110"/>
      <c r="P29" s="111"/>
      <c r="Q29" s="111"/>
      <c r="R29" s="111"/>
      <c r="S29" s="111"/>
      <c r="T29" s="111"/>
      <c r="U29" s="111"/>
      <c r="V29" s="112"/>
    </row>
    <row r="30" spans="15:22" x14ac:dyDescent="0.2">
      <c r="O30" s="110"/>
      <c r="P30" s="111"/>
      <c r="Q30" s="111"/>
      <c r="R30" s="111"/>
      <c r="S30" s="111"/>
      <c r="T30" s="111"/>
      <c r="U30" s="111"/>
      <c r="V30" s="112"/>
    </row>
    <row r="31" spans="15:22" x14ac:dyDescent="0.2">
      <c r="O31" s="110"/>
      <c r="P31" s="111"/>
      <c r="Q31" s="111"/>
      <c r="R31" s="111"/>
      <c r="S31" s="111"/>
      <c r="T31" s="111"/>
      <c r="U31" s="111"/>
      <c r="V31" s="112"/>
    </row>
    <row r="32" spans="15:22" x14ac:dyDescent="0.2">
      <c r="O32" s="110"/>
      <c r="P32" s="111"/>
      <c r="Q32" s="111"/>
      <c r="R32" s="111"/>
      <c r="S32" s="111"/>
      <c r="T32" s="111"/>
      <c r="U32" s="111"/>
      <c r="V32" s="112"/>
    </row>
    <row r="33" spans="15:22" x14ac:dyDescent="0.2">
      <c r="O33" s="110"/>
      <c r="P33" s="111"/>
      <c r="Q33" s="111"/>
      <c r="R33" s="111"/>
      <c r="S33" s="111"/>
      <c r="T33" s="111"/>
      <c r="U33" s="111"/>
      <c r="V33" s="112"/>
    </row>
    <row r="34" spans="15:22" x14ac:dyDescent="0.2">
      <c r="O34" s="110"/>
      <c r="P34" s="111"/>
      <c r="Q34" s="111"/>
      <c r="R34" s="111"/>
      <c r="S34" s="111"/>
      <c r="T34" s="111"/>
      <c r="U34" s="111"/>
      <c r="V34" s="112"/>
    </row>
    <row r="35" spans="15:22" x14ac:dyDescent="0.2">
      <c r="O35" s="110"/>
      <c r="P35" s="111"/>
      <c r="Q35" s="111"/>
      <c r="R35" s="111"/>
      <c r="S35" s="111"/>
      <c r="T35" s="111"/>
      <c r="U35" s="111"/>
      <c r="V35" s="112"/>
    </row>
    <row r="36" spans="15:22" x14ac:dyDescent="0.2">
      <c r="O36" s="110"/>
      <c r="P36" s="111"/>
      <c r="Q36" s="111"/>
      <c r="R36" s="111"/>
      <c r="S36" s="111"/>
      <c r="T36" s="111"/>
      <c r="U36" s="111"/>
      <c r="V36" s="112"/>
    </row>
    <row r="37" spans="15:22" x14ac:dyDescent="0.2">
      <c r="O37" s="110"/>
      <c r="P37" s="111"/>
      <c r="Q37" s="111"/>
      <c r="R37" s="111"/>
      <c r="S37" s="111"/>
      <c r="T37" s="111"/>
      <c r="U37" s="111"/>
      <c r="V37" s="112"/>
    </row>
    <row r="38" spans="15:22" x14ac:dyDescent="0.2">
      <c r="O38" s="110"/>
      <c r="P38" s="111"/>
      <c r="Q38" s="111"/>
      <c r="R38" s="111"/>
      <c r="S38" s="111"/>
      <c r="T38" s="111"/>
      <c r="U38" s="111"/>
      <c r="V38" s="112"/>
    </row>
    <row r="39" spans="15:22" x14ac:dyDescent="0.2">
      <c r="O39" s="110"/>
      <c r="P39" s="111"/>
      <c r="Q39" s="111"/>
      <c r="R39" s="111"/>
      <c r="S39" s="111"/>
      <c r="T39" s="111"/>
      <c r="U39" s="111"/>
      <c r="V39" s="112"/>
    </row>
    <row r="40" spans="15:22" x14ac:dyDescent="0.2">
      <c r="O40" s="110"/>
      <c r="P40" s="111"/>
      <c r="Q40" s="111"/>
      <c r="R40" s="111"/>
      <c r="S40" s="111"/>
      <c r="T40" s="111"/>
      <c r="U40" s="111"/>
      <c r="V40" s="112"/>
    </row>
    <row r="41" spans="15:22" x14ac:dyDescent="0.2">
      <c r="O41" s="110"/>
      <c r="P41" s="111"/>
      <c r="Q41" s="111"/>
      <c r="R41" s="111"/>
      <c r="S41" s="111"/>
      <c r="T41" s="111"/>
      <c r="U41" s="111"/>
      <c r="V41" s="112"/>
    </row>
    <row r="42" spans="15:22" x14ac:dyDescent="0.2">
      <c r="O42" s="110"/>
      <c r="P42" s="111"/>
      <c r="Q42" s="111"/>
      <c r="R42" s="111"/>
      <c r="S42" s="111"/>
      <c r="T42" s="111"/>
      <c r="U42" s="111"/>
      <c r="V42" s="112"/>
    </row>
    <row r="43" spans="15:22" x14ac:dyDescent="0.2">
      <c r="O43" s="110"/>
      <c r="P43" s="111"/>
      <c r="Q43" s="111"/>
      <c r="R43" s="111"/>
      <c r="S43" s="111"/>
      <c r="T43" s="111"/>
      <c r="U43" s="111"/>
      <c r="V43" s="112"/>
    </row>
    <row r="44" spans="15:22" x14ac:dyDescent="0.2">
      <c r="O44" s="110"/>
      <c r="P44" s="111"/>
      <c r="Q44" s="111"/>
      <c r="R44" s="111"/>
      <c r="S44" s="111"/>
      <c r="T44" s="111"/>
      <c r="U44" s="111"/>
      <c r="V44" s="112"/>
    </row>
    <row r="45" spans="15:22" x14ac:dyDescent="0.2">
      <c r="O45" s="113"/>
      <c r="P45" s="114"/>
      <c r="Q45" s="114"/>
      <c r="R45" s="114"/>
      <c r="S45" s="114"/>
      <c r="T45" s="114"/>
      <c r="U45" s="114"/>
      <c r="V45" s="115"/>
    </row>
  </sheetData>
  <mergeCells count="9">
    <mergeCell ref="C9:J9"/>
    <mergeCell ref="O4:V45"/>
    <mergeCell ref="A1:J1"/>
    <mergeCell ref="C3:J3"/>
    <mergeCell ref="C4:J4"/>
    <mergeCell ref="C5:J5"/>
    <mergeCell ref="C6:J6"/>
    <mergeCell ref="C7:J7"/>
    <mergeCell ref="C8:J8"/>
  </mergeCells>
  <conditionalFormatting sqref="B3:B9">
    <cfRule type="containsBlanks" dxfId="53"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454</v>
      </c>
      <c r="B1" s="47" t="s">
        <v>547</v>
      </c>
      <c r="C1" s="49" t="s">
        <v>455</v>
      </c>
      <c r="D1" s="47" t="s">
        <v>547</v>
      </c>
      <c r="E1" s="53" t="s">
        <v>453</v>
      </c>
    </row>
    <row r="2" spans="1:6" ht="17" x14ac:dyDescent="0.2">
      <c r="A2" s="50" t="s">
        <v>368</v>
      </c>
      <c r="B2" s="51" t="s">
        <v>361</v>
      </c>
      <c r="C2" s="50" t="s">
        <v>369</v>
      </c>
      <c r="D2" s="52" t="s">
        <v>394</v>
      </c>
      <c r="E2" s="54" t="s">
        <v>370</v>
      </c>
    </row>
    <row r="3" spans="1:6" ht="34" x14ac:dyDescent="0.2">
      <c r="A3" t="s">
        <v>373</v>
      </c>
      <c r="B3" s="7" t="str">
        <f>_xlfn.XLOOKUP(A3,Units!$A$2:$A$100,Units!$C$2:$C$100,"")</f>
        <v>Number of people in the space per area, averaged based on the schedule choice</v>
      </c>
      <c r="D3" s="10" t="str">
        <f>_xlfn.XLOOKUP(A3,Units!$A$2:$A$100,Units!$B$2:$B$100,"")</f>
        <v>ppl/m2</v>
      </c>
      <c r="E3" s="30" t="s">
        <v>396</v>
      </c>
    </row>
    <row r="4" spans="1:6" ht="34" x14ac:dyDescent="0.2">
      <c r="A4" t="s">
        <v>373</v>
      </c>
      <c r="B4" s="7" t="str">
        <f>_xlfn.XLOOKUP(A4,Units!$A$2:$A$100,Units!$C$2:$C$100,"")</f>
        <v>Number of people in the space per area, averaged based on the schedule choice</v>
      </c>
      <c r="D4" s="10" t="str">
        <f>_xlfn.XLOOKUP(A4,Units!$A$2:$A$100,Units!$B$2:$B$100,"")</f>
        <v>ppl/m2</v>
      </c>
      <c r="E4" s="30" t="s">
        <v>397</v>
      </c>
    </row>
    <row r="5" spans="1:6" ht="34" x14ac:dyDescent="0.2">
      <c r="A5" t="s">
        <v>375</v>
      </c>
      <c r="B5" s="7" t="str">
        <f>_xlfn.XLOOKUP(A5,Units!$A$2:$A$100,Units!$C$2:$C$100,"")</f>
        <v>Power density based on the equipment commonly found in the space, normalized for the schedule chosen</v>
      </c>
      <c r="D5" s="10" t="str">
        <f>_xlfn.XLOOKUP(A5,Units!$A$2:$A$100,Units!$B$2:$B$100,"")</f>
        <v>W/m2</v>
      </c>
      <c r="E5" s="30" t="s">
        <v>398</v>
      </c>
      <c r="F5" s="5" t="s">
        <v>565</v>
      </c>
    </row>
    <row r="6" spans="1:6" ht="34" x14ac:dyDescent="0.2">
      <c r="A6" t="s">
        <v>375</v>
      </c>
      <c r="B6" s="7" t="str">
        <f>_xlfn.XLOOKUP(A6,Units!$A$2:$A$100,Units!$C$2:$C$100,"")</f>
        <v>Power density based on the equipment commonly found in the space, normalized for the schedule chosen</v>
      </c>
      <c r="D6" s="10" t="str">
        <f>_xlfn.XLOOKUP(A6,Units!$A$2:$A$100,Units!$B$2:$B$100,"")</f>
        <v>W/m2</v>
      </c>
      <c r="E6" s="30" t="s">
        <v>399</v>
      </c>
    </row>
    <row r="7" spans="1:6" ht="34" x14ac:dyDescent="0.2">
      <c r="A7" t="s">
        <v>374</v>
      </c>
      <c r="B7" s="7" t="str">
        <f>_xlfn.XLOOKUP(A7,Units!$A$2:$A$100,Units!$C$2:$C$100,"")</f>
        <v>Lighting density per area, based on the identified bulb choices and expected lighting efficiency</v>
      </c>
      <c r="D7" s="10" t="str">
        <f>_xlfn.XLOOKUP(A7,Units!$A$2:$A$100,Units!$B$2:$B$100,"")</f>
        <v>W/m2</v>
      </c>
      <c r="E7" s="30" t="s">
        <v>400</v>
      </c>
    </row>
    <row r="8" spans="1:6" ht="34" x14ac:dyDescent="0.2">
      <c r="A8" t="s">
        <v>374</v>
      </c>
      <c r="B8" s="7" t="str">
        <f>_xlfn.XLOOKUP(A8,Units!$A$2:$A$100,Units!$C$2:$C$100,"")</f>
        <v>Lighting density per area, based on the identified bulb choices and expected lighting efficiency</v>
      </c>
      <c r="D8" s="10" t="str">
        <f>_xlfn.XLOOKUP(A8,Units!$A$2:$A$100,Units!$B$2:$B$100,"")</f>
        <v>W/m2</v>
      </c>
      <c r="E8" s="30" t="s">
        <v>401</v>
      </c>
    </row>
    <row r="9" spans="1:6" ht="34" x14ac:dyDescent="0.2">
      <c r="A9" t="s">
        <v>373</v>
      </c>
      <c r="B9" s="7" t="str">
        <f>_xlfn.XLOOKUP(A9,Units!$A$2:$A$100,Units!$C$2:$C$100,"")</f>
        <v>Number of people in the space per area, averaged based on the schedule choice</v>
      </c>
      <c r="D9" s="10" t="str">
        <f>_xlfn.XLOOKUP(A9,Units!$A$2:$A$100,Units!$B$2:$B$100,"")</f>
        <v>ppl/m2</v>
      </c>
    </row>
    <row r="10" spans="1:6" ht="34" x14ac:dyDescent="0.2">
      <c r="A10" t="s">
        <v>376</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376</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374</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52" priority="1">
      <formula>LEN(TRIM(A3))=0</formula>
    </cfRule>
  </conditionalFormatting>
  <conditionalFormatting sqref="C3:C139">
    <cfRule type="containsBlanks" dxfId="51" priority="3">
      <formula>LEN(TRIM(C3))=0</formula>
    </cfRule>
  </conditionalFormatting>
  <conditionalFormatting sqref="E9:E139">
    <cfRule type="containsBlanks" dxfId="50"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E29" sqref="E29"/>
    </sheetView>
  </sheetViews>
  <sheetFormatPr baseColWidth="10" defaultColWidth="11.5" defaultRowHeight="16"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799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80" t="s">
        <v>793</v>
      </c>
      <c r="B1" s="88" t="s">
        <v>794</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454</v>
      </c>
      <c r="B1" s="47" t="s">
        <v>547</v>
      </c>
      <c r="C1" s="46" t="s">
        <v>455</v>
      </c>
      <c r="D1" s="47" t="s">
        <v>547</v>
      </c>
      <c r="E1" s="48" t="s">
        <v>453</v>
      </c>
    </row>
    <row r="2" spans="1:5" ht="17" x14ac:dyDescent="0.2">
      <c r="A2" s="43" t="s">
        <v>368</v>
      </c>
      <c r="B2" s="44" t="s">
        <v>361</v>
      </c>
      <c r="C2" s="43" t="s">
        <v>369</v>
      </c>
      <c r="D2" s="43" t="s">
        <v>394</v>
      </c>
      <c r="E2" s="45" t="s">
        <v>370</v>
      </c>
    </row>
    <row r="3" spans="1:5" ht="34" x14ac:dyDescent="0.2">
      <c r="A3" t="s">
        <v>377</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383</v>
      </c>
      <c r="B4" s="7" t="str">
        <f>_xlfn.XLOOKUP(A4,Units!$A$2:$A$100,Units!$C$2:$C$100,"")</f>
        <v>Temperature of thermostat set in building to trigger heating equipment</v>
      </c>
      <c r="D4" t="str">
        <f>_xlfn.XLOOKUP(A4,Units!$A$2:$A$100,Units!$B$2:$B$100,"")</f>
        <v>C</v>
      </c>
    </row>
    <row r="5" spans="1:5" ht="17" x14ac:dyDescent="0.2">
      <c r="A5" t="s">
        <v>379</v>
      </c>
      <c r="B5" s="7" t="str">
        <f>_xlfn.XLOOKUP(A5,Units!$A$2:$A$100,Units!$C$2:$C$100,"")</f>
        <v xml:space="preserve">Temperatures of distribution systems (e.g., pipes) to heat space to given setpoints </v>
      </c>
      <c r="D5" t="str">
        <f>_xlfn.XLOOKUP(A5,Units!$A$2:$A$100,Units!$B$2:$B$100,"")</f>
        <v>C</v>
      </c>
    </row>
    <row r="6" spans="1:5" ht="17" x14ac:dyDescent="0.2">
      <c r="A6" t="s">
        <v>385</v>
      </c>
      <c r="B6" s="7" t="str">
        <f>_xlfn.XLOOKUP(A6,Units!$A$2:$A$100,Units!$C$2:$C$100,"")</f>
        <v>Thermostat schedule for heating</v>
      </c>
      <c r="D6" t="str">
        <f>_xlfn.XLOOKUP(A6,Units!$A$2:$A$100,Units!$B$2:$B$100,"")</f>
        <v>SB_time</v>
      </c>
    </row>
    <row r="7" spans="1:5" ht="17" x14ac:dyDescent="0.2">
      <c r="A7" t="s">
        <v>384</v>
      </c>
      <c r="B7" s="7" t="str">
        <f>_xlfn.XLOOKUP(A7,Units!$A$2:$A$100,Units!$C$2:$C$100,"")</f>
        <v>Temperature of thermostat set in building to trigger cooling equipment</v>
      </c>
      <c r="D7" t="str">
        <f>_xlfn.XLOOKUP(A7,Units!$A$2:$A$100,Units!$B$2:$B$100,"")</f>
        <v>C</v>
      </c>
    </row>
    <row r="8" spans="1:5" ht="17" x14ac:dyDescent="0.2">
      <c r="A8" t="s">
        <v>386</v>
      </c>
      <c r="B8" s="7" t="str">
        <f>_xlfn.XLOOKUP(A8,Units!$A$2:$A$100,Units!$C$2:$C$100,"")</f>
        <v>Thermostat schedule for cooling</v>
      </c>
      <c r="D8" t="str">
        <f>_xlfn.XLOOKUP(A8,Units!$A$2:$A$100,Units!$B$2:$B$100,"")</f>
        <v>SB_time</v>
      </c>
    </row>
    <row r="9" spans="1:5" ht="17" x14ac:dyDescent="0.2">
      <c r="A9" t="s">
        <v>380</v>
      </c>
      <c r="B9" s="7" t="str">
        <f>_xlfn.XLOOKUP(A9,Units!$A$2:$A$100,Units!$C$2:$C$100,"")</f>
        <v xml:space="preserve">Temperatures of distribution systems (e.g., pipes) to cool space to given setpoints </v>
      </c>
      <c r="D9" t="str">
        <f>_xlfn.XLOOKUP(A9,Units!$A$2:$A$100,Units!$B$2:$B$100,"")</f>
        <v>C</v>
      </c>
    </row>
    <row r="10" spans="1:5" ht="17" x14ac:dyDescent="0.2">
      <c r="A10" t="s">
        <v>386</v>
      </c>
      <c r="B10" s="7" t="str">
        <f>_xlfn.XLOOKUP(A10,Units!$A$2:$A$100,Units!$C$2:$C$100,"")</f>
        <v>Thermostat schedule for cooling</v>
      </c>
      <c r="D10" t="str">
        <f>_xlfn.XLOOKUP(A10,Units!$A$2:$A$100,Units!$B$2:$B$100,"")</f>
        <v>SB_time</v>
      </c>
    </row>
    <row r="11" spans="1:5" ht="34" x14ac:dyDescent="0.2">
      <c r="A11" t="s">
        <v>387</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388</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389</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383</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383</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388</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49" priority="2">
      <formula>LEN(TRIM(A3))=0</formula>
    </cfRule>
  </conditionalFormatting>
  <conditionalFormatting sqref="C3:C49 E3:E49">
    <cfRule type="containsBlanks" dxfId="48"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8" sqref="B18"/>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9" customWidth="1"/>
    <col min="6" max="6" width="18.83203125" style="5" customWidth="1"/>
    <col min="7" max="16384" width="8.83203125" style="5"/>
  </cols>
  <sheetData>
    <row r="1" spans="1:6" ht="51" x14ac:dyDescent="0.2">
      <c r="A1" s="80" t="s">
        <v>453</v>
      </c>
      <c r="B1" s="100" t="s">
        <v>826</v>
      </c>
      <c r="C1" s="103"/>
      <c r="E1" s="100" t="s">
        <v>825</v>
      </c>
    </row>
    <row r="2" spans="1:6" ht="17" x14ac:dyDescent="0.2">
      <c r="A2" s="50" t="s">
        <v>0</v>
      </c>
      <c r="B2" s="51" t="s">
        <v>373</v>
      </c>
      <c r="C2" s="104" t="s">
        <v>891</v>
      </c>
      <c r="D2" s="51" t="s">
        <v>684</v>
      </c>
      <c r="E2" s="98" t="s">
        <v>566</v>
      </c>
      <c r="F2" s="98" t="s">
        <v>844</v>
      </c>
    </row>
    <row r="3" spans="1:6" x14ac:dyDescent="0.2">
      <c r="A3" t="s">
        <v>869</v>
      </c>
      <c r="B3">
        <v>5.6</v>
      </c>
      <c r="C3">
        <v>1.2</v>
      </c>
      <c r="D3" t="s">
        <v>840</v>
      </c>
      <c r="E3" t="s">
        <v>801</v>
      </c>
      <c r="F3" s="5" t="s">
        <v>845</v>
      </c>
    </row>
    <row r="4" spans="1:6" x14ac:dyDescent="0.2">
      <c r="A4" t="s">
        <v>870</v>
      </c>
      <c r="B4">
        <v>4.5</v>
      </c>
      <c r="C4">
        <v>1.2</v>
      </c>
      <c r="D4" t="s">
        <v>840</v>
      </c>
      <c r="E4" t="s">
        <v>801</v>
      </c>
      <c r="F4" s="5" t="s">
        <v>845</v>
      </c>
    </row>
    <row r="5" spans="1:6" x14ac:dyDescent="0.2">
      <c r="D5" t="s">
        <v>840</v>
      </c>
      <c r="F5" s="5" t="s">
        <v>845</v>
      </c>
    </row>
    <row r="6" spans="1:6" x14ac:dyDescent="0.2">
      <c r="D6" t="s">
        <v>840</v>
      </c>
      <c r="F6" s="5" t="s">
        <v>845</v>
      </c>
    </row>
    <row r="7" spans="1:6" x14ac:dyDescent="0.2">
      <c r="D7" t="s">
        <v>840</v>
      </c>
    </row>
    <row r="8" spans="1:6" x14ac:dyDescent="0.2">
      <c r="D8" t="s">
        <v>840</v>
      </c>
    </row>
    <row r="9" spans="1:6" x14ac:dyDescent="0.2">
      <c r="D9" t="s">
        <v>840</v>
      </c>
    </row>
    <row r="10" spans="1:6" x14ac:dyDescent="0.2">
      <c r="D10" t="s">
        <v>840</v>
      </c>
    </row>
    <row r="11" spans="1:6" x14ac:dyDescent="0.2">
      <c r="D11" t="s">
        <v>840</v>
      </c>
    </row>
    <row r="12" spans="1:6" x14ac:dyDescent="0.2">
      <c r="D12" t="s">
        <v>840</v>
      </c>
    </row>
    <row r="13" spans="1:6" x14ac:dyDescent="0.2">
      <c r="D13" t="s">
        <v>840</v>
      </c>
    </row>
    <row r="14" spans="1:6" x14ac:dyDescent="0.2">
      <c r="D14" t="s">
        <v>840</v>
      </c>
    </row>
    <row r="15" spans="1:6" x14ac:dyDescent="0.2">
      <c r="D15" t="s">
        <v>840</v>
      </c>
    </row>
    <row r="16" spans="1:6" x14ac:dyDescent="0.2">
      <c r="D16" t="s">
        <v>840</v>
      </c>
    </row>
    <row r="17" spans="4:4" x14ac:dyDescent="0.2">
      <c r="D17" t="s">
        <v>840</v>
      </c>
    </row>
    <row r="18" spans="4:4" x14ac:dyDescent="0.2">
      <c r="D18" t="s">
        <v>840</v>
      </c>
    </row>
    <row r="19" spans="4:4" x14ac:dyDescent="0.2">
      <c r="D19" t="s">
        <v>840</v>
      </c>
    </row>
    <row r="20" spans="4:4" x14ac:dyDescent="0.2">
      <c r="D20" t="s">
        <v>840</v>
      </c>
    </row>
    <row r="21" spans="4:4" x14ac:dyDescent="0.2">
      <c r="D21" t="s">
        <v>840</v>
      </c>
    </row>
    <row r="22" spans="4:4" x14ac:dyDescent="0.2">
      <c r="D22" t="s">
        <v>840</v>
      </c>
    </row>
    <row r="23" spans="4:4" x14ac:dyDescent="0.2">
      <c r="D23" t="s">
        <v>840</v>
      </c>
    </row>
    <row r="24" spans="4:4" x14ac:dyDescent="0.2">
      <c r="D24" t="s">
        <v>840</v>
      </c>
    </row>
    <row r="25" spans="4:4" x14ac:dyDescent="0.2">
      <c r="D25" t="s">
        <v>840</v>
      </c>
    </row>
    <row r="26" spans="4:4" x14ac:dyDescent="0.2">
      <c r="D26" t="s">
        <v>840</v>
      </c>
    </row>
    <row r="27" spans="4:4" x14ac:dyDescent="0.2">
      <c r="D27" t="s">
        <v>840</v>
      </c>
    </row>
    <row r="28" spans="4:4" x14ac:dyDescent="0.2">
      <c r="D28" t="s">
        <v>840</v>
      </c>
    </row>
    <row r="29" spans="4:4" x14ac:dyDescent="0.2">
      <c r="D29" t="s">
        <v>840</v>
      </c>
    </row>
    <row r="30" spans="4:4" x14ac:dyDescent="0.2">
      <c r="D30" t="s">
        <v>840</v>
      </c>
    </row>
    <row r="31" spans="4:4" x14ac:dyDescent="0.2">
      <c r="D31" t="s">
        <v>840</v>
      </c>
    </row>
    <row r="32" spans="4:4" x14ac:dyDescent="0.2">
      <c r="D32" t="s">
        <v>840</v>
      </c>
    </row>
    <row r="33" spans="4:4" x14ac:dyDescent="0.2">
      <c r="D33" t="s">
        <v>840</v>
      </c>
    </row>
    <row r="34" spans="4:4" x14ac:dyDescent="0.2">
      <c r="D34" t="s">
        <v>840</v>
      </c>
    </row>
    <row r="35" spans="4:4" x14ac:dyDescent="0.2">
      <c r="D35" t="s">
        <v>840</v>
      </c>
    </row>
    <row r="36" spans="4:4" x14ac:dyDescent="0.2">
      <c r="D36" t="s">
        <v>840</v>
      </c>
    </row>
    <row r="37" spans="4:4" x14ac:dyDescent="0.2">
      <c r="D37" t="s">
        <v>840</v>
      </c>
    </row>
    <row r="38" spans="4:4" x14ac:dyDescent="0.2">
      <c r="D38" t="s">
        <v>840</v>
      </c>
    </row>
    <row r="39" spans="4:4" x14ac:dyDescent="0.2">
      <c r="D39" t="s">
        <v>840</v>
      </c>
    </row>
    <row r="40" spans="4:4" x14ac:dyDescent="0.2">
      <c r="D40" t="s">
        <v>840</v>
      </c>
    </row>
    <row r="41" spans="4:4" x14ac:dyDescent="0.2">
      <c r="D41" t="s">
        <v>840</v>
      </c>
    </row>
    <row r="42" spans="4:4" x14ac:dyDescent="0.2">
      <c r="D42" t="s">
        <v>840</v>
      </c>
    </row>
    <row r="43" spans="4:4" x14ac:dyDescent="0.2">
      <c r="D43" t="s">
        <v>840</v>
      </c>
    </row>
    <row r="44" spans="4:4" x14ac:dyDescent="0.2">
      <c r="D44" t="s">
        <v>840</v>
      </c>
    </row>
    <row r="45" spans="4:4" x14ac:dyDescent="0.2">
      <c r="D45" t="s">
        <v>840</v>
      </c>
    </row>
    <row r="46" spans="4:4" x14ac:dyDescent="0.2">
      <c r="D46" t="s">
        <v>840</v>
      </c>
    </row>
    <row r="47" spans="4:4" x14ac:dyDescent="0.2">
      <c r="D47" t="s">
        <v>840</v>
      </c>
    </row>
    <row r="48" spans="4:4" x14ac:dyDescent="0.2">
      <c r="D48" t="s">
        <v>840</v>
      </c>
    </row>
    <row r="49" spans="4:4" x14ac:dyDescent="0.2">
      <c r="D49" t="s">
        <v>840</v>
      </c>
    </row>
    <row r="50" spans="4:4" x14ac:dyDescent="0.2">
      <c r="D50" t="s">
        <v>840</v>
      </c>
    </row>
    <row r="51" spans="4:4" x14ac:dyDescent="0.2">
      <c r="D51" t="s">
        <v>840</v>
      </c>
    </row>
    <row r="52" spans="4:4" x14ac:dyDescent="0.2">
      <c r="D52" t="s">
        <v>840</v>
      </c>
    </row>
    <row r="53" spans="4:4" x14ac:dyDescent="0.2">
      <c r="D53" t="s">
        <v>840</v>
      </c>
    </row>
    <row r="54" spans="4:4" x14ac:dyDescent="0.2">
      <c r="D54" t="s">
        <v>840</v>
      </c>
    </row>
    <row r="55" spans="4:4" x14ac:dyDescent="0.2">
      <c r="D55" t="s">
        <v>840</v>
      </c>
    </row>
  </sheetData>
  <conditionalFormatting sqref="B3:E4">
    <cfRule type="containsBlanks" dxfId="47" priority="1">
      <formula>LEN(TRIM(B3))=0</formula>
    </cfRule>
  </conditionalFormatting>
  <conditionalFormatting sqref="B5:E55">
    <cfRule type="containsBlanks" dxfId="46" priority="4">
      <formula>LEN(TRIM(B5))=0</formula>
    </cfRule>
  </conditionalFormatting>
  <conditionalFormatting sqref="E5:E55">
    <cfRule type="containsBlanks" dxfId="45"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18F40CA-5D19-4806-9E4A-82D2916B258B}">
          <x14:formula1>
            <xm:f>Schedule_choices!$B$2:$B$54</xm:f>
          </x14:formula1>
          <xm:sqref>E5:E55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E55"/>
  <sheetViews>
    <sheetView workbookViewId="0">
      <selection activeCell="G17" sqref="G17"/>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5" ht="68" x14ac:dyDescent="0.2">
      <c r="A1" s="80" t="s">
        <v>453</v>
      </c>
      <c r="B1" s="100" t="s">
        <v>827</v>
      </c>
      <c r="C1" s="103"/>
      <c r="E1" s="100" t="s">
        <v>828</v>
      </c>
    </row>
    <row r="2" spans="1:5" x14ac:dyDescent="0.2">
      <c r="A2" s="50" t="s">
        <v>0</v>
      </c>
      <c r="B2" s="52" t="s">
        <v>568</v>
      </c>
      <c r="C2" s="52" t="s">
        <v>892</v>
      </c>
      <c r="D2" s="54" t="s">
        <v>569</v>
      </c>
      <c r="E2" s="81" t="s">
        <v>686</v>
      </c>
    </row>
    <row r="3" spans="1:5" x14ac:dyDescent="0.2">
      <c r="A3" t="s">
        <v>872</v>
      </c>
      <c r="B3">
        <v>5.76</v>
      </c>
      <c r="C3" t="s">
        <v>928</v>
      </c>
      <c r="D3" t="s">
        <v>801</v>
      </c>
      <c r="E3" s="30" t="s">
        <v>395</v>
      </c>
    </row>
    <row r="4" spans="1:5" x14ac:dyDescent="0.2">
      <c r="A4" t="s">
        <v>873</v>
      </c>
      <c r="B4">
        <v>4.9000000000000004</v>
      </c>
      <c r="C4" t="s">
        <v>928</v>
      </c>
      <c r="D4" t="s">
        <v>801</v>
      </c>
      <c r="E4" s="30" t="s">
        <v>395</v>
      </c>
    </row>
    <row r="5" spans="1:5" x14ac:dyDescent="0.2">
      <c r="A5" t="s">
        <v>874</v>
      </c>
      <c r="B5">
        <v>2.7</v>
      </c>
      <c r="C5" t="s">
        <v>928</v>
      </c>
      <c r="D5" t="s">
        <v>801</v>
      </c>
      <c r="E5" s="30" t="s">
        <v>395</v>
      </c>
    </row>
    <row r="6" spans="1:5" x14ac:dyDescent="0.2">
      <c r="A6" t="s">
        <v>875</v>
      </c>
      <c r="B6">
        <v>2.2999999999999998</v>
      </c>
      <c r="C6" t="s">
        <v>928</v>
      </c>
      <c r="D6" t="s">
        <v>801</v>
      </c>
      <c r="E6" s="30" t="s">
        <v>395</v>
      </c>
    </row>
    <row r="7" spans="1:5" x14ac:dyDescent="0.2">
      <c r="E7" s="30" t="s">
        <v>395</v>
      </c>
    </row>
    <row r="8" spans="1:5" x14ac:dyDescent="0.2">
      <c r="E8" s="30" t="s">
        <v>395</v>
      </c>
    </row>
    <row r="9" spans="1:5" x14ac:dyDescent="0.2">
      <c r="E9" s="30" t="s">
        <v>395</v>
      </c>
    </row>
    <row r="10" spans="1:5" x14ac:dyDescent="0.2">
      <c r="E10" s="30" t="s">
        <v>395</v>
      </c>
    </row>
    <row r="11" spans="1:5" x14ac:dyDescent="0.2">
      <c r="E11" s="30" t="s">
        <v>395</v>
      </c>
    </row>
    <row r="12" spans="1:5" x14ac:dyDescent="0.2">
      <c r="E12" s="30" t="s">
        <v>395</v>
      </c>
    </row>
    <row r="13" spans="1:5" x14ac:dyDescent="0.2">
      <c r="E13" s="30" t="s">
        <v>395</v>
      </c>
    </row>
    <row r="14" spans="1:5" x14ac:dyDescent="0.2">
      <c r="E14" s="30" t="s">
        <v>395</v>
      </c>
    </row>
    <row r="15" spans="1:5" x14ac:dyDescent="0.2">
      <c r="E15" s="30" t="s">
        <v>395</v>
      </c>
    </row>
    <row r="16" spans="1:5" x14ac:dyDescent="0.2">
      <c r="E16" s="30" t="s">
        <v>395</v>
      </c>
    </row>
    <row r="17" spans="5:5" x14ac:dyDescent="0.2">
      <c r="E17" s="30" t="s">
        <v>395</v>
      </c>
    </row>
    <row r="18" spans="5:5" x14ac:dyDescent="0.2">
      <c r="E18" s="30" t="s">
        <v>395</v>
      </c>
    </row>
    <row r="19" spans="5:5" x14ac:dyDescent="0.2">
      <c r="E19" s="30" t="s">
        <v>395</v>
      </c>
    </row>
    <row r="20" spans="5:5" x14ac:dyDescent="0.2">
      <c r="E20" s="30" t="s">
        <v>395</v>
      </c>
    </row>
    <row r="21" spans="5:5" x14ac:dyDescent="0.2">
      <c r="E21" s="30" t="s">
        <v>395</v>
      </c>
    </row>
    <row r="22" spans="5:5" x14ac:dyDescent="0.2">
      <c r="E22" s="30" t="s">
        <v>395</v>
      </c>
    </row>
    <row r="23" spans="5:5" x14ac:dyDescent="0.2">
      <c r="E23" s="30" t="s">
        <v>395</v>
      </c>
    </row>
    <row r="24" spans="5:5" x14ac:dyDescent="0.2">
      <c r="E24" s="30" t="s">
        <v>395</v>
      </c>
    </row>
    <row r="25" spans="5:5" x14ac:dyDescent="0.2">
      <c r="E25" s="30" t="s">
        <v>395</v>
      </c>
    </row>
    <row r="26" spans="5:5" x14ac:dyDescent="0.2">
      <c r="E26" s="30" t="s">
        <v>395</v>
      </c>
    </row>
    <row r="27" spans="5:5" x14ac:dyDescent="0.2">
      <c r="E27" s="30" t="s">
        <v>395</v>
      </c>
    </row>
    <row r="28" spans="5:5" x14ac:dyDescent="0.2">
      <c r="E28" s="30" t="s">
        <v>395</v>
      </c>
    </row>
    <row r="29" spans="5:5" x14ac:dyDescent="0.2">
      <c r="E29" s="30" t="s">
        <v>395</v>
      </c>
    </row>
    <row r="30" spans="5:5" x14ac:dyDescent="0.2">
      <c r="E30" s="30" t="s">
        <v>395</v>
      </c>
    </row>
    <row r="31" spans="5:5" x14ac:dyDescent="0.2">
      <c r="E31" s="30" t="s">
        <v>395</v>
      </c>
    </row>
    <row r="32" spans="5:5" x14ac:dyDescent="0.2">
      <c r="E32" s="30" t="s">
        <v>395</v>
      </c>
    </row>
    <row r="33" spans="5:5" x14ac:dyDescent="0.2">
      <c r="E33" s="30" t="s">
        <v>395</v>
      </c>
    </row>
    <row r="34" spans="5:5" x14ac:dyDescent="0.2">
      <c r="E34" s="30" t="s">
        <v>395</v>
      </c>
    </row>
    <row r="35" spans="5:5" x14ac:dyDescent="0.2">
      <c r="E35" s="30" t="s">
        <v>395</v>
      </c>
    </row>
    <row r="36" spans="5:5" x14ac:dyDescent="0.2">
      <c r="E36" s="30" t="s">
        <v>395</v>
      </c>
    </row>
    <row r="37" spans="5:5" x14ac:dyDescent="0.2">
      <c r="E37" s="30" t="s">
        <v>395</v>
      </c>
    </row>
    <row r="38" spans="5:5" x14ac:dyDescent="0.2">
      <c r="E38" s="30" t="s">
        <v>395</v>
      </c>
    </row>
    <row r="39" spans="5:5" x14ac:dyDescent="0.2">
      <c r="E39" s="30" t="s">
        <v>395</v>
      </c>
    </row>
    <row r="40" spans="5:5" x14ac:dyDescent="0.2">
      <c r="E40" s="30" t="s">
        <v>395</v>
      </c>
    </row>
    <row r="41" spans="5:5" x14ac:dyDescent="0.2">
      <c r="E41" s="30" t="s">
        <v>395</v>
      </c>
    </row>
    <row r="42" spans="5:5" x14ac:dyDescent="0.2">
      <c r="E42" s="30" t="s">
        <v>395</v>
      </c>
    </row>
    <row r="43" spans="5:5" x14ac:dyDescent="0.2">
      <c r="E43" s="30" t="s">
        <v>395</v>
      </c>
    </row>
    <row r="44" spans="5:5" x14ac:dyDescent="0.2">
      <c r="E44" s="30" t="s">
        <v>395</v>
      </c>
    </row>
    <row r="45" spans="5:5" x14ac:dyDescent="0.2">
      <c r="E45" s="30" t="s">
        <v>395</v>
      </c>
    </row>
    <row r="46" spans="5:5" x14ac:dyDescent="0.2">
      <c r="E46" s="30" t="s">
        <v>395</v>
      </c>
    </row>
    <row r="47" spans="5:5" x14ac:dyDescent="0.2">
      <c r="E47" s="30" t="s">
        <v>395</v>
      </c>
    </row>
    <row r="48" spans="5:5" x14ac:dyDescent="0.2">
      <c r="E48" s="30" t="s">
        <v>395</v>
      </c>
    </row>
    <row r="49" spans="5:5" x14ac:dyDescent="0.2">
      <c r="E49" s="30" t="s">
        <v>395</v>
      </c>
    </row>
    <row r="50" spans="5:5" x14ac:dyDescent="0.2">
      <c r="E50" s="30" t="s">
        <v>395</v>
      </c>
    </row>
    <row r="51" spans="5:5" x14ac:dyDescent="0.2">
      <c r="E51" s="30" t="s">
        <v>395</v>
      </c>
    </row>
    <row r="52" spans="5:5" x14ac:dyDescent="0.2">
      <c r="E52" s="30" t="s">
        <v>395</v>
      </c>
    </row>
    <row r="53" spans="5:5" x14ac:dyDescent="0.2">
      <c r="E53" s="30" t="s">
        <v>395</v>
      </c>
    </row>
    <row r="54" spans="5:5" x14ac:dyDescent="0.2">
      <c r="E54" s="30" t="s">
        <v>395</v>
      </c>
    </row>
    <row r="55" spans="5:5" x14ac:dyDescent="0.2">
      <c r="E55" s="30" t="s">
        <v>395</v>
      </c>
    </row>
  </sheetData>
  <conditionalFormatting sqref="B3:E6">
    <cfRule type="containsBlanks" dxfId="44" priority="1">
      <formula>LEN(TRIM(B3))=0</formula>
    </cfRule>
  </conditionalFormatting>
  <conditionalFormatting sqref="B7:E55">
    <cfRule type="containsBlanks" dxfId="43" priority="3">
      <formula>LEN(TRIM(B7))=0</formula>
    </cfRule>
  </conditionalFormatting>
  <conditionalFormatting sqref="D7:D55">
    <cfRule type="containsBlanks" dxfId="42" priority="2">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6D4AB4F-E2B0-48D0-8357-81CB006BE8B2}">
          <x14:formula1>
            <xm:f>Schedule_choices!$D$2:$D$37</xm:f>
          </x14:formula1>
          <xm:sqref>D7:D55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25" sqref="C25"/>
    </sheetView>
  </sheetViews>
  <sheetFormatPr baseColWidth="10" defaultColWidth="8.83203125" defaultRowHeight="16" x14ac:dyDescent="0.2"/>
  <cols>
    <col min="1" max="4" width="43.83203125" customWidth="1"/>
    <col min="5" max="16384" width="8.83203125" style="5"/>
  </cols>
  <sheetData>
    <row r="1" spans="1:5" ht="51" x14ac:dyDescent="0.2">
      <c r="A1" s="80" t="s">
        <v>453</v>
      </c>
      <c r="B1" s="101" t="s">
        <v>829</v>
      </c>
      <c r="C1" s="11"/>
      <c r="D1" s="101" t="s">
        <v>830</v>
      </c>
    </row>
    <row r="2" spans="1:5" x14ac:dyDescent="0.2">
      <c r="A2" s="50" t="s">
        <v>0</v>
      </c>
      <c r="B2" s="52" t="s">
        <v>567</v>
      </c>
      <c r="C2" s="52" t="s">
        <v>685</v>
      </c>
      <c r="D2" s="54" t="s">
        <v>746</v>
      </c>
      <c r="E2" s="54" t="s">
        <v>846</v>
      </c>
    </row>
    <row r="3" spans="1:5" x14ac:dyDescent="0.2">
      <c r="A3" t="s">
        <v>876</v>
      </c>
      <c r="B3">
        <v>9.8000000000000007</v>
      </c>
      <c r="C3" t="s">
        <v>395</v>
      </c>
      <c r="D3" t="s">
        <v>801</v>
      </c>
      <c r="E3" s="5" t="s">
        <v>895</v>
      </c>
    </row>
    <row r="4" spans="1:5" x14ac:dyDescent="0.2">
      <c r="A4" t="s">
        <v>877</v>
      </c>
      <c r="B4">
        <v>8.5</v>
      </c>
      <c r="C4" t="s">
        <v>395</v>
      </c>
      <c r="D4" t="s">
        <v>801</v>
      </c>
      <c r="E4" s="5" t="s">
        <v>895</v>
      </c>
    </row>
    <row r="5" spans="1:5" x14ac:dyDescent="0.2">
      <c r="A5" t="s">
        <v>878</v>
      </c>
      <c r="B5">
        <v>4.8</v>
      </c>
      <c r="C5" t="s">
        <v>395</v>
      </c>
      <c r="D5" t="s">
        <v>801</v>
      </c>
      <c r="E5" s="5" t="s">
        <v>895</v>
      </c>
    </row>
    <row r="6" spans="1:5" x14ac:dyDescent="0.2">
      <c r="A6" t="s">
        <v>879</v>
      </c>
      <c r="B6">
        <v>5.7</v>
      </c>
      <c r="C6" t="s">
        <v>395</v>
      </c>
      <c r="D6" t="s">
        <v>801</v>
      </c>
      <c r="E6" s="5" t="s">
        <v>895</v>
      </c>
    </row>
    <row r="7" spans="1:5" x14ac:dyDescent="0.2">
      <c r="C7" t="s">
        <v>395</v>
      </c>
    </row>
    <row r="8" spans="1:5" x14ac:dyDescent="0.2">
      <c r="C8" t="s">
        <v>395</v>
      </c>
    </row>
    <row r="9" spans="1:5" x14ac:dyDescent="0.2">
      <c r="C9" t="s">
        <v>395</v>
      </c>
    </row>
    <row r="10" spans="1:5" x14ac:dyDescent="0.2">
      <c r="C10" t="s">
        <v>395</v>
      </c>
    </row>
    <row r="11" spans="1:5" x14ac:dyDescent="0.2">
      <c r="C11" t="s">
        <v>395</v>
      </c>
    </row>
    <row r="12" spans="1:5" x14ac:dyDescent="0.2">
      <c r="C12" t="s">
        <v>395</v>
      </c>
    </row>
    <row r="13" spans="1:5" x14ac:dyDescent="0.2">
      <c r="C13" t="s">
        <v>395</v>
      </c>
    </row>
    <row r="14" spans="1:5" x14ac:dyDescent="0.2">
      <c r="C14" t="s">
        <v>395</v>
      </c>
    </row>
    <row r="15" spans="1:5" x14ac:dyDescent="0.2">
      <c r="C15" t="s">
        <v>395</v>
      </c>
    </row>
    <row r="16" spans="1:5" x14ac:dyDescent="0.2">
      <c r="C16" t="s">
        <v>395</v>
      </c>
    </row>
    <row r="17" spans="3:3" x14ac:dyDescent="0.2">
      <c r="C17" t="s">
        <v>395</v>
      </c>
    </row>
    <row r="18" spans="3:3" x14ac:dyDescent="0.2">
      <c r="C18" t="s">
        <v>395</v>
      </c>
    </row>
    <row r="19" spans="3:3" x14ac:dyDescent="0.2">
      <c r="C19" t="s">
        <v>395</v>
      </c>
    </row>
    <row r="20" spans="3:3" x14ac:dyDescent="0.2">
      <c r="C20" t="s">
        <v>395</v>
      </c>
    </row>
    <row r="21" spans="3:3" x14ac:dyDescent="0.2">
      <c r="C21" t="s">
        <v>395</v>
      </c>
    </row>
    <row r="22" spans="3:3" x14ac:dyDescent="0.2">
      <c r="C22" t="s">
        <v>395</v>
      </c>
    </row>
    <row r="23" spans="3:3" x14ac:dyDescent="0.2">
      <c r="C23" t="s">
        <v>395</v>
      </c>
    </row>
    <row r="24" spans="3:3" x14ac:dyDescent="0.2">
      <c r="C24" t="s">
        <v>395</v>
      </c>
    </row>
    <row r="25" spans="3:3" x14ac:dyDescent="0.2">
      <c r="C25" t="s">
        <v>395</v>
      </c>
    </row>
    <row r="26" spans="3:3" x14ac:dyDescent="0.2">
      <c r="C26" t="s">
        <v>395</v>
      </c>
    </row>
    <row r="27" spans="3:3" x14ac:dyDescent="0.2">
      <c r="C27" t="s">
        <v>395</v>
      </c>
    </row>
    <row r="28" spans="3:3" x14ac:dyDescent="0.2">
      <c r="C28" t="s">
        <v>395</v>
      </c>
    </row>
    <row r="29" spans="3:3" x14ac:dyDescent="0.2">
      <c r="C29" t="s">
        <v>395</v>
      </c>
    </row>
    <row r="30" spans="3:3" x14ac:dyDescent="0.2">
      <c r="C30" t="s">
        <v>395</v>
      </c>
    </row>
    <row r="31" spans="3:3" x14ac:dyDescent="0.2">
      <c r="C31" t="s">
        <v>395</v>
      </c>
    </row>
    <row r="32" spans="3:3" x14ac:dyDescent="0.2">
      <c r="C32" t="s">
        <v>395</v>
      </c>
    </row>
    <row r="33" spans="3:3" x14ac:dyDescent="0.2">
      <c r="C33" t="s">
        <v>395</v>
      </c>
    </row>
    <row r="34" spans="3:3" x14ac:dyDescent="0.2">
      <c r="C34" t="s">
        <v>395</v>
      </c>
    </row>
    <row r="35" spans="3:3" x14ac:dyDescent="0.2">
      <c r="C35" t="s">
        <v>395</v>
      </c>
    </row>
    <row r="36" spans="3:3" x14ac:dyDescent="0.2">
      <c r="C36" t="s">
        <v>395</v>
      </c>
    </row>
    <row r="37" spans="3:3" x14ac:dyDescent="0.2">
      <c r="C37" t="s">
        <v>395</v>
      </c>
    </row>
    <row r="38" spans="3:3" x14ac:dyDescent="0.2">
      <c r="C38" t="s">
        <v>395</v>
      </c>
    </row>
    <row r="39" spans="3:3" x14ac:dyDescent="0.2">
      <c r="C39" t="s">
        <v>395</v>
      </c>
    </row>
    <row r="40" spans="3:3" x14ac:dyDescent="0.2">
      <c r="C40" t="s">
        <v>395</v>
      </c>
    </row>
    <row r="41" spans="3:3" x14ac:dyDescent="0.2">
      <c r="C41" t="s">
        <v>395</v>
      </c>
    </row>
    <row r="42" spans="3:3" x14ac:dyDescent="0.2">
      <c r="C42" t="s">
        <v>395</v>
      </c>
    </row>
    <row r="43" spans="3:3" x14ac:dyDescent="0.2">
      <c r="C43" t="s">
        <v>395</v>
      </c>
    </row>
    <row r="44" spans="3:3" x14ac:dyDescent="0.2">
      <c r="C44" t="s">
        <v>395</v>
      </c>
    </row>
    <row r="45" spans="3:3" x14ac:dyDescent="0.2">
      <c r="C45" t="s">
        <v>395</v>
      </c>
    </row>
    <row r="46" spans="3:3" x14ac:dyDescent="0.2">
      <c r="C46" t="s">
        <v>395</v>
      </c>
    </row>
    <row r="47" spans="3:3" x14ac:dyDescent="0.2">
      <c r="C47" t="s">
        <v>395</v>
      </c>
    </row>
    <row r="48" spans="3:3" x14ac:dyDescent="0.2">
      <c r="C48" t="s">
        <v>395</v>
      </c>
    </row>
    <row r="49" spans="3:3" x14ac:dyDescent="0.2">
      <c r="C49" t="s">
        <v>395</v>
      </c>
    </row>
    <row r="50" spans="3:3" x14ac:dyDescent="0.2">
      <c r="C50" t="s">
        <v>395</v>
      </c>
    </row>
    <row r="51" spans="3:3" x14ac:dyDescent="0.2">
      <c r="C51" t="s">
        <v>395</v>
      </c>
    </row>
    <row r="52" spans="3:3" x14ac:dyDescent="0.2">
      <c r="C52" t="s">
        <v>395</v>
      </c>
    </row>
    <row r="53" spans="3:3" x14ac:dyDescent="0.2">
      <c r="C53" t="s">
        <v>395</v>
      </c>
    </row>
    <row r="54" spans="3:3" x14ac:dyDescent="0.2">
      <c r="C54" t="s">
        <v>395</v>
      </c>
    </row>
    <row r="55" spans="3:3" x14ac:dyDescent="0.2">
      <c r="C55" t="s">
        <v>395</v>
      </c>
    </row>
  </sheetData>
  <conditionalFormatting sqref="B3:D3 D4:D57 B4:C55">
    <cfRule type="containsBlanks" dxfId="41" priority="2">
      <formula>LEN(TRIM(B3))=0</formula>
    </cfRule>
  </conditionalFormatting>
  <conditionalFormatting sqref="D3:D57">
    <cfRule type="containsBlanks" dxfId="40" priority="1">
      <formula>LEN(TRIM(D3))=0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B866154-57C5-4301-BD94-CCDF1FC67A48}">
          <x14:formula1>
            <xm:f>Schedule_choices!$C$2:$C$44</xm:f>
          </x14:formula1>
          <xm:sqref>D3:D57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B3" sqref="B3"/>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80" t="s">
        <v>453</v>
      </c>
      <c r="B1" s="67"/>
      <c r="C1" s="67"/>
      <c r="D1" s="67"/>
      <c r="E1" s="67"/>
      <c r="F1" s="67"/>
      <c r="G1" s="67"/>
    </row>
    <row r="2" spans="1:8" x14ac:dyDescent="0.2">
      <c r="A2" s="50" t="s">
        <v>0</v>
      </c>
      <c r="B2" s="50" t="s">
        <v>572</v>
      </c>
      <c r="C2" s="52" t="s">
        <v>570</v>
      </c>
      <c r="D2" s="52" t="s">
        <v>771</v>
      </c>
      <c r="E2" s="54" t="s">
        <v>571</v>
      </c>
      <c r="F2" s="54" t="s">
        <v>770</v>
      </c>
      <c r="G2" s="54" t="s">
        <v>607</v>
      </c>
      <c r="H2" s="54" t="s">
        <v>846</v>
      </c>
    </row>
    <row r="3" spans="1:8" x14ac:dyDescent="0.2">
      <c r="A3" t="s">
        <v>881</v>
      </c>
      <c r="B3" t="s">
        <v>605</v>
      </c>
      <c r="C3">
        <v>20</v>
      </c>
      <c r="D3" t="s">
        <v>810</v>
      </c>
      <c r="E3">
        <v>23</v>
      </c>
      <c r="F3" t="s">
        <v>811</v>
      </c>
      <c r="G3" t="s">
        <v>847</v>
      </c>
      <c r="H3" s="5" t="s">
        <v>895</v>
      </c>
    </row>
    <row r="4" spans="1:8" x14ac:dyDescent="0.2">
      <c r="A4" t="s">
        <v>880</v>
      </c>
      <c r="B4" t="s">
        <v>605</v>
      </c>
      <c r="C4">
        <v>19</v>
      </c>
      <c r="D4" t="s">
        <v>810</v>
      </c>
      <c r="E4">
        <v>22</v>
      </c>
      <c r="F4" t="s">
        <v>811</v>
      </c>
      <c r="G4" t="s">
        <v>847</v>
      </c>
      <c r="H4" s="5" t="s">
        <v>895</v>
      </c>
    </row>
  </sheetData>
  <conditionalFormatting sqref="B3:B55">
    <cfRule type="containsBlanks" dxfId="39" priority="5">
      <formula>LEN(TRIM(B3))=0</formula>
    </cfRule>
  </conditionalFormatting>
  <conditionalFormatting sqref="B3:C55">
    <cfRule type="containsBlanks" dxfId="38" priority="6">
      <formula>LEN(TRIM(B3))=0</formula>
    </cfRule>
  </conditionalFormatting>
  <conditionalFormatting sqref="D3:D55">
    <cfRule type="containsBlanks" dxfId="37" priority="3">
      <formula>LEN(TRIM(D3))=0</formula>
    </cfRule>
  </conditionalFormatting>
  <conditionalFormatting sqref="D3:E55">
    <cfRule type="containsBlanks" dxfId="36" priority="4">
      <formula>LEN(TRIM(D3))=0</formula>
    </cfRule>
  </conditionalFormatting>
  <conditionalFormatting sqref="F3:G55">
    <cfRule type="containsBlanks" dxfId="35" priority="1">
      <formula>LEN(TRIM(F3))=0</formula>
    </cfRule>
    <cfRule type="containsBlanks" dxfId="34"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A23" sqref="A23"/>
    </sheetView>
  </sheetViews>
  <sheetFormatPr baseColWidth="10" defaultColWidth="8.83203125" defaultRowHeight="16" x14ac:dyDescent="0.2"/>
  <cols>
    <col min="1" max="1" width="43.83203125" customWidth="1"/>
    <col min="2" max="3" width="19.5" customWidth="1"/>
    <col min="4" max="4" width="19.5" style="30" customWidth="1"/>
    <col min="5" max="16384" width="8.83203125" style="5"/>
  </cols>
  <sheetData>
    <row r="1" spans="1:5" ht="34" x14ac:dyDescent="0.2">
      <c r="A1" s="80" t="s">
        <v>453</v>
      </c>
      <c r="B1" s="67"/>
      <c r="C1" s="67"/>
      <c r="D1" s="80"/>
    </row>
    <row r="2" spans="1:5" x14ac:dyDescent="0.2">
      <c r="A2" s="50" t="s">
        <v>0</v>
      </c>
      <c r="B2" s="54" t="s">
        <v>691</v>
      </c>
      <c r="C2" s="54" t="s">
        <v>894</v>
      </c>
      <c r="D2" s="54" t="s">
        <v>608</v>
      </c>
      <c r="E2" s="54" t="s">
        <v>844</v>
      </c>
    </row>
    <row r="3" spans="1:5" x14ac:dyDescent="0.2">
      <c r="A3" t="s">
        <v>871</v>
      </c>
      <c r="B3">
        <v>1.1000000000000001</v>
      </c>
      <c r="C3" t="s">
        <v>801</v>
      </c>
      <c r="D3" s="30" t="s">
        <v>690</v>
      </c>
      <c r="E3" s="5" t="s">
        <v>848</v>
      </c>
    </row>
    <row r="4" spans="1:5" x14ac:dyDescent="0.2">
      <c r="D4" s="30" t="s">
        <v>690</v>
      </c>
    </row>
    <row r="5" spans="1:5" x14ac:dyDescent="0.2">
      <c r="D5" s="30" t="s">
        <v>690</v>
      </c>
    </row>
    <row r="6" spans="1:5" x14ac:dyDescent="0.2">
      <c r="D6" s="30" t="s">
        <v>690</v>
      </c>
    </row>
    <row r="7" spans="1:5" x14ac:dyDescent="0.2">
      <c r="D7" s="30" t="s">
        <v>690</v>
      </c>
    </row>
    <row r="8" spans="1:5" x14ac:dyDescent="0.2">
      <c r="D8" s="30" t="s">
        <v>690</v>
      </c>
    </row>
    <row r="9" spans="1:5" x14ac:dyDescent="0.2">
      <c r="D9" s="30" t="s">
        <v>690</v>
      </c>
    </row>
    <row r="10" spans="1:5" x14ac:dyDescent="0.2">
      <c r="D10" s="30" t="s">
        <v>690</v>
      </c>
    </row>
    <row r="11" spans="1:5" x14ac:dyDescent="0.2">
      <c r="D11" s="30" t="s">
        <v>690</v>
      </c>
    </row>
    <row r="12" spans="1:5" x14ac:dyDescent="0.2">
      <c r="D12" s="30" t="s">
        <v>690</v>
      </c>
    </row>
    <row r="13" spans="1:5" x14ac:dyDescent="0.2">
      <c r="D13" s="30" t="s">
        <v>690</v>
      </c>
    </row>
    <row r="14" spans="1:5" x14ac:dyDescent="0.2">
      <c r="D14" s="30" t="s">
        <v>690</v>
      </c>
    </row>
    <row r="15" spans="1:5" x14ac:dyDescent="0.2">
      <c r="D15" s="30" t="s">
        <v>690</v>
      </c>
    </row>
    <row r="16" spans="1:5" x14ac:dyDescent="0.2">
      <c r="D16" s="30" t="s">
        <v>690</v>
      </c>
    </row>
    <row r="17" spans="4:4" x14ac:dyDescent="0.2">
      <c r="D17" s="30" t="s">
        <v>690</v>
      </c>
    </row>
    <row r="18" spans="4:4" x14ac:dyDescent="0.2">
      <c r="D18" s="30" t="s">
        <v>690</v>
      </c>
    </row>
    <row r="19" spans="4:4" x14ac:dyDescent="0.2">
      <c r="D19" s="30" t="s">
        <v>690</v>
      </c>
    </row>
    <row r="20" spans="4:4" x14ac:dyDescent="0.2">
      <c r="D20" s="30" t="s">
        <v>690</v>
      </c>
    </row>
    <row r="21" spans="4:4" x14ac:dyDescent="0.2">
      <c r="D21" s="30" t="s">
        <v>690</v>
      </c>
    </row>
    <row r="22" spans="4:4" x14ac:dyDescent="0.2">
      <c r="D22" s="30" t="s">
        <v>690</v>
      </c>
    </row>
    <row r="23" spans="4:4" x14ac:dyDescent="0.2">
      <c r="D23" s="30" t="s">
        <v>690</v>
      </c>
    </row>
    <row r="24" spans="4:4" x14ac:dyDescent="0.2">
      <c r="D24" s="30" t="s">
        <v>690</v>
      </c>
    </row>
    <row r="25" spans="4:4" x14ac:dyDescent="0.2">
      <c r="D25" s="30" t="s">
        <v>690</v>
      </c>
    </row>
    <row r="26" spans="4:4" x14ac:dyDescent="0.2">
      <c r="D26" s="30" t="s">
        <v>690</v>
      </c>
    </row>
    <row r="27" spans="4:4" x14ac:dyDescent="0.2">
      <c r="D27" s="30" t="s">
        <v>690</v>
      </c>
    </row>
    <row r="28" spans="4:4" x14ac:dyDescent="0.2">
      <c r="D28" s="30" t="s">
        <v>690</v>
      </c>
    </row>
    <row r="29" spans="4:4" x14ac:dyDescent="0.2">
      <c r="D29" s="30" t="s">
        <v>690</v>
      </c>
    </row>
    <row r="30" spans="4:4" x14ac:dyDescent="0.2">
      <c r="D30" s="30" t="s">
        <v>690</v>
      </c>
    </row>
    <row r="31" spans="4:4" x14ac:dyDescent="0.2">
      <c r="D31" s="30" t="s">
        <v>690</v>
      </c>
    </row>
    <row r="32" spans="4:4" x14ac:dyDescent="0.2">
      <c r="D32" s="30" t="s">
        <v>690</v>
      </c>
    </row>
    <row r="33" spans="4:4" x14ac:dyDescent="0.2">
      <c r="D33" s="30" t="s">
        <v>690</v>
      </c>
    </row>
    <row r="34" spans="4:4" x14ac:dyDescent="0.2">
      <c r="D34" s="30" t="s">
        <v>690</v>
      </c>
    </row>
    <row r="35" spans="4:4" x14ac:dyDescent="0.2">
      <c r="D35" s="30" t="s">
        <v>690</v>
      </c>
    </row>
    <row r="36" spans="4:4" x14ac:dyDescent="0.2">
      <c r="D36" s="30" t="s">
        <v>690</v>
      </c>
    </row>
    <row r="37" spans="4:4" x14ac:dyDescent="0.2">
      <c r="D37" s="30" t="s">
        <v>690</v>
      </c>
    </row>
    <row r="38" spans="4:4" x14ac:dyDescent="0.2">
      <c r="D38" s="30" t="s">
        <v>690</v>
      </c>
    </row>
    <row r="39" spans="4:4" x14ac:dyDescent="0.2">
      <c r="D39" s="30" t="s">
        <v>690</v>
      </c>
    </row>
    <row r="40" spans="4:4" x14ac:dyDescent="0.2">
      <c r="D40" s="30" t="s">
        <v>690</v>
      </c>
    </row>
    <row r="41" spans="4:4" x14ac:dyDescent="0.2">
      <c r="D41" s="30" t="s">
        <v>690</v>
      </c>
    </row>
    <row r="42" spans="4:4" x14ac:dyDescent="0.2">
      <c r="D42" s="30" t="s">
        <v>690</v>
      </c>
    </row>
    <row r="43" spans="4:4" x14ac:dyDescent="0.2">
      <c r="D43" s="30" t="s">
        <v>690</v>
      </c>
    </row>
    <row r="44" spans="4:4" x14ac:dyDescent="0.2">
      <c r="D44" s="30" t="s">
        <v>690</v>
      </c>
    </row>
    <row r="45" spans="4:4" x14ac:dyDescent="0.2">
      <c r="D45" s="30" t="s">
        <v>690</v>
      </c>
    </row>
    <row r="46" spans="4:4" x14ac:dyDescent="0.2">
      <c r="D46" s="30" t="s">
        <v>690</v>
      </c>
    </row>
    <row r="47" spans="4:4" x14ac:dyDescent="0.2">
      <c r="D47" s="30" t="s">
        <v>690</v>
      </c>
    </row>
    <row r="48" spans="4:4" x14ac:dyDescent="0.2">
      <c r="D48" s="30" t="s">
        <v>690</v>
      </c>
    </row>
    <row r="49" spans="4:4" x14ac:dyDescent="0.2">
      <c r="D49" s="30" t="s">
        <v>690</v>
      </c>
    </row>
    <row r="50" spans="4:4" x14ac:dyDescent="0.2">
      <c r="D50" s="30" t="s">
        <v>690</v>
      </c>
    </row>
    <row r="51" spans="4:4" x14ac:dyDescent="0.2">
      <c r="D51" s="30" t="s">
        <v>690</v>
      </c>
    </row>
    <row r="52" spans="4:4" x14ac:dyDescent="0.2">
      <c r="D52" s="30" t="s">
        <v>690</v>
      </c>
    </row>
    <row r="53" spans="4:4" x14ac:dyDescent="0.2">
      <c r="D53" s="30" t="s">
        <v>690</v>
      </c>
    </row>
    <row r="54" spans="4:4" x14ac:dyDescent="0.2">
      <c r="D54" s="30" t="s">
        <v>690</v>
      </c>
    </row>
    <row r="55" spans="4:4" x14ac:dyDescent="0.2">
      <c r="D55" s="30" t="s">
        <v>690</v>
      </c>
    </row>
  </sheetData>
  <conditionalFormatting sqref="B3:D55">
    <cfRule type="containsBlanks" dxfId="33" priority="2">
      <formula>LEN(TRIM(B3))=0</formula>
    </cfRule>
  </conditionalFormatting>
  <conditionalFormatting sqref="B307:D1048576">
    <cfRule type="containsBlanks" dxfId="32" priority="3">
      <formula>LEN(TRIM(B307))=0</formula>
    </cfRule>
  </conditionalFormatting>
  <conditionalFormatting sqref="C3">
    <cfRule type="containsBlanks" dxfId="31" priority="1">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4B23969-B241-8544-93A5-B40E6CF95EF1}">
          <x14:formula1>
            <xm:f>Schedule_choices!$C$2:$C$44</xm:f>
          </x14:formula1>
          <xm:sqref>C3</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4"/>
  <sheetViews>
    <sheetView workbookViewId="0">
      <selection activeCell="C17" sqref="C17"/>
    </sheetView>
  </sheetViews>
  <sheetFormatPr baseColWidth="10" defaultColWidth="8.83203125" defaultRowHeight="16" x14ac:dyDescent="0.2"/>
  <cols>
    <col min="1" max="6" width="43.83203125" customWidth="1"/>
    <col min="7" max="16384" width="8.83203125" style="5"/>
  </cols>
  <sheetData>
    <row r="1" spans="1:6" ht="46" customHeight="1" x14ac:dyDescent="0.2">
      <c r="A1" s="80" t="s">
        <v>453</v>
      </c>
      <c r="B1" s="122" t="s">
        <v>786</v>
      </c>
      <c r="C1" s="123"/>
      <c r="D1" s="123"/>
      <c r="E1" s="123"/>
      <c r="F1" s="123"/>
    </row>
    <row r="2" spans="1:6" ht="17" x14ac:dyDescent="0.2">
      <c r="A2" s="50" t="s">
        <v>0</v>
      </c>
      <c r="B2" s="51" t="s">
        <v>755</v>
      </c>
      <c r="C2" s="51" t="s">
        <v>773</v>
      </c>
      <c r="D2" s="51" t="s">
        <v>772</v>
      </c>
      <c r="E2" s="51" t="s">
        <v>774</v>
      </c>
      <c r="F2" s="51" t="s">
        <v>896</v>
      </c>
    </row>
    <row r="3" spans="1:6" x14ac:dyDescent="0.2">
      <c r="A3" t="s">
        <v>869</v>
      </c>
      <c r="B3" t="s">
        <v>869</v>
      </c>
      <c r="C3" t="s">
        <v>872</v>
      </c>
      <c r="D3" t="s">
        <v>876</v>
      </c>
      <c r="E3" t="s">
        <v>881</v>
      </c>
      <c r="F3" t="s">
        <v>871</v>
      </c>
    </row>
    <row r="4" spans="1:6" x14ac:dyDescent="0.2">
      <c r="A4" t="s">
        <v>870</v>
      </c>
      <c r="B4" t="s">
        <v>870</v>
      </c>
      <c r="C4" t="s">
        <v>874</v>
      </c>
      <c r="D4" t="s">
        <v>878</v>
      </c>
      <c r="E4" t="s">
        <v>880</v>
      </c>
      <c r="F4" t="s">
        <v>871</v>
      </c>
    </row>
  </sheetData>
  <mergeCells count="1">
    <mergeCell ref="B1:F1"/>
  </mergeCells>
  <phoneticPr fontId="9" type="noConversion"/>
  <conditionalFormatting sqref="B3:F55">
    <cfRule type="containsBlanks" dxfId="30" priority="1">
      <formula>LEN(TRIM(B3))=0</formula>
    </cfRule>
    <cfRule type="containsBlanks" dxfId="29"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B5:F55</xm:sqref>
        </x14:dataValidation>
        <x14:dataValidation type="list" allowBlank="1" showInputMessage="1" showErrorMessage="1" xr:uid="{031EB915-39F5-4706-BE42-0A791C1F631E}">
          <x14:formula1>
            <xm:f>Occupancy!$A$3:$A$55</xm:f>
          </x14:formula1>
          <xm:sqref>B3:B4</xm:sqref>
        </x14:dataValidation>
        <x14:dataValidation type="list" allowBlank="1" showInputMessage="1" showErrorMessage="1" xr:uid="{D23D3D57-AE41-4D8E-B17C-F126F0BA8B91}">
          <x14:formula1>
            <xm:f>Lighting!$A$3:$A$55</xm:f>
          </x14:formula1>
          <xm:sqref>C3:C4</xm:sqref>
        </x14:dataValidation>
        <x14:dataValidation type="list" allowBlank="1" showInputMessage="1" showErrorMessage="1" xr:uid="{47E1A9CF-4530-4BAB-92DE-94BF3BB430FF}">
          <x14:formula1>
            <xm:f>Power!$A$3:$A$55</xm:f>
          </x14:formula1>
          <xm:sqref>D3:D4</xm:sqref>
        </x14:dataValidation>
        <x14:dataValidation type="list" allowBlank="1" showInputMessage="1" showErrorMessage="1" xr:uid="{0373B035-3DA7-4AC3-9D24-FD0A2B5CB2E3}">
          <x14:formula1>
            <xm:f>Setpoints!$A$3:$A$55</xm:f>
          </x14:formula1>
          <xm:sqref>E3:E4</xm:sqref>
        </x14:dataValidation>
        <x14:dataValidation type="list" allowBlank="1" showInputMessage="1" showErrorMessage="1" xr:uid="{82ED04AF-3D02-4372-9322-6326841054ED}">
          <x14:formula1>
            <xm:f>Water_flow!$A$3:$A$55</xm:f>
          </x14:formula1>
          <xm:sqref>F3:F4</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57"/>
  <sheetViews>
    <sheetView workbookViewId="0">
      <selection activeCell="C23" sqref="C23"/>
    </sheetView>
  </sheetViews>
  <sheetFormatPr baseColWidth="10" defaultColWidth="8.83203125" defaultRowHeight="16" x14ac:dyDescent="0.2"/>
  <cols>
    <col min="1" max="6" width="38.33203125" customWidth="1"/>
    <col min="7" max="7" width="38.33203125" style="30" customWidth="1"/>
    <col min="8" max="16384" width="8.83203125" style="5"/>
  </cols>
  <sheetData>
    <row r="1" spans="1:7" ht="45.75" customHeight="1" x14ac:dyDescent="0.2">
      <c r="A1" s="53" t="s">
        <v>453</v>
      </c>
      <c r="B1" s="88" t="s">
        <v>455</v>
      </c>
      <c r="C1" s="67"/>
      <c r="D1" s="67"/>
      <c r="E1" s="67" t="s">
        <v>884</v>
      </c>
      <c r="F1" s="67"/>
      <c r="G1" s="80" t="s">
        <v>689</v>
      </c>
    </row>
    <row r="2" spans="1:7" ht="17" x14ac:dyDescent="0.2">
      <c r="A2" s="50" t="s">
        <v>0</v>
      </c>
      <c r="B2" s="50" t="s">
        <v>356</v>
      </c>
      <c r="C2" s="51" t="s">
        <v>577</v>
      </c>
      <c r="D2" s="51" t="s">
        <v>867</v>
      </c>
      <c r="E2" s="51" t="s">
        <v>640</v>
      </c>
      <c r="F2" s="51" t="s">
        <v>694</v>
      </c>
      <c r="G2" s="54" t="s">
        <v>756</v>
      </c>
    </row>
    <row r="3" spans="1:7" ht="18" customHeight="1" x14ac:dyDescent="0.2">
      <c r="A3" t="s">
        <v>882</v>
      </c>
      <c r="B3" t="s">
        <v>458</v>
      </c>
      <c r="C3" t="s">
        <v>582</v>
      </c>
      <c r="D3" t="s">
        <v>883</v>
      </c>
      <c r="E3" s="30">
        <v>0.82</v>
      </c>
      <c r="F3" s="30">
        <v>0.6</v>
      </c>
      <c r="G3" s="86">
        <f>E3*F3</f>
        <v>0.49199999999999994</v>
      </c>
    </row>
    <row r="4" spans="1:7" x14ac:dyDescent="0.2">
      <c r="A4" t="s">
        <v>849</v>
      </c>
      <c r="B4" t="s">
        <v>458</v>
      </c>
      <c r="C4" t="s">
        <v>582</v>
      </c>
      <c r="D4" t="s">
        <v>883</v>
      </c>
      <c r="E4" s="30">
        <v>0.95</v>
      </c>
      <c r="F4" s="30">
        <v>0.6</v>
      </c>
      <c r="G4" s="86">
        <f t="shared" ref="G4:G57" si="0">E4*F4</f>
        <v>0.56999999999999995</v>
      </c>
    </row>
    <row r="5" spans="1:7" x14ac:dyDescent="0.2">
      <c r="A5" t="s">
        <v>850</v>
      </c>
      <c r="B5" t="s">
        <v>458</v>
      </c>
      <c r="C5" t="s">
        <v>582</v>
      </c>
      <c r="D5" t="s">
        <v>889</v>
      </c>
      <c r="E5" s="30">
        <v>0.8</v>
      </c>
      <c r="F5" s="30">
        <v>0.6</v>
      </c>
      <c r="G5" s="86">
        <f t="shared" si="0"/>
        <v>0.48</v>
      </c>
    </row>
    <row r="6" spans="1:7" x14ac:dyDescent="0.2">
      <c r="A6" t="s">
        <v>851</v>
      </c>
      <c r="B6" t="s">
        <v>458</v>
      </c>
      <c r="C6" t="s">
        <v>582</v>
      </c>
      <c r="D6" t="s">
        <v>889</v>
      </c>
      <c r="E6" s="30">
        <v>0.91</v>
      </c>
      <c r="F6" s="30">
        <v>0.6</v>
      </c>
      <c r="G6" s="86">
        <f t="shared" si="0"/>
        <v>0.54600000000000004</v>
      </c>
    </row>
    <row r="7" spans="1:7" x14ac:dyDescent="0.2">
      <c r="A7" t="s">
        <v>852</v>
      </c>
      <c r="B7" t="s">
        <v>458</v>
      </c>
      <c r="C7" t="s">
        <v>595</v>
      </c>
      <c r="D7" t="s">
        <v>883</v>
      </c>
      <c r="E7" s="30">
        <v>0.91</v>
      </c>
      <c r="F7" s="30"/>
      <c r="G7" s="86">
        <f t="shared" si="0"/>
        <v>0</v>
      </c>
    </row>
    <row r="8" spans="1:7" x14ac:dyDescent="0.2">
      <c r="A8" t="s">
        <v>853</v>
      </c>
      <c r="B8" t="s">
        <v>458</v>
      </c>
      <c r="C8" t="s">
        <v>595</v>
      </c>
      <c r="D8" t="s">
        <v>883</v>
      </c>
      <c r="E8" s="30">
        <v>0.91</v>
      </c>
      <c r="F8" s="30"/>
      <c r="G8" s="86">
        <f t="shared" si="0"/>
        <v>0</v>
      </c>
    </row>
    <row r="9" spans="1:7" x14ac:dyDescent="0.2">
      <c r="A9" t="s">
        <v>854</v>
      </c>
      <c r="B9" t="s">
        <v>458</v>
      </c>
      <c r="C9" t="s">
        <v>537</v>
      </c>
      <c r="D9" t="s">
        <v>883</v>
      </c>
      <c r="E9" s="30">
        <v>0.91</v>
      </c>
      <c r="F9" s="30"/>
      <c r="G9" s="86">
        <f t="shared" si="0"/>
        <v>0</v>
      </c>
    </row>
    <row r="10" spans="1:7" x14ac:dyDescent="0.2">
      <c r="A10" t="s">
        <v>855</v>
      </c>
      <c r="B10" t="s">
        <v>458</v>
      </c>
      <c r="C10" t="s">
        <v>537</v>
      </c>
      <c r="D10" t="s">
        <v>883</v>
      </c>
      <c r="E10" s="30">
        <v>0.91</v>
      </c>
      <c r="F10" s="30"/>
      <c r="G10" s="86">
        <f t="shared" si="0"/>
        <v>0</v>
      </c>
    </row>
    <row r="11" spans="1:7" x14ac:dyDescent="0.2">
      <c r="A11" t="s">
        <v>856</v>
      </c>
      <c r="B11" t="s">
        <v>458</v>
      </c>
      <c r="C11" t="s">
        <v>537</v>
      </c>
      <c r="D11" t="s">
        <v>883</v>
      </c>
      <c r="E11" s="30">
        <v>0.91</v>
      </c>
      <c r="F11" s="30"/>
      <c r="G11" s="86">
        <f t="shared" si="0"/>
        <v>0</v>
      </c>
    </row>
    <row r="12" spans="1:7" x14ac:dyDescent="0.2">
      <c r="A12" t="s">
        <v>857</v>
      </c>
      <c r="B12" t="s">
        <v>929</v>
      </c>
      <c r="C12" t="s">
        <v>537</v>
      </c>
      <c r="D12" t="s">
        <v>883</v>
      </c>
      <c r="E12" s="30">
        <v>3.9</v>
      </c>
      <c r="F12" s="30">
        <v>0.85</v>
      </c>
      <c r="G12" s="86">
        <f t="shared" si="0"/>
        <v>3.3149999999999999</v>
      </c>
    </row>
    <row r="13" spans="1:7" x14ac:dyDescent="0.2">
      <c r="A13" t="s">
        <v>858</v>
      </c>
      <c r="B13" t="s">
        <v>929</v>
      </c>
      <c r="C13" t="s">
        <v>537</v>
      </c>
      <c r="D13" t="s">
        <v>883</v>
      </c>
      <c r="E13" s="30">
        <v>3.1</v>
      </c>
      <c r="F13" s="30">
        <v>0.8</v>
      </c>
      <c r="G13" s="86">
        <f t="shared" si="0"/>
        <v>2.4800000000000004</v>
      </c>
    </row>
    <row r="14" spans="1:7" x14ac:dyDescent="0.2">
      <c r="A14" t="s">
        <v>859</v>
      </c>
      <c r="B14" t="s">
        <v>458</v>
      </c>
      <c r="C14" t="s">
        <v>537</v>
      </c>
      <c r="D14" t="s">
        <v>883</v>
      </c>
      <c r="E14" s="30">
        <v>0.91</v>
      </c>
      <c r="F14" s="30"/>
      <c r="G14" s="86">
        <f t="shared" si="0"/>
        <v>0</v>
      </c>
    </row>
    <row r="15" spans="1:7" x14ac:dyDescent="0.2">
      <c r="A15" t="s">
        <v>860</v>
      </c>
      <c r="B15" t="s">
        <v>458</v>
      </c>
      <c r="E15" s="30">
        <v>0.91</v>
      </c>
      <c r="F15" s="30"/>
      <c r="G15" s="86">
        <f t="shared" si="0"/>
        <v>0</v>
      </c>
    </row>
    <row r="16" spans="1:7" x14ac:dyDescent="0.2">
      <c r="A16" t="s">
        <v>861</v>
      </c>
      <c r="B16" t="s">
        <v>458</v>
      </c>
      <c r="E16" s="30">
        <v>0.91</v>
      </c>
      <c r="F16" s="30"/>
      <c r="G16" s="86">
        <f t="shared" si="0"/>
        <v>0</v>
      </c>
    </row>
    <row r="17" spans="1:7" x14ac:dyDescent="0.2">
      <c r="A17" t="s">
        <v>890</v>
      </c>
      <c r="B17" t="s">
        <v>575</v>
      </c>
      <c r="C17" t="s">
        <v>537</v>
      </c>
      <c r="D17" t="s">
        <v>889</v>
      </c>
      <c r="E17" s="30">
        <v>3.5</v>
      </c>
      <c r="F17" s="30">
        <v>0.8</v>
      </c>
      <c r="G17" s="86">
        <f t="shared" si="0"/>
        <v>2.8000000000000003</v>
      </c>
    </row>
    <row r="18" spans="1:7" x14ac:dyDescent="0.2">
      <c r="E18" s="30"/>
      <c r="F18" s="30"/>
      <c r="G18" s="86">
        <f t="shared" si="0"/>
        <v>0</v>
      </c>
    </row>
    <row r="19" spans="1:7" x14ac:dyDescent="0.2">
      <c r="E19" s="30"/>
      <c r="F19" s="30"/>
      <c r="G19" s="86">
        <f t="shared" si="0"/>
        <v>0</v>
      </c>
    </row>
    <row r="20" spans="1:7" x14ac:dyDescent="0.2">
      <c r="E20" s="30"/>
      <c r="F20" s="30"/>
      <c r="G20" s="86">
        <f t="shared" si="0"/>
        <v>0</v>
      </c>
    </row>
    <row r="21" spans="1:7" x14ac:dyDescent="0.2">
      <c r="E21" s="30"/>
      <c r="F21" s="30"/>
      <c r="G21" s="86">
        <f t="shared" si="0"/>
        <v>0</v>
      </c>
    </row>
    <row r="22" spans="1:7" x14ac:dyDescent="0.2">
      <c r="E22" s="30"/>
      <c r="F22" s="30"/>
      <c r="G22" s="86">
        <f t="shared" si="0"/>
        <v>0</v>
      </c>
    </row>
    <row r="23" spans="1:7" x14ac:dyDescent="0.2">
      <c r="E23" s="30"/>
      <c r="F23" s="30"/>
      <c r="G23" s="86">
        <f t="shared" si="0"/>
        <v>0</v>
      </c>
    </row>
    <row r="24" spans="1:7" x14ac:dyDescent="0.2">
      <c r="E24" s="30"/>
      <c r="F24" s="30"/>
      <c r="G24" s="86">
        <f t="shared" si="0"/>
        <v>0</v>
      </c>
    </row>
    <row r="25" spans="1:7" x14ac:dyDescent="0.2">
      <c r="E25" s="30"/>
      <c r="F25" s="30"/>
      <c r="G25" s="86">
        <f t="shared" si="0"/>
        <v>0</v>
      </c>
    </row>
    <row r="26" spans="1:7" x14ac:dyDescent="0.2">
      <c r="E26" s="30"/>
      <c r="F26" s="30"/>
      <c r="G26" s="86">
        <f t="shared" si="0"/>
        <v>0</v>
      </c>
    </row>
    <row r="27" spans="1:7" x14ac:dyDescent="0.2">
      <c r="E27" s="30"/>
      <c r="F27" s="30"/>
      <c r="G27" s="86">
        <f t="shared" si="0"/>
        <v>0</v>
      </c>
    </row>
    <row r="28" spans="1:7" x14ac:dyDescent="0.2">
      <c r="E28" s="30"/>
      <c r="F28" s="30"/>
      <c r="G28" s="86">
        <f t="shared" si="0"/>
        <v>0</v>
      </c>
    </row>
    <row r="29" spans="1:7" x14ac:dyDescent="0.2">
      <c r="E29" s="30"/>
      <c r="F29" s="30"/>
      <c r="G29" s="86">
        <f t="shared" si="0"/>
        <v>0</v>
      </c>
    </row>
    <row r="30" spans="1:7" x14ac:dyDescent="0.2">
      <c r="E30" s="30"/>
      <c r="F30" s="30"/>
      <c r="G30" s="86">
        <f t="shared" si="0"/>
        <v>0</v>
      </c>
    </row>
    <row r="31" spans="1:7" x14ac:dyDescent="0.2">
      <c r="E31" s="30"/>
      <c r="F31" s="30"/>
      <c r="G31" s="86">
        <f t="shared" si="0"/>
        <v>0</v>
      </c>
    </row>
    <row r="32" spans="1:7" x14ac:dyDescent="0.2">
      <c r="E32" s="30"/>
      <c r="F32" s="30"/>
      <c r="G32" s="86">
        <f t="shared" si="0"/>
        <v>0</v>
      </c>
    </row>
    <row r="33" spans="5:7" x14ac:dyDescent="0.2">
      <c r="E33" s="30"/>
      <c r="F33" s="30"/>
      <c r="G33" s="86">
        <f t="shared" si="0"/>
        <v>0</v>
      </c>
    </row>
    <row r="34" spans="5:7" x14ac:dyDescent="0.2">
      <c r="E34" s="30"/>
      <c r="F34" s="30"/>
      <c r="G34" s="86">
        <f t="shared" si="0"/>
        <v>0</v>
      </c>
    </row>
    <row r="35" spans="5:7" x14ac:dyDescent="0.2">
      <c r="E35" s="30"/>
      <c r="F35" s="30"/>
      <c r="G35" s="86">
        <f t="shared" si="0"/>
        <v>0</v>
      </c>
    </row>
    <row r="36" spans="5:7" x14ac:dyDescent="0.2">
      <c r="E36" s="30"/>
      <c r="F36" s="30"/>
      <c r="G36" s="86">
        <f t="shared" si="0"/>
        <v>0</v>
      </c>
    </row>
    <row r="37" spans="5:7" x14ac:dyDescent="0.2">
      <c r="E37" s="30"/>
      <c r="F37" s="30"/>
      <c r="G37" s="86">
        <f>E37*F37</f>
        <v>0</v>
      </c>
    </row>
    <row r="38" spans="5:7" x14ac:dyDescent="0.2">
      <c r="E38" s="30"/>
      <c r="F38" s="30"/>
      <c r="G38" s="86">
        <f t="shared" si="0"/>
        <v>0</v>
      </c>
    </row>
    <row r="39" spans="5:7" x14ac:dyDescent="0.2">
      <c r="E39" s="30"/>
      <c r="F39" s="30"/>
      <c r="G39" s="86">
        <f t="shared" si="0"/>
        <v>0</v>
      </c>
    </row>
    <row r="40" spans="5:7" x14ac:dyDescent="0.2">
      <c r="E40" s="30"/>
      <c r="F40" s="30"/>
      <c r="G40" s="86">
        <f t="shared" si="0"/>
        <v>0</v>
      </c>
    </row>
    <row r="41" spans="5:7" x14ac:dyDescent="0.2">
      <c r="E41" s="30"/>
      <c r="F41" s="30"/>
      <c r="G41" s="86">
        <f t="shared" si="0"/>
        <v>0</v>
      </c>
    </row>
    <row r="42" spans="5:7" x14ac:dyDescent="0.2">
      <c r="E42" s="30"/>
      <c r="F42" s="30"/>
      <c r="G42" s="86">
        <f t="shared" si="0"/>
        <v>0</v>
      </c>
    </row>
    <row r="43" spans="5:7" x14ac:dyDescent="0.2">
      <c r="E43" s="30"/>
      <c r="F43" s="30"/>
      <c r="G43" s="86">
        <f t="shared" si="0"/>
        <v>0</v>
      </c>
    </row>
    <row r="44" spans="5:7" x14ac:dyDescent="0.2">
      <c r="E44" s="30"/>
      <c r="F44" s="30"/>
      <c r="G44" s="86">
        <f t="shared" si="0"/>
        <v>0</v>
      </c>
    </row>
    <row r="45" spans="5:7" x14ac:dyDescent="0.2">
      <c r="E45" s="30"/>
      <c r="F45" s="30"/>
      <c r="G45" s="86">
        <f t="shared" si="0"/>
        <v>0</v>
      </c>
    </row>
    <row r="46" spans="5:7" x14ac:dyDescent="0.2">
      <c r="E46" s="30"/>
      <c r="F46" s="30"/>
      <c r="G46" s="86">
        <f t="shared" si="0"/>
        <v>0</v>
      </c>
    </row>
    <row r="47" spans="5:7" x14ac:dyDescent="0.2">
      <c r="E47" s="30"/>
      <c r="F47" s="30"/>
      <c r="G47" s="86">
        <f t="shared" si="0"/>
        <v>0</v>
      </c>
    </row>
    <row r="48" spans="5:7" x14ac:dyDescent="0.2">
      <c r="E48" s="30"/>
      <c r="F48" s="30"/>
      <c r="G48" s="86">
        <f t="shared" si="0"/>
        <v>0</v>
      </c>
    </row>
    <row r="49" spans="5:7" x14ac:dyDescent="0.2">
      <c r="E49" s="30"/>
      <c r="F49" s="30"/>
      <c r="G49" s="86">
        <f t="shared" si="0"/>
        <v>0</v>
      </c>
    </row>
    <row r="50" spans="5:7" x14ac:dyDescent="0.2">
      <c r="E50" s="30"/>
      <c r="F50" s="30"/>
      <c r="G50" s="86">
        <f t="shared" si="0"/>
        <v>0</v>
      </c>
    </row>
    <row r="51" spans="5:7" x14ac:dyDescent="0.2">
      <c r="E51" s="30"/>
      <c r="F51" s="30"/>
      <c r="G51" s="86">
        <f t="shared" si="0"/>
        <v>0</v>
      </c>
    </row>
    <row r="52" spans="5:7" x14ac:dyDescent="0.2">
      <c r="E52" s="30"/>
      <c r="F52" s="30"/>
      <c r="G52" s="86">
        <f t="shared" si="0"/>
        <v>0</v>
      </c>
    </row>
    <row r="53" spans="5:7" x14ac:dyDescent="0.2">
      <c r="E53" s="30"/>
      <c r="F53" s="30"/>
      <c r="G53" s="86">
        <f t="shared" si="0"/>
        <v>0</v>
      </c>
    </row>
    <row r="54" spans="5:7" x14ac:dyDescent="0.2">
      <c r="E54" s="30"/>
      <c r="F54" s="30"/>
      <c r="G54" s="86">
        <f t="shared" si="0"/>
        <v>0</v>
      </c>
    </row>
    <row r="55" spans="5:7" x14ac:dyDescent="0.2">
      <c r="E55" s="30"/>
      <c r="F55" s="30"/>
      <c r="G55" s="86">
        <f t="shared" si="0"/>
        <v>0</v>
      </c>
    </row>
    <row r="56" spans="5:7" x14ac:dyDescent="0.2">
      <c r="E56" s="30"/>
      <c r="F56" s="30"/>
      <c r="G56" s="86">
        <f t="shared" si="0"/>
        <v>0</v>
      </c>
    </row>
    <row r="57" spans="5:7" x14ac:dyDescent="0.2">
      <c r="E57" s="30"/>
      <c r="F57" s="30"/>
      <c r="G57" s="86">
        <f t="shared" si="0"/>
        <v>0</v>
      </c>
    </row>
  </sheetData>
  <conditionalFormatting sqref="A3:F57">
    <cfRule type="containsBlanks" dxfId="28" priority="3">
      <formula>LEN(TRIM(A3))=0</formula>
    </cfRule>
  </conditionalFormatting>
  <conditionalFormatting sqref="B5:D57">
    <cfRule type="containsBlanks" dxfId="27" priority="1">
      <formula>LEN(TRIM(B5))=0</formula>
    </cfRule>
    <cfRule type="containsBlanks" dxfId="26" priority="4" stopIfTrue="1">
      <formula>LEN(TRIM(B5))=0</formula>
    </cfRule>
  </conditionalFormatting>
  <dataValidations count="2">
    <dataValidation type="decimal" allowBlank="1" showInputMessage="1" showErrorMessage="1" sqref="E3:F57" xr:uid="{CDCE1DEC-C884-458D-B998-1A0CA734AC21}">
      <formula1>0.5</formula1>
      <formula2>6</formula2>
    </dataValidation>
    <dataValidation type="list" allowBlank="1" showInputMessage="1" showErrorMessage="1" sqref="D3:D39"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11028E8-488F-44DF-9A4F-6910180A9024}">
          <x14:formula1>
            <xm:f>HVAC_options!$H$3:$H$7</xm:f>
          </x14:formula1>
          <xm:sqref>B3:B43</xm:sqref>
        </x14:dataValidation>
        <x14:dataValidation type="list" allowBlank="1" showInputMessage="1" showErrorMessage="1" xr:uid="{16062F8E-C39B-4811-9C9A-80842E3D663F}">
          <x14:formula1>
            <xm:f>HVAC_options!$J$3:$J$13</xm:f>
          </x14:formula1>
          <xm:sqref>D40:D49 C3:C49</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J208"/>
  <sheetViews>
    <sheetView topLeftCell="C1" workbookViewId="0">
      <selection activeCell="G13" sqref="G13"/>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0" ht="51" x14ac:dyDescent="0.2">
      <c r="A1" s="53" t="s">
        <v>453</v>
      </c>
      <c r="B1" s="49"/>
      <c r="C1" s="122" t="s">
        <v>455</v>
      </c>
      <c r="D1" s="123"/>
      <c r="E1" s="123"/>
      <c r="F1" s="123"/>
      <c r="G1" s="123"/>
      <c r="H1" s="123"/>
      <c r="I1" s="123"/>
      <c r="J1" s="124"/>
    </row>
    <row r="2" spans="1:10" ht="17" x14ac:dyDescent="0.2">
      <c r="A2" s="50" t="s">
        <v>0</v>
      </c>
      <c r="B2" s="50" t="s">
        <v>902</v>
      </c>
      <c r="C2" s="51" t="s">
        <v>574</v>
      </c>
      <c r="D2" s="51" t="s">
        <v>596</v>
      </c>
      <c r="E2" s="50" t="s">
        <v>573</v>
      </c>
      <c r="F2" s="50" t="s">
        <v>903</v>
      </c>
      <c r="G2" s="50" t="s">
        <v>904</v>
      </c>
      <c r="H2" s="50" t="s">
        <v>590</v>
      </c>
      <c r="I2" s="50" t="s">
        <v>591</v>
      </c>
      <c r="J2" s="81" t="s">
        <v>763</v>
      </c>
    </row>
    <row r="3" spans="1:10" x14ac:dyDescent="0.2">
      <c r="A3" t="s">
        <v>864</v>
      </c>
      <c r="B3">
        <v>0.6</v>
      </c>
      <c r="C3">
        <v>0.5</v>
      </c>
      <c r="D3" t="s">
        <v>862</v>
      </c>
      <c r="E3" t="s">
        <v>588</v>
      </c>
      <c r="F3" t="s">
        <v>933</v>
      </c>
      <c r="G3" t="s">
        <v>801</v>
      </c>
      <c r="H3" t="s">
        <v>893</v>
      </c>
      <c r="I3" t="s">
        <v>893</v>
      </c>
      <c r="J3" t="s">
        <v>893</v>
      </c>
    </row>
    <row r="4" spans="1:10" x14ac:dyDescent="0.2">
      <c r="A4" t="s">
        <v>863</v>
      </c>
      <c r="B4">
        <v>0.5</v>
      </c>
      <c r="C4">
        <v>0.6</v>
      </c>
      <c r="D4" t="s">
        <v>639</v>
      </c>
      <c r="E4" t="s">
        <v>588</v>
      </c>
      <c r="F4" t="s">
        <v>933</v>
      </c>
      <c r="G4" t="s">
        <v>801</v>
      </c>
      <c r="H4" t="s">
        <v>893</v>
      </c>
      <c r="I4" t="s">
        <v>893</v>
      </c>
      <c r="J4" t="s">
        <v>893</v>
      </c>
    </row>
    <row r="5" spans="1:10" x14ac:dyDescent="0.2">
      <c r="A5" t="s">
        <v>897</v>
      </c>
      <c r="B5">
        <v>0.7</v>
      </c>
      <c r="C5">
        <v>0.34499999999999997</v>
      </c>
      <c r="D5" t="s">
        <v>639</v>
      </c>
      <c r="E5" t="s">
        <v>589</v>
      </c>
      <c r="F5" t="s">
        <v>933</v>
      </c>
      <c r="G5" t="s">
        <v>801</v>
      </c>
      <c r="H5" t="s">
        <v>893</v>
      </c>
      <c r="I5" t="s">
        <v>893</v>
      </c>
      <c r="J5" t="s">
        <v>893</v>
      </c>
    </row>
    <row r="6" spans="1:10" x14ac:dyDescent="0.2">
      <c r="A6" t="s">
        <v>898</v>
      </c>
      <c r="B6">
        <v>0.7</v>
      </c>
      <c r="C6">
        <v>0.34499999999999997</v>
      </c>
      <c r="D6" t="s">
        <v>639</v>
      </c>
      <c r="E6" t="s">
        <v>589</v>
      </c>
      <c r="F6" t="s">
        <v>591</v>
      </c>
      <c r="G6" t="s">
        <v>801</v>
      </c>
      <c r="H6" t="s">
        <v>893</v>
      </c>
      <c r="I6" t="s">
        <v>757</v>
      </c>
      <c r="J6" t="s">
        <v>893</v>
      </c>
    </row>
    <row r="7" spans="1:10" x14ac:dyDescent="0.2">
      <c r="D7" t="s">
        <v>639</v>
      </c>
    </row>
    <row r="8" spans="1:10" x14ac:dyDescent="0.2">
      <c r="D8" t="s">
        <v>639</v>
      </c>
    </row>
    <row r="9" spans="1:10" x14ac:dyDescent="0.2">
      <c r="D9" t="s">
        <v>639</v>
      </c>
    </row>
    <row r="10" spans="1:10" x14ac:dyDescent="0.2">
      <c r="D10" t="s">
        <v>639</v>
      </c>
    </row>
    <row r="11" spans="1:10" x14ac:dyDescent="0.2">
      <c r="D11" t="s">
        <v>639</v>
      </c>
    </row>
    <row r="12" spans="1:10" x14ac:dyDescent="0.2">
      <c r="D12" t="s">
        <v>639</v>
      </c>
    </row>
    <row r="13" spans="1:10" x14ac:dyDescent="0.2">
      <c r="D13" t="s">
        <v>639</v>
      </c>
    </row>
    <row r="14" spans="1:10" x14ac:dyDescent="0.2">
      <c r="D14" t="s">
        <v>639</v>
      </c>
    </row>
    <row r="15" spans="1:10" x14ac:dyDescent="0.2">
      <c r="D15" t="s">
        <v>639</v>
      </c>
    </row>
    <row r="16" spans="1:10" x14ac:dyDescent="0.2">
      <c r="D16" t="s">
        <v>639</v>
      </c>
    </row>
    <row r="17" spans="4:4" x14ac:dyDescent="0.2">
      <c r="D17" t="s">
        <v>639</v>
      </c>
    </row>
    <row r="18" spans="4:4" x14ac:dyDescent="0.2">
      <c r="D18" t="s">
        <v>639</v>
      </c>
    </row>
    <row r="19" spans="4:4" x14ac:dyDescent="0.2">
      <c r="D19" t="s">
        <v>639</v>
      </c>
    </row>
    <row r="20" spans="4:4" x14ac:dyDescent="0.2">
      <c r="D20" t="s">
        <v>639</v>
      </c>
    </row>
    <row r="21" spans="4:4" x14ac:dyDescent="0.2">
      <c r="D21" t="s">
        <v>639</v>
      </c>
    </row>
    <row r="22" spans="4:4" x14ac:dyDescent="0.2">
      <c r="D22" t="s">
        <v>639</v>
      </c>
    </row>
    <row r="23" spans="4:4" x14ac:dyDescent="0.2">
      <c r="D23" t="s">
        <v>639</v>
      </c>
    </row>
    <row r="24" spans="4:4" x14ac:dyDescent="0.2">
      <c r="D24" t="s">
        <v>639</v>
      </c>
    </row>
    <row r="25" spans="4:4" x14ac:dyDescent="0.2">
      <c r="D25" t="s">
        <v>639</v>
      </c>
    </row>
    <row r="26" spans="4:4" x14ac:dyDescent="0.2">
      <c r="D26" t="s">
        <v>639</v>
      </c>
    </row>
    <row r="27" spans="4:4" x14ac:dyDescent="0.2">
      <c r="D27" t="s">
        <v>639</v>
      </c>
    </row>
    <row r="28" spans="4:4" x14ac:dyDescent="0.2">
      <c r="D28" t="s">
        <v>639</v>
      </c>
    </row>
    <row r="29" spans="4:4" x14ac:dyDescent="0.2">
      <c r="D29" t="s">
        <v>639</v>
      </c>
    </row>
    <row r="30" spans="4:4" x14ac:dyDescent="0.2">
      <c r="D30" t="s">
        <v>639</v>
      </c>
    </row>
    <row r="31" spans="4:4" x14ac:dyDescent="0.2">
      <c r="D31" t="s">
        <v>639</v>
      </c>
    </row>
    <row r="32" spans="4:4" x14ac:dyDescent="0.2">
      <c r="D32" t="s">
        <v>639</v>
      </c>
    </row>
    <row r="33" spans="4:4" x14ac:dyDescent="0.2">
      <c r="D33" t="s">
        <v>639</v>
      </c>
    </row>
    <row r="34" spans="4:4" x14ac:dyDescent="0.2">
      <c r="D34" t="s">
        <v>639</v>
      </c>
    </row>
    <row r="35" spans="4:4" x14ac:dyDescent="0.2">
      <c r="D35" t="s">
        <v>639</v>
      </c>
    </row>
    <row r="36" spans="4:4" x14ac:dyDescent="0.2">
      <c r="D36" t="s">
        <v>639</v>
      </c>
    </row>
    <row r="37" spans="4:4" x14ac:dyDescent="0.2">
      <c r="D37" t="s">
        <v>639</v>
      </c>
    </row>
    <row r="38" spans="4:4" x14ac:dyDescent="0.2">
      <c r="D38" t="s">
        <v>639</v>
      </c>
    </row>
    <row r="39" spans="4:4" x14ac:dyDescent="0.2">
      <c r="D39" t="s">
        <v>639</v>
      </c>
    </row>
    <row r="40" spans="4:4" x14ac:dyDescent="0.2">
      <c r="D40" t="s">
        <v>639</v>
      </c>
    </row>
    <row r="41" spans="4:4" x14ac:dyDescent="0.2">
      <c r="D41" t="s">
        <v>639</v>
      </c>
    </row>
    <row r="42" spans="4:4" x14ac:dyDescent="0.2">
      <c r="D42" t="s">
        <v>639</v>
      </c>
    </row>
    <row r="43" spans="4:4" x14ac:dyDescent="0.2">
      <c r="D43" t="s">
        <v>639</v>
      </c>
    </row>
    <row r="44" spans="4:4" x14ac:dyDescent="0.2">
      <c r="D44" t="s">
        <v>639</v>
      </c>
    </row>
    <row r="45" spans="4:4" x14ac:dyDescent="0.2">
      <c r="D45" t="s">
        <v>639</v>
      </c>
    </row>
    <row r="46" spans="4:4" x14ac:dyDescent="0.2">
      <c r="D46" t="s">
        <v>639</v>
      </c>
    </row>
    <row r="47" spans="4:4" x14ac:dyDescent="0.2">
      <c r="D47" t="s">
        <v>639</v>
      </c>
    </row>
    <row r="48" spans="4:4" x14ac:dyDescent="0.2">
      <c r="D48" t="s">
        <v>639</v>
      </c>
    </row>
    <row r="49" spans="4:4" x14ac:dyDescent="0.2">
      <c r="D49" t="s">
        <v>639</v>
      </c>
    </row>
    <row r="50" spans="4:4" x14ac:dyDescent="0.2">
      <c r="D50" t="s">
        <v>639</v>
      </c>
    </row>
    <row r="51" spans="4:4" x14ac:dyDescent="0.2">
      <c r="D51" t="s">
        <v>639</v>
      </c>
    </row>
    <row r="52" spans="4:4" x14ac:dyDescent="0.2">
      <c r="D52" t="s">
        <v>639</v>
      </c>
    </row>
    <row r="53" spans="4:4" x14ac:dyDescent="0.2">
      <c r="D53" t="s">
        <v>639</v>
      </c>
    </row>
    <row r="54" spans="4:4" x14ac:dyDescent="0.2">
      <c r="D54" t="s">
        <v>639</v>
      </c>
    </row>
    <row r="55" spans="4:4" x14ac:dyDescent="0.2">
      <c r="D55" t="s">
        <v>639</v>
      </c>
    </row>
    <row r="56" spans="4:4" x14ac:dyDescent="0.2">
      <c r="D56" t="s">
        <v>639</v>
      </c>
    </row>
    <row r="57" spans="4:4" x14ac:dyDescent="0.2">
      <c r="D57" t="s">
        <v>639</v>
      </c>
    </row>
    <row r="58" spans="4:4" x14ac:dyDescent="0.2">
      <c r="D58" t="s">
        <v>639</v>
      </c>
    </row>
    <row r="59" spans="4:4" x14ac:dyDescent="0.2">
      <c r="D59" t="s">
        <v>639</v>
      </c>
    </row>
    <row r="60" spans="4:4" x14ac:dyDescent="0.2">
      <c r="D60" t="s">
        <v>639</v>
      </c>
    </row>
    <row r="61" spans="4:4" x14ac:dyDescent="0.2">
      <c r="D61" t="s">
        <v>639</v>
      </c>
    </row>
    <row r="62" spans="4:4" x14ac:dyDescent="0.2">
      <c r="D62" t="s">
        <v>639</v>
      </c>
    </row>
    <row r="63" spans="4:4" x14ac:dyDescent="0.2">
      <c r="D63" t="s">
        <v>639</v>
      </c>
    </row>
    <row r="64" spans="4:4" x14ac:dyDescent="0.2">
      <c r="D64" t="s">
        <v>639</v>
      </c>
    </row>
    <row r="65" spans="4:4" x14ac:dyDescent="0.2">
      <c r="D65" t="s">
        <v>639</v>
      </c>
    </row>
    <row r="66" spans="4:4" x14ac:dyDescent="0.2">
      <c r="D66" t="s">
        <v>639</v>
      </c>
    </row>
    <row r="67" spans="4:4" x14ac:dyDescent="0.2">
      <c r="D67" t="s">
        <v>639</v>
      </c>
    </row>
    <row r="68" spans="4:4" x14ac:dyDescent="0.2">
      <c r="D68" t="s">
        <v>639</v>
      </c>
    </row>
    <row r="69" spans="4:4" x14ac:dyDescent="0.2">
      <c r="D69" t="s">
        <v>639</v>
      </c>
    </row>
    <row r="70" spans="4:4" x14ac:dyDescent="0.2">
      <c r="D70" t="s">
        <v>639</v>
      </c>
    </row>
    <row r="71" spans="4:4" x14ac:dyDescent="0.2">
      <c r="D71" t="s">
        <v>639</v>
      </c>
    </row>
    <row r="72" spans="4:4" x14ac:dyDescent="0.2">
      <c r="D72" t="s">
        <v>639</v>
      </c>
    </row>
    <row r="73" spans="4:4" x14ac:dyDescent="0.2">
      <c r="D73" t="s">
        <v>639</v>
      </c>
    </row>
    <row r="74" spans="4:4" x14ac:dyDescent="0.2">
      <c r="D74" t="s">
        <v>639</v>
      </c>
    </row>
    <row r="75" spans="4:4" x14ac:dyDescent="0.2">
      <c r="D75" t="s">
        <v>639</v>
      </c>
    </row>
    <row r="76" spans="4:4" x14ac:dyDescent="0.2">
      <c r="D76" t="s">
        <v>639</v>
      </c>
    </row>
    <row r="77" spans="4:4" x14ac:dyDescent="0.2">
      <c r="D77" t="s">
        <v>639</v>
      </c>
    </row>
    <row r="78" spans="4:4" x14ac:dyDescent="0.2">
      <c r="D78" t="s">
        <v>639</v>
      </c>
    </row>
    <row r="79" spans="4:4" x14ac:dyDescent="0.2">
      <c r="D79" t="s">
        <v>639</v>
      </c>
    </row>
    <row r="80" spans="4:4" x14ac:dyDescent="0.2">
      <c r="D80" t="s">
        <v>639</v>
      </c>
    </row>
    <row r="81" spans="4:4" x14ac:dyDescent="0.2">
      <c r="D81" t="s">
        <v>639</v>
      </c>
    </row>
    <row r="82" spans="4:4" x14ac:dyDescent="0.2">
      <c r="D82" t="s">
        <v>639</v>
      </c>
    </row>
    <row r="83" spans="4:4" x14ac:dyDescent="0.2">
      <c r="D83" t="s">
        <v>639</v>
      </c>
    </row>
    <row r="84" spans="4:4" x14ac:dyDescent="0.2">
      <c r="D84" t="s">
        <v>639</v>
      </c>
    </row>
    <row r="85" spans="4:4" x14ac:dyDescent="0.2">
      <c r="D85" t="s">
        <v>639</v>
      </c>
    </row>
    <row r="86" spans="4:4" x14ac:dyDescent="0.2">
      <c r="D86" t="s">
        <v>639</v>
      </c>
    </row>
    <row r="87" spans="4:4" x14ac:dyDescent="0.2">
      <c r="D87" t="s">
        <v>639</v>
      </c>
    </row>
    <row r="88" spans="4:4" x14ac:dyDescent="0.2">
      <c r="D88" t="s">
        <v>639</v>
      </c>
    </row>
    <row r="89" spans="4:4" x14ac:dyDescent="0.2">
      <c r="D89" t="s">
        <v>639</v>
      </c>
    </row>
    <row r="90" spans="4:4" x14ac:dyDescent="0.2">
      <c r="D90" t="s">
        <v>639</v>
      </c>
    </row>
    <row r="91" spans="4:4" x14ac:dyDescent="0.2">
      <c r="D91" t="s">
        <v>639</v>
      </c>
    </row>
    <row r="92" spans="4:4" x14ac:dyDescent="0.2">
      <c r="D92" t="s">
        <v>639</v>
      </c>
    </row>
    <row r="93" spans="4:4" x14ac:dyDescent="0.2">
      <c r="D93" t="s">
        <v>639</v>
      </c>
    </row>
    <row r="94" spans="4:4" x14ac:dyDescent="0.2">
      <c r="D94" t="s">
        <v>639</v>
      </c>
    </row>
    <row r="95" spans="4:4" x14ac:dyDescent="0.2">
      <c r="D95" t="s">
        <v>639</v>
      </c>
    </row>
    <row r="96" spans="4:4" x14ac:dyDescent="0.2">
      <c r="D96" t="s">
        <v>639</v>
      </c>
    </row>
    <row r="97" spans="4:4" x14ac:dyDescent="0.2">
      <c r="D97" t="s">
        <v>639</v>
      </c>
    </row>
    <row r="98" spans="4:4" x14ac:dyDescent="0.2">
      <c r="D98" t="s">
        <v>639</v>
      </c>
    </row>
    <row r="99" spans="4:4" x14ac:dyDescent="0.2">
      <c r="D99" t="s">
        <v>639</v>
      </c>
    </row>
    <row r="100" spans="4:4" x14ac:dyDescent="0.2">
      <c r="D100" t="s">
        <v>639</v>
      </c>
    </row>
    <row r="101" spans="4:4" x14ac:dyDescent="0.2">
      <c r="D101" t="s">
        <v>639</v>
      </c>
    </row>
    <row r="102" spans="4:4" x14ac:dyDescent="0.2">
      <c r="D102" t="s">
        <v>639</v>
      </c>
    </row>
    <row r="103" spans="4:4" x14ac:dyDescent="0.2">
      <c r="D103" t="s">
        <v>639</v>
      </c>
    </row>
    <row r="104" spans="4:4" x14ac:dyDescent="0.2">
      <c r="D104" t="s">
        <v>639</v>
      </c>
    </row>
    <row r="105" spans="4:4" x14ac:dyDescent="0.2">
      <c r="D105" t="s">
        <v>639</v>
      </c>
    </row>
    <row r="106" spans="4:4" x14ac:dyDescent="0.2">
      <c r="D106" t="s">
        <v>639</v>
      </c>
    </row>
    <row r="107" spans="4:4" x14ac:dyDescent="0.2">
      <c r="D107" t="s">
        <v>639</v>
      </c>
    </row>
    <row r="108" spans="4:4" x14ac:dyDescent="0.2">
      <c r="D108" t="s">
        <v>639</v>
      </c>
    </row>
    <row r="109" spans="4:4" x14ac:dyDescent="0.2">
      <c r="D109" t="s">
        <v>639</v>
      </c>
    </row>
    <row r="110" spans="4:4" x14ac:dyDescent="0.2">
      <c r="D110" t="s">
        <v>639</v>
      </c>
    </row>
    <row r="111" spans="4:4" x14ac:dyDescent="0.2">
      <c r="D111" t="s">
        <v>639</v>
      </c>
    </row>
    <row r="112" spans="4:4" x14ac:dyDescent="0.2">
      <c r="D112" t="s">
        <v>639</v>
      </c>
    </row>
    <row r="113" spans="4:4" x14ac:dyDescent="0.2">
      <c r="D113" t="s">
        <v>639</v>
      </c>
    </row>
    <row r="114" spans="4:4" x14ac:dyDescent="0.2">
      <c r="D114" t="s">
        <v>639</v>
      </c>
    </row>
    <row r="115" spans="4:4" x14ac:dyDescent="0.2">
      <c r="D115" t="s">
        <v>639</v>
      </c>
    </row>
    <row r="116" spans="4:4" x14ac:dyDescent="0.2">
      <c r="D116" t="s">
        <v>639</v>
      </c>
    </row>
    <row r="117" spans="4:4" x14ac:dyDescent="0.2">
      <c r="D117" t="s">
        <v>639</v>
      </c>
    </row>
    <row r="118" spans="4:4" x14ac:dyDescent="0.2">
      <c r="D118" t="s">
        <v>639</v>
      </c>
    </row>
    <row r="119" spans="4:4" x14ac:dyDescent="0.2">
      <c r="D119" t="s">
        <v>639</v>
      </c>
    </row>
    <row r="120" spans="4:4" x14ac:dyDescent="0.2">
      <c r="D120" t="s">
        <v>639</v>
      </c>
    </row>
    <row r="121" spans="4:4" x14ac:dyDescent="0.2">
      <c r="D121" t="s">
        <v>639</v>
      </c>
    </row>
    <row r="122" spans="4:4" x14ac:dyDescent="0.2">
      <c r="D122" t="s">
        <v>639</v>
      </c>
    </row>
    <row r="123" spans="4:4" x14ac:dyDescent="0.2">
      <c r="D123" t="s">
        <v>639</v>
      </c>
    </row>
    <row r="124" spans="4:4" x14ac:dyDescent="0.2">
      <c r="D124" t="s">
        <v>639</v>
      </c>
    </row>
    <row r="125" spans="4:4" x14ac:dyDescent="0.2">
      <c r="D125" t="s">
        <v>639</v>
      </c>
    </row>
    <row r="126" spans="4:4" x14ac:dyDescent="0.2">
      <c r="D126" t="s">
        <v>639</v>
      </c>
    </row>
    <row r="127" spans="4:4" x14ac:dyDescent="0.2">
      <c r="D127" t="s">
        <v>639</v>
      </c>
    </row>
    <row r="128" spans="4:4" x14ac:dyDescent="0.2">
      <c r="D128" t="s">
        <v>639</v>
      </c>
    </row>
    <row r="129" spans="4:4" x14ac:dyDescent="0.2">
      <c r="D129" t="s">
        <v>639</v>
      </c>
    </row>
    <row r="130" spans="4:4" x14ac:dyDescent="0.2">
      <c r="D130" t="s">
        <v>639</v>
      </c>
    </row>
    <row r="131" spans="4:4" x14ac:dyDescent="0.2">
      <c r="D131" t="s">
        <v>639</v>
      </c>
    </row>
    <row r="132" spans="4:4" x14ac:dyDescent="0.2">
      <c r="D132" t="s">
        <v>639</v>
      </c>
    </row>
    <row r="133" spans="4:4" x14ac:dyDescent="0.2">
      <c r="D133" t="s">
        <v>639</v>
      </c>
    </row>
    <row r="134" spans="4:4" x14ac:dyDescent="0.2">
      <c r="D134" t="s">
        <v>639</v>
      </c>
    </row>
    <row r="135" spans="4:4" x14ac:dyDescent="0.2">
      <c r="D135" t="s">
        <v>639</v>
      </c>
    </row>
    <row r="136" spans="4:4" x14ac:dyDescent="0.2">
      <c r="D136" t="s">
        <v>639</v>
      </c>
    </row>
    <row r="137" spans="4:4" x14ac:dyDescent="0.2">
      <c r="D137" t="s">
        <v>639</v>
      </c>
    </row>
    <row r="138" spans="4:4" x14ac:dyDescent="0.2">
      <c r="D138" t="s">
        <v>639</v>
      </c>
    </row>
    <row r="139" spans="4:4" x14ac:dyDescent="0.2">
      <c r="D139" t="s">
        <v>639</v>
      </c>
    </row>
    <row r="140" spans="4:4" x14ac:dyDescent="0.2">
      <c r="D140" t="s">
        <v>639</v>
      </c>
    </row>
    <row r="141" spans="4:4" x14ac:dyDescent="0.2">
      <c r="D141" t="s">
        <v>639</v>
      </c>
    </row>
    <row r="142" spans="4:4" x14ac:dyDescent="0.2">
      <c r="D142" t="s">
        <v>639</v>
      </c>
    </row>
    <row r="143" spans="4:4" x14ac:dyDescent="0.2">
      <c r="D143" t="s">
        <v>639</v>
      </c>
    </row>
    <row r="144" spans="4:4" x14ac:dyDescent="0.2">
      <c r="D144" t="s">
        <v>639</v>
      </c>
    </row>
    <row r="145" spans="4:4" x14ac:dyDescent="0.2">
      <c r="D145" t="s">
        <v>639</v>
      </c>
    </row>
    <row r="146" spans="4:4" x14ac:dyDescent="0.2">
      <c r="D146" t="s">
        <v>639</v>
      </c>
    </row>
    <row r="147" spans="4:4" x14ac:dyDescent="0.2">
      <c r="D147" t="s">
        <v>639</v>
      </c>
    </row>
    <row r="148" spans="4:4" x14ac:dyDescent="0.2">
      <c r="D148" t="s">
        <v>639</v>
      </c>
    </row>
    <row r="149" spans="4:4" x14ac:dyDescent="0.2">
      <c r="D149" t="s">
        <v>639</v>
      </c>
    </row>
    <row r="150" spans="4:4" x14ac:dyDescent="0.2">
      <c r="D150" t="s">
        <v>639</v>
      </c>
    </row>
    <row r="151" spans="4:4" x14ac:dyDescent="0.2">
      <c r="D151" t="s">
        <v>639</v>
      </c>
    </row>
    <row r="152" spans="4:4" x14ac:dyDescent="0.2">
      <c r="D152" t="s">
        <v>639</v>
      </c>
    </row>
    <row r="153" spans="4:4" x14ac:dyDescent="0.2">
      <c r="D153" t="s">
        <v>639</v>
      </c>
    </row>
    <row r="154" spans="4:4" x14ac:dyDescent="0.2">
      <c r="D154" t="s">
        <v>639</v>
      </c>
    </row>
    <row r="155" spans="4:4" x14ac:dyDescent="0.2">
      <c r="D155" t="s">
        <v>639</v>
      </c>
    </row>
    <row r="156" spans="4:4" x14ac:dyDescent="0.2">
      <c r="D156" t="s">
        <v>639</v>
      </c>
    </row>
    <row r="157" spans="4:4" x14ac:dyDescent="0.2">
      <c r="D157" t="s">
        <v>639</v>
      </c>
    </row>
    <row r="158" spans="4:4" x14ac:dyDescent="0.2">
      <c r="D158" t="s">
        <v>639</v>
      </c>
    </row>
    <row r="159" spans="4:4" x14ac:dyDescent="0.2">
      <c r="D159" t="s">
        <v>639</v>
      </c>
    </row>
    <row r="160" spans="4:4" x14ac:dyDescent="0.2">
      <c r="D160" t="s">
        <v>639</v>
      </c>
    </row>
    <row r="161" spans="4:4" x14ac:dyDescent="0.2">
      <c r="D161" t="s">
        <v>639</v>
      </c>
    </row>
    <row r="162" spans="4:4" x14ac:dyDescent="0.2">
      <c r="D162" t="s">
        <v>639</v>
      </c>
    </row>
    <row r="163" spans="4:4" x14ac:dyDescent="0.2">
      <c r="D163" t="s">
        <v>639</v>
      </c>
    </row>
    <row r="164" spans="4:4" x14ac:dyDescent="0.2">
      <c r="D164" t="s">
        <v>639</v>
      </c>
    </row>
    <row r="165" spans="4:4" x14ac:dyDescent="0.2">
      <c r="D165" t="s">
        <v>639</v>
      </c>
    </row>
    <row r="166" spans="4:4" x14ac:dyDescent="0.2">
      <c r="D166" t="s">
        <v>639</v>
      </c>
    </row>
    <row r="167" spans="4:4" x14ac:dyDescent="0.2">
      <c r="D167" t="s">
        <v>639</v>
      </c>
    </row>
    <row r="168" spans="4:4" x14ac:dyDescent="0.2">
      <c r="D168" t="s">
        <v>639</v>
      </c>
    </row>
    <row r="169" spans="4:4" x14ac:dyDescent="0.2">
      <c r="D169" t="s">
        <v>639</v>
      </c>
    </row>
    <row r="170" spans="4:4" x14ac:dyDescent="0.2">
      <c r="D170" t="s">
        <v>639</v>
      </c>
    </row>
    <row r="171" spans="4:4" x14ac:dyDescent="0.2">
      <c r="D171" t="s">
        <v>639</v>
      </c>
    </row>
    <row r="172" spans="4:4" x14ac:dyDescent="0.2">
      <c r="D172" t="s">
        <v>639</v>
      </c>
    </row>
    <row r="173" spans="4:4" x14ac:dyDescent="0.2">
      <c r="D173" t="s">
        <v>639</v>
      </c>
    </row>
    <row r="174" spans="4:4" x14ac:dyDescent="0.2">
      <c r="D174" t="s">
        <v>639</v>
      </c>
    </row>
    <row r="175" spans="4:4" x14ac:dyDescent="0.2">
      <c r="D175" t="s">
        <v>639</v>
      </c>
    </row>
    <row r="176" spans="4:4" x14ac:dyDescent="0.2">
      <c r="D176" t="s">
        <v>639</v>
      </c>
    </row>
    <row r="177" spans="4:4" x14ac:dyDescent="0.2">
      <c r="D177" t="s">
        <v>639</v>
      </c>
    </row>
    <row r="178" spans="4:4" x14ac:dyDescent="0.2">
      <c r="D178" t="s">
        <v>639</v>
      </c>
    </row>
    <row r="179" spans="4:4" x14ac:dyDescent="0.2">
      <c r="D179" t="s">
        <v>639</v>
      </c>
    </row>
    <row r="180" spans="4:4" x14ac:dyDescent="0.2">
      <c r="D180" t="s">
        <v>639</v>
      </c>
    </row>
    <row r="181" spans="4:4" x14ac:dyDescent="0.2">
      <c r="D181" t="s">
        <v>639</v>
      </c>
    </row>
    <row r="182" spans="4:4" x14ac:dyDescent="0.2">
      <c r="D182" t="s">
        <v>639</v>
      </c>
    </row>
    <row r="183" spans="4:4" x14ac:dyDescent="0.2">
      <c r="D183" t="s">
        <v>639</v>
      </c>
    </row>
    <row r="184" spans="4:4" x14ac:dyDescent="0.2">
      <c r="D184" t="s">
        <v>639</v>
      </c>
    </row>
    <row r="185" spans="4:4" x14ac:dyDescent="0.2">
      <c r="D185" t="s">
        <v>639</v>
      </c>
    </row>
    <row r="186" spans="4:4" x14ac:dyDescent="0.2">
      <c r="D186" t="s">
        <v>639</v>
      </c>
    </row>
    <row r="187" spans="4:4" x14ac:dyDescent="0.2">
      <c r="D187" t="s">
        <v>639</v>
      </c>
    </row>
    <row r="188" spans="4:4" x14ac:dyDescent="0.2">
      <c r="D188" t="s">
        <v>639</v>
      </c>
    </row>
    <row r="189" spans="4:4" x14ac:dyDescent="0.2">
      <c r="D189" t="s">
        <v>639</v>
      </c>
    </row>
    <row r="190" spans="4:4" x14ac:dyDescent="0.2">
      <c r="D190" t="s">
        <v>639</v>
      </c>
    </row>
    <row r="191" spans="4:4" x14ac:dyDescent="0.2">
      <c r="D191" t="s">
        <v>639</v>
      </c>
    </row>
    <row r="192" spans="4:4" x14ac:dyDescent="0.2">
      <c r="D192" t="s">
        <v>639</v>
      </c>
    </row>
    <row r="193" spans="4:4" x14ac:dyDescent="0.2">
      <c r="D193" t="s">
        <v>639</v>
      </c>
    </row>
    <row r="194" spans="4:4" x14ac:dyDescent="0.2">
      <c r="D194" t="s">
        <v>639</v>
      </c>
    </row>
    <row r="195" spans="4:4" x14ac:dyDescent="0.2">
      <c r="D195" t="s">
        <v>639</v>
      </c>
    </row>
    <row r="196" spans="4:4" x14ac:dyDescent="0.2">
      <c r="D196" t="s">
        <v>639</v>
      </c>
    </row>
    <row r="197" spans="4:4" x14ac:dyDescent="0.2">
      <c r="D197" t="s">
        <v>639</v>
      </c>
    </row>
    <row r="198" spans="4:4" x14ac:dyDescent="0.2">
      <c r="D198" t="s">
        <v>639</v>
      </c>
    </row>
    <row r="199" spans="4:4" x14ac:dyDescent="0.2">
      <c r="D199" t="s">
        <v>639</v>
      </c>
    </row>
    <row r="200" spans="4:4" x14ac:dyDescent="0.2">
      <c r="D200" t="s">
        <v>639</v>
      </c>
    </row>
    <row r="201" spans="4:4" x14ac:dyDescent="0.2">
      <c r="D201" t="s">
        <v>639</v>
      </c>
    </row>
    <row r="202" spans="4:4" x14ac:dyDescent="0.2">
      <c r="D202" t="s">
        <v>639</v>
      </c>
    </row>
    <row r="203" spans="4:4" x14ac:dyDescent="0.2">
      <c r="D203" t="s">
        <v>639</v>
      </c>
    </row>
    <row r="204" spans="4:4" x14ac:dyDescent="0.2">
      <c r="D204" t="s">
        <v>639</v>
      </c>
    </row>
    <row r="205" spans="4:4" x14ac:dyDescent="0.2">
      <c r="D205" t="s">
        <v>639</v>
      </c>
    </row>
    <row r="206" spans="4:4" x14ac:dyDescent="0.2">
      <c r="D206" t="s">
        <v>639</v>
      </c>
    </row>
    <row r="207" spans="4:4" x14ac:dyDescent="0.2">
      <c r="D207" t="s">
        <v>639</v>
      </c>
    </row>
    <row r="208" spans="4:4" x14ac:dyDescent="0.2">
      <c r="D208" t="s">
        <v>639</v>
      </c>
    </row>
  </sheetData>
  <mergeCells count="1">
    <mergeCell ref="C1:J1"/>
  </mergeCells>
  <conditionalFormatting sqref="A3:F3 H4:I124 E7:J121 A4:C121 D4:D208 E4:F6 F3:F6">
    <cfRule type="containsBlanks" dxfId="25" priority="4">
      <formula>LEN(TRIM(A3))=0</formula>
    </cfRule>
  </conditionalFormatting>
  <conditionalFormatting sqref="E3:J124">
    <cfRule type="containsBlanks" dxfId="24" priority="1">
      <formula>LEN(TRIM(E3))=0</formula>
    </cfRule>
  </conditionalFormatting>
  <conditionalFormatting sqref="G3:J6">
    <cfRule type="containsBlanks" dxfId="23" priority="2">
      <formula>LEN(TRIM(G3))=0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B7C07FE-48F2-46EF-BFBD-F1C4D94A1CD0}">
          <x14:formula1>
            <xm:f>HVAC_options!$F$3:$F$7</xm:f>
          </x14:formula1>
          <xm:sqref>E3:E50 F7:G50</xm:sqref>
        </x14:dataValidation>
        <x14:dataValidation type="list" allowBlank="1" showInputMessage="1" showErrorMessage="1" xr:uid="{75727552-93B4-4D7E-835C-6E2046BF9729}">
          <x14:formula1>
            <xm:f>HVAC_options!$G$3:$G$11</xm:f>
          </x14:formula1>
          <xm:sqref>J7:J53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J3:J6 I3:I124</xm:sqref>
        </x14:dataValidation>
        <x14:dataValidation type="list" allowBlank="1" showInputMessage="1" showErrorMessage="1" xr:uid="{799B9739-44E1-4C42-BE8E-51A678F88E51}">
          <x14:formula1>
            <xm:f>Schedule_choices!$C$2:$C$44</xm:f>
          </x14:formula1>
          <xm:sqref>G3:G6</xm:sqref>
        </x14:dataValidation>
        <x14:dataValidation type="list" allowBlank="1" showInputMessage="1" showErrorMessage="1" xr:uid="{68CE51BA-1EE5-3849-A6B0-F6D8341EF639}">
          <x14:formula1>
            <xm:f>HVAC_options!$E$3:$E$7</xm:f>
          </x14:formula1>
          <xm:sqref>F3:F6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454</v>
      </c>
      <c r="B1" s="47" t="s">
        <v>547</v>
      </c>
      <c r="C1" s="49" t="s">
        <v>455</v>
      </c>
      <c r="D1" s="47" t="s">
        <v>547</v>
      </c>
      <c r="E1" s="53" t="s">
        <v>453</v>
      </c>
    </row>
    <row r="2" spans="1:5" ht="17" x14ac:dyDescent="0.2">
      <c r="A2" s="43" t="s">
        <v>368</v>
      </c>
      <c r="B2" s="44" t="s">
        <v>361</v>
      </c>
      <c r="C2" s="43" t="s">
        <v>369</v>
      </c>
      <c r="D2" s="43" t="s">
        <v>394</v>
      </c>
      <c r="E2" s="45" t="s">
        <v>370</v>
      </c>
    </row>
    <row r="3" spans="1:5" ht="34" x14ac:dyDescent="0.2">
      <c r="A3" t="s">
        <v>420</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392</v>
      </c>
      <c r="B4" s="7" t="str">
        <f>_xlfn.XLOOKUP(A4,Units!$A$2:$A$100,Units!$C$2:$C$100,"")</f>
        <v xml:space="preserve">Temperature of hot water distribution </v>
      </c>
      <c r="D4" t="str">
        <f>_xlfn.XLOOKUP(A4,Units!$A$2:$A$100,Units!$B$2:$B$100,"")</f>
        <v>C</v>
      </c>
    </row>
    <row r="5" spans="1:5" ht="17" x14ac:dyDescent="0.2">
      <c r="A5" t="s">
        <v>421</v>
      </c>
      <c r="B5" s="7" t="str">
        <f>_xlfn.XLOOKUP(A5,Units!$A$2:$A$100,Units!$C$2:$C$100,"")</f>
        <v>Performance of the DHW equipment to heat water</v>
      </c>
      <c r="D5" t="str">
        <f>_xlfn.XLOOKUP(A5,Units!$A$2:$A$100,Units!$B$2:$B$100,"")</f>
        <v>Unitless</v>
      </c>
    </row>
    <row r="6" spans="1:5" ht="17" x14ac:dyDescent="0.2">
      <c r="A6" t="s">
        <v>393</v>
      </c>
      <c r="B6" s="7" t="str">
        <f>_xlfn.XLOOKUP(A6,Units!$A$2:$A$100,Units!$C$2:$C$100,"")</f>
        <v>Fuel type used to heat base DHW equipment</v>
      </c>
      <c r="D6" t="str">
        <f>_xlfn.XLOOKUP(A6,Units!$A$2:$A$100,Units!$B$2:$B$100,"")</f>
        <v>ListChoice</v>
      </c>
    </row>
    <row r="7" spans="1:5" ht="34" x14ac:dyDescent="0.2">
      <c r="A7" t="s">
        <v>420</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392</v>
      </c>
      <c r="B8" s="7" t="str">
        <f>_xlfn.XLOOKUP(A8,Units!$A$2:$A$100,Units!$C$2:$C$100,"")</f>
        <v xml:space="preserve">Temperature of hot water distribution </v>
      </c>
      <c r="D8" t="str">
        <f>_xlfn.XLOOKUP(A8,Units!$A$2:$A$100,Units!$B$2:$B$100,"")</f>
        <v>C</v>
      </c>
    </row>
    <row r="9" spans="1:5" ht="17" x14ac:dyDescent="0.2">
      <c r="A9" t="s">
        <v>421</v>
      </c>
      <c r="B9" s="7" t="str">
        <f>_xlfn.XLOOKUP(A9,Units!$A$2:$A$100,Units!$C$2:$C$100,"")</f>
        <v>Performance of the DHW equipment to heat water</v>
      </c>
      <c r="D9" t="str">
        <f>_xlfn.XLOOKUP(A9,Units!$A$2:$A$100,Units!$B$2:$B$100,"")</f>
        <v>Unitless</v>
      </c>
    </row>
    <row r="10" spans="1:5" ht="17" x14ac:dyDescent="0.2">
      <c r="A10" t="s">
        <v>393</v>
      </c>
      <c r="B10" s="7" t="str">
        <f>_xlfn.XLOOKUP(A10,Units!$A$2:$A$100,Units!$C$2:$C$100,"")</f>
        <v>Fuel type used to heat base DHW equipment</v>
      </c>
      <c r="D10" t="str">
        <f>_xlfn.XLOOKUP(A10,Units!$A$2:$A$100,Units!$B$2:$B$100,"")</f>
        <v>ListChoice</v>
      </c>
    </row>
    <row r="11" spans="1:5" ht="34" x14ac:dyDescent="0.2">
      <c r="A11" t="s">
        <v>420</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392</v>
      </c>
      <c r="B12" s="7" t="str">
        <f>_xlfn.XLOOKUP(A12,Units!$A$2:$A$100,Units!$C$2:$C$100,"")</f>
        <v xml:space="preserve">Temperature of hot water distribution </v>
      </c>
      <c r="D12" t="str">
        <f>_xlfn.XLOOKUP(A12,Units!$A$2:$A$100,Units!$B$2:$B$100,"")</f>
        <v>C</v>
      </c>
    </row>
    <row r="13" spans="1:5" ht="17" x14ac:dyDescent="0.2">
      <c r="A13" t="s">
        <v>421</v>
      </c>
      <c r="B13" s="7" t="str">
        <f>_xlfn.XLOOKUP(A13,Units!$A$2:$A$100,Units!$C$2:$C$100,"")</f>
        <v>Performance of the DHW equipment to heat water</v>
      </c>
      <c r="D13" t="str">
        <f>_xlfn.XLOOKUP(A13,Units!$A$2:$A$100,Units!$B$2:$B$100,"")</f>
        <v>Unitless</v>
      </c>
    </row>
    <row r="14" spans="1:5" ht="17" x14ac:dyDescent="0.2">
      <c r="A14" t="s">
        <v>393</v>
      </c>
      <c r="B14" s="7" t="str">
        <f>_xlfn.XLOOKUP(A14,Units!$A$2:$A$100,Units!$C$2:$C$100,"")</f>
        <v>Fuel type used to heat base DHW equipment</v>
      </c>
      <c r="D14" t="str">
        <f>_xlfn.XLOOKUP(A14,Units!$A$2:$A$100,Units!$B$2:$B$100,"")</f>
        <v>ListChoice</v>
      </c>
    </row>
    <row r="15" spans="1:5" ht="34" x14ac:dyDescent="0.2">
      <c r="A15" t="s">
        <v>420</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392</v>
      </c>
      <c r="B16" s="7" t="str">
        <f>_xlfn.XLOOKUP(A16,Units!$A$2:$A$100,Units!$C$2:$C$100,"")</f>
        <v xml:space="preserve">Temperature of hot water distribution </v>
      </c>
      <c r="D16" t="str">
        <f>_xlfn.XLOOKUP(A16,Units!$A$2:$A$100,Units!$B$2:$B$100,"")</f>
        <v>C</v>
      </c>
    </row>
    <row r="17" spans="1:4" ht="17" x14ac:dyDescent="0.2">
      <c r="A17" t="s">
        <v>421</v>
      </c>
      <c r="B17" s="7" t="str">
        <f>_xlfn.XLOOKUP(A17,Units!$A$2:$A$100,Units!$C$2:$C$100,"")</f>
        <v>Performance of the DHW equipment to heat water</v>
      </c>
      <c r="D17" t="str">
        <f>_xlfn.XLOOKUP(A17,Units!$A$2:$A$100,Units!$B$2:$B$100,"")</f>
        <v>Unitless</v>
      </c>
    </row>
    <row r="18" spans="1:4" ht="17" x14ac:dyDescent="0.2">
      <c r="A18" t="s">
        <v>393</v>
      </c>
      <c r="B18" s="7" t="str">
        <f>_xlfn.XLOOKUP(A18,Units!$A$2:$A$100,Units!$C$2:$C$100,"")</f>
        <v>Fuel type used to heat base DHW equipment</v>
      </c>
      <c r="D18" t="str">
        <f>_xlfn.XLOOKUP(A18,Units!$A$2:$A$100,Units!$B$2:$B$100,"")</f>
        <v>ListChoice</v>
      </c>
    </row>
    <row r="19" spans="1:4" ht="34" x14ac:dyDescent="0.2">
      <c r="A19" t="s">
        <v>420</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392</v>
      </c>
      <c r="B20" s="7" t="str">
        <f>_xlfn.XLOOKUP(A20,Units!$A$2:$A$100,Units!$C$2:$C$100,"")</f>
        <v xml:space="preserve">Temperature of hot water distribution </v>
      </c>
      <c r="D20" t="str">
        <f>_xlfn.XLOOKUP(A20,Units!$A$2:$A$100,Units!$B$2:$B$100,"")</f>
        <v>C</v>
      </c>
    </row>
    <row r="21" spans="1:4" ht="17" x14ac:dyDescent="0.2">
      <c r="A21" t="s">
        <v>421</v>
      </c>
      <c r="B21" s="7" t="str">
        <f>_xlfn.XLOOKUP(A21,Units!$A$2:$A$100,Units!$C$2:$C$100,"")</f>
        <v>Performance of the DHW equipment to heat water</v>
      </c>
      <c r="D21" t="str">
        <f>_xlfn.XLOOKUP(A21,Units!$A$2:$A$100,Units!$B$2:$B$100,"")</f>
        <v>Unitless</v>
      </c>
    </row>
    <row r="22" spans="1:4" ht="17" x14ac:dyDescent="0.2">
      <c r="A22" t="s">
        <v>393</v>
      </c>
      <c r="B22" s="7" t="str">
        <f>_xlfn.XLOOKUP(A22,Units!$A$2:$A$100,Units!$C$2:$C$100,"")</f>
        <v>Fuel type used to heat base DHW equipment</v>
      </c>
      <c r="D22" t="str">
        <f>_xlfn.XLOOKUP(A22,Units!$A$2:$A$100,Units!$B$2:$B$100,"")</f>
        <v>ListChoice</v>
      </c>
    </row>
  </sheetData>
  <conditionalFormatting sqref="A3:A116 C3:C116 E3:E116">
    <cfRule type="containsBlanks" dxfId="22"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6"/>
  <sheetViews>
    <sheetView workbookViewId="0">
      <selection activeCell="D7" sqref="D7"/>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453</v>
      </c>
      <c r="B1" s="88" t="s">
        <v>455</v>
      </c>
      <c r="C1" s="67"/>
      <c r="D1" s="67"/>
      <c r="E1" s="67"/>
      <c r="F1" s="80"/>
    </row>
    <row r="2" spans="1:6" x14ac:dyDescent="0.2">
      <c r="A2" s="50" t="s">
        <v>0</v>
      </c>
      <c r="B2" s="50" t="s">
        <v>393</v>
      </c>
      <c r="C2" s="104" t="s">
        <v>906</v>
      </c>
      <c r="D2" s="104" t="s">
        <v>905</v>
      </c>
      <c r="E2" s="104" t="s">
        <v>694</v>
      </c>
      <c r="F2" s="79" t="s">
        <v>756</v>
      </c>
    </row>
    <row r="3" spans="1:6" x14ac:dyDescent="0.2">
      <c r="A3" t="s">
        <v>868</v>
      </c>
      <c r="B3" t="s">
        <v>537</v>
      </c>
      <c r="C3">
        <v>50</v>
      </c>
      <c r="D3">
        <v>70</v>
      </c>
      <c r="E3">
        <v>0.9</v>
      </c>
      <c r="F3" s="30">
        <v>1</v>
      </c>
    </row>
    <row r="4" spans="1:6" x14ac:dyDescent="0.2">
      <c r="A4" t="s">
        <v>865</v>
      </c>
      <c r="B4" t="s">
        <v>582</v>
      </c>
      <c r="C4">
        <v>50</v>
      </c>
      <c r="D4">
        <v>70</v>
      </c>
      <c r="E4">
        <v>0.9</v>
      </c>
      <c r="F4" s="30">
        <v>0.89</v>
      </c>
    </row>
    <row r="5" spans="1:6" x14ac:dyDescent="0.2">
      <c r="A5" t="s">
        <v>866</v>
      </c>
      <c r="B5" t="s">
        <v>586</v>
      </c>
      <c r="C5">
        <v>50</v>
      </c>
      <c r="D5">
        <v>70</v>
      </c>
      <c r="E5">
        <v>0.9</v>
      </c>
      <c r="F5" s="30">
        <v>0.87</v>
      </c>
    </row>
    <row r="6" spans="1:6" x14ac:dyDescent="0.2">
      <c r="A6" t="s">
        <v>901</v>
      </c>
      <c r="B6" t="s">
        <v>537</v>
      </c>
      <c r="C6">
        <v>50</v>
      </c>
      <c r="D6">
        <v>70</v>
      </c>
      <c r="E6">
        <v>0.9</v>
      </c>
      <c r="F6" s="30">
        <v>3.5</v>
      </c>
    </row>
  </sheetData>
  <conditionalFormatting sqref="A3:F143">
    <cfRule type="containsBlanks" dxfId="21" priority="4">
      <formula>LEN(TRIM(A3))=0</formula>
    </cfRule>
  </conditionalFormatting>
  <conditionalFormatting sqref="B3:B143">
    <cfRule type="containsBlanks" dxfId="20" priority="3">
      <formula>LEN(TRIM(B3))=0</formula>
    </cfRule>
  </conditionalFormatting>
  <conditionalFormatting sqref="F2">
    <cfRule type="containsBlanks" dxfId="19"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4"/>
  <sheetViews>
    <sheetView workbookViewId="0">
      <selection activeCell="C12" sqref="C12"/>
    </sheetView>
  </sheetViews>
  <sheetFormatPr baseColWidth="10" defaultColWidth="8.83203125" defaultRowHeight="16" x14ac:dyDescent="0.2"/>
  <cols>
    <col min="1" max="1" width="33.66406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453</v>
      </c>
      <c r="B1" s="125" t="s">
        <v>609</v>
      </c>
      <c r="C1" s="126"/>
      <c r="D1" s="126"/>
      <c r="E1" s="127"/>
      <c r="F1" s="82"/>
      <c r="G1" s="82"/>
    </row>
    <row r="2" spans="1:7" ht="17" x14ac:dyDescent="0.2">
      <c r="A2" s="50" t="s">
        <v>0</v>
      </c>
      <c r="B2" s="51" t="s">
        <v>458</v>
      </c>
      <c r="C2" s="50" t="s">
        <v>575</v>
      </c>
      <c r="D2" s="52" t="s">
        <v>576</v>
      </c>
      <c r="E2" s="54" t="s">
        <v>391</v>
      </c>
      <c r="F2" s="83"/>
    </row>
    <row r="3" spans="1:7" ht="14.25" customHeight="1" x14ac:dyDescent="0.2">
      <c r="A3" t="s">
        <v>899</v>
      </c>
      <c r="B3" t="s">
        <v>882</v>
      </c>
      <c r="C3" t="s">
        <v>890</v>
      </c>
      <c r="D3" t="s">
        <v>897</v>
      </c>
      <c r="E3" s="30" t="s">
        <v>583</v>
      </c>
    </row>
    <row r="4" spans="1:7" x14ac:dyDescent="0.2">
      <c r="A4" t="s">
        <v>900</v>
      </c>
      <c r="B4" t="s">
        <v>858</v>
      </c>
      <c r="C4" t="s">
        <v>858</v>
      </c>
      <c r="D4" t="s">
        <v>898</v>
      </c>
      <c r="E4" s="30" t="s">
        <v>901</v>
      </c>
    </row>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84184F4C-48DE-43FE-AD5C-EA5E99A031F7}">
          <x14:formula1>
            <xm:f>Conditioning_constructor!$A$3:$A$100</xm:f>
          </x14:formula1>
          <xm:sqref>B3:B64 C3:C4</xm:sqref>
        </x14:dataValidation>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547</v>
      </c>
      <c r="B1" s="123" t="s">
        <v>506</v>
      </c>
      <c r="C1" s="123"/>
      <c r="D1" s="123"/>
      <c r="E1" s="123"/>
      <c r="F1" s="123"/>
      <c r="G1" s="123"/>
      <c r="H1" s="123"/>
      <c r="I1" s="123"/>
      <c r="J1" s="56"/>
      <c r="K1" s="56"/>
      <c r="L1" s="56"/>
      <c r="M1" s="57"/>
      <c r="O1" s="55" t="s">
        <v>507</v>
      </c>
      <c r="P1" s="55"/>
    </row>
    <row r="2" spans="1:16" x14ac:dyDescent="0.2">
      <c r="A2" s="58" t="s">
        <v>508</v>
      </c>
      <c r="B2" s="59" t="s">
        <v>412</v>
      </c>
      <c r="C2" s="59" t="s">
        <v>362</v>
      </c>
      <c r="D2" s="59" t="s">
        <v>363</v>
      </c>
      <c r="E2" s="59" t="s">
        <v>364</v>
      </c>
      <c r="F2" s="59" t="s">
        <v>365</v>
      </c>
      <c r="G2" s="59" t="s">
        <v>366</v>
      </c>
      <c r="H2" s="59" t="s">
        <v>501</v>
      </c>
      <c r="I2" s="59" t="s">
        <v>367</v>
      </c>
      <c r="J2" s="59" t="s">
        <v>502</v>
      </c>
      <c r="K2" s="59" t="s">
        <v>503</v>
      </c>
      <c r="L2" s="59" t="s">
        <v>504</v>
      </c>
      <c r="M2" s="60" t="s">
        <v>505</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73</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Materials!$A$66:$A$365</xm:f>
          </x14:formula1>
          <xm:sqref>D3:D68 F3:F68 H3:H68 J3:J68 L3:L68 B3:B68</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366"/>
  <sheetViews>
    <sheetView tabSelected="1" topLeftCell="A330" workbookViewId="0">
      <selection activeCell="G341" sqref="G341"/>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hidden="1" customWidth="1"/>
    <col min="12" max="12" width="0" hidden="1" customWidth="1"/>
    <col min="14" max="16" width="0" hidden="1" customWidth="1"/>
  </cols>
  <sheetData>
    <row r="1" spans="1:16" ht="37" customHeight="1" x14ac:dyDescent="0.2">
      <c r="A1" s="128" t="s">
        <v>692</v>
      </c>
      <c r="B1" s="128"/>
      <c r="C1" s="128"/>
      <c r="D1" s="128"/>
      <c r="E1" s="128"/>
      <c r="F1" s="128"/>
      <c r="G1" s="128"/>
      <c r="H1" s="128"/>
      <c r="I1" s="128"/>
      <c r="J1" s="128"/>
      <c r="K1" s="128"/>
      <c r="L1" s="128"/>
      <c r="M1" s="128"/>
      <c r="N1" s="128"/>
      <c r="O1" s="128"/>
      <c r="P1" s="128"/>
    </row>
    <row r="2" spans="1:16" x14ac:dyDescent="0.2">
      <c r="A2" s="79" t="s">
        <v>0</v>
      </c>
      <c r="B2" s="79" t="s">
        <v>642</v>
      </c>
      <c r="C2" s="79" t="s">
        <v>356</v>
      </c>
      <c r="D2" s="79" t="s">
        <v>3</v>
      </c>
      <c r="E2" s="104" t="s">
        <v>908</v>
      </c>
      <c r="F2" s="104" t="s">
        <v>907</v>
      </c>
      <c r="G2" s="104" t="s">
        <v>909</v>
      </c>
      <c r="H2" s="104" t="s">
        <v>917</v>
      </c>
      <c r="I2" s="79" t="s">
        <v>1</v>
      </c>
      <c r="J2" s="104" t="s">
        <v>2</v>
      </c>
      <c r="K2" s="79" t="s">
        <v>678</v>
      </c>
      <c r="L2" s="79" t="s">
        <v>3</v>
      </c>
      <c r="M2" s="79" t="s">
        <v>4</v>
      </c>
      <c r="N2" s="79" t="s">
        <v>5</v>
      </c>
      <c r="O2" s="79" t="s">
        <v>6</v>
      </c>
      <c r="P2" s="79" t="s">
        <v>7</v>
      </c>
    </row>
    <row r="3" spans="1:16" x14ac:dyDescent="0.2">
      <c r="A3" t="s">
        <v>14</v>
      </c>
      <c r="B3" t="s">
        <v>14</v>
      </c>
      <c r="C3" t="s">
        <v>13</v>
      </c>
      <c r="D3" t="s">
        <v>15</v>
      </c>
      <c r="E3">
        <v>0.5</v>
      </c>
      <c r="F3">
        <v>0.5</v>
      </c>
      <c r="G3">
        <v>0.1</v>
      </c>
      <c r="H3">
        <v>6</v>
      </c>
      <c r="I3">
        <v>0.909090909</v>
      </c>
      <c r="J3">
        <v>0.5</v>
      </c>
      <c r="L3" t="s">
        <v>15</v>
      </c>
      <c r="M3">
        <v>1800</v>
      </c>
      <c r="N3">
        <v>0.9</v>
      </c>
      <c r="O3">
        <v>0.7</v>
      </c>
      <c r="P3">
        <v>0.7</v>
      </c>
    </row>
    <row r="4" spans="1:16" x14ac:dyDescent="0.2">
      <c r="A4" t="s">
        <v>16</v>
      </c>
      <c r="B4" t="s">
        <v>16</v>
      </c>
      <c r="C4" t="s">
        <v>13</v>
      </c>
      <c r="D4" t="s">
        <v>15</v>
      </c>
      <c r="E4">
        <v>0.5</v>
      </c>
      <c r="F4">
        <v>0.5</v>
      </c>
      <c r="G4">
        <v>0.1</v>
      </c>
      <c r="H4">
        <v>6</v>
      </c>
      <c r="I4">
        <v>0.13</v>
      </c>
      <c r="J4">
        <v>650</v>
      </c>
      <c r="L4" t="s">
        <v>15</v>
      </c>
      <c r="M4">
        <v>1700</v>
      </c>
      <c r="N4">
        <v>0.9</v>
      </c>
      <c r="O4">
        <v>0.7</v>
      </c>
      <c r="P4">
        <v>0.7</v>
      </c>
    </row>
    <row r="5" spans="1:16" x14ac:dyDescent="0.2">
      <c r="A5" t="s">
        <v>17</v>
      </c>
      <c r="B5" t="s">
        <v>17</v>
      </c>
      <c r="C5" t="s">
        <v>13</v>
      </c>
      <c r="D5" t="s">
        <v>15</v>
      </c>
      <c r="E5">
        <v>0.5</v>
      </c>
      <c r="F5">
        <v>0.5</v>
      </c>
      <c r="G5">
        <v>0.1</v>
      </c>
      <c r="H5">
        <v>6</v>
      </c>
      <c r="I5">
        <v>0.16</v>
      </c>
      <c r="J5">
        <v>800</v>
      </c>
      <c r="L5" t="s">
        <v>10</v>
      </c>
      <c r="M5">
        <v>1090</v>
      </c>
      <c r="N5">
        <v>0.9</v>
      </c>
      <c r="O5">
        <v>0.7</v>
      </c>
      <c r="P5">
        <v>0.7</v>
      </c>
    </row>
    <row r="6" spans="1:16" x14ac:dyDescent="0.2">
      <c r="A6" t="s">
        <v>18</v>
      </c>
      <c r="B6" t="s">
        <v>18</v>
      </c>
      <c r="C6" t="s">
        <v>13</v>
      </c>
      <c r="D6" t="s">
        <v>15</v>
      </c>
      <c r="E6">
        <v>0.5</v>
      </c>
      <c r="F6">
        <v>0.5</v>
      </c>
      <c r="G6">
        <v>0.1</v>
      </c>
      <c r="H6">
        <v>6</v>
      </c>
      <c r="I6">
        <v>0.72</v>
      </c>
      <c r="J6">
        <v>1856</v>
      </c>
      <c r="L6" t="s">
        <v>19</v>
      </c>
      <c r="M6">
        <v>840</v>
      </c>
      <c r="N6">
        <v>0.9</v>
      </c>
      <c r="O6">
        <v>0.7</v>
      </c>
      <c r="P6">
        <v>0.7</v>
      </c>
    </row>
    <row r="7" spans="1:16" x14ac:dyDescent="0.2">
      <c r="A7" t="s">
        <v>13</v>
      </c>
      <c r="B7" t="s">
        <v>13</v>
      </c>
      <c r="C7" t="s">
        <v>13</v>
      </c>
      <c r="D7" t="s">
        <v>15</v>
      </c>
      <c r="E7">
        <v>0.5</v>
      </c>
      <c r="F7">
        <v>0.5</v>
      </c>
      <c r="G7">
        <v>0.1</v>
      </c>
      <c r="H7">
        <v>6</v>
      </c>
      <c r="I7">
        <v>2</v>
      </c>
      <c r="J7">
        <v>2400</v>
      </c>
      <c r="L7" t="s">
        <v>15</v>
      </c>
      <c r="M7">
        <v>950</v>
      </c>
      <c r="N7">
        <v>0.9</v>
      </c>
      <c r="O7">
        <v>0.7</v>
      </c>
      <c r="P7">
        <v>0.7</v>
      </c>
    </row>
    <row r="8" spans="1:16" x14ac:dyDescent="0.2">
      <c r="A8" t="s">
        <v>21</v>
      </c>
      <c r="B8" t="s">
        <v>21</v>
      </c>
      <c r="C8" t="s">
        <v>13</v>
      </c>
      <c r="D8" t="s">
        <v>15</v>
      </c>
      <c r="E8">
        <v>0.5</v>
      </c>
      <c r="F8">
        <v>0.5</v>
      </c>
      <c r="G8">
        <v>0.1</v>
      </c>
      <c r="H8">
        <v>6</v>
      </c>
      <c r="I8">
        <v>5.6000000000000001E-2</v>
      </c>
      <c r="J8">
        <v>130</v>
      </c>
      <c r="L8" t="s">
        <v>15</v>
      </c>
      <c r="M8">
        <v>750</v>
      </c>
      <c r="N8">
        <v>0.9</v>
      </c>
      <c r="O8">
        <v>0.7</v>
      </c>
      <c r="P8">
        <v>0.7</v>
      </c>
    </row>
    <row r="9" spans="1:16" x14ac:dyDescent="0.2">
      <c r="A9" t="s">
        <v>20</v>
      </c>
      <c r="B9" t="s">
        <v>20</v>
      </c>
      <c r="C9" t="s">
        <v>13</v>
      </c>
      <c r="D9" t="s">
        <v>15</v>
      </c>
      <c r="E9">
        <v>0.5</v>
      </c>
      <c r="F9">
        <v>0.5</v>
      </c>
      <c r="G9">
        <v>0.1</v>
      </c>
      <c r="H9">
        <v>6</v>
      </c>
      <c r="I9">
        <v>1</v>
      </c>
      <c r="J9">
        <v>2000</v>
      </c>
      <c r="L9" t="s">
        <v>15</v>
      </c>
      <c r="M9">
        <v>1130</v>
      </c>
      <c r="N9">
        <v>0.9</v>
      </c>
      <c r="O9">
        <v>0.7</v>
      </c>
      <c r="P9">
        <v>0.7</v>
      </c>
    </row>
    <row r="10" spans="1:16" x14ac:dyDescent="0.2">
      <c r="A10" t="s">
        <v>25</v>
      </c>
      <c r="B10" t="s">
        <v>25</v>
      </c>
      <c r="C10" t="s">
        <v>13</v>
      </c>
      <c r="D10" t="s">
        <v>15</v>
      </c>
      <c r="E10">
        <v>0.5</v>
      </c>
      <c r="F10">
        <v>0.5</v>
      </c>
      <c r="G10">
        <v>0.1</v>
      </c>
      <c r="H10">
        <v>6</v>
      </c>
      <c r="I10">
        <v>5.5E-2</v>
      </c>
      <c r="J10">
        <v>290</v>
      </c>
      <c r="L10" t="s">
        <v>19</v>
      </c>
      <c r="M10">
        <v>1300</v>
      </c>
      <c r="N10">
        <v>0.9</v>
      </c>
      <c r="O10">
        <v>0.7</v>
      </c>
      <c r="P10">
        <v>0.7</v>
      </c>
    </row>
    <row r="11" spans="1:16" x14ac:dyDescent="0.2">
      <c r="A11" t="s">
        <v>26</v>
      </c>
      <c r="B11" t="s">
        <v>26</v>
      </c>
      <c r="C11" t="s">
        <v>13</v>
      </c>
      <c r="D11" t="s">
        <v>15</v>
      </c>
      <c r="E11">
        <v>0.5</v>
      </c>
      <c r="F11">
        <v>0.5</v>
      </c>
      <c r="G11">
        <v>0.1</v>
      </c>
      <c r="H11">
        <v>6</v>
      </c>
      <c r="I11">
        <v>5.7000000000000002E-2</v>
      </c>
      <c r="J11">
        <v>350</v>
      </c>
      <c r="L11" t="s">
        <v>19</v>
      </c>
      <c r="M11">
        <v>1300</v>
      </c>
      <c r="N11">
        <v>0.9</v>
      </c>
      <c r="O11">
        <v>0.7</v>
      </c>
      <c r="P11">
        <v>0.7</v>
      </c>
    </row>
    <row r="12" spans="1:16" x14ac:dyDescent="0.2">
      <c r="A12" t="s">
        <v>27</v>
      </c>
      <c r="B12" t="s">
        <v>27</v>
      </c>
      <c r="C12" t="s">
        <v>13</v>
      </c>
      <c r="D12" t="s">
        <v>15</v>
      </c>
      <c r="E12">
        <v>0.5</v>
      </c>
      <c r="F12">
        <v>0.5</v>
      </c>
      <c r="G12">
        <v>0.1</v>
      </c>
      <c r="H12">
        <v>6</v>
      </c>
      <c r="I12">
        <v>4.1000000000000002E-2</v>
      </c>
      <c r="J12">
        <v>155</v>
      </c>
      <c r="L12" t="s">
        <v>15</v>
      </c>
      <c r="M12">
        <v>1130</v>
      </c>
      <c r="N12">
        <v>0.9</v>
      </c>
      <c r="O12">
        <v>0.7</v>
      </c>
      <c r="P12">
        <v>0.7</v>
      </c>
    </row>
    <row r="13" spans="1:16" x14ac:dyDescent="0.2">
      <c r="A13" t="s">
        <v>28</v>
      </c>
      <c r="B13" t="s">
        <v>28</v>
      </c>
      <c r="C13" t="s">
        <v>13</v>
      </c>
      <c r="D13" t="s">
        <v>15</v>
      </c>
      <c r="E13">
        <v>0.5</v>
      </c>
      <c r="F13">
        <v>0.5</v>
      </c>
      <c r="G13">
        <v>0.1</v>
      </c>
      <c r="H13">
        <v>6</v>
      </c>
      <c r="I13">
        <v>0.06</v>
      </c>
      <c r="J13">
        <v>288</v>
      </c>
      <c r="L13" t="s">
        <v>12</v>
      </c>
      <c r="M13">
        <v>1380</v>
      </c>
      <c r="N13">
        <v>0.9</v>
      </c>
      <c r="O13">
        <v>0.7</v>
      </c>
      <c r="P13">
        <v>0.7</v>
      </c>
    </row>
    <row r="14" spans="1:16" x14ac:dyDescent="0.2">
      <c r="A14" t="s">
        <v>29</v>
      </c>
      <c r="B14" t="s">
        <v>29</v>
      </c>
      <c r="C14" t="s">
        <v>13</v>
      </c>
      <c r="D14" t="s">
        <v>15</v>
      </c>
      <c r="E14">
        <v>0.5</v>
      </c>
      <c r="F14">
        <v>0.5</v>
      </c>
      <c r="G14">
        <v>0.1</v>
      </c>
      <c r="H14">
        <v>6</v>
      </c>
      <c r="I14">
        <v>3.4000000000000002E-2</v>
      </c>
      <c r="J14">
        <v>35</v>
      </c>
      <c r="L14" t="s">
        <v>15</v>
      </c>
      <c r="M14">
        <v>1400</v>
      </c>
      <c r="N14">
        <v>0.9</v>
      </c>
      <c r="O14">
        <v>0.7</v>
      </c>
      <c r="P14">
        <v>0.7</v>
      </c>
    </row>
    <row r="15" spans="1:16" x14ac:dyDescent="0.2">
      <c r="A15" t="s">
        <v>619</v>
      </c>
      <c r="B15" t="s">
        <v>619</v>
      </c>
      <c r="C15" t="s">
        <v>13</v>
      </c>
      <c r="D15" t="s">
        <v>15</v>
      </c>
      <c r="E15">
        <v>0.5</v>
      </c>
      <c r="F15">
        <v>0.5</v>
      </c>
      <c r="G15">
        <v>0.1</v>
      </c>
      <c r="H15">
        <v>6</v>
      </c>
      <c r="I15">
        <v>45.006</v>
      </c>
      <c r="J15">
        <v>7680</v>
      </c>
      <c r="L15" t="s">
        <v>10</v>
      </c>
      <c r="M15">
        <v>418.4</v>
      </c>
      <c r="N15">
        <v>0.9</v>
      </c>
      <c r="O15">
        <v>0.7</v>
      </c>
      <c r="P15">
        <v>0.3</v>
      </c>
    </row>
    <row r="16" spans="1:16" x14ac:dyDescent="0.2">
      <c r="A16" t="s">
        <v>620</v>
      </c>
      <c r="B16" t="s">
        <v>620</v>
      </c>
      <c r="C16" t="s">
        <v>13</v>
      </c>
      <c r="D16" t="s">
        <v>15</v>
      </c>
      <c r="E16">
        <v>0.5</v>
      </c>
      <c r="F16">
        <v>0.5</v>
      </c>
      <c r="G16">
        <v>0.1</v>
      </c>
      <c r="H16">
        <v>6</v>
      </c>
      <c r="I16">
        <v>45.006</v>
      </c>
      <c r="J16">
        <v>7680</v>
      </c>
      <c r="L16" t="s">
        <v>10</v>
      </c>
      <c r="M16">
        <v>418.4</v>
      </c>
      <c r="N16">
        <v>0.9</v>
      </c>
      <c r="O16">
        <v>0.7</v>
      </c>
      <c r="P16">
        <v>0.3</v>
      </c>
    </row>
    <row r="17" spans="1:16" x14ac:dyDescent="0.2">
      <c r="A17" t="s">
        <v>621</v>
      </c>
      <c r="B17" t="s">
        <v>621</v>
      </c>
      <c r="C17" t="s">
        <v>13</v>
      </c>
      <c r="D17" t="s">
        <v>15</v>
      </c>
      <c r="E17">
        <v>0.5</v>
      </c>
      <c r="F17">
        <v>0.5</v>
      </c>
      <c r="G17">
        <v>0.1</v>
      </c>
      <c r="H17">
        <v>6</v>
      </c>
      <c r="I17">
        <v>44.96</v>
      </c>
      <c r="J17">
        <v>7688.86</v>
      </c>
      <c r="L17" t="s">
        <v>19</v>
      </c>
      <c r="M17">
        <v>410</v>
      </c>
      <c r="N17">
        <v>0.9</v>
      </c>
      <c r="O17">
        <v>0.2</v>
      </c>
      <c r="P17">
        <v>0.2</v>
      </c>
    </row>
    <row r="18" spans="1:16" x14ac:dyDescent="0.2">
      <c r="A18" t="s">
        <v>23</v>
      </c>
      <c r="B18" t="s">
        <v>23</v>
      </c>
      <c r="C18" t="s">
        <v>13</v>
      </c>
      <c r="D18" t="s">
        <v>15</v>
      </c>
      <c r="E18">
        <v>0.5</v>
      </c>
      <c r="F18">
        <v>0.5</v>
      </c>
      <c r="G18">
        <v>0.1</v>
      </c>
      <c r="H18">
        <v>6</v>
      </c>
      <c r="I18">
        <v>0.12987013</v>
      </c>
      <c r="J18">
        <v>0.5</v>
      </c>
      <c r="L18" t="s">
        <v>15</v>
      </c>
      <c r="M18">
        <v>1800</v>
      </c>
      <c r="N18">
        <v>0.9</v>
      </c>
      <c r="O18">
        <v>0.7</v>
      </c>
      <c r="P18">
        <v>0.7</v>
      </c>
    </row>
    <row r="19" spans="1:16" x14ac:dyDescent="0.2">
      <c r="A19" t="s">
        <v>37</v>
      </c>
      <c r="B19" t="s">
        <v>37</v>
      </c>
      <c r="C19" t="s">
        <v>13</v>
      </c>
      <c r="D19" t="s">
        <v>15</v>
      </c>
      <c r="E19">
        <v>0.5</v>
      </c>
      <c r="F19">
        <v>0.5</v>
      </c>
      <c r="G19">
        <v>0.1</v>
      </c>
      <c r="H19">
        <v>6</v>
      </c>
      <c r="I19">
        <v>0.13</v>
      </c>
      <c r="J19">
        <v>520</v>
      </c>
      <c r="L19" t="s">
        <v>15</v>
      </c>
      <c r="M19">
        <v>1600</v>
      </c>
      <c r="N19">
        <v>0.9</v>
      </c>
      <c r="O19">
        <v>0.7</v>
      </c>
      <c r="P19">
        <v>0.7</v>
      </c>
    </row>
    <row r="20" spans="1:16" x14ac:dyDescent="0.2">
      <c r="A20" t="s">
        <v>38</v>
      </c>
      <c r="B20" t="s">
        <v>38</v>
      </c>
      <c r="C20" t="s">
        <v>13</v>
      </c>
      <c r="D20" t="s">
        <v>15</v>
      </c>
      <c r="E20">
        <v>0.5</v>
      </c>
      <c r="F20">
        <v>0.5</v>
      </c>
      <c r="G20">
        <v>0.1</v>
      </c>
      <c r="H20">
        <v>6</v>
      </c>
      <c r="I20">
        <v>0.12</v>
      </c>
      <c r="J20">
        <v>530</v>
      </c>
      <c r="L20" t="s">
        <v>15</v>
      </c>
      <c r="M20">
        <v>1600</v>
      </c>
      <c r="N20">
        <v>0.9</v>
      </c>
      <c r="O20">
        <v>0.7</v>
      </c>
      <c r="P20">
        <v>0.7</v>
      </c>
    </row>
    <row r="21" spans="1:16" x14ac:dyDescent="0.2">
      <c r="A21" t="s">
        <v>39</v>
      </c>
      <c r="B21" t="s">
        <v>39</v>
      </c>
      <c r="C21" t="s">
        <v>13</v>
      </c>
      <c r="D21" t="s">
        <v>15</v>
      </c>
      <c r="E21">
        <v>0.5</v>
      </c>
      <c r="F21">
        <v>0.5</v>
      </c>
      <c r="G21">
        <v>0.1</v>
      </c>
      <c r="H21">
        <v>6</v>
      </c>
      <c r="I21">
        <v>0.18</v>
      </c>
      <c r="J21">
        <v>690</v>
      </c>
      <c r="L21" t="s">
        <v>15</v>
      </c>
      <c r="M21">
        <v>2400</v>
      </c>
      <c r="N21">
        <v>0.9</v>
      </c>
      <c r="O21">
        <v>0.7</v>
      </c>
      <c r="P21">
        <v>0.7</v>
      </c>
    </row>
    <row r="22" spans="1:16" x14ac:dyDescent="0.2">
      <c r="A22" t="s">
        <v>40</v>
      </c>
      <c r="B22" t="s">
        <v>40</v>
      </c>
      <c r="C22" t="s">
        <v>13</v>
      </c>
      <c r="D22" t="s">
        <v>15</v>
      </c>
      <c r="E22">
        <v>0.5</v>
      </c>
      <c r="F22">
        <v>0.5</v>
      </c>
      <c r="G22">
        <v>0.1</v>
      </c>
      <c r="H22">
        <v>6</v>
      </c>
      <c r="I22">
        <v>0.13</v>
      </c>
      <c r="J22">
        <v>450</v>
      </c>
      <c r="L22" t="s">
        <v>15</v>
      </c>
      <c r="M22">
        <v>1600</v>
      </c>
      <c r="N22">
        <v>0.9</v>
      </c>
      <c r="O22">
        <v>0.7</v>
      </c>
      <c r="P22">
        <v>0.7</v>
      </c>
    </row>
    <row r="23" spans="1:16" x14ac:dyDescent="0.2">
      <c r="A23" t="s">
        <v>41</v>
      </c>
      <c r="B23" t="s">
        <v>41</v>
      </c>
      <c r="C23" t="s">
        <v>13</v>
      </c>
      <c r="D23" t="s">
        <v>15</v>
      </c>
      <c r="E23">
        <v>0.5</v>
      </c>
      <c r="F23">
        <v>0.5</v>
      </c>
      <c r="G23">
        <v>0.1</v>
      </c>
      <c r="H23">
        <v>6</v>
      </c>
      <c r="I23">
        <v>0.13</v>
      </c>
      <c r="J23">
        <v>460</v>
      </c>
      <c r="L23" t="s">
        <v>15</v>
      </c>
      <c r="M23">
        <v>1600</v>
      </c>
      <c r="N23">
        <v>0.9</v>
      </c>
      <c r="O23">
        <v>0.7</v>
      </c>
      <c r="P23">
        <v>0.7</v>
      </c>
    </row>
    <row r="24" spans="1:16" x14ac:dyDescent="0.2">
      <c r="A24" t="s">
        <v>16</v>
      </c>
      <c r="B24" t="s">
        <v>16</v>
      </c>
      <c r="C24" t="s">
        <v>13</v>
      </c>
      <c r="D24" t="s">
        <v>15</v>
      </c>
      <c r="E24">
        <v>0.5</v>
      </c>
      <c r="F24">
        <v>0.5</v>
      </c>
      <c r="G24">
        <v>0.1</v>
      </c>
      <c r="H24">
        <v>6</v>
      </c>
      <c r="I24">
        <v>0.13</v>
      </c>
      <c r="J24">
        <v>650</v>
      </c>
      <c r="L24" t="s">
        <v>15</v>
      </c>
      <c r="M24">
        <v>1700</v>
      </c>
      <c r="N24">
        <v>0.9</v>
      </c>
      <c r="O24">
        <v>0.7</v>
      </c>
      <c r="P24">
        <v>0.7</v>
      </c>
    </row>
    <row r="25" spans="1:16" x14ac:dyDescent="0.2">
      <c r="A25" t="s">
        <v>35</v>
      </c>
      <c r="B25" t="s">
        <v>35</v>
      </c>
      <c r="C25" t="s">
        <v>13</v>
      </c>
      <c r="D25" t="s">
        <v>15</v>
      </c>
      <c r="E25">
        <v>0.5</v>
      </c>
      <c r="F25">
        <v>0.5</v>
      </c>
      <c r="G25">
        <v>0.1</v>
      </c>
      <c r="H25">
        <v>6</v>
      </c>
      <c r="I25">
        <v>0.09</v>
      </c>
      <c r="J25">
        <v>500</v>
      </c>
      <c r="L25" t="s">
        <v>15</v>
      </c>
      <c r="M25">
        <v>1700</v>
      </c>
      <c r="N25">
        <v>0.9</v>
      </c>
      <c r="O25">
        <v>0.7</v>
      </c>
      <c r="P25">
        <v>0.7</v>
      </c>
    </row>
    <row r="26" spans="1:16" x14ac:dyDescent="0.2">
      <c r="A26" t="s">
        <v>42</v>
      </c>
      <c r="B26" t="s">
        <v>42</v>
      </c>
      <c r="C26" t="s">
        <v>13</v>
      </c>
      <c r="D26" t="s">
        <v>15</v>
      </c>
      <c r="E26">
        <v>0.5</v>
      </c>
      <c r="F26">
        <v>0.5</v>
      </c>
      <c r="G26">
        <v>0.1</v>
      </c>
      <c r="H26">
        <v>6</v>
      </c>
      <c r="I26">
        <v>0.14000000000000001</v>
      </c>
      <c r="J26">
        <v>650</v>
      </c>
      <c r="L26" t="s">
        <v>15</v>
      </c>
      <c r="M26">
        <v>1800</v>
      </c>
      <c r="N26">
        <v>0.9</v>
      </c>
      <c r="O26">
        <v>0.7</v>
      </c>
      <c r="P26">
        <v>0.7</v>
      </c>
    </row>
    <row r="27" spans="1:16" x14ac:dyDescent="0.2">
      <c r="A27" t="s">
        <v>13</v>
      </c>
      <c r="B27" t="s">
        <v>13</v>
      </c>
      <c r="C27" t="s">
        <v>13</v>
      </c>
      <c r="D27" t="s">
        <v>15</v>
      </c>
      <c r="E27">
        <v>0.5</v>
      </c>
      <c r="F27">
        <v>0.5</v>
      </c>
      <c r="G27">
        <v>0.1</v>
      </c>
      <c r="H27">
        <v>6</v>
      </c>
      <c r="I27">
        <v>2</v>
      </c>
      <c r="J27">
        <v>2400</v>
      </c>
      <c r="L27" t="s">
        <v>15</v>
      </c>
      <c r="M27">
        <v>950</v>
      </c>
      <c r="N27">
        <v>0.9</v>
      </c>
      <c r="O27">
        <v>0.7</v>
      </c>
      <c r="P27">
        <v>0.7</v>
      </c>
    </row>
    <row r="28" spans="1:16" x14ac:dyDescent="0.2">
      <c r="A28" t="s">
        <v>43</v>
      </c>
      <c r="B28" t="s">
        <v>43</v>
      </c>
      <c r="C28" t="s">
        <v>13</v>
      </c>
      <c r="D28" t="s">
        <v>15</v>
      </c>
      <c r="E28">
        <v>0.5</v>
      </c>
      <c r="F28">
        <v>0.5</v>
      </c>
      <c r="G28">
        <v>0.1</v>
      </c>
      <c r="H28">
        <v>6</v>
      </c>
      <c r="I28">
        <v>2</v>
      </c>
      <c r="J28">
        <v>2400</v>
      </c>
      <c r="L28" t="s">
        <v>15</v>
      </c>
      <c r="M28">
        <v>950</v>
      </c>
      <c r="N28">
        <v>0.9</v>
      </c>
      <c r="O28">
        <v>0.7</v>
      </c>
      <c r="P28">
        <v>0.7</v>
      </c>
    </row>
    <row r="29" spans="1:16" x14ac:dyDescent="0.2">
      <c r="A29" t="s">
        <v>44</v>
      </c>
      <c r="B29" t="s">
        <v>44</v>
      </c>
      <c r="C29" t="s">
        <v>13</v>
      </c>
      <c r="D29" t="s">
        <v>15</v>
      </c>
      <c r="E29">
        <v>0.5</v>
      </c>
      <c r="F29">
        <v>0.5</v>
      </c>
      <c r="G29">
        <v>0.1</v>
      </c>
      <c r="H29">
        <v>6</v>
      </c>
      <c r="I29">
        <v>2</v>
      </c>
      <c r="J29">
        <v>2400</v>
      </c>
      <c r="L29" t="s">
        <v>15</v>
      </c>
      <c r="M29">
        <v>950</v>
      </c>
      <c r="N29">
        <v>0.9</v>
      </c>
      <c r="O29">
        <v>0.7</v>
      </c>
      <c r="P29">
        <v>0.7</v>
      </c>
    </row>
    <row r="30" spans="1:16" x14ac:dyDescent="0.2">
      <c r="A30" t="s">
        <v>45</v>
      </c>
      <c r="B30" t="s">
        <v>45</v>
      </c>
      <c r="C30" t="s">
        <v>13</v>
      </c>
      <c r="D30" t="s">
        <v>15</v>
      </c>
      <c r="E30">
        <v>0.5</v>
      </c>
      <c r="F30">
        <v>0.5</v>
      </c>
      <c r="G30">
        <v>0.1</v>
      </c>
      <c r="H30">
        <v>6</v>
      </c>
      <c r="I30">
        <v>2</v>
      </c>
      <c r="J30">
        <v>2400</v>
      </c>
      <c r="L30" t="s">
        <v>15</v>
      </c>
      <c r="M30">
        <v>950</v>
      </c>
      <c r="N30">
        <v>0.9</v>
      </c>
      <c r="O30">
        <v>0.7</v>
      </c>
      <c r="P30">
        <v>0.7</v>
      </c>
    </row>
    <row r="31" spans="1:16" x14ac:dyDescent="0.2">
      <c r="A31" t="s">
        <v>46</v>
      </c>
      <c r="B31" t="s">
        <v>46</v>
      </c>
      <c r="C31" t="s">
        <v>13</v>
      </c>
      <c r="D31" t="s">
        <v>15</v>
      </c>
      <c r="E31">
        <v>0.5</v>
      </c>
      <c r="F31">
        <v>0.5</v>
      </c>
      <c r="G31">
        <v>0.1</v>
      </c>
      <c r="H31">
        <v>6</v>
      </c>
      <c r="I31">
        <v>0.75</v>
      </c>
      <c r="J31">
        <v>2350</v>
      </c>
      <c r="L31" t="s">
        <v>15</v>
      </c>
      <c r="M31">
        <v>920</v>
      </c>
      <c r="N31">
        <v>0.9</v>
      </c>
      <c r="O31">
        <v>0.7</v>
      </c>
      <c r="P31">
        <v>0.7</v>
      </c>
    </row>
    <row r="32" spans="1:16" x14ac:dyDescent="0.2">
      <c r="A32" t="s">
        <v>47</v>
      </c>
      <c r="B32" t="s">
        <v>47</v>
      </c>
      <c r="C32" t="s">
        <v>13</v>
      </c>
      <c r="D32" t="s">
        <v>15</v>
      </c>
      <c r="E32">
        <v>0.5</v>
      </c>
      <c r="F32">
        <v>0.5</v>
      </c>
      <c r="G32">
        <v>0.1</v>
      </c>
      <c r="H32">
        <v>6</v>
      </c>
      <c r="I32">
        <v>0.75</v>
      </c>
      <c r="J32">
        <v>2350</v>
      </c>
      <c r="L32" t="s">
        <v>15</v>
      </c>
      <c r="M32">
        <v>920</v>
      </c>
      <c r="N32">
        <v>0.9</v>
      </c>
      <c r="O32">
        <v>0.7</v>
      </c>
      <c r="P32">
        <v>0.7</v>
      </c>
    </row>
    <row r="33" spans="1:16" x14ac:dyDescent="0.2">
      <c r="A33" t="s">
        <v>48</v>
      </c>
      <c r="B33" t="s">
        <v>48</v>
      </c>
      <c r="C33" t="s">
        <v>13</v>
      </c>
      <c r="D33" t="s">
        <v>15</v>
      </c>
      <c r="E33">
        <v>0.5</v>
      </c>
      <c r="F33">
        <v>0.5</v>
      </c>
      <c r="G33">
        <v>0.1</v>
      </c>
      <c r="H33">
        <v>6</v>
      </c>
      <c r="I33">
        <v>1.3</v>
      </c>
      <c r="J33">
        <v>1800</v>
      </c>
      <c r="L33" t="s">
        <v>15</v>
      </c>
      <c r="M33">
        <v>1000</v>
      </c>
      <c r="N33">
        <v>0.9</v>
      </c>
      <c r="O33">
        <v>0.7</v>
      </c>
      <c r="P33">
        <v>0.7</v>
      </c>
    </row>
    <row r="34" spans="1:16" x14ac:dyDescent="0.2">
      <c r="A34" t="s">
        <v>49</v>
      </c>
      <c r="B34" t="s">
        <v>49</v>
      </c>
      <c r="C34" t="s">
        <v>13</v>
      </c>
      <c r="D34" t="s">
        <v>15</v>
      </c>
      <c r="E34">
        <v>0.5</v>
      </c>
      <c r="F34">
        <v>0.5</v>
      </c>
      <c r="G34">
        <v>0.1</v>
      </c>
      <c r="H34">
        <v>6</v>
      </c>
      <c r="I34">
        <v>1.4</v>
      </c>
      <c r="J34">
        <v>2000</v>
      </c>
      <c r="L34" t="s">
        <v>15</v>
      </c>
      <c r="M34">
        <v>1000</v>
      </c>
      <c r="N34">
        <v>0.9</v>
      </c>
      <c r="O34">
        <v>0.7</v>
      </c>
      <c r="P34">
        <v>0.7</v>
      </c>
    </row>
    <row r="35" spans="1:16" x14ac:dyDescent="0.2">
      <c r="A35" t="s">
        <v>50</v>
      </c>
      <c r="B35" t="s">
        <v>50</v>
      </c>
      <c r="C35" t="s">
        <v>13</v>
      </c>
      <c r="D35" t="s">
        <v>15</v>
      </c>
      <c r="E35">
        <v>0.5</v>
      </c>
      <c r="F35">
        <v>0.5</v>
      </c>
      <c r="G35">
        <v>0.1</v>
      </c>
      <c r="H35">
        <v>6</v>
      </c>
      <c r="I35">
        <v>3.5</v>
      </c>
      <c r="J35">
        <v>2850</v>
      </c>
      <c r="L35" t="s">
        <v>15</v>
      </c>
      <c r="M35">
        <v>1000</v>
      </c>
      <c r="N35">
        <v>0.9</v>
      </c>
      <c r="O35">
        <v>0.7</v>
      </c>
      <c r="P35">
        <v>0.7</v>
      </c>
    </row>
    <row r="36" spans="1:16" x14ac:dyDescent="0.2">
      <c r="A36" t="s">
        <v>51</v>
      </c>
      <c r="B36" t="s">
        <v>51</v>
      </c>
      <c r="C36" t="s">
        <v>13</v>
      </c>
      <c r="D36" t="s">
        <v>15</v>
      </c>
      <c r="E36">
        <v>0.5</v>
      </c>
      <c r="F36">
        <v>0.5</v>
      </c>
      <c r="G36">
        <v>0.1</v>
      </c>
      <c r="H36">
        <v>6</v>
      </c>
      <c r="I36">
        <v>2.8</v>
      </c>
      <c r="J36">
        <v>2600</v>
      </c>
      <c r="L36" t="s">
        <v>15</v>
      </c>
      <c r="M36">
        <v>790</v>
      </c>
      <c r="N36">
        <v>0.9</v>
      </c>
      <c r="O36">
        <v>0.7</v>
      </c>
      <c r="P36">
        <v>0.7</v>
      </c>
    </row>
    <row r="37" spans="1:16" x14ac:dyDescent="0.2">
      <c r="A37" t="s">
        <v>52</v>
      </c>
      <c r="B37" t="s">
        <v>52</v>
      </c>
      <c r="C37" t="s">
        <v>13</v>
      </c>
      <c r="D37" t="s">
        <v>15</v>
      </c>
      <c r="E37">
        <v>0.5</v>
      </c>
      <c r="F37">
        <v>0.5</v>
      </c>
      <c r="G37">
        <v>0.1</v>
      </c>
      <c r="H37">
        <v>6</v>
      </c>
      <c r="I37">
        <v>1.4</v>
      </c>
      <c r="J37">
        <v>2000</v>
      </c>
      <c r="L37" t="s">
        <v>15</v>
      </c>
      <c r="M37">
        <v>1000</v>
      </c>
      <c r="N37">
        <v>0.9</v>
      </c>
      <c r="O37">
        <v>0.7</v>
      </c>
      <c r="P37">
        <v>0.7</v>
      </c>
    </row>
    <row r="38" spans="1:16" x14ac:dyDescent="0.2">
      <c r="A38" t="s">
        <v>53</v>
      </c>
      <c r="B38" t="s">
        <v>644</v>
      </c>
      <c r="C38" t="s">
        <v>13</v>
      </c>
      <c r="D38" t="s">
        <v>15</v>
      </c>
      <c r="E38">
        <v>0.5</v>
      </c>
      <c r="F38">
        <v>0.5</v>
      </c>
      <c r="G38">
        <v>0.1</v>
      </c>
      <c r="H38">
        <v>6</v>
      </c>
      <c r="I38">
        <v>0.66</v>
      </c>
      <c r="J38">
        <v>1500</v>
      </c>
      <c r="L38" t="s">
        <v>15</v>
      </c>
      <c r="M38">
        <v>1000</v>
      </c>
      <c r="N38">
        <v>0.9</v>
      </c>
      <c r="O38">
        <v>0.7</v>
      </c>
      <c r="P38">
        <v>0.7</v>
      </c>
    </row>
    <row r="39" spans="1:16" x14ac:dyDescent="0.2">
      <c r="A39" t="s">
        <v>54</v>
      </c>
      <c r="B39" t="s">
        <v>54</v>
      </c>
      <c r="C39" t="s">
        <v>13</v>
      </c>
      <c r="D39" t="s">
        <v>15</v>
      </c>
      <c r="E39">
        <v>0.5</v>
      </c>
      <c r="F39">
        <v>0.5</v>
      </c>
      <c r="G39">
        <v>0.1</v>
      </c>
      <c r="H39">
        <v>6</v>
      </c>
      <c r="I39">
        <v>2.2999999999999998</v>
      </c>
      <c r="J39">
        <v>2600</v>
      </c>
      <c r="L39" t="s">
        <v>15</v>
      </c>
      <c r="M39">
        <v>710</v>
      </c>
      <c r="N39">
        <v>0.9</v>
      </c>
      <c r="O39">
        <v>0.7</v>
      </c>
      <c r="P39">
        <v>0.7</v>
      </c>
    </row>
    <row r="40" spans="1:16" x14ac:dyDescent="0.2">
      <c r="A40" t="s">
        <v>55</v>
      </c>
      <c r="B40" t="s">
        <v>645</v>
      </c>
      <c r="C40" t="s">
        <v>13</v>
      </c>
      <c r="D40" t="s">
        <v>15</v>
      </c>
      <c r="E40">
        <v>0.5</v>
      </c>
      <c r="F40">
        <v>0.5</v>
      </c>
      <c r="G40">
        <v>0.1</v>
      </c>
      <c r="H40">
        <v>6</v>
      </c>
      <c r="I40">
        <v>0.57999999999999996</v>
      </c>
      <c r="J40">
        <v>1400</v>
      </c>
      <c r="L40" t="s">
        <v>15</v>
      </c>
      <c r="M40">
        <v>1000</v>
      </c>
      <c r="N40">
        <v>0.9</v>
      </c>
      <c r="O40">
        <v>0.7</v>
      </c>
      <c r="P40">
        <v>0.7</v>
      </c>
    </row>
    <row r="41" spans="1:16" x14ac:dyDescent="0.2">
      <c r="A41" t="s">
        <v>56</v>
      </c>
      <c r="B41" t="s">
        <v>646</v>
      </c>
      <c r="C41" t="s">
        <v>13</v>
      </c>
      <c r="D41" t="s">
        <v>15</v>
      </c>
      <c r="E41">
        <v>0.5</v>
      </c>
      <c r="F41">
        <v>0.5</v>
      </c>
      <c r="G41">
        <v>0.1</v>
      </c>
      <c r="H41">
        <v>6</v>
      </c>
      <c r="I41">
        <v>0.68</v>
      </c>
      <c r="J41">
        <v>1600</v>
      </c>
      <c r="L41" t="s">
        <v>15</v>
      </c>
      <c r="M41">
        <v>1000</v>
      </c>
      <c r="N41">
        <v>0.9</v>
      </c>
      <c r="O41">
        <v>0.7</v>
      </c>
      <c r="P41">
        <v>0.7</v>
      </c>
    </row>
    <row r="42" spans="1:16" x14ac:dyDescent="0.2">
      <c r="A42" t="s">
        <v>57</v>
      </c>
      <c r="B42" t="s">
        <v>647</v>
      </c>
      <c r="C42" t="s">
        <v>13</v>
      </c>
      <c r="D42" t="s">
        <v>15</v>
      </c>
      <c r="E42">
        <v>0.5</v>
      </c>
      <c r="F42">
        <v>0.5</v>
      </c>
      <c r="G42">
        <v>0.1</v>
      </c>
      <c r="H42">
        <v>6</v>
      </c>
      <c r="I42">
        <v>0.81</v>
      </c>
      <c r="J42">
        <v>1800</v>
      </c>
      <c r="L42" t="s">
        <v>15</v>
      </c>
      <c r="M42">
        <v>1000</v>
      </c>
      <c r="N42">
        <v>0.9</v>
      </c>
      <c r="O42">
        <v>0.7</v>
      </c>
      <c r="P42">
        <v>0.7</v>
      </c>
    </row>
    <row r="43" spans="1:16" x14ac:dyDescent="0.2">
      <c r="A43" t="s">
        <v>58</v>
      </c>
      <c r="B43" t="s">
        <v>648</v>
      </c>
      <c r="C43" t="s">
        <v>13</v>
      </c>
      <c r="D43" t="s">
        <v>15</v>
      </c>
      <c r="E43">
        <v>0.5</v>
      </c>
      <c r="F43">
        <v>0.5</v>
      </c>
      <c r="G43">
        <v>0.1</v>
      </c>
      <c r="H43">
        <v>6</v>
      </c>
      <c r="I43">
        <v>0.96</v>
      </c>
      <c r="J43">
        <v>2000</v>
      </c>
      <c r="L43" t="s">
        <v>15</v>
      </c>
      <c r="M43">
        <v>1000</v>
      </c>
      <c r="N43">
        <v>0.9</v>
      </c>
      <c r="O43">
        <v>0.7</v>
      </c>
      <c r="P43">
        <v>0.7</v>
      </c>
    </row>
    <row r="44" spans="1:16" x14ac:dyDescent="0.2">
      <c r="A44" t="s">
        <v>59</v>
      </c>
      <c r="B44" t="s">
        <v>649</v>
      </c>
      <c r="C44" t="s">
        <v>13</v>
      </c>
      <c r="D44" t="s">
        <v>15</v>
      </c>
      <c r="E44">
        <v>0.5</v>
      </c>
      <c r="F44">
        <v>0.5</v>
      </c>
      <c r="G44">
        <v>0.1</v>
      </c>
      <c r="H44">
        <v>6</v>
      </c>
      <c r="I44">
        <v>0.09</v>
      </c>
      <c r="J44">
        <v>350</v>
      </c>
      <c r="L44" t="s">
        <v>15</v>
      </c>
      <c r="M44">
        <v>1000</v>
      </c>
      <c r="N44">
        <v>0.9</v>
      </c>
      <c r="O44">
        <v>0.7</v>
      </c>
      <c r="P44">
        <v>0.7</v>
      </c>
    </row>
    <row r="45" spans="1:16" x14ac:dyDescent="0.2">
      <c r="A45" t="s">
        <v>60</v>
      </c>
      <c r="B45" t="s">
        <v>650</v>
      </c>
      <c r="C45" t="s">
        <v>13</v>
      </c>
      <c r="D45" t="s">
        <v>15</v>
      </c>
      <c r="E45">
        <v>0.5</v>
      </c>
      <c r="F45">
        <v>0.5</v>
      </c>
      <c r="G45">
        <v>0.1</v>
      </c>
      <c r="H45">
        <v>6</v>
      </c>
      <c r="I45">
        <v>0.12</v>
      </c>
      <c r="J45">
        <v>500</v>
      </c>
      <c r="L45" t="s">
        <v>15</v>
      </c>
      <c r="M45">
        <v>1000</v>
      </c>
      <c r="N45">
        <v>0.9</v>
      </c>
      <c r="O45">
        <v>0.7</v>
      </c>
      <c r="P45">
        <v>0.7</v>
      </c>
    </row>
    <row r="46" spans="1:16" x14ac:dyDescent="0.2">
      <c r="A46" t="s">
        <v>61</v>
      </c>
      <c r="B46" t="s">
        <v>651</v>
      </c>
      <c r="C46" t="s">
        <v>13</v>
      </c>
      <c r="D46" t="s">
        <v>15</v>
      </c>
      <c r="E46">
        <v>0.5</v>
      </c>
      <c r="F46">
        <v>0.5</v>
      </c>
      <c r="G46">
        <v>0.1</v>
      </c>
      <c r="H46">
        <v>6</v>
      </c>
      <c r="I46">
        <v>0.08</v>
      </c>
      <c r="J46">
        <v>300</v>
      </c>
      <c r="L46" t="s">
        <v>15</v>
      </c>
      <c r="M46">
        <v>1000</v>
      </c>
      <c r="N46">
        <v>0.9</v>
      </c>
      <c r="O46">
        <v>0.7</v>
      </c>
      <c r="P46">
        <v>0.7</v>
      </c>
    </row>
    <row r="47" spans="1:16" x14ac:dyDescent="0.2">
      <c r="A47" t="s">
        <v>62</v>
      </c>
      <c r="B47" t="s">
        <v>652</v>
      </c>
      <c r="C47" t="s">
        <v>13</v>
      </c>
      <c r="D47" t="s">
        <v>15</v>
      </c>
      <c r="E47">
        <v>0.5</v>
      </c>
      <c r="F47">
        <v>0.5</v>
      </c>
      <c r="G47">
        <v>0.1</v>
      </c>
      <c r="H47">
        <v>6</v>
      </c>
      <c r="I47">
        <v>0.1</v>
      </c>
      <c r="J47">
        <v>650</v>
      </c>
      <c r="L47" t="s">
        <v>15</v>
      </c>
      <c r="M47">
        <v>1000</v>
      </c>
      <c r="N47">
        <v>0.9</v>
      </c>
      <c r="O47">
        <v>0.7</v>
      </c>
      <c r="P47">
        <v>0.7</v>
      </c>
    </row>
    <row r="48" spans="1:16" x14ac:dyDescent="0.2">
      <c r="A48" t="s">
        <v>63</v>
      </c>
      <c r="B48" t="s">
        <v>653</v>
      </c>
      <c r="C48" t="s">
        <v>13</v>
      </c>
      <c r="D48" t="s">
        <v>15</v>
      </c>
      <c r="E48">
        <v>0.5</v>
      </c>
      <c r="F48">
        <v>0.5</v>
      </c>
      <c r="G48">
        <v>0.1</v>
      </c>
      <c r="H48">
        <v>6</v>
      </c>
      <c r="I48">
        <v>3.5000000000000003E-2</v>
      </c>
      <c r="J48">
        <v>30</v>
      </c>
      <c r="L48" t="s">
        <v>15</v>
      </c>
      <c r="M48">
        <v>1500</v>
      </c>
      <c r="N48">
        <v>0.9</v>
      </c>
      <c r="O48">
        <v>0.7</v>
      </c>
      <c r="P48">
        <v>0.7</v>
      </c>
    </row>
    <row r="49" spans="1:16" x14ac:dyDescent="0.2">
      <c r="A49" t="s">
        <v>64</v>
      </c>
      <c r="B49" t="s">
        <v>64</v>
      </c>
      <c r="C49" t="s">
        <v>13</v>
      </c>
      <c r="D49" t="s">
        <v>15</v>
      </c>
      <c r="E49">
        <v>0.5</v>
      </c>
      <c r="F49">
        <v>0.5</v>
      </c>
      <c r="G49">
        <v>0.1</v>
      </c>
      <c r="H49">
        <v>6</v>
      </c>
      <c r="I49">
        <v>0.03</v>
      </c>
      <c r="J49">
        <v>30</v>
      </c>
      <c r="L49" t="s">
        <v>15</v>
      </c>
      <c r="M49">
        <v>1400</v>
      </c>
      <c r="N49">
        <v>0.9</v>
      </c>
      <c r="O49">
        <v>0.7</v>
      </c>
      <c r="P49">
        <v>0.7</v>
      </c>
    </row>
    <row r="50" spans="1:16" x14ac:dyDescent="0.2">
      <c r="A50" t="s">
        <v>65</v>
      </c>
      <c r="B50" t="s">
        <v>65</v>
      </c>
      <c r="C50" t="s">
        <v>13</v>
      </c>
      <c r="D50" t="s">
        <v>15</v>
      </c>
      <c r="E50">
        <v>0.5</v>
      </c>
      <c r="F50">
        <v>0.5</v>
      </c>
      <c r="G50">
        <v>0.1</v>
      </c>
      <c r="H50">
        <v>6</v>
      </c>
      <c r="I50">
        <v>2.5000000000000001E-2</v>
      </c>
      <c r="J50">
        <v>30</v>
      </c>
      <c r="L50" t="s">
        <v>15</v>
      </c>
      <c r="M50">
        <v>1400</v>
      </c>
      <c r="N50">
        <v>0.9</v>
      </c>
      <c r="O50">
        <v>0.7</v>
      </c>
      <c r="P50">
        <v>0.7</v>
      </c>
    </row>
    <row r="51" spans="1:16" x14ac:dyDescent="0.2">
      <c r="A51" t="s">
        <v>66</v>
      </c>
      <c r="B51" t="s">
        <v>66</v>
      </c>
      <c r="C51" t="s">
        <v>13</v>
      </c>
      <c r="D51" t="s">
        <v>15</v>
      </c>
      <c r="E51">
        <v>0.5</v>
      </c>
      <c r="F51">
        <v>0.5</v>
      </c>
      <c r="G51">
        <v>0.1</v>
      </c>
      <c r="H51">
        <v>6</v>
      </c>
      <c r="I51">
        <v>2.8000000000000001E-2</v>
      </c>
      <c r="J51">
        <v>30</v>
      </c>
      <c r="L51" t="s">
        <v>15</v>
      </c>
      <c r="M51">
        <v>1400</v>
      </c>
      <c r="N51">
        <v>0.9</v>
      </c>
      <c r="O51">
        <v>0.7</v>
      </c>
      <c r="P51">
        <v>0.7</v>
      </c>
    </row>
    <row r="52" spans="1:16" x14ac:dyDescent="0.2">
      <c r="A52" t="s">
        <v>67</v>
      </c>
      <c r="B52" t="s">
        <v>67</v>
      </c>
      <c r="C52" t="s">
        <v>13</v>
      </c>
      <c r="D52" t="s">
        <v>15</v>
      </c>
      <c r="E52">
        <v>0.5</v>
      </c>
      <c r="F52">
        <v>0.5</v>
      </c>
      <c r="G52">
        <v>0.1</v>
      </c>
      <c r="H52">
        <v>6</v>
      </c>
      <c r="I52">
        <v>4.2000000000000003E-2</v>
      </c>
      <c r="J52">
        <v>160</v>
      </c>
      <c r="L52" t="s">
        <v>15</v>
      </c>
      <c r="M52">
        <v>2100</v>
      </c>
      <c r="N52">
        <v>0.9</v>
      </c>
      <c r="O52">
        <v>0.7</v>
      </c>
      <c r="P52">
        <v>0.7</v>
      </c>
    </row>
    <row r="53" spans="1:16" x14ac:dyDescent="0.2">
      <c r="A53" t="s">
        <v>622</v>
      </c>
      <c r="B53" t="s">
        <v>622</v>
      </c>
      <c r="C53" t="s">
        <v>13</v>
      </c>
      <c r="D53" t="s">
        <v>15</v>
      </c>
      <c r="E53">
        <v>0.5</v>
      </c>
      <c r="F53">
        <v>0.5</v>
      </c>
      <c r="G53">
        <v>0.1</v>
      </c>
      <c r="H53">
        <v>6</v>
      </c>
      <c r="I53">
        <v>0.16</v>
      </c>
      <c r="J53">
        <v>1121.29</v>
      </c>
      <c r="L53" t="s">
        <v>24</v>
      </c>
      <c r="M53">
        <v>1460</v>
      </c>
      <c r="N53">
        <v>0.9</v>
      </c>
      <c r="O53">
        <v>0.7</v>
      </c>
      <c r="P53">
        <v>0.7</v>
      </c>
    </row>
    <row r="54" spans="1:16" x14ac:dyDescent="0.2">
      <c r="A54" t="s">
        <v>68</v>
      </c>
      <c r="B54" t="s">
        <v>68</v>
      </c>
      <c r="C54" t="s">
        <v>13</v>
      </c>
      <c r="D54" t="s">
        <v>15</v>
      </c>
      <c r="E54">
        <v>0.5</v>
      </c>
      <c r="F54">
        <v>0.5</v>
      </c>
      <c r="G54">
        <v>0.1</v>
      </c>
      <c r="H54">
        <v>6</v>
      </c>
      <c r="I54">
        <v>0.04</v>
      </c>
      <c r="J54">
        <v>20</v>
      </c>
      <c r="L54" t="s">
        <v>15</v>
      </c>
      <c r="M54">
        <v>1500</v>
      </c>
      <c r="N54">
        <v>0.9</v>
      </c>
      <c r="O54">
        <v>0.7</v>
      </c>
      <c r="P54">
        <v>0.7</v>
      </c>
    </row>
    <row r="55" spans="1:16" x14ac:dyDescent="0.2">
      <c r="A55" t="s">
        <v>69</v>
      </c>
      <c r="B55" t="s">
        <v>69</v>
      </c>
      <c r="C55" t="s">
        <v>13</v>
      </c>
      <c r="D55" t="s">
        <v>15</v>
      </c>
      <c r="E55">
        <v>0.5</v>
      </c>
      <c r="F55">
        <v>0.5</v>
      </c>
      <c r="G55">
        <v>0.1</v>
      </c>
      <c r="H55">
        <v>6</v>
      </c>
      <c r="I55">
        <v>7.0000000000000001E-3</v>
      </c>
      <c r="J55">
        <v>205</v>
      </c>
      <c r="L55" t="s">
        <v>15</v>
      </c>
      <c r="M55">
        <v>900</v>
      </c>
      <c r="N55">
        <v>0.9</v>
      </c>
      <c r="O55">
        <v>0.7</v>
      </c>
      <c r="P55">
        <v>0.7</v>
      </c>
    </row>
    <row r="56" spans="1:16" x14ac:dyDescent="0.2">
      <c r="A56" t="s">
        <v>627</v>
      </c>
      <c r="B56" t="s">
        <v>627</v>
      </c>
      <c r="C56" t="s">
        <v>13</v>
      </c>
      <c r="D56" t="s">
        <v>15</v>
      </c>
      <c r="E56">
        <v>0.5</v>
      </c>
      <c r="F56">
        <v>0.5</v>
      </c>
      <c r="G56">
        <v>0.1</v>
      </c>
      <c r="H56">
        <v>6</v>
      </c>
      <c r="I56">
        <v>7.0000000000000001E-3</v>
      </c>
      <c r="J56">
        <v>205</v>
      </c>
      <c r="L56" t="s">
        <v>15</v>
      </c>
      <c r="M56">
        <v>900</v>
      </c>
    </row>
    <row r="57" spans="1:16" x14ac:dyDescent="0.2">
      <c r="A57" t="s">
        <v>104</v>
      </c>
      <c r="B57" t="s">
        <v>104</v>
      </c>
      <c r="C57" t="s">
        <v>13</v>
      </c>
      <c r="D57" t="s">
        <v>15</v>
      </c>
      <c r="E57">
        <v>0.5</v>
      </c>
      <c r="F57">
        <v>0.5</v>
      </c>
      <c r="G57">
        <v>0.1</v>
      </c>
      <c r="H57">
        <v>6</v>
      </c>
      <c r="I57">
        <v>7.0000000000000001E-3</v>
      </c>
      <c r="J57">
        <v>205</v>
      </c>
      <c r="L57" t="s">
        <v>15</v>
      </c>
      <c r="M57">
        <v>900</v>
      </c>
      <c r="N57">
        <v>0.9</v>
      </c>
      <c r="O57">
        <v>0.7</v>
      </c>
      <c r="P57">
        <v>0.7</v>
      </c>
    </row>
    <row r="58" spans="1:16" x14ac:dyDescent="0.2">
      <c r="A58" t="s">
        <v>105</v>
      </c>
      <c r="B58" t="s">
        <v>105</v>
      </c>
      <c r="C58" t="s">
        <v>13</v>
      </c>
      <c r="D58" t="s">
        <v>15</v>
      </c>
      <c r="E58">
        <v>0.5</v>
      </c>
      <c r="F58">
        <v>0.5</v>
      </c>
      <c r="G58">
        <v>0.1</v>
      </c>
      <c r="H58">
        <v>6</v>
      </c>
      <c r="I58">
        <v>160</v>
      </c>
      <c r="J58">
        <v>2800</v>
      </c>
      <c r="L58" t="s">
        <v>15</v>
      </c>
      <c r="M58">
        <v>880</v>
      </c>
      <c r="N58">
        <v>0.9</v>
      </c>
      <c r="O58">
        <v>0.7</v>
      </c>
      <c r="P58">
        <v>0.7</v>
      </c>
    </row>
    <row r="59" spans="1:16" x14ac:dyDescent="0.2">
      <c r="A59" t="s">
        <v>106</v>
      </c>
      <c r="B59" t="s">
        <v>106</v>
      </c>
      <c r="C59" t="s">
        <v>13</v>
      </c>
      <c r="D59" t="s">
        <v>15</v>
      </c>
      <c r="E59">
        <v>0.5</v>
      </c>
      <c r="F59">
        <v>0.5</v>
      </c>
      <c r="G59">
        <v>0.1</v>
      </c>
      <c r="H59">
        <v>6</v>
      </c>
      <c r="I59">
        <v>80.5</v>
      </c>
      <c r="J59">
        <v>2300</v>
      </c>
      <c r="L59" t="s">
        <v>15</v>
      </c>
      <c r="M59">
        <v>940</v>
      </c>
      <c r="N59">
        <v>0.9</v>
      </c>
      <c r="O59">
        <v>0.7</v>
      </c>
      <c r="P59">
        <v>0.7</v>
      </c>
    </row>
    <row r="60" spans="1:16" x14ac:dyDescent="0.2">
      <c r="A60" t="s">
        <v>107</v>
      </c>
      <c r="B60" t="s">
        <v>107</v>
      </c>
      <c r="C60" t="s">
        <v>13</v>
      </c>
      <c r="D60" t="s">
        <v>15</v>
      </c>
      <c r="E60">
        <v>0.5</v>
      </c>
      <c r="F60">
        <v>0.5</v>
      </c>
      <c r="G60">
        <v>0.1</v>
      </c>
      <c r="H60">
        <v>6</v>
      </c>
      <c r="I60">
        <v>45</v>
      </c>
      <c r="J60">
        <v>7800</v>
      </c>
      <c r="L60" t="s">
        <v>15</v>
      </c>
      <c r="M60">
        <v>480</v>
      </c>
      <c r="N60">
        <v>0.9</v>
      </c>
      <c r="O60">
        <v>0.7</v>
      </c>
      <c r="P60">
        <v>0.7</v>
      </c>
    </row>
    <row r="61" spans="1:16" x14ac:dyDescent="0.2">
      <c r="A61" t="s">
        <v>108</v>
      </c>
      <c r="B61" t="s">
        <v>108</v>
      </c>
      <c r="C61" t="s">
        <v>13</v>
      </c>
      <c r="D61" t="s">
        <v>15</v>
      </c>
      <c r="E61">
        <v>0.5</v>
      </c>
      <c r="F61">
        <v>0.5</v>
      </c>
      <c r="G61">
        <v>0.1</v>
      </c>
      <c r="H61">
        <v>6</v>
      </c>
      <c r="I61">
        <v>0.72</v>
      </c>
      <c r="J61">
        <v>1856</v>
      </c>
      <c r="L61" t="s">
        <v>19</v>
      </c>
      <c r="M61">
        <v>840</v>
      </c>
      <c r="N61">
        <v>0.9</v>
      </c>
      <c r="O61">
        <v>0.7</v>
      </c>
      <c r="P61">
        <v>0.7</v>
      </c>
    </row>
    <row r="62" spans="1:16" x14ac:dyDescent="0.2">
      <c r="A62" t="s">
        <v>18</v>
      </c>
      <c r="B62" t="s">
        <v>18</v>
      </c>
      <c r="C62" t="s">
        <v>13</v>
      </c>
      <c r="D62" t="s">
        <v>15</v>
      </c>
      <c r="E62">
        <v>0.5</v>
      </c>
      <c r="F62">
        <v>0.5</v>
      </c>
      <c r="G62">
        <v>0.1</v>
      </c>
      <c r="H62">
        <v>6</v>
      </c>
      <c r="I62">
        <v>0.72</v>
      </c>
      <c r="J62">
        <v>1856</v>
      </c>
      <c r="L62" t="s">
        <v>19</v>
      </c>
      <c r="M62">
        <v>840</v>
      </c>
      <c r="N62">
        <v>0.9</v>
      </c>
      <c r="O62">
        <v>0.7</v>
      </c>
      <c r="P62">
        <v>0.7</v>
      </c>
    </row>
    <row r="63" spans="1:16" x14ac:dyDescent="0.2">
      <c r="A63" t="s">
        <v>109</v>
      </c>
      <c r="B63" t="s">
        <v>109</v>
      </c>
      <c r="C63" t="s">
        <v>13</v>
      </c>
      <c r="D63" t="s">
        <v>15</v>
      </c>
      <c r="E63">
        <v>0.5</v>
      </c>
      <c r="F63">
        <v>0.5</v>
      </c>
      <c r="G63">
        <v>0.1</v>
      </c>
      <c r="H63">
        <v>6</v>
      </c>
      <c r="I63">
        <v>45.28</v>
      </c>
      <c r="J63">
        <v>7824</v>
      </c>
      <c r="L63" t="s">
        <v>19</v>
      </c>
      <c r="M63">
        <v>500</v>
      </c>
      <c r="N63">
        <v>0.9</v>
      </c>
      <c r="O63">
        <v>0.7</v>
      </c>
      <c r="P63">
        <v>0.7</v>
      </c>
    </row>
    <row r="64" spans="1:16" x14ac:dyDescent="0.2">
      <c r="A64" t="s">
        <v>110</v>
      </c>
      <c r="B64" t="s">
        <v>110</v>
      </c>
      <c r="C64" t="s">
        <v>13</v>
      </c>
      <c r="D64" t="s">
        <v>15</v>
      </c>
      <c r="E64">
        <v>0.5</v>
      </c>
      <c r="F64">
        <v>0.5</v>
      </c>
      <c r="G64">
        <v>0.1</v>
      </c>
      <c r="H64">
        <v>6</v>
      </c>
      <c r="I64">
        <v>0.99</v>
      </c>
      <c r="J64">
        <v>2528</v>
      </c>
      <c r="L64" t="s">
        <v>19</v>
      </c>
      <c r="M64">
        <v>880</v>
      </c>
      <c r="N64">
        <v>0.9</v>
      </c>
      <c r="O64">
        <v>0.7</v>
      </c>
      <c r="P64">
        <v>0.7</v>
      </c>
    </row>
    <row r="65" spans="1:16" x14ac:dyDescent="0.2">
      <c r="A65" t="s">
        <v>111</v>
      </c>
      <c r="B65" t="s">
        <v>111</v>
      </c>
      <c r="C65" t="s">
        <v>13</v>
      </c>
      <c r="D65" t="s">
        <v>15</v>
      </c>
      <c r="E65">
        <v>0.5</v>
      </c>
      <c r="F65">
        <v>0.5</v>
      </c>
      <c r="G65">
        <v>0.1</v>
      </c>
      <c r="H65">
        <v>6</v>
      </c>
      <c r="I65">
        <v>3.17</v>
      </c>
      <c r="J65">
        <v>2560</v>
      </c>
      <c r="L65" t="s">
        <v>12</v>
      </c>
      <c r="M65">
        <v>790</v>
      </c>
      <c r="N65">
        <v>0.9</v>
      </c>
      <c r="O65">
        <v>0.7</v>
      </c>
      <c r="P65">
        <v>0.7</v>
      </c>
    </row>
    <row r="66" spans="1:16" x14ac:dyDescent="0.2">
      <c r="A66" t="s">
        <v>624</v>
      </c>
      <c r="B66" t="s">
        <v>624</v>
      </c>
      <c r="C66" t="s">
        <v>13</v>
      </c>
      <c r="D66" t="s">
        <v>15</v>
      </c>
      <c r="E66">
        <v>0.5</v>
      </c>
      <c r="F66">
        <v>0.5</v>
      </c>
      <c r="G66">
        <v>0.1</v>
      </c>
      <c r="H66">
        <v>6</v>
      </c>
      <c r="I66">
        <v>0.12</v>
      </c>
      <c r="J66">
        <v>540</v>
      </c>
      <c r="L66" t="s">
        <v>10</v>
      </c>
      <c r="M66">
        <v>1210</v>
      </c>
      <c r="N66">
        <v>0.9</v>
      </c>
      <c r="O66">
        <v>0.7</v>
      </c>
      <c r="P66">
        <v>0.7</v>
      </c>
    </row>
    <row r="67" spans="1:16" x14ac:dyDescent="0.2">
      <c r="A67" t="s">
        <v>641</v>
      </c>
      <c r="B67" t="s">
        <v>677</v>
      </c>
      <c r="C67" t="s">
        <v>13</v>
      </c>
      <c r="D67" t="s">
        <v>15</v>
      </c>
      <c r="E67">
        <v>0.5</v>
      </c>
      <c r="F67">
        <v>0.5</v>
      </c>
      <c r="G67">
        <v>0.1</v>
      </c>
      <c r="H67">
        <v>6</v>
      </c>
      <c r="I67">
        <v>0.12</v>
      </c>
      <c r="J67">
        <v>540</v>
      </c>
      <c r="L67" t="s">
        <v>10</v>
      </c>
      <c r="M67">
        <v>1210</v>
      </c>
      <c r="N67">
        <v>0.9</v>
      </c>
      <c r="O67">
        <v>0.7</v>
      </c>
      <c r="P67">
        <v>0.7</v>
      </c>
    </row>
    <row r="68" spans="1:16" x14ac:dyDescent="0.2">
      <c r="A68" t="s">
        <v>11</v>
      </c>
      <c r="B68" t="s">
        <v>11</v>
      </c>
      <c r="C68" t="s">
        <v>13</v>
      </c>
      <c r="D68" t="s">
        <v>15</v>
      </c>
      <c r="E68">
        <v>0.5</v>
      </c>
      <c r="F68">
        <v>0.5</v>
      </c>
      <c r="G68">
        <v>0.1</v>
      </c>
      <c r="H68">
        <v>6</v>
      </c>
      <c r="I68">
        <v>0.12</v>
      </c>
      <c r="J68">
        <v>540</v>
      </c>
      <c r="L68" t="s">
        <v>10</v>
      </c>
      <c r="M68">
        <v>1210</v>
      </c>
      <c r="N68">
        <v>0.9</v>
      </c>
      <c r="O68">
        <v>0.7</v>
      </c>
      <c r="P68">
        <v>0.7</v>
      </c>
    </row>
    <row r="69" spans="1:16" x14ac:dyDescent="0.2">
      <c r="A69" t="s">
        <v>612</v>
      </c>
      <c r="B69" t="s">
        <v>612</v>
      </c>
      <c r="C69" t="s">
        <v>13</v>
      </c>
      <c r="D69" t="s">
        <v>15</v>
      </c>
      <c r="E69">
        <v>0.5</v>
      </c>
      <c r="F69">
        <v>0.5</v>
      </c>
      <c r="G69">
        <v>0.1</v>
      </c>
      <c r="H69">
        <v>6</v>
      </c>
      <c r="I69">
        <v>0.16</v>
      </c>
      <c r="J69">
        <v>784.9</v>
      </c>
      <c r="L69" t="s">
        <v>19</v>
      </c>
      <c r="M69">
        <v>830</v>
      </c>
      <c r="N69">
        <v>0.9</v>
      </c>
      <c r="O69">
        <v>0.92</v>
      </c>
      <c r="P69">
        <v>0.92</v>
      </c>
    </row>
    <row r="70" spans="1:16" x14ac:dyDescent="0.2">
      <c r="A70" t="s">
        <v>613</v>
      </c>
      <c r="B70" t="s">
        <v>613</v>
      </c>
      <c r="C70" t="s">
        <v>13</v>
      </c>
      <c r="D70" t="s">
        <v>15</v>
      </c>
      <c r="E70">
        <v>0.5</v>
      </c>
      <c r="F70">
        <v>0.5</v>
      </c>
      <c r="G70">
        <v>0.1</v>
      </c>
      <c r="H70">
        <v>6</v>
      </c>
      <c r="I70">
        <v>0.69179999999999997</v>
      </c>
      <c r="J70">
        <v>1858</v>
      </c>
      <c r="L70" t="s">
        <v>19</v>
      </c>
      <c r="M70">
        <v>837</v>
      </c>
      <c r="N70">
        <v>0.9</v>
      </c>
      <c r="O70">
        <v>0.92</v>
      </c>
      <c r="P70">
        <v>0.92</v>
      </c>
    </row>
    <row r="71" spans="1:16" x14ac:dyDescent="0.2">
      <c r="A71" t="s">
        <v>614</v>
      </c>
      <c r="B71" t="s">
        <v>614</v>
      </c>
      <c r="C71" t="s">
        <v>13</v>
      </c>
      <c r="D71" t="s">
        <v>15</v>
      </c>
      <c r="E71">
        <v>0.5</v>
      </c>
      <c r="F71">
        <v>0.5</v>
      </c>
      <c r="G71">
        <v>0.1</v>
      </c>
      <c r="H71">
        <v>6</v>
      </c>
      <c r="I71">
        <v>1.3109999999999999</v>
      </c>
      <c r="J71">
        <v>2240</v>
      </c>
      <c r="L71" t="s">
        <v>15</v>
      </c>
      <c r="M71">
        <v>836.8</v>
      </c>
      <c r="N71">
        <v>0.9</v>
      </c>
      <c r="O71">
        <v>0.7</v>
      </c>
      <c r="P71">
        <v>0.7</v>
      </c>
    </row>
    <row r="72" spans="1:16" x14ac:dyDescent="0.2">
      <c r="A72" t="s">
        <v>615</v>
      </c>
      <c r="B72" t="s">
        <v>615</v>
      </c>
      <c r="C72" t="s">
        <v>13</v>
      </c>
      <c r="D72" t="s">
        <v>15</v>
      </c>
      <c r="E72">
        <v>0.5</v>
      </c>
      <c r="F72">
        <v>0.5</v>
      </c>
      <c r="G72">
        <v>0.1</v>
      </c>
      <c r="H72">
        <v>6</v>
      </c>
      <c r="I72">
        <v>4.6189375999999997E-2</v>
      </c>
      <c r="J72">
        <v>0.5</v>
      </c>
      <c r="L72" t="s">
        <v>15</v>
      </c>
      <c r="M72">
        <v>1800</v>
      </c>
      <c r="N72">
        <v>0.9</v>
      </c>
      <c r="O72">
        <v>0.9</v>
      </c>
      <c r="P72">
        <v>0.8</v>
      </c>
    </row>
    <row r="73" spans="1:16" x14ac:dyDescent="0.2">
      <c r="A73" t="s">
        <v>616</v>
      </c>
      <c r="B73" t="s">
        <v>616</v>
      </c>
      <c r="C73" t="s">
        <v>13</v>
      </c>
      <c r="D73" t="s">
        <v>15</v>
      </c>
      <c r="E73">
        <v>0.5</v>
      </c>
      <c r="F73">
        <v>0.5</v>
      </c>
      <c r="G73">
        <v>0.1</v>
      </c>
      <c r="H73">
        <v>6</v>
      </c>
      <c r="I73">
        <v>1.3109999999999999</v>
      </c>
      <c r="J73">
        <v>2240</v>
      </c>
      <c r="L73" t="s">
        <v>15</v>
      </c>
      <c r="M73">
        <v>836.8</v>
      </c>
      <c r="N73">
        <v>0.9</v>
      </c>
      <c r="O73">
        <v>0.7</v>
      </c>
      <c r="P73">
        <v>0.7</v>
      </c>
    </row>
    <row r="74" spans="1:16" x14ac:dyDescent="0.2">
      <c r="A74" t="s">
        <v>617</v>
      </c>
      <c r="B74" t="s">
        <v>617</v>
      </c>
      <c r="C74" t="s">
        <v>13</v>
      </c>
      <c r="D74" t="s">
        <v>15</v>
      </c>
      <c r="E74">
        <v>0.5</v>
      </c>
      <c r="F74">
        <v>0.5</v>
      </c>
      <c r="G74">
        <v>0.1</v>
      </c>
      <c r="H74">
        <v>6</v>
      </c>
      <c r="I74">
        <v>4.8088691000000003E-2</v>
      </c>
      <c r="J74">
        <v>0.5</v>
      </c>
      <c r="L74" t="s">
        <v>15</v>
      </c>
      <c r="M74">
        <v>1800</v>
      </c>
      <c r="N74">
        <v>0.9</v>
      </c>
      <c r="O74">
        <v>0.9</v>
      </c>
      <c r="P74">
        <v>0.7</v>
      </c>
    </row>
    <row r="75" spans="1:16" x14ac:dyDescent="0.2">
      <c r="A75" t="s">
        <v>618</v>
      </c>
      <c r="B75" t="s">
        <v>618</v>
      </c>
      <c r="C75" t="s">
        <v>13</v>
      </c>
      <c r="D75" t="s">
        <v>15</v>
      </c>
      <c r="E75">
        <v>0.5</v>
      </c>
      <c r="F75">
        <v>0.5</v>
      </c>
      <c r="G75">
        <v>0.1</v>
      </c>
      <c r="H75">
        <v>6</v>
      </c>
      <c r="I75">
        <v>1.3109999999999999</v>
      </c>
      <c r="J75">
        <v>2240</v>
      </c>
      <c r="L75" t="s">
        <v>15</v>
      </c>
      <c r="M75">
        <v>836.8</v>
      </c>
      <c r="N75">
        <v>0.9</v>
      </c>
      <c r="O75">
        <v>0.7</v>
      </c>
      <c r="P75">
        <v>0.7</v>
      </c>
    </row>
    <row r="76" spans="1:16" x14ac:dyDescent="0.2">
      <c r="A76" t="s">
        <v>623</v>
      </c>
      <c r="B76" t="s">
        <v>643</v>
      </c>
      <c r="C76" t="s">
        <v>13</v>
      </c>
      <c r="D76" t="s">
        <v>15</v>
      </c>
      <c r="E76">
        <v>0.5</v>
      </c>
      <c r="F76">
        <v>0.5</v>
      </c>
      <c r="G76">
        <v>0.1</v>
      </c>
      <c r="H76">
        <v>6</v>
      </c>
      <c r="I76">
        <v>5.7000000000000002E-2</v>
      </c>
      <c r="J76">
        <v>288</v>
      </c>
      <c r="L76" t="s">
        <v>10</v>
      </c>
      <c r="M76">
        <v>1339</v>
      </c>
      <c r="N76">
        <v>0.9</v>
      </c>
      <c r="O76">
        <v>0.7</v>
      </c>
      <c r="P76">
        <v>0.2</v>
      </c>
    </row>
    <row r="77" spans="1:16" x14ac:dyDescent="0.2">
      <c r="A77" t="s">
        <v>624</v>
      </c>
      <c r="B77" t="s">
        <v>624</v>
      </c>
      <c r="C77" t="s">
        <v>13</v>
      </c>
      <c r="D77" t="s">
        <v>15</v>
      </c>
      <c r="E77">
        <v>0.5</v>
      </c>
      <c r="F77">
        <v>0.5</v>
      </c>
      <c r="G77">
        <v>0.1</v>
      </c>
      <c r="H77">
        <v>6</v>
      </c>
      <c r="I77">
        <v>0.12</v>
      </c>
      <c r="J77">
        <v>540</v>
      </c>
      <c r="L77" t="s">
        <v>10</v>
      </c>
      <c r="M77">
        <v>1210</v>
      </c>
      <c r="N77">
        <v>0.9</v>
      </c>
      <c r="O77">
        <v>0.7</v>
      </c>
      <c r="P77">
        <v>0.7</v>
      </c>
    </row>
    <row r="78" spans="1:16" x14ac:dyDescent="0.2">
      <c r="A78" t="s">
        <v>625</v>
      </c>
      <c r="B78" t="s">
        <v>625</v>
      </c>
      <c r="C78" t="s">
        <v>13</v>
      </c>
      <c r="D78" t="s">
        <v>15</v>
      </c>
      <c r="E78">
        <v>0.5</v>
      </c>
      <c r="F78">
        <v>0.5</v>
      </c>
      <c r="G78">
        <v>0.1</v>
      </c>
      <c r="H78">
        <v>6</v>
      </c>
      <c r="I78">
        <v>4.9000000000000002E-2</v>
      </c>
      <c r="J78">
        <v>265</v>
      </c>
      <c r="L78" t="s">
        <v>12</v>
      </c>
      <c r="M78">
        <v>836.8</v>
      </c>
      <c r="N78">
        <v>0.9</v>
      </c>
      <c r="O78">
        <v>0.7</v>
      </c>
      <c r="P78">
        <v>0.7</v>
      </c>
    </row>
    <row r="79" spans="1:16" x14ac:dyDescent="0.2">
      <c r="A79" t="s">
        <v>626</v>
      </c>
      <c r="B79" t="s">
        <v>626</v>
      </c>
      <c r="C79" t="s">
        <v>13</v>
      </c>
      <c r="D79" t="s">
        <v>15</v>
      </c>
      <c r="E79">
        <v>0.5</v>
      </c>
      <c r="F79">
        <v>0.5</v>
      </c>
      <c r="G79">
        <v>0.1</v>
      </c>
      <c r="H79">
        <v>6</v>
      </c>
      <c r="I79">
        <v>0.11</v>
      </c>
      <c r="J79">
        <v>544.62</v>
      </c>
      <c r="L79" t="s">
        <v>10</v>
      </c>
      <c r="M79">
        <v>1210</v>
      </c>
      <c r="N79">
        <v>0.9</v>
      </c>
      <c r="O79">
        <v>0.78</v>
      </c>
      <c r="P79">
        <v>0.78</v>
      </c>
    </row>
    <row r="80" spans="1:16" x14ac:dyDescent="0.2">
      <c r="A80" t="s">
        <v>628</v>
      </c>
      <c r="B80" t="s">
        <v>628</v>
      </c>
      <c r="C80" t="s">
        <v>13</v>
      </c>
      <c r="D80" t="s">
        <v>15</v>
      </c>
      <c r="E80">
        <v>0.5</v>
      </c>
      <c r="F80">
        <v>0.5</v>
      </c>
      <c r="G80">
        <v>0.1</v>
      </c>
      <c r="H80">
        <v>6</v>
      </c>
      <c r="I80">
        <v>0.11</v>
      </c>
      <c r="J80">
        <v>544.62</v>
      </c>
      <c r="M80">
        <v>1210</v>
      </c>
    </row>
    <row r="81" spans="1:16" x14ac:dyDescent="0.2">
      <c r="A81" t="s">
        <v>629</v>
      </c>
      <c r="B81" t="s">
        <v>629</v>
      </c>
      <c r="C81" t="s">
        <v>13</v>
      </c>
      <c r="D81" t="s">
        <v>15</v>
      </c>
      <c r="E81">
        <v>0.5</v>
      </c>
      <c r="F81">
        <v>0.5</v>
      </c>
      <c r="G81">
        <v>0.1</v>
      </c>
      <c r="H81">
        <v>6</v>
      </c>
      <c r="I81">
        <v>0.11</v>
      </c>
      <c r="J81">
        <v>544.62</v>
      </c>
      <c r="M81">
        <v>1210</v>
      </c>
    </row>
    <row r="82" spans="1:16" x14ac:dyDescent="0.2">
      <c r="A82" t="s">
        <v>630</v>
      </c>
      <c r="B82" t="s">
        <v>630</v>
      </c>
      <c r="C82" t="s">
        <v>13</v>
      </c>
      <c r="D82" t="s">
        <v>15</v>
      </c>
      <c r="E82">
        <v>0.5</v>
      </c>
      <c r="F82">
        <v>0.5</v>
      </c>
      <c r="G82">
        <v>0.1</v>
      </c>
      <c r="H82">
        <v>6</v>
      </c>
      <c r="I82">
        <v>0.11</v>
      </c>
      <c r="J82">
        <v>544.62</v>
      </c>
      <c r="M82">
        <v>1210</v>
      </c>
    </row>
    <row r="83" spans="1:16" x14ac:dyDescent="0.2">
      <c r="A83" t="s">
        <v>30</v>
      </c>
      <c r="B83" t="s">
        <v>30</v>
      </c>
      <c r="C83" t="s">
        <v>13</v>
      </c>
      <c r="D83" t="s">
        <v>15</v>
      </c>
      <c r="E83">
        <v>0.5</v>
      </c>
      <c r="F83">
        <v>0.5</v>
      </c>
      <c r="G83">
        <v>0.1</v>
      </c>
      <c r="H83">
        <v>6</v>
      </c>
      <c r="I83">
        <v>0.06</v>
      </c>
      <c r="J83">
        <v>368</v>
      </c>
      <c r="L83" t="s">
        <v>10</v>
      </c>
      <c r="M83">
        <v>590</v>
      </c>
      <c r="N83">
        <v>0.9</v>
      </c>
      <c r="O83">
        <v>0.7</v>
      </c>
      <c r="P83">
        <v>0.7</v>
      </c>
    </row>
    <row r="84" spans="1:16" x14ac:dyDescent="0.2">
      <c r="A84" t="s">
        <v>31</v>
      </c>
      <c r="B84" t="s">
        <v>31</v>
      </c>
      <c r="C84" t="s">
        <v>13</v>
      </c>
      <c r="D84" t="s">
        <v>15</v>
      </c>
      <c r="E84">
        <v>0.5</v>
      </c>
      <c r="F84">
        <v>0.5</v>
      </c>
      <c r="G84">
        <v>0.1</v>
      </c>
      <c r="H84">
        <v>6</v>
      </c>
      <c r="I84">
        <v>0.09</v>
      </c>
      <c r="J84">
        <v>570</v>
      </c>
      <c r="L84" t="s">
        <v>15</v>
      </c>
      <c r="M84">
        <v>2100</v>
      </c>
      <c r="N84">
        <v>0.9</v>
      </c>
      <c r="O84">
        <v>0.7</v>
      </c>
      <c r="P84">
        <v>0.7</v>
      </c>
    </row>
    <row r="85" spans="1:16" x14ac:dyDescent="0.2">
      <c r="A85" t="s">
        <v>32</v>
      </c>
      <c r="B85" t="s">
        <v>32</v>
      </c>
      <c r="C85" t="s">
        <v>13</v>
      </c>
      <c r="D85" t="s">
        <v>15</v>
      </c>
      <c r="E85">
        <v>0.5</v>
      </c>
      <c r="F85">
        <v>0.5</v>
      </c>
      <c r="G85">
        <v>0.1</v>
      </c>
      <c r="H85">
        <v>6</v>
      </c>
      <c r="I85">
        <v>0.09</v>
      </c>
      <c r="J85">
        <v>460</v>
      </c>
      <c r="L85" t="s">
        <v>15</v>
      </c>
      <c r="M85">
        <v>2100</v>
      </c>
      <c r="N85">
        <v>0.9</v>
      </c>
      <c r="O85">
        <v>0.7</v>
      </c>
      <c r="P85">
        <v>0.7</v>
      </c>
    </row>
    <row r="86" spans="1:16" x14ac:dyDescent="0.2">
      <c r="A86" t="s">
        <v>33</v>
      </c>
      <c r="B86" t="s">
        <v>33</v>
      </c>
      <c r="C86" t="s">
        <v>13</v>
      </c>
      <c r="D86" t="s">
        <v>15</v>
      </c>
      <c r="E86">
        <v>0.5</v>
      </c>
      <c r="F86">
        <v>0.5</v>
      </c>
      <c r="G86">
        <v>0.1</v>
      </c>
      <c r="H86">
        <v>6</v>
      </c>
      <c r="I86">
        <v>0.09</v>
      </c>
      <c r="J86">
        <v>415</v>
      </c>
      <c r="L86" t="s">
        <v>15</v>
      </c>
      <c r="M86">
        <v>2100</v>
      </c>
      <c r="N86">
        <v>0.9</v>
      </c>
      <c r="O86">
        <v>0.7</v>
      </c>
      <c r="P86">
        <v>0.7</v>
      </c>
    </row>
    <row r="87" spans="1:16" x14ac:dyDescent="0.2">
      <c r="A87" t="s">
        <v>34</v>
      </c>
      <c r="B87" t="s">
        <v>34</v>
      </c>
      <c r="C87" t="s">
        <v>13</v>
      </c>
      <c r="D87" t="s">
        <v>15</v>
      </c>
      <c r="E87">
        <v>0.5</v>
      </c>
      <c r="F87">
        <v>0.5</v>
      </c>
      <c r="G87">
        <v>0.1</v>
      </c>
      <c r="H87">
        <v>6</v>
      </c>
      <c r="I87">
        <v>0.09</v>
      </c>
      <c r="J87">
        <v>390</v>
      </c>
      <c r="L87" t="s">
        <v>15</v>
      </c>
      <c r="M87">
        <v>2100</v>
      </c>
      <c r="N87">
        <v>0.9</v>
      </c>
      <c r="O87">
        <v>0.7</v>
      </c>
      <c r="P87">
        <v>0.7</v>
      </c>
    </row>
    <row r="88" spans="1:16" x14ac:dyDescent="0.2">
      <c r="A88" t="s">
        <v>35</v>
      </c>
      <c r="B88" t="s">
        <v>35</v>
      </c>
      <c r="C88" t="s">
        <v>13</v>
      </c>
      <c r="D88" t="s">
        <v>15</v>
      </c>
      <c r="E88">
        <v>0.5</v>
      </c>
      <c r="F88">
        <v>0.5</v>
      </c>
      <c r="G88">
        <v>0.1</v>
      </c>
      <c r="H88">
        <v>6</v>
      </c>
      <c r="I88">
        <v>0.09</v>
      </c>
      <c r="J88">
        <v>500</v>
      </c>
      <c r="L88" t="s">
        <v>15</v>
      </c>
      <c r="M88">
        <v>1700</v>
      </c>
      <c r="N88">
        <v>0.9</v>
      </c>
      <c r="O88">
        <v>0.7</v>
      </c>
      <c r="P88">
        <v>0.7</v>
      </c>
    </row>
    <row r="89" spans="1:16" x14ac:dyDescent="0.2">
      <c r="A89" t="s">
        <v>36</v>
      </c>
      <c r="B89" t="s">
        <v>36</v>
      </c>
      <c r="C89" t="s">
        <v>13</v>
      </c>
      <c r="D89" t="s">
        <v>15</v>
      </c>
      <c r="E89">
        <v>0.5</v>
      </c>
      <c r="F89">
        <v>0.5</v>
      </c>
      <c r="G89">
        <v>0.1</v>
      </c>
      <c r="H89">
        <v>6</v>
      </c>
      <c r="I89">
        <v>2.2999999999999998</v>
      </c>
      <c r="J89">
        <v>2400</v>
      </c>
      <c r="L89" t="s">
        <v>15</v>
      </c>
      <c r="M89">
        <v>840</v>
      </c>
      <c r="N89">
        <v>0.9</v>
      </c>
      <c r="O89">
        <v>0.7</v>
      </c>
      <c r="P89">
        <v>0.7</v>
      </c>
    </row>
    <row r="90" spans="1:16" x14ac:dyDescent="0.2">
      <c r="A90" t="s">
        <v>31</v>
      </c>
      <c r="B90" t="s">
        <v>31</v>
      </c>
      <c r="C90" t="s">
        <v>13</v>
      </c>
      <c r="D90" t="s">
        <v>15</v>
      </c>
      <c r="E90">
        <v>0.5</v>
      </c>
      <c r="F90">
        <v>0.5</v>
      </c>
      <c r="G90">
        <v>0.1</v>
      </c>
      <c r="H90">
        <v>6</v>
      </c>
      <c r="I90">
        <v>0.09</v>
      </c>
      <c r="J90">
        <v>570</v>
      </c>
      <c r="L90" t="s">
        <v>15</v>
      </c>
      <c r="M90">
        <v>2100</v>
      </c>
      <c r="N90">
        <v>0.9</v>
      </c>
      <c r="O90">
        <v>0.7</v>
      </c>
      <c r="P90">
        <v>0.7</v>
      </c>
    </row>
    <row r="91" spans="1:16" x14ac:dyDescent="0.2">
      <c r="A91" t="s">
        <v>32</v>
      </c>
      <c r="B91" t="s">
        <v>32</v>
      </c>
      <c r="C91" t="s">
        <v>13</v>
      </c>
      <c r="D91" t="s">
        <v>15</v>
      </c>
      <c r="E91">
        <v>0.5</v>
      </c>
      <c r="F91">
        <v>0.5</v>
      </c>
      <c r="G91">
        <v>0.1</v>
      </c>
      <c r="H91">
        <v>6</v>
      </c>
      <c r="I91">
        <v>0.09</v>
      </c>
      <c r="J91">
        <v>460</v>
      </c>
      <c r="L91" t="s">
        <v>15</v>
      </c>
      <c r="M91">
        <v>2100</v>
      </c>
      <c r="N91">
        <v>0.9</v>
      </c>
      <c r="O91">
        <v>0.7</v>
      </c>
      <c r="P91">
        <v>0.7</v>
      </c>
    </row>
    <row r="92" spans="1:16" x14ac:dyDescent="0.2">
      <c r="A92" t="s">
        <v>33</v>
      </c>
      <c r="B92" t="s">
        <v>33</v>
      </c>
      <c r="C92" t="s">
        <v>13</v>
      </c>
      <c r="D92" t="s">
        <v>15</v>
      </c>
      <c r="E92">
        <v>0.5</v>
      </c>
      <c r="F92">
        <v>0.5</v>
      </c>
      <c r="G92">
        <v>0.1</v>
      </c>
      <c r="H92">
        <v>6</v>
      </c>
      <c r="I92">
        <v>0.09</v>
      </c>
      <c r="J92">
        <v>415</v>
      </c>
      <c r="L92" t="s">
        <v>15</v>
      </c>
      <c r="M92">
        <v>2100</v>
      </c>
      <c r="N92">
        <v>0.9</v>
      </c>
      <c r="O92">
        <v>0.7</v>
      </c>
      <c r="P92">
        <v>0.7</v>
      </c>
    </row>
    <row r="93" spans="1:16" x14ac:dyDescent="0.2">
      <c r="A93" t="s">
        <v>34</v>
      </c>
      <c r="B93" t="s">
        <v>34</v>
      </c>
      <c r="C93" t="s">
        <v>13</v>
      </c>
      <c r="D93" t="s">
        <v>15</v>
      </c>
      <c r="E93">
        <v>0.5</v>
      </c>
      <c r="F93">
        <v>0.5</v>
      </c>
      <c r="G93">
        <v>0.1</v>
      </c>
      <c r="H93">
        <v>6</v>
      </c>
      <c r="I93">
        <v>0.09</v>
      </c>
      <c r="J93">
        <v>390</v>
      </c>
      <c r="L93" t="s">
        <v>15</v>
      </c>
      <c r="M93">
        <v>2100</v>
      </c>
      <c r="N93">
        <v>0.9</v>
      </c>
      <c r="O93">
        <v>0.7</v>
      </c>
      <c r="P93">
        <v>0.7</v>
      </c>
    </row>
    <row r="94" spans="1:16" x14ac:dyDescent="0.2">
      <c r="A94" t="s">
        <v>70</v>
      </c>
      <c r="B94" t="s">
        <v>70</v>
      </c>
      <c r="C94" t="s">
        <v>13</v>
      </c>
      <c r="D94" t="s">
        <v>15</v>
      </c>
      <c r="E94">
        <v>0.5</v>
      </c>
      <c r="F94">
        <v>0.5</v>
      </c>
      <c r="G94">
        <v>0.1</v>
      </c>
      <c r="H94">
        <v>6</v>
      </c>
      <c r="I94">
        <v>0.21</v>
      </c>
      <c r="J94">
        <v>700</v>
      </c>
      <c r="L94" t="s">
        <v>15</v>
      </c>
      <c r="M94">
        <v>1200</v>
      </c>
      <c r="N94">
        <v>0.9</v>
      </c>
      <c r="O94">
        <v>0.7</v>
      </c>
      <c r="P94">
        <v>0.7</v>
      </c>
    </row>
    <row r="95" spans="1:16" x14ac:dyDescent="0.2">
      <c r="A95" t="s">
        <v>71</v>
      </c>
      <c r="B95" t="s">
        <v>71</v>
      </c>
      <c r="C95" t="s">
        <v>13</v>
      </c>
      <c r="D95" t="s">
        <v>15</v>
      </c>
      <c r="E95">
        <v>0.5</v>
      </c>
      <c r="F95">
        <v>0.5</v>
      </c>
      <c r="G95">
        <v>0.1</v>
      </c>
      <c r="H95">
        <v>6</v>
      </c>
      <c r="I95">
        <v>0.47</v>
      </c>
      <c r="J95">
        <v>1200</v>
      </c>
      <c r="L95" t="s">
        <v>15</v>
      </c>
      <c r="M95">
        <v>1200</v>
      </c>
      <c r="N95">
        <v>0.9</v>
      </c>
      <c r="O95">
        <v>0.7</v>
      </c>
      <c r="P95">
        <v>0.7</v>
      </c>
    </row>
    <row r="96" spans="1:16" x14ac:dyDescent="0.2">
      <c r="A96" t="s">
        <v>72</v>
      </c>
      <c r="B96" t="s">
        <v>72</v>
      </c>
      <c r="C96" t="s">
        <v>13</v>
      </c>
      <c r="D96" t="s">
        <v>15</v>
      </c>
      <c r="E96">
        <v>0.5</v>
      </c>
      <c r="F96">
        <v>0.5</v>
      </c>
      <c r="G96">
        <v>0.1</v>
      </c>
      <c r="H96">
        <v>6</v>
      </c>
      <c r="I96">
        <v>0.91</v>
      </c>
      <c r="J96">
        <v>1800</v>
      </c>
      <c r="L96" t="s">
        <v>15</v>
      </c>
      <c r="M96">
        <v>1200</v>
      </c>
      <c r="N96">
        <v>0.9</v>
      </c>
      <c r="O96">
        <v>0.7</v>
      </c>
      <c r="P96">
        <v>0.7</v>
      </c>
    </row>
    <row r="97" spans="1:16" x14ac:dyDescent="0.2">
      <c r="A97" t="s">
        <v>73</v>
      </c>
      <c r="B97" t="s">
        <v>73</v>
      </c>
      <c r="C97" t="s">
        <v>13</v>
      </c>
      <c r="D97" t="s">
        <v>15</v>
      </c>
      <c r="E97">
        <v>0.5</v>
      </c>
      <c r="F97">
        <v>0.5</v>
      </c>
      <c r="G97">
        <v>0.1</v>
      </c>
      <c r="H97">
        <v>6</v>
      </c>
      <c r="I97">
        <v>2.2000000000000002</v>
      </c>
      <c r="J97">
        <v>2400</v>
      </c>
      <c r="L97" t="s">
        <v>15</v>
      </c>
      <c r="M97">
        <v>760</v>
      </c>
      <c r="N97">
        <v>0.9</v>
      </c>
      <c r="O97">
        <v>0.7</v>
      </c>
      <c r="P97">
        <v>0.7</v>
      </c>
    </row>
    <row r="98" spans="1:16" x14ac:dyDescent="0.2">
      <c r="A98" t="s">
        <v>74</v>
      </c>
      <c r="B98" t="s">
        <v>74</v>
      </c>
      <c r="C98" t="s">
        <v>13</v>
      </c>
      <c r="D98" t="s">
        <v>15</v>
      </c>
      <c r="E98">
        <v>0.5</v>
      </c>
      <c r="F98">
        <v>0.5</v>
      </c>
      <c r="G98">
        <v>0.1</v>
      </c>
      <c r="H98">
        <v>6</v>
      </c>
      <c r="I98">
        <v>0.96</v>
      </c>
      <c r="J98">
        <v>2000</v>
      </c>
      <c r="L98" t="s">
        <v>15</v>
      </c>
      <c r="M98">
        <v>1000</v>
      </c>
      <c r="N98">
        <v>0.9</v>
      </c>
      <c r="O98">
        <v>0.7</v>
      </c>
      <c r="P98">
        <v>0.7</v>
      </c>
    </row>
    <row r="99" spans="1:16" x14ac:dyDescent="0.2">
      <c r="A99" t="s">
        <v>75</v>
      </c>
      <c r="B99" t="s">
        <v>75</v>
      </c>
      <c r="C99" t="s">
        <v>13</v>
      </c>
      <c r="D99" t="s">
        <v>15</v>
      </c>
      <c r="E99">
        <v>0.5</v>
      </c>
      <c r="F99">
        <v>0.5</v>
      </c>
      <c r="G99">
        <v>0.1</v>
      </c>
      <c r="H99">
        <v>6</v>
      </c>
      <c r="I99">
        <v>0.09</v>
      </c>
      <c r="J99">
        <v>350</v>
      </c>
      <c r="L99" t="s">
        <v>15</v>
      </c>
      <c r="M99">
        <v>1000</v>
      </c>
      <c r="N99">
        <v>0.9</v>
      </c>
      <c r="O99">
        <v>0.7</v>
      </c>
      <c r="P99">
        <v>0.7</v>
      </c>
    </row>
    <row r="100" spans="1:16" x14ac:dyDescent="0.2">
      <c r="A100" t="s">
        <v>76</v>
      </c>
      <c r="B100" t="s">
        <v>76</v>
      </c>
      <c r="C100" t="s">
        <v>13</v>
      </c>
      <c r="D100" t="s">
        <v>15</v>
      </c>
      <c r="E100">
        <v>0.5</v>
      </c>
      <c r="F100">
        <v>0.5</v>
      </c>
      <c r="G100">
        <v>0.1</v>
      </c>
      <c r="H100">
        <v>6</v>
      </c>
      <c r="I100">
        <v>0.1</v>
      </c>
      <c r="J100">
        <v>400</v>
      </c>
      <c r="L100" t="s">
        <v>15</v>
      </c>
      <c r="M100">
        <v>1000</v>
      </c>
      <c r="N100">
        <v>0.9</v>
      </c>
      <c r="O100">
        <v>0.7</v>
      </c>
      <c r="P100">
        <v>0.7</v>
      </c>
    </row>
    <row r="101" spans="1:16" x14ac:dyDescent="0.2">
      <c r="A101" t="s">
        <v>77</v>
      </c>
      <c r="B101" t="s">
        <v>77</v>
      </c>
      <c r="C101" t="s">
        <v>13</v>
      </c>
      <c r="D101" t="s">
        <v>15</v>
      </c>
      <c r="E101">
        <v>0.5</v>
      </c>
      <c r="F101">
        <v>0.5</v>
      </c>
      <c r="G101">
        <v>0.1</v>
      </c>
      <c r="H101">
        <v>6</v>
      </c>
      <c r="I101">
        <v>0.12</v>
      </c>
      <c r="J101">
        <v>500</v>
      </c>
      <c r="L101" t="s">
        <v>15</v>
      </c>
      <c r="M101">
        <v>1000</v>
      </c>
      <c r="N101">
        <v>0.9</v>
      </c>
      <c r="O101">
        <v>0.7</v>
      </c>
      <c r="P101">
        <v>0.7</v>
      </c>
    </row>
    <row r="102" spans="1:16" x14ac:dyDescent="0.2">
      <c r="A102" t="s">
        <v>78</v>
      </c>
      <c r="B102" t="s">
        <v>78</v>
      </c>
      <c r="C102" t="s">
        <v>13</v>
      </c>
      <c r="D102" t="s">
        <v>15</v>
      </c>
      <c r="E102">
        <v>0.5</v>
      </c>
      <c r="F102">
        <v>0.5</v>
      </c>
      <c r="G102">
        <v>0.1</v>
      </c>
      <c r="H102">
        <v>6</v>
      </c>
      <c r="I102">
        <v>0.14000000000000001</v>
      </c>
      <c r="J102">
        <v>550</v>
      </c>
      <c r="L102" t="s">
        <v>15</v>
      </c>
      <c r="M102">
        <v>1000</v>
      </c>
      <c r="N102">
        <v>0.9</v>
      </c>
      <c r="O102">
        <v>0.7</v>
      </c>
      <c r="P102">
        <v>0.7</v>
      </c>
    </row>
    <row r="103" spans="1:16" x14ac:dyDescent="0.2">
      <c r="A103" t="s">
        <v>79</v>
      </c>
      <c r="B103" t="s">
        <v>79</v>
      </c>
      <c r="C103" t="s">
        <v>13</v>
      </c>
      <c r="D103" t="s">
        <v>15</v>
      </c>
      <c r="E103">
        <v>0.5</v>
      </c>
      <c r="F103">
        <v>0.5</v>
      </c>
      <c r="G103">
        <v>0.1</v>
      </c>
      <c r="H103">
        <v>6</v>
      </c>
      <c r="I103">
        <v>0.16</v>
      </c>
      <c r="J103">
        <v>600</v>
      </c>
      <c r="L103" t="s">
        <v>15</v>
      </c>
      <c r="M103">
        <v>1000</v>
      </c>
      <c r="N103">
        <v>0.9</v>
      </c>
      <c r="O103">
        <v>0.7</v>
      </c>
      <c r="P103">
        <v>0.7</v>
      </c>
    </row>
    <row r="104" spans="1:16" x14ac:dyDescent="0.2">
      <c r="A104" t="s">
        <v>80</v>
      </c>
      <c r="B104" t="s">
        <v>654</v>
      </c>
      <c r="C104" t="s">
        <v>13</v>
      </c>
      <c r="D104" t="s">
        <v>15</v>
      </c>
      <c r="E104">
        <v>0.5</v>
      </c>
      <c r="F104">
        <v>0.5</v>
      </c>
      <c r="G104">
        <v>0.1</v>
      </c>
      <c r="H104">
        <v>6</v>
      </c>
      <c r="I104">
        <v>0.18</v>
      </c>
      <c r="J104">
        <v>650</v>
      </c>
      <c r="L104" t="s">
        <v>15</v>
      </c>
      <c r="M104">
        <v>1000</v>
      </c>
      <c r="N104">
        <v>0.9</v>
      </c>
      <c r="O104">
        <v>0.7</v>
      </c>
      <c r="P104">
        <v>0.7</v>
      </c>
    </row>
    <row r="105" spans="1:16" x14ac:dyDescent="0.2">
      <c r="A105" t="s">
        <v>81</v>
      </c>
      <c r="B105" t="s">
        <v>655</v>
      </c>
      <c r="C105" t="s">
        <v>13</v>
      </c>
      <c r="D105" t="s">
        <v>15</v>
      </c>
      <c r="E105">
        <v>0.5</v>
      </c>
      <c r="F105">
        <v>0.5</v>
      </c>
      <c r="G105">
        <v>0.1</v>
      </c>
      <c r="H105">
        <v>6</v>
      </c>
      <c r="I105">
        <v>0.12</v>
      </c>
      <c r="J105">
        <v>650</v>
      </c>
      <c r="L105" t="s">
        <v>15</v>
      </c>
      <c r="M105">
        <v>1000</v>
      </c>
      <c r="N105">
        <v>0.9</v>
      </c>
      <c r="O105">
        <v>0.7</v>
      </c>
      <c r="P105">
        <v>0.7</v>
      </c>
    </row>
    <row r="106" spans="1:16" x14ac:dyDescent="0.2">
      <c r="A106" t="s">
        <v>82</v>
      </c>
      <c r="B106" t="s">
        <v>82</v>
      </c>
      <c r="C106" t="s">
        <v>13</v>
      </c>
      <c r="D106" t="s">
        <v>15</v>
      </c>
      <c r="E106">
        <v>0.5</v>
      </c>
      <c r="F106">
        <v>0.5</v>
      </c>
      <c r="G106">
        <v>0.1</v>
      </c>
      <c r="H106">
        <v>6</v>
      </c>
      <c r="I106">
        <v>0.05</v>
      </c>
      <c r="J106">
        <v>160</v>
      </c>
      <c r="L106" t="s">
        <v>15</v>
      </c>
      <c r="M106">
        <v>1800</v>
      </c>
      <c r="N106">
        <v>0.9</v>
      </c>
      <c r="O106">
        <v>0.7</v>
      </c>
      <c r="P106">
        <v>0.7</v>
      </c>
    </row>
    <row r="107" spans="1:16" x14ac:dyDescent="0.2">
      <c r="A107" t="s">
        <v>83</v>
      </c>
      <c r="B107" t="s">
        <v>83</v>
      </c>
      <c r="C107" t="s">
        <v>13</v>
      </c>
      <c r="D107" t="s">
        <v>15</v>
      </c>
      <c r="E107">
        <v>0.5</v>
      </c>
      <c r="F107">
        <v>0.5</v>
      </c>
      <c r="G107">
        <v>0.1</v>
      </c>
      <c r="H107">
        <v>6</v>
      </c>
      <c r="I107">
        <v>4.7E-2</v>
      </c>
      <c r="J107">
        <v>115</v>
      </c>
      <c r="L107" t="s">
        <v>15</v>
      </c>
      <c r="M107">
        <v>1300</v>
      </c>
      <c r="N107">
        <v>0.9</v>
      </c>
      <c r="O107">
        <v>0.7</v>
      </c>
      <c r="P107">
        <v>0.7</v>
      </c>
    </row>
    <row r="108" spans="1:16" x14ac:dyDescent="0.2">
      <c r="A108" t="s">
        <v>84</v>
      </c>
      <c r="B108" t="s">
        <v>84</v>
      </c>
      <c r="C108" t="s">
        <v>13</v>
      </c>
      <c r="D108" t="s">
        <v>15</v>
      </c>
      <c r="E108">
        <v>0.5</v>
      </c>
      <c r="F108">
        <v>0.5</v>
      </c>
      <c r="G108">
        <v>0.1</v>
      </c>
      <c r="H108">
        <v>6</v>
      </c>
      <c r="I108">
        <v>4.2000000000000003E-2</v>
      </c>
      <c r="J108">
        <v>90</v>
      </c>
      <c r="L108" t="s">
        <v>15</v>
      </c>
      <c r="M108">
        <v>1300</v>
      </c>
      <c r="N108">
        <v>0.9</v>
      </c>
      <c r="O108">
        <v>0.7</v>
      </c>
      <c r="P108">
        <v>0.7</v>
      </c>
    </row>
    <row r="109" spans="1:16" x14ac:dyDescent="0.2">
      <c r="A109" t="s">
        <v>85</v>
      </c>
      <c r="B109" t="s">
        <v>85</v>
      </c>
      <c r="C109" t="s">
        <v>13</v>
      </c>
      <c r="D109" t="s">
        <v>15</v>
      </c>
      <c r="E109">
        <v>0.5</v>
      </c>
      <c r="F109">
        <v>0.5</v>
      </c>
      <c r="G109">
        <v>0.1</v>
      </c>
      <c r="H109">
        <v>6</v>
      </c>
      <c r="I109">
        <v>4.4999999999999998E-2</v>
      </c>
      <c r="J109">
        <v>110</v>
      </c>
      <c r="L109" t="s">
        <v>15</v>
      </c>
      <c r="M109">
        <v>1300</v>
      </c>
      <c r="N109">
        <v>0.9</v>
      </c>
      <c r="O109">
        <v>0.7</v>
      </c>
      <c r="P109">
        <v>0.7</v>
      </c>
    </row>
    <row r="110" spans="1:16" x14ac:dyDescent="0.2">
      <c r="A110" t="s">
        <v>21</v>
      </c>
      <c r="B110" t="s">
        <v>21</v>
      </c>
      <c r="C110" t="s">
        <v>13</v>
      </c>
      <c r="D110" t="s">
        <v>15</v>
      </c>
      <c r="E110">
        <v>0.5</v>
      </c>
      <c r="F110">
        <v>0.5</v>
      </c>
      <c r="G110">
        <v>0.1</v>
      </c>
      <c r="H110">
        <v>6</v>
      </c>
      <c r="I110">
        <v>5.6000000000000001E-2</v>
      </c>
      <c r="J110">
        <v>130</v>
      </c>
      <c r="L110" t="s">
        <v>15</v>
      </c>
      <c r="M110">
        <v>750</v>
      </c>
      <c r="N110">
        <v>0.9</v>
      </c>
      <c r="O110">
        <v>0.7</v>
      </c>
      <c r="P110">
        <v>0.7</v>
      </c>
    </row>
    <row r="111" spans="1:16" x14ac:dyDescent="0.2">
      <c r="A111" t="s">
        <v>86</v>
      </c>
      <c r="B111" t="s">
        <v>86</v>
      </c>
      <c r="C111" t="s">
        <v>13</v>
      </c>
      <c r="D111" t="s">
        <v>15</v>
      </c>
      <c r="E111">
        <v>0.5</v>
      </c>
      <c r="F111">
        <v>0.5</v>
      </c>
      <c r="G111">
        <v>0.1</v>
      </c>
      <c r="H111">
        <v>6</v>
      </c>
      <c r="I111">
        <v>6.5000000000000002E-2</v>
      </c>
      <c r="J111">
        <v>225</v>
      </c>
      <c r="L111" t="s">
        <v>15</v>
      </c>
      <c r="M111">
        <v>1200</v>
      </c>
      <c r="N111">
        <v>0.9</v>
      </c>
      <c r="O111">
        <v>0.7</v>
      </c>
      <c r="P111">
        <v>0.7</v>
      </c>
    </row>
    <row r="112" spans="1:16" x14ac:dyDescent="0.2">
      <c r="A112" t="s">
        <v>87</v>
      </c>
      <c r="B112" t="s">
        <v>87</v>
      </c>
      <c r="C112" t="s">
        <v>13</v>
      </c>
      <c r="D112" t="s">
        <v>15</v>
      </c>
      <c r="E112">
        <v>0.5</v>
      </c>
      <c r="F112">
        <v>0.5</v>
      </c>
      <c r="G112">
        <v>0.1</v>
      </c>
      <c r="H112">
        <v>6</v>
      </c>
      <c r="I112">
        <v>7.0000000000000001E-3</v>
      </c>
      <c r="J112">
        <v>190</v>
      </c>
      <c r="L112" t="s">
        <v>15</v>
      </c>
      <c r="M112">
        <v>1050</v>
      </c>
      <c r="N112">
        <v>0.9</v>
      </c>
      <c r="O112">
        <v>0.7</v>
      </c>
      <c r="P112">
        <v>0.7</v>
      </c>
    </row>
    <row r="113" spans="1:16" x14ac:dyDescent="0.2">
      <c r="A113" t="s">
        <v>88</v>
      </c>
      <c r="B113" t="s">
        <v>88</v>
      </c>
      <c r="C113" t="s">
        <v>13</v>
      </c>
      <c r="D113" t="s">
        <v>15</v>
      </c>
      <c r="E113">
        <v>0.5</v>
      </c>
      <c r="F113">
        <v>0.5</v>
      </c>
      <c r="G113">
        <v>0.1</v>
      </c>
      <c r="H113">
        <v>6</v>
      </c>
      <c r="I113">
        <v>45</v>
      </c>
      <c r="J113">
        <v>7800</v>
      </c>
      <c r="L113" t="s">
        <v>15</v>
      </c>
      <c r="M113">
        <v>480</v>
      </c>
      <c r="N113">
        <v>0.1</v>
      </c>
      <c r="O113">
        <v>0.7</v>
      </c>
      <c r="P113">
        <v>0.7</v>
      </c>
    </row>
    <row r="114" spans="1:16" x14ac:dyDescent="0.2">
      <c r="A114" t="s">
        <v>89</v>
      </c>
      <c r="B114" t="s">
        <v>89</v>
      </c>
      <c r="C114" t="s">
        <v>13</v>
      </c>
      <c r="D114" t="s">
        <v>15</v>
      </c>
      <c r="E114">
        <v>0.5</v>
      </c>
      <c r="F114">
        <v>0.5</v>
      </c>
      <c r="G114">
        <v>0.1</v>
      </c>
      <c r="H114">
        <v>6</v>
      </c>
      <c r="I114">
        <v>45</v>
      </c>
      <c r="J114">
        <v>7800</v>
      </c>
      <c r="L114" t="s">
        <v>15</v>
      </c>
      <c r="M114">
        <v>480</v>
      </c>
      <c r="N114">
        <v>0.1</v>
      </c>
      <c r="O114">
        <v>0.7</v>
      </c>
      <c r="P114">
        <v>0.7</v>
      </c>
    </row>
    <row r="115" spans="1:16" x14ac:dyDescent="0.2">
      <c r="A115" t="s">
        <v>90</v>
      </c>
      <c r="B115" t="s">
        <v>90</v>
      </c>
      <c r="C115" t="s">
        <v>13</v>
      </c>
      <c r="D115" t="s">
        <v>15</v>
      </c>
      <c r="E115">
        <v>0.5</v>
      </c>
      <c r="F115">
        <v>0.5</v>
      </c>
      <c r="G115">
        <v>0.1</v>
      </c>
      <c r="H115">
        <v>6</v>
      </c>
      <c r="I115">
        <v>0.75</v>
      </c>
      <c r="J115">
        <v>1730</v>
      </c>
      <c r="L115" t="s">
        <v>15</v>
      </c>
      <c r="M115">
        <v>880</v>
      </c>
      <c r="N115">
        <v>0.9</v>
      </c>
      <c r="O115">
        <v>0.7</v>
      </c>
      <c r="P115">
        <v>0.7</v>
      </c>
    </row>
    <row r="116" spans="1:16" x14ac:dyDescent="0.2">
      <c r="A116" t="s">
        <v>91</v>
      </c>
      <c r="B116" t="s">
        <v>91</v>
      </c>
      <c r="C116" t="s">
        <v>13</v>
      </c>
      <c r="D116" t="s">
        <v>15</v>
      </c>
      <c r="E116">
        <v>0.5</v>
      </c>
      <c r="F116">
        <v>0.5</v>
      </c>
      <c r="G116">
        <v>0.1</v>
      </c>
      <c r="H116">
        <v>6</v>
      </c>
      <c r="I116">
        <v>0.32</v>
      </c>
      <c r="J116">
        <v>1000</v>
      </c>
      <c r="L116" t="s">
        <v>15</v>
      </c>
      <c r="M116">
        <v>1100</v>
      </c>
      <c r="N116">
        <v>0.9</v>
      </c>
      <c r="O116">
        <v>0.7</v>
      </c>
      <c r="P116">
        <v>0.7</v>
      </c>
    </row>
    <row r="117" spans="1:16" x14ac:dyDescent="0.2">
      <c r="A117" t="s">
        <v>92</v>
      </c>
      <c r="B117" t="s">
        <v>92</v>
      </c>
      <c r="C117" t="s">
        <v>13</v>
      </c>
      <c r="D117" t="s">
        <v>15</v>
      </c>
      <c r="E117">
        <v>0.5</v>
      </c>
      <c r="F117">
        <v>0.5</v>
      </c>
      <c r="G117">
        <v>0.1</v>
      </c>
      <c r="H117">
        <v>6</v>
      </c>
      <c r="I117">
        <v>0.13</v>
      </c>
      <c r="J117">
        <v>500</v>
      </c>
      <c r="L117" t="s">
        <v>15</v>
      </c>
      <c r="M117">
        <v>1600</v>
      </c>
      <c r="N117">
        <v>0.9</v>
      </c>
      <c r="O117">
        <v>0.7</v>
      </c>
      <c r="P117">
        <v>0.7</v>
      </c>
    </row>
    <row r="118" spans="1:16" x14ac:dyDescent="0.2">
      <c r="A118" t="s">
        <v>20</v>
      </c>
      <c r="B118" t="s">
        <v>20</v>
      </c>
      <c r="C118" t="s">
        <v>13</v>
      </c>
      <c r="D118" t="s">
        <v>15</v>
      </c>
      <c r="E118">
        <v>0.5</v>
      </c>
      <c r="F118">
        <v>0.5</v>
      </c>
      <c r="G118">
        <v>0.1</v>
      </c>
      <c r="H118">
        <v>6</v>
      </c>
      <c r="I118">
        <v>1</v>
      </c>
      <c r="J118">
        <v>2000</v>
      </c>
      <c r="L118" t="s">
        <v>15</v>
      </c>
      <c r="M118">
        <v>1130</v>
      </c>
      <c r="N118">
        <v>0.9</v>
      </c>
      <c r="O118">
        <v>0.7</v>
      </c>
      <c r="P118">
        <v>0.7</v>
      </c>
    </row>
    <row r="119" spans="1:16" x14ac:dyDescent="0.2">
      <c r="A119" t="s">
        <v>27</v>
      </c>
      <c r="B119" t="s">
        <v>27</v>
      </c>
      <c r="C119" t="s">
        <v>13</v>
      </c>
      <c r="D119" t="s">
        <v>15</v>
      </c>
      <c r="E119">
        <v>0.5</v>
      </c>
      <c r="F119">
        <v>0.5</v>
      </c>
      <c r="G119">
        <v>0.1</v>
      </c>
      <c r="H119">
        <v>6</v>
      </c>
      <c r="I119">
        <v>4.1000000000000002E-2</v>
      </c>
      <c r="J119">
        <v>155</v>
      </c>
      <c r="L119" t="s">
        <v>15</v>
      </c>
      <c r="M119">
        <v>1130</v>
      </c>
      <c r="N119">
        <v>0.9</v>
      </c>
      <c r="O119">
        <v>0.7</v>
      </c>
      <c r="P119">
        <v>0.7</v>
      </c>
    </row>
    <row r="120" spans="1:16" x14ac:dyDescent="0.2">
      <c r="A120" t="s">
        <v>29</v>
      </c>
      <c r="B120" t="s">
        <v>29</v>
      </c>
      <c r="C120" t="s">
        <v>13</v>
      </c>
      <c r="D120" t="s">
        <v>15</v>
      </c>
      <c r="E120">
        <v>0.5</v>
      </c>
      <c r="F120">
        <v>0.5</v>
      </c>
      <c r="G120">
        <v>0.1</v>
      </c>
      <c r="H120">
        <v>6</v>
      </c>
      <c r="I120">
        <v>3.4000000000000002E-2</v>
      </c>
      <c r="J120">
        <v>35</v>
      </c>
      <c r="L120" t="s">
        <v>15</v>
      </c>
      <c r="M120">
        <v>1400</v>
      </c>
      <c r="N120">
        <v>0.9</v>
      </c>
      <c r="O120">
        <v>0.7</v>
      </c>
      <c r="P120">
        <v>0.7</v>
      </c>
    </row>
    <row r="121" spans="1:16" x14ac:dyDescent="0.2">
      <c r="A121" t="s">
        <v>93</v>
      </c>
      <c r="B121" t="s">
        <v>93</v>
      </c>
      <c r="C121" t="s">
        <v>13</v>
      </c>
      <c r="D121" t="s">
        <v>15</v>
      </c>
      <c r="E121">
        <v>0.5</v>
      </c>
      <c r="F121">
        <v>0.5</v>
      </c>
      <c r="G121">
        <v>0.1</v>
      </c>
      <c r="H121">
        <v>6</v>
      </c>
      <c r="I121">
        <v>0.56000000000000005</v>
      </c>
      <c r="J121">
        <v>1200</v>
      </c>
      <c r="L121" t="s">
        <v>15</v>
      </c>
      <c r="M121">
        <v>1000</v>
      </c>
      <c r="N121">
        <v>0.9</v>
      </c>
      <c r="O121">
        <v>0.7</v>
      </c>
      <c r="P121">
        <v>0.7</v>
      </c>
    </row>
    <row r="122" spans="1:16" x14ac:dyDescent="0.2">
      <c r="A122" t="s">
        <v>94</v>
      </c>
      <c r="B122" t="s">
        <v>94</v>
      </c>
      <c r="C122" t="s">
        <v>13</v>
      </c>
      <c r="D122" t="s">
        <v>15</v>
      </c>
      <c r="E122">
        <v>0.5</v>
      </c>
      <c r="F122">
        <v>0.5</v>
      </c>
      <c r="G122">
        <v>0.1</v>
      </c>
      <c r="H122">
        <v>6</v>
      </c>
      <c r="I122">
        <v>0.7</v>
      </c>
      <c r="J122">
        <v>1800</v>
      </c>
      <c r="L122" t="s">
        <v>15</v>
      </c>
      <c r="M122">
        <v>1000</v>
      </c>
      <c r="N122">
        <v>0.9</v>
      </c>
      <c r="O122">
        <v>0.7</v>
      </c>
      <c r="P122">
        <v>0.7</v>
      </c>
    </row>
    <row r="123" spans="1:16" x14ac:dyDescent="0.2">
      <c r="A123" t="s">
        <v>95</v>
      </c>
      <c r="B123" t="s">
        <v>95</v>
      </c>
      <c r="C123" t="s">
        <v>13</v>
      </c>
      <c r="D123" t="s">
        <v>15</v>
      </c>
      <c r="E123">
        <v>0.5</v>
      </c>
      <c r="F123">
        <v>0.5</v>
      </c>
      <c r="G123">
        <v>0.1</v>
      </c>
      <c r="H123">
        <v>6</v>
      </c>
      <c r="I123">
        <v>3.5000000000000003E-2</v>
      </c>
      <c r="J123">
        <v>120</v>
      </c>
      <c r="L123" t="s">
        <v>15</v>
      </c>
      <c r="M123">
        <v>1030</v>
      </c>
      <c r="N123">
        <v>0.9</v>
      </c>
      <c r="O123">
        <v>0.7</v>
      </c>
      <c r="P123">
        <v>0.7</v>
      </c>
    </row>
    <row r="124" spans="1:16" x14ac:dyDescent="0.2">
      <c r="A124" t="s">
        <v>96</v>
      </c>
      <c r="B124" t="s">
        <v>96</v>
      </c>
      <c r="C124" t="s">
        <v>13</v>
      </c>
      <c r="D124" t="s">
        <v>15</v>
      </c>
      <c r="E124">
        <v>0.5</v>
      </c>
      <c r="F124">
        <v>0.5</v>
      </c>
      <c r="G124">
        <v>0.1</v>
      </c>
      <c r="H124">
        <v>6</v>
      </c>
      <c r="I124">
        <v>4.2000000000000003E-2</v>
      </c>
      <c r="J124">
        <v>42.5</v>
      </c>
      <c r="L124" t="s">
        <v>15</v>
      </c>
      <c r="M124">
        <v>1380</v>
      </c>
      <c r="N124">
        <v>0.9</v>
      </c>
      <c r="O124">
        <v>0.7</v>
      </c>
      <c r="P124">
        <v>0.7</v>
      </c>
    </row>
    <row r="125" spans="1:16" x14ac:dyDescent="0.2">
      <c r="A125" t="s">
        <v>97</v>
      </c>
      <c r="B125" t="s">
        <v>97</v>
      </c>
      <c r="C125" t="s">
        <v>13</v>
      </c>
      <c r="D125" t="s">
        <v>15</v>
      </c>
      <c r="E125">
        <v>0.5</v>
      </c>
      <c r="F125">
        <v>0.5</v>
      </c>
      <c r="G125">
        <v>0.1</v>
      </c>
      <c r="H125">
        <v>6</v>
      </c>
      <c r="I125">
        <v>0.38400000000000001</v>
      </c>
      <c r="J125">
        <v>1650</v>
      </c>
      <c r="L125" t="s">
        <v>15</v>
      </c>
      <c r="M125">
        <v>837</v>
      </c>
      <c r="N125">
        <v>0.9</v>
      </c>
      <c r="O125">
        <v>0.7</v>
      </c>
      <c r="P125">
        <v>0.7</v>
      </c>
    </row>
    <row r="126" spans="1:16" x14ac:dyDescent="0.2">
      <c r="A126" t="s">
        <v>98</v>
      </c>
      <c r="B126" t="s">
        <v>98</v>
      </c>
      <c r="C126" t="s">
        <v>13</v>
      </c>
      <c r="D126" t="s">
        <v>15</v>
      </c>
      <c r="E126">
        <v>0.5</v>
      </c>
      <c r="F126">
        <v>0.5</v>
      </c>
      <c r="G126">
        <v>0.1</v>
      </c>
      <c r="H126">
        <v>6</v>
      </c>
      <c r="I126">
        <v>0.12</v>
      </c>
      <c r="J126">
        <v>530</v>
      </c>
      <c r="L126" t="s">
        <v>15</v>
      </c>
      <c r="M126">
        <v>1600</v>
      </c>
      <c r="N126">
        <v>0.9</v>
      </c>
      <c r="O126">
        <v>0.7</v>
      </c>
      <c r="P126">
        <v>0.7</v>
      </c>
    </row>
    <row r="127" spans="1:16" x14ac:dyDescent="0.2">
      <c r="A127" t="s">
        <v>99</v>
      </c>
      <c r="B127" t="s">
        <v>99</v>
      </c>
      <c r="C127" t="s">
        <v>13</v>
      </c>
      <c r="D127" t="s">
        <v>15</v>
      </c>
      <c r="E127">
        <v>0.5</v>
      </c>
      <c r="F127">
        <v>0.5</v>
      </c>
      <c r="G127">
        <v>0.1</v>
      </c>
      <c r="H127">
        <v>6</v>
      </c>
      <c r="I127">
        <v>2</v>
      </c>
      <c r="J127">
        <v>2400</v>
      </c>
      <c r="L127" t="s">
        <v>15</v>
      </c>
      <c r="M127">
        <v>950</v>
      </c>
      <c r="N127">
        <v>0.9</v>
      </c>
      <c r="O127">
        <v>0.7</v>
      </c>
      <c r="P127">
        <v>0.7</v>
      </c>
    </row>
    <row r="128" spans="1:16" x14ac:dyDescent="0.2">
      <c r="A128" t="s">
        <v>100</v>
      </c>
      <c r="B128" t="s">
        <v>100</v>
      </c>
      <c r="C128" t="s">
        <v>13</v>
      </c>
      <c r="D128" t="s">
        <v>15</v>
      </c>
      <c r="E128">
        <v>0.5</v>
      </c>
      <c r="F128">
        <v>0.5</v>
      </c>
      <c r="G128">
        <v>0.1</v>
      </c>
      <c r="H128">
        <v>6</v>
      </c>
      <c r="I128">
        <v>3.5000000000000003E-2</v>
      </c>
      <c r="J128">
        <v>20</v>
      </c>
      <c r="L128" t="s">
        <v>15</v>
      </c>
      <c r="M128">
        <v>1030</v>
      </c>
      <c r="N128">
        <v>0.9</v>
      </c>
      <c r="O128">
        <v>0.7</v>
      </c>
      <c r="P128">
        <v>0.7</v>
      </c>
    </row>
    <row r="129" spans="1:16" x14ac:dyDescent="0.2">
      <c r="A129" t="s">
        <v>101</v>
      </c>
      <c r="B129" t="s">
        <v>101</v>
      </c>
      <c r="C129" t="s">
        <v>13</v>
      </c>
      <c r="D129" t="s">
        <v>15</v>
      </c>
      <c r="E129">
        <v>0.5</v>
      </c>
      <c r="F129">
        <v>0.5</v>
      </c>
      <c r="G129">
        <v>0.1</v>
      </c>
      <c r="H129">
        <v>6</v>
      </c>
      <c r="I129">
        <v>4.3906250000000001E-2</v>
      </c>
      <c r="J129">
        <v>66.875</v>
      </c>
      <c r="L129" t="s">
        <v>15</v>
      </c>
      <c r="M129">
        <v>1083.4375</v>
      </c>
      <c r="N129">
        <v>0.9</v>
      </c>
      <c r="O129">
        <v>0.7</v>
      </c>
      <c r="P129">
        <v>0.7</v>
      </c>
    </row>
    <row r="130" spans="1:16" x14ac:dyDescent="0.2">
      <c r="A130" t="s">
        <v>102</v>
      </c>
      <c r="B130" t="s">
        <v>102</v>
      </c>
      <c r="C130" t="s">
        <v>13</v>
      </c>
      <c r="D130" t="s">
        <v>15</v>
      </c>
      <c r="E130">
        <v>0.5</v>
      </c>
      <c r="F130">
        <v>0.5</v>
      </c>
      <c r="G130">
        <v>0.1</v>
      </c>
      <c r="H130">
        <v>6</v>
      </c>
      <c r="I130">
        <v>0.26162360000000001</v>
      </c>
      <c r="J130">
        <v>59.211199999999998</v>
      </c>
      <c r="L130" t="s">
        <v>15</v>
      </c>
      <c r="M130">
        <v>1027.2280000000001</v>
      </c>
      <c r="N130">
        <v>0.9</v>
      </c>
      <c r="O130">
        <v>0.7</v>
      </c>
      <c r="P130">
        <v>0.7</v>
      </c>
    </row>
    <row r="131" spans="1:16" x14ac:dyDescent="0.2">
      <c r="A131" t="s">
        <v>103</v>
      </c>
      <c r="B131" t="s">
        <v>103</v>
      </c>
      <c r="C131" t="s">
        <v>13</v>
      </c>
      <c r="D131" t="s">
        <v>15</v>
      </c>
      <c r="E131">
        <v>0.5</v>
      </c>
      <c r="F131">
        <v>0.5</v>
      </c>
      <c r="G131">
        <v>0.1</v>
      </c>
      <c r="H131">
        <v>6</v>
      </c>
      <c r="I131">
        <v>0.2</v>
      </c>
      <c r="J131">
        <v>1050</v>
      </c>
      <c r="L131" t="s">
        <v>19</v>
      </c>
      <c r="M131">
        <v>1500</v>
      </c>
      <c r="N131">
        <v>0.9</v>
      </c>
      <c r="O131">
        <v>0.7</v>
      </c>
      <c r="P131">
        <v>0.7</v>
      </c>
    </row>
    <row r="132" spans="1:16" x14ac:dyDescent="0.2">
      <c r="A132" t="s">
        <v>112</v>
      </c>
      <c r="B132" t="s">
        <v>112</v>
      </c>
      <c r="C132" t="s">
        <v>13</v>
      </c>
      <c r="D132" t="s">
        <v>15</v>
      </c>
      <c r="E132">
        <v>0.5</v>
      </c>
      <c r="F132">
        <v>0.5</v>
      </c>
      <c r="G132">
        <v>0.1</v>
      </c>
      <c r="H132">
        <v>6</v>
      </c>
      <c r="I132">
        <v>0.09</v>
      </c>
      <c r="J132">
        <v>592</v>
      </c>
      <c r="L132" t="s">
        <v>10</v>
      </c>
      <c r="M132">
        <v>1170</v>
      </c>
      <c r="N132">
        <v>0.9</v>
      </c>
      <c r="O132">
        <v>0.7</v>
      </c>
      <c r="P132">
        <v>0.7</v>
      </c>
    </row>
    <row r="133" spans="1:16" x14ac:dyDescent="0.2">
      <c r="A133" t="s">
        <v>113</v>
      </c>
      <c r="B133" t="s">
        <v>113</v>
      </c>
      <c r="C133" t="s">
        <v>13</v>
      </c>
      <c r="D133" t="s">
        <v>15</v>
      </c>
      <c r="E133">
        <v>0.5</v>
      </c>
      <c r="F133">
        <v>0.5</v>
      </c>
      <c r="G133">
        <v>0.1</v>
      </c>
      <c r="H133">
        <v>6</v>
      </c>
      <c r="I133">
        <v>1.59</v>
      </c>
      <c r="J133">
        <v>1920</v>
      </c>
      <c r="L133" t="s">
        <v>24</v>
      </c>
      <c r="M133">
        <v>1260</v>
      </c>
      <c r="N133">
        <v>0.9</v>
      </c>
      <c r="O133">
        <v>0.7</v>
      </c>
      <c r="P133">
        <v>0.7</v>
      </c>
    </row>
    <row r="134" spans="1:16" x14ac:dyDescent="0.2">
      <c r="A134" t="s">
        <v>114</v>
      </c>
      <c r="B134" t="s">
        <v>114</v>
      </c>
      <c r="C134" t="s">
        <v>13</v>
      </c>
      <c r="D134" t="s">
        <v>15</v>
      </c>
      <c r="E134">
        <v>0.5</v>
      </c>
      <c r="F134">
        <v>0.5</v>
      </c>
      <c r="G134">
        <v>0.1</v>
      </c>
      <c r="H134">
        <v>6</v>
      </c>
      <c r="I134">
        <v>0.04</v>
      </c>
      <c r="J134">
        <v>592</v>
      </c>
      <c r="L134" t="s">
        <v>24</v>
      </c>
      <c r="M134">
        <v>1300</v>
      </c>
      <c r="N134">
        <v>0.9</v>
      </c>
      <c r="O134">
        <v>0.7</v>
      </c>
      <c r="P134">
        <v>0.7</v>
      </c>
    </row>
    <row r="135" spans="1:16" x14ac:dyDescent="0.2">
      <c r="A135" t="s">
        <v>30</v>
      </c>
      <c r="B135" t="s">
        <v>30</v>
      </c>
      <c r="C135" t="s">
        <v>13</v>
      </c>
      <c r="D135" t="s">
        <v>15</v>
      </c>
      <c r="E135">
        <v>0.5</v>
      </c>
      <c r="F135">
        <v>0.5</v>
      </c>
      <c r="G135">
        <v>0.1</v>
      </c>
      <c r="H135">
        <v>6</v>
      </c>
      <c r="I135">
        <v>0.06</v>
      </c>
      <c r="J135">
        <v>368</v>
      </c>
      <c r="L135" t="s">
        <v>10</v>
      </c>
      <c r="M135">
        <v>590</v>
      </c>
      <c r="N135">
        <v>0.9</v>
      </c>
      <c r="O135">
        <v>0.7</v>
      </c>
      <c r="P135">
        <v>0.7</v>
      </c>
    </row>
    <row r="136" spans="1:16" x14ac:dyDescent="0.2">
      <c r="A136" t="s">
        <v>28</v>
      </c>
      <c r="B136" t="s">
        <v>28</v>
      </c>
      <c r="C136" t="s">
        <v>13</v>
      </c>
      <c r="D136" t="s">
        <v>15</v>
      </c>
      <c r="E136">
        <v>0.5</v>
      </c>
      <c r="F136">
        <v>0.5</v>
      </c>
      <c r="G136">
        <v>0.1</v>
      </c>
      <c r="H136">
        <v>6</v>
      </c>
      <c r="I136">
        <v>0.06</v>
      </c>
      <c r="J136">
        <v>288</v>
      </c>
      <c r="L136" t="s">
        <v>12</v>
      </c>
      <c r="M136">
        <v>1380</v>
      </c>
      <c r="N136">
        <v>0.9</v>
      </c>
      <c r="O136">
        <v>0.7</v>
      </c>
      <c r="P136">
        <v>0.7</v>
      </c>
    </row>
    <row r="137" spans="1:16" x14ac:dyDescent="0.2">
      <c r="A137" t="s">
        <v>115</v>
      </c>
      <c r="B137" t="s">
        <v>115</v>
      </c>
      <c r="C137" t="s">
        <v>13</v>
      </c>
      <c r="D137" t="s">
        <v>15</v>
      </c>
      <c r="E137">
        <v>0.5</v>
      </c>
      <c r="F137">
        <v>0.5</v>
      </c>
      <c r="G137">
        <v>0.1</v>
      </c>
      <c r="H137">
        <v>6</v>
      </c>
      <c r="I137">
        <v>1.8</v>
      </c>
      <c r="J137">
        <v>2560</v>
      </c>
      <c r="L137" t="s">
        <v>15</v>
      </c>
      <c r="M137">
        <v>790</v>
      </c>
      <c r="N137">
        <v>0.9</v>
      </c>
      <c r="O137">
        <v>0.7</v>
      </c>
      <c r="P137">
        <v>0.7</v>
      </c>
    </row>
    <row r="138" spans="1:16" x14ac:dyDescent="0.2">
      <c r="A138" t="s">
        <v>17</v>
      </c>
      <c r="B138" t="s">
        <v>17</v>
      </c>
      <c r="C138" t="s">
        <v>13</v>
      </c>
      <c r="D138" t="s">
        <v>15</v>
      </c>
      <c r="E138">
        <v>0.5</v>
      </c>
      <c r="F138">
        <v>0.5</v>
      </c>
      <c r="G138">
        <v>0.1</v>
      </c>
      <c r="H138">
        <v>6</v>
      </c>
      <c r="I138">
        <v>0.16</v>
      </c>
      <c r="J138">
        <v>800</v>
      </c>
      <c r="L138" t="s">
        <v>10</v>
      </c>
      <c r="M138">
        <v>1090</v>
      </c>
      <c r="N138">
        <v>0.9</v>
      </c>
      <c r="O138">
        <v>0.7</v>
      </c>
      <c r="P138">
        <v>0.7</v>
      </c>
    </row>
    <row r="139" spans="1:16" x14ac:dyDescent="0.2">
      <c r="A139" t="s">
        <v>116</v>
      </c>
      <c r="B139" t="s">
        <v>116</v>
      </c>
      <c r="C139" t="s">
        <v>13</v>
      </c>
      <c r="D139" t="s">
        <v>15</v>
      </c>
      <c r="E139">
        <v>0.5</v>
      </c>
      <c r="F139">
        <v>0.5</v>
      </c>
      <c r="G139">
        <v>0.1</v>
      </c>
      <c r="H139">
        <v>6</v>
      </c>
      <c r="I139">
        <v>0.12</v>
      </c>
      <c r="J139">
        <v>544</v>
      </c>
      <c r="L139" t="s">
        <v>19</v>
      </c>
      <c r="M139">
        <v>1210</v>
      </c>
      <c r="N139">
        <v>0.9</v>
      </c>
      <c r="O139">
        <v>0.7</v>
      </c>
      <c r="P139">
        <v>0.7</v>
      </c>
    </row>
    <row r="140" spans="1:16" x14ac:dyDescent="0.2">
      <c r="A140" t="s">
        <v>117</v>
      </c>
      <c r="B140" t="s">
        <v>117</v>
      </c>
      <c r="C140" t="s">
        <v>13</v>
      </c>
      <c r="D140" t="s">
        <v>15</v>
      </c>
      <c r="E140">
        <v>0.5</v>
      </c>
      <c r="F140">
        <v>0.5</v>
      </c>
      <c r="G140">
        <v>0.1</v>
      </c>
      <c r="H140">
        <v>6</v>
      </c>
      <c r="I140">
        <v>7.0000000000000007E-2</v>
      </c>
      <c r="J140">
        <v>400</v>
      </c>
      <c r="L140" t="s">
        <v>19</v>
      </c>
      <c r="M140">
        <v>1300</v>
      </c>
      <c r="N140">
        <v>0.9</v>
      </c>
      <c r="O140">
        <v>0.7</v>
      </c>
      <c r="P140">
        <v>0.7</v>
      </c>
    </row>
    <row r="141" spans="1:16" x14ac:dyDescent="0.2">
      <c r="A141" t="s">
        <v>118</v>
      </c>
      <c r="B141" t="s">
        <v>118</v>
      </c>
      <c r="C141" t="s">
        <v>13</v>
      </c>
      <c r="D141" t="s">
        <v>15</v>
      </c>
      <c r="E141">
        <v>0.5</v>
      </c>
      <c r="F141">
        <v>0.5</v>
      </c>
      <c r="G141">
        <v>0.1</v>
      </c>
      <c r="H141">
        <v>6</v>
      </c>
      <c r="I141">
        <v>0.15</v>
      </c>
      <c r="J141">
        <v>608</v>
      </c>
      <c r="L141" t="s">
        <v>10</v>
      </c>
      <c r="M141">
        <v>1630</v>
      </c>
      <c r="N141">
        <v>0.9</v>
      </c>
      <c r="O141">
        <v>0.7</v>
      </c>
      <c r="P141">
        <v>0.7</v>
      </c>
    </row>
    <row r="142" spans="1:16" x14ac:dyDescent="0.2">
      <c r="A142" t="s">
        <v>119</v>
      </c>
      <c r="B142" t="s">
        <v>119</v>
      </c>
      <c r="C142" t="s">
        <v>13</v>
      </c>
      <c r="D142" t="s">
        <v>15</v>
      </c>
      <c r="E142">
        <v>0.5</v>
      </c>
      <c r="F142">
        <v>0.5</v>
      </c>
      <c r="G142">
        <v>0.1</v>
      </c>
      <c r="H142">
        <v>6</v>
      </c>
      <c r="I142">
        <v>0.03</v>
      </c>
      <c r="J142">
        <v>43</v>
      </c>
      <c r="L142" t="s">
        <v>12</v>
      </c>
      <c r="M142">
        <v>1210</v>
      </c>
      <c r="N142">
        <v>0.9</v>
      </c>
      <c r="O142">
        <v>0.7</v>
      </c>
      <c r="P142">
        <v>0.7</v>
      </c>
    </row>
    <row r="143" spans="1:16" x14ac:dyDescent="0.2">
      <c r="A143" t="s">
        <v>120</v>
      </c>
      <c r="B143" t="s">
        <v>120</v>
      </c>
      <c r="C143" t="s">
        <v>13</v>
      </c>
      <c r="D143" t="s">
        <v>15</v>
      </c>
      <c r="E143">
        <v>0.5</v>
      </c>
      <c r="F143">
        <v>0.5</v>
      </c>
      <c r="G143">
        <v>0.1</v>
      </c>
      <c r="H143">
        <v>6</v>
      </c>
      <c r="I143">
        <v>0.05</v>
      </c>
      <c r="J143">
        <v>19</v>
      </c>
      <c r="L143" t="s">
        <v>24</v>
      </c>
      <c r="M143">
        <v>960</v>
      </c>
      <c r="N143">
        <v>0.9</v>
      </c>
      <c r="O143">
        <v>0.7</v>
      </c>
      <c r="P143">
        <v>0.7</v>
      </c>
    </row>
    <row r="144" spans="1:16" x14ac:dyDescent="0.2">
      <c r="A144" t="s">
        <v>121</v>
      </c>
      <c r="B144" t="s">
        <v>121</v>
      </c>
      <c r="C144" t="s">
        <v>13</v>
      </c>
      <c r="D144" t="s">
        <v>15</v>
      </c>
      <c r="E144">
        <v>0.5</v>
      </c>
      <c r="F144">
        <v>0.5</v>
      </c>
      <c r="G144">
        <v>0.1</v>
      </c>
      <c r="H144">
        <v>6</v>
      </c>
      <c r="I144">
        <v>0.89</v>
      </c>
      <c r="J144">
        <v>1920</v>
      </c>
      <c r="L144" t="s">
        <v>12</v>
      </c>
      <c r="M144">
        <v>790</v>
      </c>
      <c r="N144">
        <v>0.9</v>
      </c>
      <c r="O144">
        <v>0.7</v>
      </c>
      <c r="P144">
        <v>0.7</v>
      </c>
    </row>
    <row r="145" spans="1:16" x14ac:dyDescent="0.2">
      <c r="A145" t="s">
        <v>122</v>
      </c>
      <c r="B145" t="s">
        <v>122</v>
      </c>
      <c r="C145" t="s">
        <v>13</v>
      </c>
      <c r="D145" t="s">
        <v>15</v>
      </c>
      <c r="E145">
        <v>0.5</v>
      </c>
      <c r="F145">
        <v>0.5</v>
      </c>
      <c r="G145">
        <v>0.1</v>
      </c>
      <c r="H145">
        <v>6</v>
      </c>
      <c r="I145">
        <v>0.49</v>
      </c>
      <c r="J145">
        <v>512</v>
      </c>
      <c r="L145" t="s">
        <v>12</v>
      </c>
      <c r="M145">
        <v>880</v>
      </c>
      <c r="N145">
        <v>0.9</v>
      </c>
      <c r="O145">
        <v>0.7</v>
      </c>
      <c r="P145">
        <v>0.7</v>
      </c>
    </row>
    <row r="146" spans="1:16" x14ac:dyDescent="0.2">
      <c r="A146" t="s">
        <v>123</v>
      </c>
      <c r="B146" t="s">
        <v>123</v>
      </c>
      <c r="C146" t="s">
        <v>13</v>
      </c>
      <c r="D146" t="s">
        <v>15</v>
      </c>
      <c r="E146">
        <v>0.5</v>
      </c>
      <c r="F146">
        <v>0.5</v>
      </c>
      <c r="G146">
        <v>0.1</v>
      </c>
      <c r="H146">
        <v>6</v>
      </c>
      <c r="I146">
        <v>0.5</v>
      </c>
      <c r="J146">
        <v>464</v>
      </c>
      <c r="L146" t="s">
        <v>12</v>
      </c>
      <c r="M146">
        <v>880</v>
      </c>
      <c r="N146">
        <v>0.9</v>
      </c>
      <c r="O146">
        <v>0.7</v>
      </c>
      <c r="P146">
        <v>0.7</v>
      </c>
    </row>
    <row r="147" spans="1:16" x14ac:dyDescent="0.2">
      <c r="A147" t="s">
        <v>124</v>
      </c>
      <c r="B147" t="s">
        <v>124</v>
      </c>
      <c r="C147" t="s">
        <v>13</v>
      </c>
      <c r="D147" t="s">
        <v>15</v>
      </c>
      <c r="E147">
        <v>0.5</v>
      </c>
      <c r="F147">
        <v>0.5</v>
      </c>
      <c r="G147">
        <v>0.1</v>
      </c>
      <c r="H147">
        <v>6</v>
      </c>
      <c r="I147">
        <v>0.71</v>
      </c>
      <c r="J147">
        <v>512</v>
      </c>
      <c r="L147" t="s">
        <v>12</v>
      </c>
      <c r="M147">
        <v>880</v>
      </c>
      <c r="N147">
        <v>0.9</v>
      </c>
      <c r="O147">
        <v>0.7</v>
      </c>
      <c r="P147">
        <v>0.7</v>
      </c>
    </row>
    <row r="148" spans="1:16" x14ac:dyDescent="0.2">
      <c r="A148" t="s">
        <v>125</v>
      </c>
      <c r="B148" t="s">
        <v>125</v>
      </c>
      <c r="C148" t="s">
        <v>13</v>
      </c>
      <c r="D148" t="s">
        <v>15</v>
      </c>
      <c r="E148">
        <v>0.5</v>
      </c>
      <c r="F148">
        <v>0.5</v>
      </c>
      <c r="G148">
        <v>0.1</v>
      </c>
      <c r="H148">
        <v>6</v>
      </c>
      <c r="I148">
        <v>1.1100000000000001</v>
      </c>
      <c r="J148">
        <v>800</v>
      </c>
      <c r="L148" t="s">
        <v>12</v>
      </c>
      <c r="M148">
        <v>920</v>
      </c>
      <c r="N148">
        <v>0.9</v>
      </c>
      <c r="O148">
        <v>0.7</v>
      </c>
      <c r="P148">
        <v>0.7</v>
      </c>
    </row>
    <row r="149" spans="1:16" x14ac:dyDescent="0.2">
      <c r="A149" t="s">
        <v>126</v>
      </c>
      <c r="B149" t="s">
        <v>126</v>
      </c>
      <c r="C149" t="s">
        <v>13</v>
      </c>
      <c r="D149" t="s">
        <v>15</v>
      </c>
      <c r="E149">
        <v>0.5</v>
      </c>
      <c r="F149">
        <v>0.5</v>
      </c>
      <c r="G149">
        <v>0.1</v>
      </c>
      <c r="H149">
        <v>6</v>
      </c>
      <c r="I149">
        <v>1.4</v>
      </c>
      <c r="J149">
        <v>800</v>
      </c>
      <c r="L149" t="s">
        <v>12</v>
      </c>
      <c r="M149">
        <v>920</v>
      </c>
      <c r="N149">
        <v>0.9</v>
      </c>
      <c r="O149">
        <v>0.7</v>
      </c>
      <c r="P149">
        <v>0.7</v>
      </c>
    </row>
    <row r="150" spans="1:16" x14ac:dyDescent="0.2">
      <c r="A150" t="s">
        <v>127</v>
      </c>
      <c r="B150" t="s">
        <v>127</v>
      </c>
      <c r="C150" t="s">
        <v>13</v>
      </c>
      <c r="D150" t="s">
        <v>15</v>
      </c>
      <c r="E150">
        <v>0.5</v>
      </c>
      <c r="F150">
        <v>0.5</v>
      </c>
      <c r="G150">
        <v>0.1</v>
      </c>
      <c r="H150">
        <v>6</v>
      </c>
      <c r="I150">
        <v>0.28999999999999998</v>
      </c>
      <c r="J150">
        <v>512</v>
      </c>
      <c r="L150" t="s">
        <v>12</v>
      </c>
      <c r="M150">
        <v>880</v>
      </c>
      <c r="N150">
        <v>0.9</v>
      </c>
      <c r="O150">
        <v>0.7</v>
      </c>
      <c r="P150">
        <v>0.7</v>
      </c>
    </row>
    <row r="151" spans="1:16" x14ac:dyDescent="0.2">
      <c r="A151" t="s">
        <v>128</v>
      </c>
      <c r="B151" t="s">
        <v>128</v>
      </c>
      <c r="C151" t="s">
        <v>13</v>
      </c>
      <c r="D151" t="s">
        <v>15</v>
      </c>
      <c r="E151">
        <v>0.5</v>
      </c>
      <c r="F151">
        <v>0.5</v>
      </c>
      <c r="G151">
        <v>0.1</v>
      </c>
      <c r="H151">
        <v>6</v>
      </c>
      <c r="I151">
        <v>0.26</v>
      </c>
      <c r="J151">
        <v>464</v>
      </c>
      <c r="L151" t="s">
        <v>12</v>
      </c>
      <c r="M151">
        <v>880</v>
      </c>
      <c r="N151">
        <v>0.9</v>
      </c>
      <c r="O151">
        <v>0.7</v>
      </c>
      <c r="P151">
        <v>0.7</v>
      </c>
    </row>
    <row r="152" spans="1:16" x14ac:dyDescent="0.2">
      <c r="A152" t="s">
        <v>129</v>
      </c>
      <c r="B152" t="s">
        <v>129</v>
      </c>
      <c r="C152" t="s">
        <v>13</v>
      </c>
      <c r="D152" t="s">
        <v>15</v>
      </c>
      <c r="E152">
        <v>0.5</v>
      </c>
      <c r="F152">
        <v>0.5</v>
      </c>
      <c r="G152">
        <v>0.1</v>
      </c>
      <c r="H152">
        <v>6</v>
      </c>
      <c r="I152">
        <v>0.28999999999999998</v>
      </c>
      <c r="J152">
        <v>512</v>
      </c>
      <c r="L152" t="s">
        <v>12</v>
      </c>
      <c r="M152">
        <v>880</v>
      </c>
      <c r="N152">
        <v>0.9</v>
      </c>
      <c r="O152">
        <v>0.7</v>
      </c>
      <c r="P152">
        <v>0.7</v>
      </c>
    </row>
    <row r="153" spans="1:16" x14ac:dyDescent="0.2">
      <c r="A153" t="s">
        <v>130</v>
      </c>
      <c r="B153" t="s">
        <v>130</v>
      </c>
      <c r="C153" t="s">
        <v>13</v>
      </c>
      <c r="D153" t="s">
        <v>15</v>
      </c>
      <c r="E153">
        <v>0.5</v>
      </c>
      <c r="F153">
        <v>0.5</v>
      </c>
      <c r="G153">
        <v>0.1</v>
      </c>
      <c r="H153">
        <v>6</v>
      </c>
      <c r="I153">
        <v>0.72</v>
      </c>
      <c r="J153">
        <v>800</v>
      </c>
      <c r="L153" t="s">
        <v>12</v>
      </c>
      <c r="M153">
        <v>920</v>
      </c>
      <c r="N153">
        <v>0.9</v>
      </c>
      <c r="O153">
        <v>0.7</v>
      </c>
      <c r="P153">
        <v>0.7</v>
      </c>
    </row>
    <row r="154" spans="1:16" x14ac:dyDescent="0.2">
      <c r="A154" t="s">
        <v>131</v>
      </c>
      <c r="B154" t="s">
        <v>131</v>
      </c>
      <c r="C154" t="s">
        <v>13</v>
      </c>
      <c r="D154" t="s">
        <v>15</v>
      </c>
      <c r="E154">
        <v>0.5</v>
      </c>
      <c r="F154">
        <v>0.5</v>
      </c>
      <c r="G154">
        <v>0.1</v>
      </c>
      <c r="H154">
        <v>6</v>
      </c>
      <c r="I154">
        <v>0.53</v>
      </c>
      <c r="J154">
        <v>1280</v>
      </c>
      <c r="L154" t="s">
        <v>12</v>
      </c>
      <c r="M154">
        <v>840</v>
      </c>
      <c r="N154">
        <v>0.9</v>
      </c>
      <c r="O154">
        <v>0.7</v>
      </c>
      <c r="P154">
        <v>0.7</v>
      </c>
    </row>
    <row r="155" spans="1:16" x14ac:dyDescent="0.2">
      <c r="A155" t="s">
        <v>132</v>
      </c>
      <c r="B155" t="s">
        <v>132</v>
      </c>
      <c r="C155" t="s">
        <v>13</v>
      </c>
      <c r="D155" t="s">
        <v>15</v>
      </c>
      <c r="E155">
        <v>0.5</v>
      </c>
      <c r="F155">
        <v>0.5</v>
      </c>
      <c r="G155">
        <v>0.1</v>
      </c>
      <c r="H155">
        <v>6</v>
      </c>
      <c r="I155">
        <v>0.53</v>
      </c>
      <c r="J155">
        <v>1280</v>
      </c>
      <c r="L155" t="s">
        <v>12</v>
      </c>
      <c r="M155">
        <v>840</v>
      </c>
      <c r="N155">
        <v>0.9</v>
      </c>
      <c r="O155">
        <v>0.7</v>
      </c>
      <c r="P155">
        <v>0.7</v>
      </c>
    </row>
    <row r="156" spans="1:16" x14ac:dyDescent="0.2">
      <c r="A156" t="s">
        <v>133</v>
      </c>
      <c r="B156" t="s">
        <v>133</v>
      </c>
      <c r="C156" t="s">
        <v>13</v>
      </c>
      <c r="D156" t="s">
        <v>15</v>
      </c>
      <c r="E156">
        <v>0.5</v>
      </c>
      <c r="F156">
        <v>0.5</v>
      </c>
      <c r="G156">
        <v>0.1</v>
      </c>
      <c r="H156">
        <v>6</v>
      </c>
      <c r="I156">
        <v>1.95</v>
      </c>
      <c r="J156">
        <v>2240</v>
      </c>
      <c r="L156" t="s">
        <v>12</v>
      </c>
      <c r="M156">
        <v>900</v>
      </c>
      <c r="N156">
        <v>0.9</v>
      </c>
      <c r="O156">
        <v>0.7</v>
      </c>
      <c r="P156">
        <v>0.7</v>
      </c>
    </row>
    <row r="157" spans="1:16" x14ac:dyDescent="0.2">
      <c r="A157" t="s">
        <v>134</v>
      </c>
      <c r="B157" t="s">
        <v>134</v>
      </c>
      <c r="C157" t="s">
        <v>13</v>
      </c>
      <c r="D157" t="s">
        <v>15</v>
      </c>
      <c r="E157">
        <v>0.5</v>
      </c>
      <c r="F157">
        <v>0.5</v>
      </c>
      <c r="G157">
        <v>0.1</v>
      </c>
      <c r="H157">
        <v>6</v>
      </c>
      <c r="I157">
        <v>0.19</v>
      </c>
      <c r="J157">
        <v>640</v>
      </c>
      <c r="L157" t="s">
        <v>12</v>
      </c>
      <c r="M157">
        <v>840</v>
      </c>
      <c r="N157">
        <v>0.9</v>
      </c>
      <c r="O157">
        <v>0.7</v>
      </c>
      <c r="P157">
        <v>0.7</v>
      </c>
    </row>
    <row r="158" spans="1:16" x14ac:dyDescent="0.2">
      <c r="A158" t="s">
        <v>135</v>
      </c>
      <c r="B158" t="s">
        <v>135</v>
      </c>
      <c r="C158" t="s">
        <v>13</v>
      </c>
      <c r="D158" t="s">
        <v>15</v>
      </c>
      <c r="E158">
        <v>0.5</v>
      </c>
      <c r="F158">
        <v>0.5</v>
      </c>
      <c r="G158">
        <v>0.1</v>
      </c>
      <c r="H158">
        <v>6</v>
      </c>
      <c r="I158">
        <v>0.57999999999999996</v>
      </c>
      <c r="J158">
        <v>1900</v>
      </c>
      <c r="L158" t="s">
        <v>19</v>
      </c>
      <c r="M158">
        <v>1000</v>
      </c>
      <c r="N158">
        <v>0.9</v>
      </c>
      <c r="O158">
        <v>0.7</v>
      </c>
      <c r="P158">
        <v>0.7</v>
      </c>
    </row>
    <row r="159" spans="1:16" x14ac:dyDescent="0.2">
      <c r="A159" t="s">
        <v>136</v>
      </c>
      <c r="B159" t="s">
        <v>136</v>
      </c>
      <c r="C159" t="s">
        <v>13</v>
      </c>
      <c r="D159" t="s">
        <v>15</v>
      </c>
      <c r="E159">
        <v>0.5</v>
      </c>
      <c r="F159">
        <v>0.5</v>
      </c>
      <c r="G159">
        <v>0.1</v>
      </c>
      <c r="H159">
        <v>6</v>
      </c>
      <c r="I159">
        <v>0.57999999999999996</v>
      </c>
      <c r="J159">
        <v>800</v>
      </c>
      <c r="L159" t="s">
        <v>10</v>
      </c>
      <c r="M159">
        <v>1090</v>
      </c>
      <c r="N159">
        <v>0.9</v>
      </c>
      <c r="O159">
        <v>0.7</v>
      </c>
      <c r="P159">
        <v>0.7</v>
      </c>
    </row>
    <row r="160" spans="1:16" x14ac:dyDescent="0.2">
      <c r="A160" t="s">
        <v>137</v>
      </c>
      <c r="B160" t="s">
        <v>137</v>
      </c>
      <c r="C160" t="s">
        <v>13</v>
      </c>
      <c r="D160" t="s">
        <v>15</v>
      </c>
      <c r="E160">
        <v>0.5</v>
      </c>
      <c r="F160">
        <v>0.5</v>
      </c>
      <c r="G160">
        <v>0.1</v>
      </c>
      <c r="H160">
        <v>6</v>
      </c>
      <c r="I160">
        <v>0.12</v>
      </c>
      <c r="J160">
        <v>540</v>
      </c>
      <c r="L160" t="s">
        <v>10</v>
      </c>
      <c r="M160">
        <v>1210</v>
      </c>
      <c r="N160">
        <v>0.9</v>
      </c>
      <c r="O160">
        <v>0.7</v>
      </c>
      <c r="P160">
        <v>0.7</v>
      </c>
    </row>
    <row r="161" spans="1:16" x14ac:dyDescent="0.2">
      <c r="A161" t="s">
        <v>138</v>
      </c>
      <c r="B161" t="s">
        <v>138</v>
      </c>
      <c r="C161" t="s">
        <v>13</v>
      </c>
      <c r="D161" t="s">
        <v>15</v>
      </c>
      <c r="E161">
        <v>0.5</v>
      </c>
      <c r="F161">
        <v>0.5</v>
      </c>
      <c r="G161">
        <v>0.1</v>
      </c>
      <c r="H161">
        <v>6</v>
      </c>
      <c r="I161">
        <v>0.12</v>
      </c>
      <c r="J161">
        <v>540</v>
      </c>
      <c r="L161" t="s">
        <v>19</v>
      </c>
      <c r="M161">
        <v>1210</v>
      </c>
      <c r="N161">
        <v>0.9</v>
      </c>
      <c r="O161">
        <v>0.7</v>
      </c>
      <c r="P161">
        <v>0.7</v>
      </c>
    </row>
    <row r="162" spans="1:16" x14ac:dyDescent="0.2">
      <c r="A162" t="s">
        <v>25</v>
      </c>
      <c r="B162" t="s">
        <v>25</v>
      </c>
      <c r="C162" t="s">
        <v>13</v>
      </c>
      <c r="D162" t="s">
        <v>15</v>
      </c>
      <c r="E162">
        <v>0.5</v>
      </c>
      <c r="F162">
        <v>0.5</v>
      </c>
      <c r="G162">
        <v>0.1</v>
      </c>
      <c r="H162">
        <v>6</v>
      </c>
      <c r="I162">
        <v>5.5E-2</v>
      </c>
      <c r="J162">
        <v>290</v>
      </c>
      <c r="L162" t="s">
        <v>19</v>
      </c>
      <c r="M162">
        <v>1300</v>
      </c>
      <c r="N162">
        <v>0.9</v>
      </c>
      <c r="O162">
        <v>0.7</v>
      </c>
      <c r="P162">
        <v>0.7</v>
      </c>
    </row>
    <row r="163" spans="1:16" x14ac:dyDescent="0.2">
      <c r="A163" t="s">
        <v>26</v>
      </c>
      <c r="B163" t="s">
        <v>26</v>
      </c>
      <c r="C163" t="s">
        <v>13</v>
      </c>
      <c r="D163" t="s">
        <v>15</v>
      </c>
      <c r="E163">
        <v>0.5</v>
      </c>
      <c r="F163">
        <v>0.5</v>
      </c>
      <c r="G163">
        <v>0.1</v>
      </c>
      <c r="H163">
        <v>6</v>
      </c>
      <c r="I163">
        <v>5.7000000000000002E-2</v>
      </c>
      <c r="J163">
        <v>350</v>
      </c>
      <c r="L163" t="s">
        <v>19</v>
      </c>
      <c r="M163">
        <v>1300</v>
      </c>
      <c r="N163">
        <v>0.9</v>
      </c>
      <c r="O163">
        <v>0.7</v>
      </c>
      <c r="P163">
        <v>0.7</v>
      </c>
    </row>
    <row r="164" spans="1:16" x14ac:dyDescent="0.2">
      <c r="A164" t="s">
        <v>139</v>
      </c>
      <c r="B164" t="s">
        <v>139</v>
      </c>
      <c r="C164" t="s">
        <v>13</v>
      </c>
      <c r="D164" t="s">
        <v>15</v>
      </c>
      <c r="E164">
        <v>0.5</v>
      </c>
      <c r="F164">
        <v>0.5</v>
      </c>
      <c r="G164">
        <v>0.1</v>
      </c>
      <c r="H164">
        <v>6</v>
      </c>
      <c r="I164">
        <v>5.7000000000000002E-2</v>
      </c>
      <c r="J164">
        <v>400</v>
      </c>
      <c r="L164" t="s">
        <v>19</v>
      </c>
      <c r="M164">
        <v>1300</v>
      </c>
      <c r="N164">
        <v>0.9</v>
      </c>
      <c r="O164">
        <v>0.7</v>
      </c>
      <c r="P164">
        <v>0.7</v>
      </c>
    </row>
    <row r="165" spans="1:16" x14ac:dyDescent="0.2">
      <c r="A165" t="s">
        <v>140</v>
      </c>
      <c r="B165" t="s">
        <v>140</v>
      </c>
      <c r="C165" t="s">
        <v>13</v>
      </c>
      <c r="D165" t="s">
        <v>15</v>
      </c>
      <c r="E165">
        <v>0.5</v>
      </c>
      <c r="F165">
        <v>0.5</v>
      </c>
      <c r="G165">
        <v>0.1</v>
      </c>
      <c r="H165">
        <v>6</v>
      </c>
      <c r="I165">
        <v>6.3E-2</v>
      </c>
      <c r="J165">
        <v>290</v>
      </c>
      <c r="L165" t="s">
        <v>19</v>
      </c>
      <c r="M165">
        <v>1300</v>
      </c>
      <c r="N165">
        <v>0.9</v>
      </c>
      <c r="O165">
        <v>0.7</v>
      </c>
      <c r="P165">
        <v>0.7</v>
      </c>
    </row>
    <row r="166" spans="1:16" x14ac:dyDescent="0.2">
      <c r="A166" t="s">
        <v>141</v>
      </c>
      <c r="B166" t="s">
        <v>141</v>
      </c>
      <c r="C166" t="s">
        <v>13</v>
      </c>
      <c r="D166" t="s">
        <v>15</v>
      </c>
      <c r="E166">
        <v>0.5</v>
      </c>
      <c r="F166">
        <v>0.5</v>
      </c>
      <c r="G166">
        <v>0.1</v>
      </c>
      <c r="H166">
        <v>6</v>
      </c>
      <c r="I166">
        <v>6.3E-2</v>
      </c>
      <c r="J166">
        <v>240</v>
      </c>
      <c r="L166" t="s">
        <v>19</v>
      </c>
      <c r="M166">
        <v>1260</v>
      </c>
      <c r="N166">
        <v>0.9</v>
      </c>
      <c r="O166">
        <v>0.7</v>
      </c>
      <c r="P166">
        <v>0.7</v>
      </c>
    </row>
    <row r="167" spans="1:16" x14ac:dyDescent="0.2">
      <c r="A167" t="s">
        <v>142</v>
      </c>
      <c r="B167" t="s">
        <v>142</v>
      </c>
      <c r="C167" t="s">
        <v>13</v>
      </c>
      <c r="D167" t="s">
        <v>15</v>
      </c>
      <c r="E167">
        <v>0.5</v>
      </c>
      <c r="F167">
        <v>0.5</v>
      </c>
      <c r="G167">
        <v>0.1</v>
      </c>
      <c r="H167">
        <v>6</v>
      </c>
      <c r="I167">
        <v>5.7000000000000002E-2</v>
      </c>
      <c r="J167">
        <v>290</v>
      </c>
      <c r="L167" t="s">
        <v>10</v>
      </c>
      <c r="M167">
        <v>590</v>
      </c>
      <c r="N167">
        <v>0.9</v>
      </c>
      <c r="O167">
        <v>0.7</v>
      </c>
      <c r="P167">
        <v>0.7</v>
      </c>
    </row>
    <row r="168" spans="1:16" x14ac:dyDescent="0.2">
      <c r="A168" t="s">
        <v>143</v>
      </c>
      <c r="B168" t="s">
        <v>143</v>
      </c>
      <c r="C168" t="s">
        <v>13</v>
      </c>
      <c r="D168" t="s">
        <v>15</v>
      </c>
      <c r="E168">
        <v>0.5</v>
      </c>
      <c r="F168">
        <v>0.5</v>
      </c>
      <c r="G168">
        <v>0.1</v>
      </c>
      <c r="H168">
        <v>6</v>
      </c>
      <c r="I168">
        <v>7.1999999999999995E-2</v>
      </c>
      <c r="J168">
        <v>480</v>
      </c>
      <c r="L168" t="s">
        <v>10</v>
      </c>
      <c r="M168">
        <v>1380</v>
      </c>
      <c r="N168">
        <v>0.9</v>
      </c>
      <c r="O168">
        <v>0.7</v>
      </c>
      <c r="P168">
        <v>0.7</v>
      </c>
    </row>
    <row r="169" spans="1:16" x14ac:dyDescent="0.2">
      <c r="A169" t="s">
        <v>144</v>
      </c>
      <c r="B169" t="s">
        <v>144</v>
      </c>
      <c r="C169" t="s">
        <v>13</v>
      </c>
      <c r="D169" t="s">
        <v>15</v>
      </c>
      <c r="E169">
        <v>0.5</v>
      </c>
      <c r="F169">
        <v>0.5</v>
      </c>
      <c r="G169">
        <v>0.1</v>
      </c>
      <c r="H169">
        <v>6</v>
      </c>
      <c r="I169">
        <v>7.1999999999999995E-2</v>
      </c>
      <c r="J169">
        <v>480</v>
      </c>
      <c r="L169" t="s">
        <v>10</v>
      </c>
      <c r="M169">
        <v>1170</v>
      </c>
      <c r="N169">
        <v>0.9</v>
      </c>
      <c r="O169">
        <v>0.7</v>
      </c>
      <c r="P169">
        <v>0.7</v>
      </c>
    </row>
    <row r="170" spans="1:16" x14ac:dyDescent="0.2">
      <c r="A170" t="s">
        <v>145</v>
      </c>
      <c r="B170" t="s">
        <v>145</v>
      </c>
      <c r="C170" t="s">
        <v>13</v>
      </c>
      <c r="D170" t="s">
        <v>15</v>
      </c>
      <c r="E170">
        <v>0.5</v>
      </c>
      <c r="F170">
        <v>0.5</v>
      </c>
      <c r="G170">
        <v>0.1</v>
      </c>
      <c r="H170">
        <v>6</v>
      </c>
      <c r="I170">
        <v>0.105</v>
      </c>
      <c r="J170">
        <v>800</v>
      </c>
      <c r="L170" t="s">
        <v>19</v>
      </c>
      <c r="M170">
        <v>1300</v>
      </c>
      <c r="N170">
        <v>0.9</v>
      </c>
      <c r="O170">
        <v>0.7</v>
      </c>
      <c r="P170">
        <v>0.7</v>
      </c>
    </row>
    <row r="171" spans="1:16" x14ac:dyDescent="0.2">
      <c r="A171" t="s">
        <v>146</v>
      </c>
      <c r="B171" t="s">
        <v>146</v>
      </c>
      <c r="C171" t="s">
        <v>13</v>
      </c>
      <c r="D171" t="s">
        <v>15</v>
      </c>
      <c r="E171">
        <v>0.5</v>
      </c>
      <c r="F171">
        <v>0.5</v>
      </c>
      <c r="G171">
        <v>0.1</v>
      </c>
      <c r="H171">
        <v>6</v>
      </c>
      <c r="I171">
        <v>0.82</v>
      </c>
      <c r="J171">
        <v>880</v>
      </c>
      <c r="L171" t="s">
        <v>19</v>
      </c>
      <c r="M171">
        <v>1340</v>
      </c>
      <c r="N171">
        <v>0.9</v>
      </c>
      <c r="O171">
        <v>0.7</v>
      </c>
      <c r="P171">
        <v>0.7</v>
      </c>
    </row>
    <row r="172" spans="1:16" x14ac:dyDescent="0.2">
      <c r="A172" t="s">
        <v>147</v>
      </c>
      <c r="B172" t="s">
        <v>147</v>
      </c>
      <c r="C172" t="s">
        <v>13</v>
      </c>
      <c r="D172" t="s">
        <v>15</v>
      </c>
      <c r="E172">
        <v>0.5</v>
      </c>
      <c r="F172">
        <v>0.5</v>
      </c>
      <c r="G172">
        <v>0.1</v>
      </c>
      <c r="H172">
        <v>6</v>
      </c>
      <c r="I172">
        <v>0.14399999999999999</v>
      </c>
      <c r="J172">
        <v>1010</v>
      </c>
      <c r="L172" t="s">
        <v>19</v>
      </c>
      <c r="M172">
        <v>1340</v>
      </c>
      <c r="N172">
        <v>0.9</v>
      </c>
      <c r="O172">
        <v>0.7</v>
      </c>
      <c r="P172">
        <v>0.7</v>
      </c>
    </row>
    <row r="173" spans="1:16" x14ac:dyDescent="0.2">
      <c r="A173" t="s">
        <v>148</v>
      </c>
      <c r="B173" t="s">
        <v>148</v>
      </c>
      <c r="C173" t="s">
        <v>13</v>
      </c>
      <c r="D173" t="s">
        <v>15</v>
      </c>
      <c r="E173">
        <v>0.5</v>
      </c>
      <c r="F173">
        <v>0.5</v>
      </c>
      <c r="G173">
        <v>0.1</v>
      </c>
      <c r="H173">
        <v>6</v>
      </c>
      <c r="I173">
        <v>0.10199999999999999</v>
      </c>
      <c r="J173">
        <v>590</v>
      </c>
      <c r="L173" t="s">
        <v>10</v>
      </c>
      <c r="M173">
        <v>1300</v>
      </c>
      <c r="N173">
        <v>0.9</v>
      </c>
      <c r="O173">
        <v>0.7</v>
      </c>
      <c r="P173">
        <v>0.7</v>
      </c>
    </row>
    <row r="174" spans="1:16" x14ac:dyDescent="0.2">
      <c r="A174" t="s">
        <v>149</v>
      </c>
      <c r="B174" t="s">
        <v>149</v>
      </c>
      <c r="C174" t="s">
        <v>13</v>
      </c>
      <c r="D174" t="s">
        <v>15</v>
      </c>
      <c r="E174">
        <v>0.5</v>
      </c>
      <c r="F174">
        <v>0.5</v>
      </c>
      <c r="G174">
        <v>0.1</v>
      </c>
      <c r="H174">
        <v>6</v>
      </c>
      <c r="I174">
        <v>0.13500000000000001</v>
      </c>
      <c r="J174">
        <v>800</v>
      </c>
      <c r="L174" t="s">
        <v>10</v>
      </c>
      <c r="M174">
        <v>1300</v>
      </c>
      <c r="N174">
        <v>0.9</v>
      </c>
      <c r="O174">
        <v>0.7</v>
      </c>
      <c r="P174">
        <v>0.7</v>
      </c>
    </row>
    <row r="175" spans="1:16" x14ac:dyDescent="0.2">
      <c r="A175" t="s">
        <v>150</v>
      </c>
      <c r="B175" t="s">
        <v>150</v>
      </c>
      <c r="C175" t="s">
        <v>13</v>
      </c>
      <c r="D175" t="s">
        <v>15</v>
      </c>
      <c r="E175">
        <v>0.5</v>
      </c>
      <c r="F175">
        <v>0.5</v>
      </c>
      <c r="G175">
        <v>0.1</v>
      </c>
      <c r="H175">
        <v>6</v>
      </c>
      <c r="I175">
        <v>0.17</v>
      </c>
      <c r="J175">
        <v>1000</v>
      </c>
      <c r="L175" t="s">
        <v>10</v>
      </c>
      <c r="M175">
        <v>1300</v>
      </c>
      <c r="N175">
        <v>0.9</v>
      </c>
      <c r="O175">
        <v>0.7</v>
      </c>
      <c r="P175">
        <v>0.7</v>
      </c>
    </row>
    <row r="176" spans="1:16" x14ac:dyDescent="0.2">
      <c r="A176" t="s">
        <v>151</v>
      </c>
      <c r="B176" t="s">
        <v>151</v>
      </c>
      <c r="C176" t="s">
        <v>13</v>
      </c>
      <c r="D176" t="s">
        <v>15</v>
      </c>
      <c r="E176">
        <v>0.5</v>
      </c>
      <c r="F176">
        <v>0.5</v>
      </c>
      <c r="G176">
        <v>0.1</v>
      </c>
      <c r="H176">
        <v>6</v>
      </c>
      <c r="I176">
        <v>0.311</v>
      </c>
      <c r="J176">
        <v>640</v>
      </c>
      <c r="L176" t="s">
        <v>12</v>
      </c>
      <c r="M176">
        <v>1210</v>
      </c>
      <c r="N176">
        <v>0.9</v>
      </c>
      <c r="O176">
        <v>0.7</v>
      </c>
      <c r="P176">
        <v>0.7</v>
      </c>
    </row>
    <row r="177" spans="1:16" x14ac:dyDescent="0.2">
      <c r="A177" t="s">
        <v>152</v>
      </c>
      <c r="B177" t="s">
        <v>152</v>
      </c>
      <c r="C177" t="s">
        <v>13</v>
      </c>
      <c r="D177" t="s">
        <v>15</v>
      </c>
      <c r="E177">
        <v>0.5</v>
      </c>
      <c r="F177">
        <v>0.5</v>
      </c>
      <c r="G177">
        <v>0.1</v>
      </c>
      <c r="H177">
        <v>6</v>
      </c>
      <c r="I177">
        <v>9.0999999999999998E-2</v>
      </c>
      <c r="J177">
        <v>590</v>
      </c>
      <c r="L177" t="s">
        <v>10</v>
      </c>
      <c r="M177">
        <v>1300</v>
      </c>
      <c r="N177">
        <v>0.9</v>
      </c>
      <c r="O177">
        <v>0.7</v>
      </c>
      <c r="P177">
        <v>0.7</v>
      </c>
    </row>
    <row r="178" spans="1:16" x14ac:dyDescent="0.2">
      <c r="A178" t="s">
        <v>153</v>
      </c>
      <c r="B178" t="s">
        <v>153</v>
      </c>
      <c r="C178" t="s">
        <v>13</v>
      </c>
      <c r="D178" t="s">
        <v>15</v>
      </c>
      <c r="E178">
        <v>0.5</v>
      </c>
      <c r="F178">
        <v>0.5</v>
      </c>
      <c r="G178">
        <v>0.1</v>
      </c>
      <c r="H178">
        <v>6</v>
      </c>
      <c r="I178">
        <v>0.115</v>
      </c>
      <c r="J178">
        <v>800</v>
      </c>
      <c r="L178" t="s">
        <v>10</v>
      </c>
      <c r="M178">
        <v>1380</v>
      </c>
      <c r="N178">
        <v>0.9</v>
      </c>
      <c r="O178">
        <v>0.7</v>
      </c>
      <c r="P178">
        <v>0.7</v>
      </c>
    </row>
    <row r="179" spans="1:16" x14ac:dyDescent="0.2">
      <c r="A179" t="s">
        <v>154</v>
      </c>
      <c r="B179" t="s">
        <v>154</v>
      </c>
      <c r="C179" t="s">
        <v>13</v>
      </c>
      <c r="D179" t="s">
        <v>15</v>
      </c>
      <c r="E179">
        <v>0.5</v>
      </c>
      <c r="F179">
        <v>0.5</v>
      </c>
      <c r="G179">
        <v>0.1</v>
      </c>
      <c r="H179">
        <v>6</v>
      </c>
      <c r="I179">
        <v>0.05</v>
      </c>
      <c r="J179">
        <v>136</v>
      </c>
      <c r="L179" t="s">
        <v>12</v>
      </c>
      <c r="M179">
        <v>750</v>
      </c>
      <c r="N179">
        <v>0.9</v>
      </c>
      <c r="O179">
        <v>0.7</v>
      </c>
      <c r="P179">
        <v>0.7</v>
      </c>
    </row>
    <row r="180" spans="1:16" x14ac:dyDescent="0.2">
      <c r="A180" t="s">
        <v>155</v>
      </c>
      <c r="B180" t="s">
        <v>155</v>
      </c>
      <c r="C180" t="s">
        <v>13</v>
      </c>
      <c r="D180" t="s">
        <v>15</v>
      </c>
      <c r="E180">
        <v>0.5</v>
      </c>
      <c r="F180">
        <v>0.5</v>
      </c>
      <c r="G180">
        <v>0.1</v>
      </c>
      <c r="H180">
        <v>6</v>
      </c>
      <c r="I180">
        <v>3.5999999999999997E-2</v>
      </c>
      <c r="J180">
        <v>64</v>
      </c>
      <c r="L180" t="s">
        <v>12</v>
      </c>
      <c r="M180">
        <v>960</v>
      </c>
      <c r="N180">
        <v>0.9</v>
      </c>
      <c r="O180">
        <v>0.7</v>
      </c>
      <c r="P180">
        <v>0.7</v>
      </c>
    </row>
    <row r="181" spans="1:16" x14ac:dyDescent="0.2">
      <c r="A181" t="s">
        <v>156</v>
      </c>
      <c r="B181" t="s">
        <v>156</v>
      </c>
      <c r="C181" t="s">
        <v>13</v>
      </c>
      <c r="D181" t="s">
        <v>15</v>
      </c>
      <c r="E181">
        <v>0.5</v>
      </c>
      <c r="F181">
        <v>0.5</v>
      </c>
      <c r="G181">
        <v>0.1</v>
      </c>
      <c r="H181">
        <v>6</v>
      </c>
      <c r="I181">
        <v>3.5999999999999997E-2</v>
      </c>
      <c r="J181">
        <v>140</v>
      </c>
      <c r="L181" t="s">
        <v>12</v>
      </c>
      <c r="M181">
        <v>960</v>
      </c>
      <c r="N181">
        <v>0.9</v>
      </c>
      <c r="O181">
        <v>0.7</v>
      </c>
      <c r="P181">
        <v>0.7</v>
      </c>
    </row>
    <row r="182" spans="1:16" x14ac:dyDescent="0.2">
      <c r="A182" t="s">
        <v>157</v>
      </c>
      <c r="B182" t="s">
        <v>157</v>
      </c>
      <c r="C182" t="s">
        <v>13</v>
      </c>
      <c r="D182" t="s">
        <v>15</v>
      </c>
      <c r="E182">
        <v>0.5</v>
      </c>
      <c r="F182">
        <v>0.5</v>
      </c>
      <c r="G182">
        <v>0.1</v>
      </c>
      <c r="H182">
        <v>6</v>
      </c>
      <c r="I182">
        <v>3.5999999999999997E-2</v>
      </c>
      <c r="J182">
        <v>140</v>
      </c>
      <c r="L182" t="s">
        <v>12</v>
      </c>
      <c r="M182">
        <v>960</v>
      </c>
      <c r="N182">
        <v>0.9</v>
      </c>
      <c r="O182">
        <v>0.7</v>
      </c>
      <c r="P182">
        <v>0.7</v>
      </c>
    </row>
    <row r="183" spans="1:16" x14ac:dyDescent="0.2">
      <c r="A183" t="s">
        <v>158</v>
      </c>
      <c r="B183" t="s">
        <v>158</v>
      </c>
      <c r="C183" t="s">
        <v>13</v>
      </c>
      <c r="D183" t="s">
        <v>15</v>
      </c>
      <c r="E183">
        <v>0.5</v>
      </c>
      <c r="F183">
        <v>0.5</v>
      </c>
      <c r="G183">
        <v>0.1</v>
      </c>
      <c r="H183">
        <v>6</v>
      </c>
      <c r="I183">
        <v>5.1999999999999998E-2</v>
      </c>
      <c r="J183">
        <v>16</v>
      </c>
      <c r="L183" t="s">
        <v>10</v>
      </c>
      <c r="M183">
        <v>1260</v>
      </c>
      <c r="N183">
        <v>0.9</v>
      </c>
      <c r="O183">
        <v>0.7</v>
      </c>
      <c r="P183">
        <v>0.7</v>
      </c>
    </row>
    <row r="184" spans="1:16" x14ac:dyDescent="0.2">
      <c r="A184" t="s">
        <v>159</v>
      </c>
      <c r="B184" t="s">
        <v>159</v>
      </c>
      <c r="C184" t="s">
        <v>13</v>
      </c>
      <c r="D184" t="s">
        <v>15</v>
      </c>
      <c r="E184">
        <v>0.5</v>
      </c>
      <c r="F184">
        <v>0.5</v>
      </c>
      <c r="G184">
        <v>0.1</v>
      </c>
      <c r="H184">
        <v>6</v>
      </c>
      <c r="I184">
        <v>3.2000000000000001E-2</v>
      </c>
      <c r="J184">
        <v>72</v>
      </c>
      <c r="L184" t="s">
        <v>12</v>
      </c>
      <c r="M184">
        <v>1680</v>
      </c>
      <c r="N184">
        <v>0.9</v>
      </c>
      <c r="O184">
        <v>0.7</v>
      </c>
      <c r="P184">
        <v>0.7</v>
      </c>
    </row>
    <row r="185" spans="1:16" x14ac:dyDescent="0.2">
      <c r="A185" t="s">
        <v>160</v>
      </c>
      <c r="B185" t="s">
        <v>160</v>
      </c>
      <c r="C185" t="s">
        <v>13</v>
      </c>
      <c r="D185" t="s">
        <v>15</v>
      </c>
      <c r="E185">
        <v>0.5</v>
      </c>
      <c r="F185">
        <v>0.5</v>
      </c>
      <c r="G185">
        <v>0.1</v>
      </c>
      <c r="H185">
        <v>6</v>
      </c>
      <c r="I185">
        <v>2.9000000000000001E-2</v>
      </c>
      <c r="J185">
        <v>29</v>
      </c>
      <c r="L185" t="s">
        <v>10</v>
      </c>
      <c r="M185">
        <v>1210</v>
      </c>
      <c r="N185">
        <v>0.9</v>
      </c>
      <c r="O185">
        <v>0.7</v>
      </c>
      <c r="P185">
        <v>0.7</v>
      </c>
    </row>
    <row r="186" spans="1:16" x14ac:dyDescent="0.2">
      <c r="A186" t="s">
        <v>161</v>
      </c>
      <c r="B186" t="s">
        <v>161</v>
      </c>
      <c r="C186" t="s">
        <v>13</v>
      </c>
      <c r="D186" t="s">
        <v>15</v>
      </c>
      <c r="E186">
        <v>0.5</v>
      </c>
      <c r="F186">
        <v>0.5</v>
      </c>
      <c r="G186">
        <v>0.1</v>
      </c>
      <c r="H186">
        <v>6</v>
      </c>
      <c r="I186">
        <v>3.6999999999999998E-2</v>
      </c>
      <c r="J186">
        <v>16</v>
      </c>
      <c r="L186" t="s">
        <v>24</v>
      </c>
      <c r="M186">
        <v>1210</v>
      </c>
      <c r="N186">
        <v>0.9</v>
      </c>
      <c r="O186">
        <v>0.7</v>
      </c>
      <c r="P186">
        <v>0.7</v>
      </c>
    </row>
    <row r="187" spans="1:16" x14ac:dyDescent="0.2">
      <c r="A187" t="s">
        <v>162</v>
      </c>
      <c r="B187" t="s">
        <v>162</v>
      </c>
      <c r="C187" t="s">
        <v>13</v>
      </c>
      <c r="D187" t="s">
        <v>15</v>
      </c>
      <c r="E187">
        <v>0.5</v>
      </c>
      <c r="F187">
        <v>0.5</v>
      </c>
      <c r="G187">
        <v>0.1</v>
      </c>
      <c r="H187">
        <v>6</v>
      </c>
      <c r="I187">
        <v>3.5999999999999997E-2</v>
      </c>
      <c r="J187">
        <v>20</v>
      </c>
      <c r="L187" t="s">
        <v>24</v>
      </c>
      <c r="M187">
        <v>1210</v>
      </c>
      <c r="N187">
        <v>0.9</v>
      </c>
      <c r="O187">
        <v>0.7</v>
      </c>
      <c r="P187">
        <v>0.7</v>
      </c>
    </row>
    <row r="188" spans="1:16" x14ac:dyDescent="0.2">
      <c r="A188" t="s">
        <v>163</v>
      </c>
      <c r="B188" t="s">
        <v>163</v>
      </c>
      <c r="C188" t="s">
        <v>13</v>
      </c>
      <c r="D188" t="s">
        <v>15</v>
      </c>
      <c r="E188">
        <v>0.5</v>
      </c>
      <c r="F188">
        <v>0.5</v>
      </c>
      <c r="G188">
        <v>0.1</v>
      </c>
      <c r="H188">
        <v>6</v>
      </c>
      <c r="I188">
        <v>3.5000000000000003E-2</v>
      </c>
      <c r="J188">
        <v>24</v>
      </c>
      <c r="L188" t="s">
        <v>24</v>
      </c>
      <c r="M188">
        <v>1210</v>
      </c>
      <c r="N188">
        <v>0.9</v>
      </c>
      <c r="O188">
        <v>0.7</v>
      </c>
      <c r="P188">
        <v>0.7</v>
      </c>
    </row>
    <row r="189" spans="1:16" x14ac:dyDescent="0.2">
      <c r="A189" t="s">
        <v>164</v>
      </c>
      <c r="B189" t="s">
        <v>164</v>
      </c>
      <c r="C189" t="s">
        <v>13</v>
      </c>
      <c r="D189" t="s">
        <v>15</v>
      </c>
      <c r="E189">
        <v>0.5</v>
      </c>
      <c r="F189">
        <v>0.5</v>
      </c>
      <c r="G189">
        <v>0.1</v>
      </c>
      <c r="H189">
        <v>6</v>
      </c>
      <c r="I189">
        <v>3.5000000000000003E-2</v>
      </c>
      <c r="J189">
        <v>28</v>
      </c>
      <c r="L189" t="s">
        <v>24</v>
      </c>
      <c r="M189">
        <v>1210</v>
      </c>
      <c r="N189">
        <v>0.9</v>
      </c>
      <c r="O189">
        <v>0.7</v>
      </c>
      <c r="P189">
        <v>0.7</v>
      </c>
    </row>
    <row r="190" spans="1:16" x14ac:dyDescent="0.2">
      <c r="A190" t="s">
        <v>165</v>
      </c>
      <c r="B190" t="s">
        <v>165</v>
      </c>
      <c r="C190" t="s">
        <v>13</v>
      </c>
      <c r="D190" t="s">
        <v>15</v>
      </c>
      <c r="E190">
        <v>0.5</v>
      </c>
      <c r="F190">
        <v>0.5</v>
      </c>
      <c r="G190">
        <v>0.1</v>
      </c>
      <c r="H190">
        <v>6</v>
      </c>
      <c r="I190">
        <v>3.3000000000000002E-2</v>
      </c>
      <c r="J190">
        <v>32</v>
      </c>
      <c r="L190" t="s">
        <v>24</v>
      </c>
      <c r="M190">
        <v>1210</v>
      </c>
      <c r="N190">
        <v>0.9</v>
      </c>
      <c r="O190">
        <v>0.7</v>
      </c>
      <c r="P190">
        <v>0.7</v>
      </c>
    </row>
    <row r="191" spans="1:16" x14ac:dyDescent="0.2">
      <c r="A191" t="s">
        <v>166</v>
      </c>
      <c r="B191" t="s">
        <v>166</v>
      </c>
      <c r="C191" t="s">
        <v>13</v>
      </c>
      <c r="D191" t="s">
        <v>15</v>
      </c>
      <c r="E191">
        <v>0.5</v>
      </c>
      <c r="F191">
        <v>0.5</v>
      </c>
      <c r="G191">
        <v>0.1</v>
      </c>
      <c r="H191">
        <v>6</v>
      </c>
      <c r="I191">
        <v>2.4500000000000001E-2</v>
      </c>
      <c r="J191">
        <v>24</v>
      </c>
      <c r="L191" t="s">
        <v>15</v>
      </c>
      <c r="M191">
        <v>1590</v>
      </c>
      <c r="N191">
        <v>0.9</v>
      </c>
      <c r="O191">
        <v>0.7</v>
      </c>
      <c r="P191">
        <v>0.7</v>
      </c>
    </row>
    <row r="192" spans="1:16" x14ac:dyDescent="0.2">
      <c r="A192" t="s">
        <v>167</v>
      </c>
      <c r="B192" t="s">
        <v>167</v>
      </c>
      <c r="C192" t="s">
        <v>13</v>
      </c>
      <c r="D192" t="s">
        <v>15</v>
      </c>
      <c r="E192">
        <v>0.5</v>
      </c>
      <c r="F192">
        <v>0.5</v>
      </c>
      <c r="G192">
        <v>0.1</v>
      </c>
      <c r="H192">
        <v>6</v>
      </c>
      <c r="I192">
        <v>2.4500000000000001E-2</v>
      </c>
      <c r="J192">
        <v>32</v>
      </c>
      <c r="L192" t="s">
        <v>15</v>
      </c>
      <c r="M192">
        <v>920</v>
      </c>
      <c r="N192">
        <v>0.9</v>
      </c>
      <c r="O192">
        <v>0.7</v>
      </c>
      <c r="P192">
        <v>0.7</v>
      </c>
    </row>
    <row r="193" spans="1:16" x14ac:dyDescent="0.2">
      <c r="A193" t="s">
        <v>168</v>
      </c>
      <c r="B193" t="s">
        <v>168</v>
      </c>
      <c r="C193" t="s">
        <v>13</v>
      </c>
      <c r="D193" t="s">
        <v>15</v>
      </c>
      <c r="E193">
        <v>0.5</v>
      </c>
      <c r="F193">
        <v>0.5</v>
      </c>
      <c r="G193">
        <v>0.1</v>
      </c>
      <c r="H193">
        <v>6</v>
      </c>
      <c r="I193">
        <v>0.02</v>
      </c>
      <c r="J193">
        <v>32</v>
      </c>
      <c r="L193" t="s">
        <v>15</v>
      </c>
      <c r="M193">
        <v>920</v>
      </c>
      <c r="N193">
        <v>0.9</v>
      </c>
      <c r="O193">
        <v>0.7</v>
      </c>
      <c r="P193">
        <v>0.7</v>
      </c>
    </row>
    <row r="194" spans="1:16" x14ac:dyDescent="0.2">
      <c r="A194" t="s">
        <v>169</v>
      </c>
      <c r="B194" t="s">
        <v>656</v>
      </c>
      <c r="C194" t="s">
        <v>13</v>
      </c>
      <c r="D194" t="s">
        <v>15</v>
      </c>
      <c r="E194">
        <v>0.5</v>
      </c>
      <c r="F194">
        <v>0.5</v>
      </c>
      <c r="G194">
        <v>0.1</v>
      </c>
      <c r="H194">
        <v>6</v>
      </c>
      <c r="I194">
        <v>1.34</v>
      </c>
      <c r="J194">
        <v>2400</v>
      </c>
      <c r="L194" t="s">
        <v>12</v>
      </c>
      <c r="M194">
        <v>790</v>
      </c>
      <c r="N194">
        <v>0.9</v>
      </c>
      <c r="O194">
        <v>0.7</v>
      </c>
      <c r="P194">
        <v>0.7</v>
      </c>
    </row>
    <row r="195" spans="1:16" x14ac:dyDescent="0.2">
      <c r="A195" t="s">
        <v>170</v>
      </c>
      <c r="B195" t="s">
        <v>657</v>
      </c>
      <c r="C195" t="s">
        <v>13</v>
      </c>
      <c r="D195" t="s">
        <v>15</v>
      </c>
      <c r="E195">
        <v>0.5</v>
      </c>
      <c r="F195">
        <v>0.5</v>
      </c>
      <c r="G195">
        <v>0.1</v>
      </c>
      <c r="H195">
        <v>6</v>
      </c>
      <c r="I195">
        <v>1.1850000000000001</v>
      </c>
      <c r="J195">
        <v>2240</v>
      </c>
      <c r="L195" t="s">
        <v>12</v>
      </c>
      <c r="M195">
        <v>790</v>
      </c>
      <c r="N195">
        <v>0.9</v>
      </c>
      <c r="O195">
        <v>0.7</v>
      </c>
      <c r="P195">
        <v>0.7</v>
      </c>
    </row>
    <row r="196" spans="1:16" x14ac:dyDescent="0.2">
      <c r="A196" t="s">
        <v>171</v>
      </c>
      <c r="B196" t="s">
        <v>658</v>
      </c>
      <c r="C196" t="s">
        <v>13</v>
      </c>
      <c r="D196" t="s">
        <v>15</v>
      </c>
      <c r="E196">
        <v>0.5</v>
      </c>
      <c r="F196">
        <v>0.5</v>
      </c>
      <c r="G196">
        <v>0.1</v>
      </c>
      <c r="H196">
        <v>6</v>
      </c>
      <c r="I196">
        <v>1.02</v>
      </c>
      <c r="J196">
        <v>2080</v>
      </c>
      <c r="L196" t="s">
        <v>12</v>
      </c>
      <c r="M196">
        <v>790</v>
      </c>
      <c r="N196">
        <v>0.9</v>
      </c>
      <c r="O196">
        <v>0.7</v>
      </c>
      <c r="P196">
        <v>0.7</v>
      </c>
    </row>
    <row r="197" spans="1:16" x14ac:dyDescent="0.2">
      <c r="A197" t="s">
        <v>172</v>
      </c>
      <c r="B197" t="s">
        <v>659</v>
      </c>
      <c r="C197" t="s">
        <v>13</v>
      </c>
      <c r="D197" t="s">
        <v>15</v>
      </c>
      <c r="E197">
        <v>0.5</v>
      </c>
      <c r="F197">
        <v>0.5</v>
      </c>
      <c r="G197">
        <v>0.1</v>
      </c>
      <c r="H197">
        <v>6</v>
      </c>
      <c r="I197">
        <v>0.89500000000000002</v>
      </c>
      <c r="J197">
        <v>1920</v>
      </c>
      <c r="L197" t="s">
        <v>12</v>
      </c>
      <c r="M197">
        <v>790</v>
      </c>
      <c r="N197">
        <v>0.9</v>
      </c>
      <c r="O197">
        <v>0.7</v>
      </c>
      <c r="P197">
        <v>0.7</v>
      </c>
    </row>
    <row r="198" spans="1:16" x14ac:dyDescent="0.2">
      <c r="A198" t="s">
        <v>173</v>
      </c>
      <c r="B198" t="s">
        <v>660</v>
      </c>
      <c r="C198" t="s">
        <v>13</v>
      </c>
      <c r="D198" t="s">
        <v>15</v>
      </c>
      <c r="E198">
        <v>0.5</v>
      </c>
      <c r="F198">
        <v>0.5</v>
      </c>
      <c r="G198">
        <v>0.1</v>
      </c>
      <c r="H198">
        <v>6</v>
      </c>
      <c r="I198">
        <v>0.78</v>
      </c>
      <c r="J198">
        <v>1760</v>
      </c>
      <c r="L198" t="s">
        <v>12</v>
      </c>
      <c r="M198">
        <v>790</v>
      </c>
      <c r="N198">
        <v>0.9</v>
      </c>
      <c r="O198">
        <v>0.7</v>
      </c>
      <c r="P198">
        <v>0.7</v>
      </c>
    </row>
    <row r="199" spans="1:16" x14ac:dyDescent="0.2">
      <c r="A199" t="s">
        <v>174</v>
      </c>
      <c r="B199" t="s">
        <v>661</v>
      </c>
      <c r="C199" t="s">
        <v>13</v>
      </c>
      <c r="D199" t="s">
        <v>15</v>
      </c>
      <c r="E199">
        <v>0.5</v>
      </c>
      <c r="F199">
        <v>0.5</v>
      </c>
      <c r="G199">
        <v>0.1</v>
      </c>
      <c r="H199">
        <v>6</v>
      </c>
      <c r="I199">
        <v>0.67500000000000004</v>
      </c>
      <c r="J199">
        <v>1600</v>
      </c>
      <c r="L199" t="s">
        <v>12</v>
      </c>
      <c r="M199">
        <v>790</v>
      </c>
      <c r="N199">
        <v>0.9</v>
      </c>
      <c r="O199">
        <v>0.7</v>
      </c>
      <c r="P199">
        <v>0.7</v>
      </c>
    </row>
    <row r="200" spans="1:16" x14ac:dyDescent="0.2">
      <c r="A200" t="s">
        <v>175</v>
      </c>
      <c r="B200" t="s">
        <v>662</v>
      </c>
      <c r="C200" t="s">
        <v>13</v>
      </c>
      <c r="D200" t="s">
        <v>15</v>
      </c>
      <c r="E200">
        <v>0.5</v>
      </c>
      <c r="F200">
        <v>0.5</v>
      </c>
      <c r="G200">
        <v>0.1</v>
      </c>
      <c r="H200">
        <v>6</v>
      </c>
      <c r="I200">
        <v>0.56999999999999995</v>
      </c>
      <c r="J200">
        <v>1440</v>
      </c>
      <c r="L200" t="s">
        <v>12</v>
      </c>
      <c r="M200">
        <v>790</v>
      </c>
      <c r="N200">
        <v>0.9</v>
      </c>
      <c r="O200">
        <v>0.7</v>
      </c>
      <c r="P200">
        <v>0.7</v>
      </c>
    </row>
    <row r="201" spans="1:16" x14ac:dyDescent="0.2">
      <c r="A201" t="s">
        <v>176</v>
      </c>
      <c r="B201" t="s">
        <v>663</v>
      </c>
      <c r="C201" t="s">
        <v>13</v>
      </c>
      <c r="D201" t="s">
        <v>15</v>
      </c>
      <c r="E201">
        <v>0.5</v>
      </c>
      <c r="F201">
        <v>0.5</v>
      </c>
      <c r="G201">
        <v>0.1</v>
      </c>
      <c r="H201">
        <v>6</v>
      </c>
      <c r="I201">
        <v>0.48</v>
      </c>
      <c r="J201">
        <v>1280</v>
      </c>
      <c r="L201" t="s">
        <v>12</v>
      </c>
      <c r="M201">
        <v>790</v>
      </c>
      <c r="N201">
        <v>0.9</v>
      </c>
      <c r="O201">
        <v>0.7</v>
      </c>
      <c r="P201">
        <v>0.7</v>
      </c>
    </row>
    <row r="202" spans="1:16" x14ac:dyDescent="0.2">
      <c r="A202" t="s">
        <v>177</v>
      </c>
      <c r="B202" t="s">
        <v>664</v>
      </c>
      <c r="C202" t="s">
        <v>13</v>
      </c>
      <c r="D202" t="s">
        <v>15</v>
      </c>
      <c r="E202">
        <v>0.5</v>
      </c>
      <c r="F202">
        <v>0.5</v>
      </c>
      <c r="G202">
        <v>0.1</v>
      </c>
      <c r="H202">
        <v>6</v>
      </c>
      <c r="I202">
        <v>0.40500000000000003</v>
      </c>
      <c r="J202">
        <v>1120</v>
      </c>
      <c r="L202" t="s">
        <v>12</v>
      </c>
      <c r="M202">
        <v>790</v>
      </c>
      <c r="N202">
        <v>0.9</v>
      </c>
      <c r="O202">
        <v>0.7</v>
      </c>
      <c r="P202">
        <v>0.7</v>
      </c>
    </row>
    <row r="203" spans="1:16" x14ac:dyDescent="0.2">
      <c r="A203" t="s">
        <v>178</v>
      </c>
      <c r="B203" t="s">
        <v>665</v>
      </c>
      <c r="C203" t="s">
        <v>13</v>
      </c>
      <c r="D203" t="s">
        <v>15</v>
      </c>
      <c r="E203">
        <v>0.5</v>
      </c>
      <c r="F203">
        <v>0.5</v>
      </c>
      <c r="G203">
        <v>0.1</v>
      </c>
      <c r="H203">
        <v>6</v>
      </c>
      <c r="I203">
        <v>10.4</v>
      </c>
      <c r="J203">
        <v>2880</v>
      </c>
      <c r="L203" t="s">
        <v>12</v>
      </c>
      <c r="M203">
        <v>790</v>
      </c>
      <c r="N203">
        <v>0.9</v>
      </c>
      <c r="O203">
        <v>0.7</v>
      </c>
      <c r="P203">
        <v>0.7</v>
      </c>
    </row>
    <row r="204" spans="1:16" x14ac:dyDescent="0.2">
      <c r="A204" t="s">
        <v>179</v>
      </c>
      <c r="B204" t="s">
        <v>666</v>
      </c>
      <c r="C204" t="s">
        <v>13</v>
      </c>
      <c r="D204" t="s">
        <v>15</v>
      </c>
      <c r="E204">
        <v>0.5</v>
      </c>
      <c r="F204">
        <v>0.5</v>
      </c>
      <c r="G204">
        <v>0.1</v>
      </c>
      <c r="H204">
        <v>6</v>
      </c>
      <c r="I204">
        <v>6.2</v>
      </c>
      <c r="J204">
        <v>2560</v>
      </c>
      <c r="L204" t="s">
        <v>12</v>
      </c>
      <c r="M204">
        <v>790</v>
      </c>
      <c r="N204">
        <v>0.9</v>
      </c>
      <c r="O204">
        <v>0.7</v>
      </c>
      <c r="P204">
        <v>0.7</v>
      </c>
    </row>
    <row r="205" spans="1:16" x14ac:dyDescent="0.2">
      <c r="A205" t="s">
        <v>180</v>
      </c>
      <c r="B205" t="s">
        <v>667</v>
      </c>
      <c r="C205" t="s">
        <v>13</v>
      </c>
      <c r="D205" t="s">
        <v>15</v>
      </c>
      <c r="E205">
        <v>0.5</v>
      </c>
      <c r="F205">
        <v>0.5</v>
      </c>
      <c r="G205">
        <v>0.1</v>
      </c>
      <c r="H205">
        <v>6</v>
      </c>
      <c r="I205">
        <v>3.5</v>
      </c>
      <c r="J205">
        <v>2240</v>
      </c>
      <c r="L205" t="s">
        <v>12</v>
      </c>
      <c r="M205">
        <v>790</v>
      </c>
      <c r="N205">
        <v>0.9</v>
      </c>
      <c r="O205">
        <v>0.7</v>
      </c>
      <c r="P205">
        <v>0.7</v>
      </c>
    </row>
    <row r="206" spans="1:16" x14ac:dyDescent="0.2">
      <c r="A206" t="s">
        <v>181</v>
      </c>
      <c r="B206" t="s">
        <v>668</v>
      </c>
      <c r="C206" t="s">
        <v>13</v>
      </c>
      <c r="D206" t="s">
        <v>15</v>
      </c>
      <c r="E206">
        <v>0.5</v>
      </c>
      <c r="F206">
        <v>0.5</v>
      </c>
      <c r="G206">
        <v>0.1</v>
      </c>
      <c r="H206">
        <v>6</v>
      </c>
      <c r="I206">
        <v>1.9</v>
      </c>
      <c r="J206">
        <v>1920</v>
      </c>
      <c r="L206" t="s">
        <v>12</v>
      </c>
      <c r="M206">
        <v>790</v>
      </c>
      <c r="N206">
        <v>0.9</v>
      </c>
      <c r="O206">
        <v>0.7</v>
      </c>
      <c r="P206">
        <v>0.7</v>
      </c>
    </row>
    <row r="207" spans="1:16" x14ac:dyDescent="0.2">
      <c r="A207" t="s">
        <v>182</v>
      </c>
      <c r="B207" t="s">
        <v>182</v>
      </c>
      <c r="C207" t="s">
        <v>13</v>
      </c>
      <c r="D207" t="s">
        <v>15</v>
      </c>
      <c r="E207">
        <v>0.5</v>
      </c>
      <c r="F207">
        <v>0.5</v>
      </c>
      <c r="G207">
        <v>0.1</v>
      </c>
      <c r="H207">
        <v>6</v>
      </c>
      <c r="I207">
        <v>4.3</v>
      </c>
      <c r="J207">
        <v>2880</v>
      </c>
      <c r="L207" t="s">
        <v>12</v>
      </c>
      <c r="M207">
        <v>790</v>
      </c>
      <c r="N207">
        <v>0.9</v>
      </c>
      <c r="O207">
        <v>0.7</v>
      </c>
      <c r="P207">
        <v>0.7</v>
      </c>
    </row>
    <row r="208" spans="1:16" x14ac:dyDescent="0.2">
      <c r="A208" t="s">
        <v>183</v>
      </c>
      <c r="B208" t="s">
        <v>183</v>
      </c>
      <c r="C208" t="s">
        <v>13</v>
      </c>
      <c r="D208" t="s">
        <v>15</v>
      </c>
      <c r="E208">
        <v>0.5</v>
      </c>
      <c r="F208">
        <v>0.5</v>
      </c>
      <c r="G208">
        <v>0.1</v>
      </c>
      <c r="H208">
        <v>6</v>
      </c>
      <c r="I208">
        <v>3.2</v>
      </c>
      <c r="J208">
        <v>2560</v>
      </c>
      <c r="L208" t="s">
        <v>12</v>
      </c>
      <c r="M208">
        <v>790</v>
      </c>
      <c r="N208">
        <v>0.9</v>
      </c>
      <c r="O208">
        <v>0.7</v>
      </c>
      <c r="P208">
        <v>0.7</v>
      </c>
    </row>
    <row r="209" spans="1:16" x14ac:dyDescent="0.2">
      <c r="A209" t="s">
        <v>184</v>
      </c>
      <c r="B209" t="s">
        <v>184</v>
      </c>
      <c r="C209" t="s">
        <v>13</v>
      </c>
      <c r="D209" t="s">
        <v>15</v>
      </c>
      <c r="E209">
        <v>0.5</v>
      </c>
      <c r="F209">
        <v>0.5</v>
      </c>
      <c r="G209">
        <v>0.1</v>
      </c>
      <c r="H209">
        <v>6</v>
      </c>
      <c r="I209">
        <v>2.2999999999999998</v>
      </c>
      <c r="J209">
        <v>2240</v>
      </c>
      <c r="L209" t="s">
        <v>12</v>
      </c>
      <c r="M209">
        <v>790</v>
      </c>
      <c r="N209">
        <v>0.9</v>
      </c>
      <c r="O209">
        <v>0.7</v>
      </c>
      <c r="P209">
        <v>0.7</v>
      </c>
    </row>
    <row r="210" spans="1:16" x14ac:dyDescent="0.2">
      <c r="A210" t="s">
        <v>185</v>
      </c>
      <c r="B210" t="s">
        <v>185</v>
      </c>
      <c r="C210" t="s">
        <v>13</v>
      </c>
      <c r="D210" t="s">
        <v>15</v>
      </c>
      <c r="E210">
        <v>0.5</v>
      </c>
      <c r="F210">
        <v>0.5</v>
      </c>
      <c r="G210">
        <v>0.1</v>
      </c>
      <c r="H210">
        <v>6</v>
      </c>
      <c r="I210">
        <v>1.6</v>
      </c>
      <c r="J210">
        <v>1920</v>
      </c>
      <c r="L210" t="s">
        <v>12</v>
      </c>
      <c r="M210">
        <v>790</v>
      </c>
      <c r="N210">
        <v>0.9</v>
      </c>
      <c r="O210">
        <v>0.7</v>
      </c>
      <c r="P210">
        <v>0.7</v>
      </c>
    </row>
    <row r="211" spans="1:16" x14ac:dyDescent="0.2">
      <c r="A211" t="s">
        <v>186</v>
      </c>
      <c r="B211" t="s">
        <v>186</v>
      </c>
      <c r="C211" t="s">
        <v>13</v>
      </c>
      <c r="D211" t="s">
        <v>15</v>
      </c>
      <c r="E211">
        <v>0.5</v>
      </c>
      <c r="F211">
        <v>0.5</v>
      </c>
      <c r="G211">
        <v>0.1</v>
      </c>
      <c r="H211">
        <v>6</v>
      </c>
      <c r="I211">
        <v>1.1000000000000001</v>
      </c>
      <c r="J211">
        <v>1600</v>
      </c>
      <c r="L211" t="s">
        <v>12</v>
      </c>
      <c r="M211">
        <v>790</v>
      </c>
      <c r="N211">
        <v>0.9</v>
      </c>
      <c r="O211">
        <v>0.7</v>
      </c>
      <c r="P211">
        <v>0.7</v>
      </c>
    </row>
    <row r="212" spans="1:16" x14ac:dyDescent="0.2">
      <c r="A212" t="s">
        <v>187</v>
      </c>
      <c r="B212" t="s">
        <v>187</v>
      </c>
      <c r="C212" t="s">
        <v>13</v>
      </c>
      <c r="D212" t="s">
        <v>15</v>
      </c>
      <c r="E212">
        <v>0.5</v>
      </c>
      <c r="F212">
        <v>0.5</v>
      </c>
      <c r="G212">
        <v>0.1</v>
      </c>
      <c r="H212">
        <v>6</v>
      </c>
      <c r="I212">
        <v>2.15</v>
      </c>
      <c r="J212">
        <v>2400</v>
      </c>
      <c r="L212" t="s">
        <v>12</v>
      </c>
      <c r="M212">
        <v>900</v>
      </c>
      <c r="N212">
        <v>0.9</v>
      </c>
      <c r="O212">
        <v>0.7</v>
      </c>
      <c r="P212">
        <v>0.7</v>
      </c>
    </row>
    <row r="213" spans="1:16" x14ac:dyDescent="0.2">
      <c r="A213" t="s">
        <v>188</v>
      </c>
      <c r="B213" t="s">
        <v>188</v>
      </c>
      <c r="C213" t="s">
        <v>13</v>
      </c>
      <c r="D213" t="s">
        <v>15</v>
      </c>
      <c r="E213">
        <v>0.5</v>
      </c>
      <c r="F213">
        <v>0.5</v>
      </c>
      <c r="G213">
        <v>0.1</v>
      </c>
      <c r="H213">
        <v>6</v>
      </c>
      <c r="I213">
        <v>1.95</v>
      </c>
      <c r="J213">
        <v>2240</v>
      </c>
      <c r="L213" t="s">
        <v>12</v>
      </c>
      <c r="M213">
        <v>900</v>
      </c>
      <c r="N213">
        <v>0.9</v>
      </c>
      <c r="O213">
        <v>0.7</v>
      </c>
      <c r="P213">
        <v>0.7</v>
      </c>
    </row>
    <row r="214" spans="1:16" x14ac:dyDescent="0.2">
      <c r="A214" t="s">
        <v>189</v>
      </c>
      <c r="B214" t="s">
        <v>189</v>
      </c>
      <c r="C214" t="s">
        <v>13</v>
      </c>
      <c r="D214" t="s">
        <v>15</v>
      </c>
      <c r="E214">
        <v>0.5</v>
      </c>
      <c r="F214">
        <v>0.5</v>
      </c>
      <c r="G214">
        <v>0.1</v>
      </c>
      <c r="H214">
        <v>6</v>
      </c>
      <c r="I214">
        <v>1.45</v>
      </c>
      <c r="J214">
        <v>2080</v>
      </c>
      <c r="L214" t="s">
        <v>12</v>
      </c>
      <c r="M214">
        <v>900</v>
      </c>
      <c r="N214">
        <v>0.9</v>
      </c>
      <c r="O214">
        <v>0.7</v>
      </c>
      <c r="P214">
        <v>0.7</v>
      </c>
    </row>
    <row r="215" spans="1:16" x14ac:dyDescent="0.2">
      <c r="A215" t="s">
        <v>190</v>
      </c>
      <c r="B215" t="s">
        <v>190</v>
      </c>
      <c r="C215" t="s">
        <v>13</v>
      </c>
      <c r="D215" t="s">
        <v>15</v>
      </c>
      <c r="E215">
        <v>0.5</v>
      </c>
      <c r="F215">
        <v>0.5</v>
      </c>
      <c r="G215">
        <v>0.1</v>
      </c>
      <c r="H215">
        <v>6</v>
      </c>
      <c r="I215">
        <v>1.6</v>
      </c>
      <c r="J215">
        <v>2240</v>
      </c>
      <c r="L215" t="s">
        <v>12</v>
      </c>
      <c r="M215">
        <v>900</v>
      </c>
      <c r="N215">
        <v>0.9</v>
      </c>
      <c r="O215">
        <v>0.7</v>
      </c>
      <c r="P215">
        <v>0.7</v>
      </c>
    </row>
    <row r="216" spans="1:16" x14ac:dyDescent="0.2">
      <c r="A216" t="s">
        <v>191</v>
      </c>
      <c r="B216" t="s">
        <v>191</v>
      </c>
      <c r="C216" t="s">
        <v>13</v>
      </c>
      <c r="D216" t="s">
        <v>15</v>
      </c>
      <c r="E216">
        <v>0.5</v>
      </c>
      <c r="F216">
        <v>0.5</v>
      </c>
      <c r="G216">
        <v>0.1</v>
      </c>
      <c r="H216">
        <v>6</v>
      </c>
      <c r="I216">
        <v>1.1399999999999999</v>
      </c>
      <c r="J216">
        <v>1920</v>
      </c>
      <c r="L216" t="s">
        <v>12</v>
      </c>
      <c r="M216">
        <v>900</v>
      </c>
      <c r="N216">
        <v>0.9</v>
      </c>
      <c r="O216">
        <v>0.7</v>
      </c>
      <c r="P216">
        <v>0.7</v>
      </c>
    </row>
    <row r="217" spans="1:16" x14ac:dyDescent="0.2">
      <c r="A217" t="s">
        <v>192</v>
      </c>
      <c r="B217" t="s">
        <v>192</v>
      </c>
      <c r="C217" t="s">
        <v>13</v>
      </c>
      <c r="D217" t="s">
        <v>15</v>
      </c>
      <c r="E217">
        <v>0.5</v>
      </c>
      <c r="F217">
        <v>0.5</v>
      </c>
      <c r="G217">
        <v>0.1</v>
      </c>
      <c r="H217">
        <v>6</v>
      </c>
      <c r="I217">
        <v>0.79</v>
      </c>
      <c r="J217">
        <v>1600</v>
      </c>
      <c r="L217" t="s">
        <v>12</v>
      </c>
      <c r="M217">
        <v>900</v>
      </c>
      <c r="N217">
        <v>0.9</v>
      </c>
      <c r="O217">
        <v>0.7</v>
      </c>
      <c r="P217">
        <v>0.7</v>
      </c>
    </row>
    <row r="218" spans="1:16" x14ac:dyDescent="0.2">
      <c r="A218" t="s">
        <v>193</v>
      </c>
      <c r="B218" t="s">
        <v>193</v>
      </c>
      <c r="C218" t="s">
        <v>13</v>
      </c>
      <c r="D218" t="s">
        <v>15</v>
      </c>
      <c r="E218">
        <v>0.5</v>
      </c>
      <c r="F218">
        <v>0.5</v>
      </c>
      <c r="G218">
        <v>0.1</v>
      </c>
      <c r="H218">
        <v>6</v>
      </c>
      <c r="I218">
        <v>0.24</v>
      </c>
      <c r="J218">
        <v>816</v>
      </c>
      <c r="L218" t="s">
        <v>12</v>
      </c>
      <c r="M218">
        <v>880</v>
      </c>
      <c r="N218">
        <v>0.9</v>
      </c>
      <c r="O218">
        <v>0.7</v>
      </c>
      <c r="P218">
        <v>0.7</v>
      </c>
    </row>
    <row r="219" spans="1:16" x14ac:dyDescent="0.2">
      <c r="A219" t="s">
        <v>194</v>
      </c>
      <c r="B219" t="s">
        <v>194</v>
      </c>
      <c r="C219" t="s">
        <v>13</v>
      </c>
      <c r="D219" t="s">
        <v>15</v>
      </c>
      <c r="E219">
        <v>0.5</v>
      </c>
      <c r="F219">
        <v>0.5</v>
      </c>
      <c r="G219">
        <v>0.1</v>
      </c>
      <c r="H219">
        <v>6</v>
      </c>
      <c r="I219">
        <v>1.4</v>
      </c>
      <c r="J219">
        <v>1920</v>
      </c>
      <c r="L219" t="s">
        <v>12</v>
      </c>
      <c r="M219">
        <v>900</v>
      </c>
      <c r="N219">
        <v>0.9</v>
      </c>
      <c r="O219">
        <v>0.7</v>
      </c>
      <c r="P219">
        <v>0.7</v>
      </c>
    </row>
    <row r="220" spans="1:16" x14ac:dyDescent="0.2">
      <c r="A220" t="s">
        <v>11</v>
      </c>
      <c r="B220" t="s">
        <v>11</v>
      </c>
      <c r="C220" t="s">
        <v>13</v>
      </c>
      <c r="D220" t="s">
        <v>15</v>
      </c>
      <c r="E220">
        <v>0.5</v>
      </c>
      <c r="F220">
        <v>0.5</v>
      </c>
      <c r="G220">
        <v>0.1</v>
      </c>
      <c r="H220">
        <v>6</v>
      </c>
      <c r="I220">
        <v>0.97</v>
      </c>
      <c r="J220">
        <v>1600</v>
      </c>
      <c r="L220" t="s">
        <v>12</v>
      </c>
      <c r="M220">
        <v>900</v>
      </c>
      <c r="N220">
        <v>0.9</v>
      </c>
      <c r="O220">
        <v>0.7</v>
      </c>
      <c r="P220">
        <v>0.7</v>
      </c>
    </row>
    <row r="221" spans="1:16" x14ac:dyDescent="0.2">
      <c r="A221" t="s">
        <v>195</v>
      </c>
      <c r="B221" t="s">
        <v>195</v>
      </c>
      <c r="C221" t="s">
        <v>13</v>
      </c>
      <c r="D221" t="s">
        <v>15</v>
      </c>
      <c r="E221">
        <v>0.5</v>
      </c>
      <c r="F221">
        <v>0.5</v>
      </c>
      <c r="G221">
        <v>0.1</v>
      </c>
      <c r="H221">
        <v>6</v>
      </c>
      <c r="I221">
        <v>0.65</v>
      </c>
      <c r="J221">
        <v>1280</v>
      </c>
      <c r="L221" t="s">
        <v>12</v>
      </c>
      <c r="M221">
        <v>900</v>
      </c>
      <c r="N221">
        <v>0.9</v>
      </c>
      <c r="O221">
        <v>0.7</v>
      </c>
      <c r="P221">
        <v>0.7</v>
      </c>
    </row>
    <row r="222" spans="1:16" x14ac:dyDescent="0.2">
      <c r="A222" t="s">
        <v>196</v>
      </c>
      <c r="B222" t="s">
        <v>196</v>
      </c>
      <c r="C222" t="s">
        <v>13</v>
      </c>
      <c r="D222" t="s">
        <v>15</v>
      </c>
      <c r="E222">
        <v>0.5</v>
      </c>
      <c r="F222">
        <v>0.5</v>
      </c>
      <c r="G222">
        <v>0.1</v>
      </c>
      <c r="H222">
        <v>6</v>
      </c>
      <c r="I222">
        <v>1.1000000000000001</v>
      </c>
      <c r="J222">
        <v>1920</v>
      </c>
      <c r="L222" t="s">
        <v>12</v>
      </c>
      <c r="M222">
        <v>840</v>
      </c>
      <c r="N222">
        <v>0.9</v>
      </c>
      <c r="O222">
        <v>0.7</v>
      </c>
      <c r="P222">
        <v>0.7</v>
      </c>
    </row>
    <row r="223" spans="1:16" x14ac:dyDescent="0.2">
      <c r="A223" t="s">
        <v>197</v>
      </c>
      <c r="B223" t="s">
        <v>197</v>
      </c>
      <c r="C223" t="s">
        <v>13</v>
      </c>
      <c r="D223" t="s">
        <v>15</v>
      </c>
      <c r="E223">
        <v>0.5</v>
      </c>
      <c r="F223">
        <v>0.5</v>
      </c>
      <c r="G223">
        <v>0.1</v>
      </c>
      <c r="H223">
        <v>6</v>
      </c>
      <c r="I223">
        <v>0.78500000000000003</v>
      </c>
      <c r="J223">
        <v>1600</v>
      </c>
      <c r="L223" t="s">
        <v>12</v>
      </c>
      <c r="M223">
        <v>840</v>
      </c>
      <c r="N223">
        <v>0.9</v>
      </c>
      <c r="O223">
        <v>0.7</v>
      </c>
      <c r="P223">
        <v>0.7</v>
      </c>
    </row>
    <row r="224" spans="1:16" x14ac:dyDescent="0.2">
      <c r="A224" t="s">
        <v>198</v>
      </c>
      <c r="B224" t="s">
        <v>198</v>
      </c>
      <c r="C224" t="s">
        <v>13</v>
      </c>
      <c r="D224" t="s">
        <v>15</v>
      </c>
      <c r="E224">
        <v>0.5</v>
      </c>
      <c r="F224">
        <v>0.5</v>
      </c>
      <c r="G224">
        <v>0.1</v>
      </c>
      <c r="H224">
        <v>6</v>
      </c>
      <c r="I224">
        <v>0.53500000000000003</v>
      </c>
      <c r="J224">
        <v>1280</v>
      </c>
      <c r="L224" t="s">
        <v>12</v>
      </c>
      <c r="M224">
        <v>840</v>
      </c>
      <c r="N224">
        <v>0.9</v>
      </c>
      <c r="O224">
        <v>0.7</v>
      </c>
      <c r="P224">
        <v>0.7</v>
      </c>
    </row>
    <row r="225" spans="1:16" x14ac:dyDescent="0.2">
      <c r="A225" t="s">
        <v>199</v>
      </c>
      <c r="B225" t="s">
        <v>199</v>
      </c>
      <c r="C225" t="s">
        <v>13</v>
      </c>
      <c r="D225" t="s">
        <v>15</v>
      </c>
      <c r="E225">
        <v>0.5</v>
      </c>
      <c r="F225">
        <v>0.5</v>
      </c>
      <c r="G225">
        <v>0.1</v>
      </c>
      <c r="H225">
        <v>6</v>
      </c>
      <c r="I225">
        <v>0.33</v>
      </c>
      <c r="J225">
        <v>960</v>
      </c>
      <c r="L225" t="s">
        <v>12</v>
      </c>
      <c r="M225">
        <v>840</v>
      </c>
      <c r="N225">
        <v>0.9</v>
      </c>
      <c r="O225">
        <v>0.7</v>
      </c>
      <c r="P225">
        <v>0.7</v>
      </c>
    </row>
    <row r="226" spans="1:16" x14ac:dyDescent="0.2">
      <c r="A226" t="s">
        <v>200</v>
      </c>
      <c r="B226" t="s">
        <v>200</v>
      </c>
      <c r="C226" t="s">
        <v>13</v>
      </c>
      <c r="D226" t="s">
        <v>15</v>
      </c>
      <c r="E226">
        <v>0.5</v>
      </c>
      <c r="F226">
        <v>0.5</v>
      </c>
      <c r="G226">
        <v>0.1</v>
      </c>
      <c r="H226">
        <v>6</v>
      </c>
      <c r="I226">
        <v>0.18</v>
      </c>
      <c r="J226">
        <v>640</v>
      </c>
      <c r="L226" t="s">
        <v>12</v>
      </c>
      <c r="M226">
        <v>840</v>
      </c>
      <c r="N226">
        <v>0.9</v>
      </c>
      <c r="O226">
        <v>0.7</v>
      </c>
      <c r="P226">
        <v>0.7</v>
      </c>
    </row>
    <row r="227" spans="1:16" x14ac:dyDescent="0.2">
      <c r="A227" t="s">
        <v>201</v>
      </c>
      <c r="B227" t="s">
        <v>201</v>
      </c>
      <c r="C227" t="s">
        <v>13</v>
      </c>
      <c r="D227" t="s">
        <v>15</v>
      </c>
      <c r="E227">
        <v>0.5</v>
      </c>
      <c r="F227">
        <v>0.5</v>
      </c>
      <c r="G227">
        <v>0.1</v>
      </c>
      <c r="H227">
        <v>6</v>
      </c>
      <c r="I227">
        <v>0.26500000000000001</v>
      </c>
      <c r="J227">
        <v>800</v>
      </c>
      <c r="L227" t="s">
        <v>12</v>
      </c>
      <c r="M227">
        <v>795</v>
      </c>
      <c r="N227">
        <v>0.9</v>
      </c>
      <c r="O227">
        <v>0.7</v>
      </c>
      <c r="P227">
        <v>0.7</v>
      </c>
    </row>
    <row r="228" spans="1:16" x14ac:dyDescent="0.2">
      <c r="A228" t="s">
        <v>202</v>
      </c>
      <c r="B228" t="s">
        <v>202</v>
      </c>
      <c r="C228" t="s">
        <v>13</v>
      </c>
      <c r="D228" t="s">
        <v>15</v>
      </c>
      <c r="E228">
        <v>0.5</v>
      </c>
      <c r="F228">
        <v>0.5</v>
      </c>
      <c r="G228">
        <v>0.1</v>
      </c>
      <c r="H228">
        <v>6</v>
      </c>
      <c r="I228">
        <v>0.21</v>
      </c>
      <c r="J228">
        <v>640</v>
      </c>
      <c r="L228" t="s">
        <v>12</v>
      </c>
      <c r="M228">
        <v>795</v>
      </c>
      <c r="N228">
        <v>0.9</v>
      </c>
      <c r="O228">
        <v>0.7</v>
      </c>
      <c r="P228">
        <v>0.7</v>
      </c>
    </row>
    <row r="229" spans="1:16" x14ac:dyDescent="0.2">
      <c r="A229" t="s">
        <v>203</v>
      </c>
      <c r="B229" t="s">
        <v>203</v>
      </c>
      <c r="C229" t="s">
        <v>13</v>
      </c>
      <c r="D229" t="s">
        <v>15</v>
      </c>
      <c r="E229">
        <v>0.5</v>
      </c>
      <c r="F229">
        <v>0.5</v>
      </c>
      <c r="G229">
        <v>0.1</v>
      </c>
      <c r="H229">
        <v>6</v>
      </c>
      <c r="I229">
        <v>0.16</v>
      </c>
      <c r="J229">
        <v>480</v>
      </c>
      <c r="L229" t="s">
        <v>12</v>
      </c>
      <c r="M229">
        <v>795</v>
      </c>
      <c r="N229">
        <v>0.9</v>
      </c>
      <c r="O229">
        <v>0.7</v>
      </c>
      <c r="P229">
        <v>0.7</v>
      </c>
    </row>
    <row r="230" spans="1:16" x14ac:dyDescent="0.2">
      <c r="A230" t="s">
        <v>204</v>
      </c>
      <c r="B230" t="s">
        <v>204</v>
      </c>
      <c r="C230" t="s">
        <v>13</v>
      </c>
      <c r="D230" t="s">
        <v>15</v>
      </c>
      <c r="E230">
        <v>0.5</v>
      </c>
      <c r="F230">
        <v>0.5</v>
      </c>
      <c r="G230">
        <v>0.1</v>
      </c>
      <c r="H230">
        <v>6</v>
      </c>
      <c r="I230">
        <v>0.12</v>
      </c>
      <c r="J230">
        <v>320</v>
      </c>
      <c r="L230" t="s">
        <v>12</v>
      </c>
      <c r="M230">
        <v>795</v>
      </c>
      <c r="N230">
        <v>0.9</v>
      </c>
      <c r="O230">
        <v>0.7</v>
      </c>
      <c r="P230">
        <v>0.7</v>
      </c>
    </row>
    <row r="231" spans="1:16" x14ac:dyDescent="0.2">
      <c r="A231" t="s">
        <v>205</v>
      </c>
      <c r="B231" t="s">
        <v>205</v>
      </c>
      <c r="C231" t="s">
        <v>13</v>
      </c>
      <c r="D231" t="s">
        <v>15</v>
      </c>
      <c r="E231">
        <v>0.5</v>
      </c>
      <c r="F231">
        <v>0.5</v>
      </c>
      <c r="G231">
        <v>0.1</v>
      </c>
      <c r="H231">
        <v>6</v>
      </c>
      <c r="I231">
        <v>0.75</v>
      </c>
      <c r="J231">
        <v>1920</v>
      </c>
      <c r="L231" t="s">
        <v>12</v>
      </c>
      <c r="M231">
        <v>900</v>
      </c>
      <c r="N231">
        <v>0.9</v>
      </c>
      <c r="O231">
        <v>0.7</v>
      </c>
      <c r="P231">
        <v>0.7</v>
      </c>
    </row>
    <row r="232" spans="1:16" x14ac:dyDescent="0.2">
      <c r="A232" t="s">
        <v>206</v>
      </c>
      <c r="B232" t="s">
        <v>206</v>
      </c>
      <c r="C232" t="s">
        <v>13</v>
      </c>
      <c r="D232" t="s">
        <v>15</v>
      </c>
      <c r="E232">
        <v>0.5</v>
      </c>
      <c r="F232">
        <v>0.5</v>
      </c>
      <c r="G232">
        <v>0.1</v>
      </c>
      <c r="H232">
        <v>6</v>
      </c>
      <c r="I232">
        <v>0.6</v>
      </c>
      <c r="J232">
        <v>1600</v>
      </c>
      <c r="L232" t="s">
        <v>12</v>
      </c>
      <c r="M232">
        <v>900</v>
      </c>
      <c r="N232">
        <v>0.9</v>
      </c>
      <c r="O232">
        <v>0.7</v>
      </c>
      <c r="P232">
        <v>0.7</v>
      </c>
    </row>
    <row r="233" spans="1:16" x14ac:dyDescent="0.2">
      <c r="A233" t="s">
        <v>207</v>
      </c>
      <c r="B233" t="s">
        <v>207</v>
      </c>
      <c r="C233" t="s">
        <v>13</v>
      </c>
      <c r="D233" t="s">
        <v>15</v>
      </c>
      <c r="E233">
        <v>0.5</v>
      </c>
      <c r="F233">
        <v>0.5</v>
      </c>
      <c r="G233">
        <v>0.1</v>
      </c>
      <c r="H233">
        <v>6</v>
      </c>
      <c r="I233">
        <v>0.44</v>
      </c>
      <c r="J233">
        <v>1280</v>
      </c>
      <c r="L233" t="s">
        <v>12</v>
      </c>
      <c r="M233">
        <v>900</v>
      </c>
      <c r="N233">
        <v>0.9</v>
      </c>
      <c r="O233">
        <v>0.7</v>
      </c>
      <c r="P233">
        <v>0.7</v>
      </c>
    </row>
    <row r="234" spans="1:16" x14ac:dyDescent="0.2">
      <c r="A234" t="s">
        <v>208</v>
      </c>
      <c r="B234" t="s">
        <v>208</v>
      </c>
      <c r="C234" t="s">
        <v>13</v>
      </c>
      <c r="D234" t="s">
        <v>15</v>
      </c>
      <c r="E234">
        <v>0.5</v>
      </c>
      <c r="F234">
        <v>0.5</v>
      </c>
      <c r="G234">
        <v>0.1</v>
      </c>
      <c r="H234">
        <v>6</v>
      </c>
      <c r="I234">
        <v>0.36</v>
      </c>
      <c r="J234">
        <v>1120</v>
      </c>
      <c r="L234" t="s">
        <v>12</v>
      </c>
      <c r="M234">
        <v>900</v>
      </c>
      <c r="N234">
        <v>0.9</v>
      </c>
      <c r="O234">
        <v>0.7</v>
      </c>
      <c r="P234">
        <v>0.7</v>
      </c>
    </row>
    <row r="235" spans="1:16" x14ac:dyDescent="0.2">
      <c r="A235" t="s">
        <v>209</v>
      </c>
      <c r="B235" t="s">
        <v>209</v>
      </c>
      <c r="C235" t="s">
        <v>13</v>
      </c>
      <c r="D235" t="s">
        <v>15</v>
      </c>
      <c r="E235">
        <v>0.5</v>
      </c>
      <c r="F235">
        <v>0.5</v>
      </c>
      <c r="G235">
        <v>0.1</v>
      </c>
      <c r="H235">
        <v>6</v>
      </c>
      <c r="I235">
        <v>0.3</v>
      </c>
      <c r="J235">
        <v>960</v>
      </c>
      <c r="L235" t="s">
        <v>12</v>
      </c>
      <c r="M235">
        <v>900</v>
      </c>
      <c r="N235">
        <v>0.9</v>
      </c>
      <c r="O235">
        <v>0.7</v>
      </c>
      <c r="P235">
        <v>0.7</v>
      </c>
    </row>
    <row r="236" spans="1:16" x14ac:dyDescent="0.2">
      <c r="A236" t="s">
        <v>210</v>
      </c>
      <c r="B236" t="s">
        <v>210</v>
      </c>
      <c r="C236" t="s">
        <v>13</v>
      </c>
      <c r="D236" t="s">
        <v>15</v>
      </c>
      <c r="E236">
        <v>0.5</v>
      </c>
      <c r="F236">
        <v>0.5</v>
      </c>
      <c r="G236">
        <v>0.1</v>
      </c>
      <c r="H236">
        <v>6</v>
      </c>
      <c r="I236">
        <v>0.2</v>
      </c>
      <c r="J236">
        <v>640</v>
      </c>
      <c r="L236" t="s">
        <v>12</v>
      </c>
      <c r="M236">
        <v>900</v>
      </c>
      <c r="N236">
        <v>0.9</v>
      </c>
      <c r="O236">
        <v>0.7</v>
      </c>
      <c r="P236">
        <v>0.7</v>
      </c>
    </row>
    <row r="237" spans="1:16" x14ac:dyDescent="0.2">
      <c r="A237" t="s">
        <v>211</v>
      </c>
      <c r="B237" t="s">
        <v>211</v>
      </c>
      <c r="C237" t="s">
        <v>13</v>
      </c>
      <c r="D237" t="s">
        <v>15</v>
      </c>
      <c r="E237">
        <v>0.5</v>
      </c>
      <c r="F237">
        <v>0.5</v>
      </c>
      <c r="G237">
        <v>0.1</v>
      </c>
      <c r="H237">
        <v>6</v>
      </c>
      <c r="I237">
        <v>0.12</v>
      </c>
      <c r="J237">
        <v>320</v>
      </c>
      <c r="L237" t="s">
        <v>12</v>
      </c>
      <c r="M237">
        <v>900</v>
      </c>
      <c r="N237">
        <v>0.9</v>
      </c>
      <c r="O237">
        <v>0.7</v>
      </c>
      <c r="P237">
        <v>0.7</v>
      </c>
    </row>
    <row r="238" spans="1:16" x14ac:dyDescent="0.2">
      <c r="A238" t="s">
        <v>212</v>
      </c>
      <c r="B238" t="s">
        <v>212</v>
      </c>
      <c r="C238" t="s">
        <v>13</v>
      </c>
      <c r="D238" t="s">
        <v>15</v>
      </c>
      <c r="E238">
        <v>0.5</v>
      </c>
      <c r="F238">
        <v>0.5</v>
      </c>
      <c r="G238">
        <v>0.1</v>
      </c>
      <c r="H238">
        <v>6</v>
      </c>
      <c r="I238">
        <v>2.15</v>
      </c>
      <c r="J238">
        <v>2400</v>
      </c>
      <c r="L238" t="s">
        <v>12</v>
      </c>
      <c r="M238">
        <v>900</v>
      </c>
      <c r="N238">
        <v>0.9</v>
      </c>
      <c r="O238">
        <v>0.7</v>
      </c>
      <c r="P238">
        <v>0.7</v>
      </c>
    </row>
    <row r="239" spans="1:16" x14ac:dyDescent="0.2">
      <c r="A239" t="s">
        <v>213</v>
      </c>
      <c r="B239" t="s">
        <v>213</v>
      </c>
      <c r="C239" t="s">
        <v>13</v>
      </c>
      <c r="D239" t="s">
        <v>15</v>
      </c>
      <c r="E239">
        <v>0.5</v>
      </c>
      <c r="F239">
        <v>0.5</v>
      </c>
      <c r="G239">
        <v>0.1</v>
      </c>
      <c r="H239">
        <v>6</v>
      </c>
      <c r="I239">
        <v>1.95</v>
      </c>
      <c r="J239">
        <v>2240</v>
      </c>
      <c r="L239" t="s">
        <v>12</v>
      </c>
      <c r="M239">
        <v>900</v>
      </c>
      <c r="N239">
        <v>0.9</v>
      </c>
      <c r="O239">
        <v>0.7</v>
      </c>
      <c r="P239">
        <v>0.7</v>
      </c>
    </row>
    <row r="240" spans="1:16" x14ac:dyDescent="0.2">
      <c r="A240" t="s">
        <v>214</v>
      </c>
      <c r="B240" t="s">
        <v>214</v>
      </c>
      <c r="C240" t="s">
        <v>13</v>
      </c>
      <c r="D240" t="s">
        <v>15</v>
      </c>
      <c r="E240">
        <v>0.5</v>
      </c>
      <c r="F240">
        <v>0.5</v>
      </c>
      <c r="G240">
        <v>0.1</v>
      </c>
      <c r="H240">
        <v>6</v>
      </c>
      <c r="I240">
        <v>1.45</v>
      </c>
      <c r="J240">
        <v>2080</v>
      </c>
      <c r="L240" t="s">
        <v>12</v>
      </c>
      <c r="M240">
        <v>900</v>
      </c>
      <c r="N240">
        <v>0.9</v>
      </c>
      <c r="O240">
        <v>0.7</v>
      </c>
      <c r="P240">
        <v>0.7</v>
      </c>
    </row>
    <row r="241" spans="1:16" x14ac:dyDescent="0.2">
      <c r="A241" t="s">
        <v>215</v>
      </c>
      <c r="B241" t="s">
        <v>215</v>
      </c>
      <c r="C241" t="s">
        <v>13</v>
      </c>
      <c r="D241" t="s">
        <v>15</v>
      </c>
      <c r="E241">
        <v>0.5</v>
      </c>
      <c r="F241">
        <v>0.5</v>
      </c>
      <c r="G241">
        <v>0.1</v>
      </c>
      <c r="H241">
        <v>6</v>
      </c>
      <c r="I241">
        <v>1.6</v>
      </c>
      <c r="J241">
        <v>2240</v>
      </c>
      <c r="L241" t="s">
        <v>12</v>
      </c>
      <c r="M241">
        <v>900</v>
      </c>
      <c r="N241">
        <v>0.9</v>
      </c>
      <c r="O241">
        <v>0.7</v>
      </c>
      <c r="P241">
        <v>0.7</v>
      </c>
    </row>
    <row r="242" spans="1:16" x14ac:dyDescent="0.2">
      <c r="A242" t="s">
        <v>216</v>
      </c>
      <c r="B242" t="s">
        <v>216</v>
      </c>
      <c r="C242" t="s">
        <v>13</v>
      </c>
      <c r="D242" t="s">
        <v>15</v>
      </c>
      <c r="E242">
        <v>0.5</v>
      </c>
      <c r="F242">
        <v>0.5</v>
      </c>
      <c r="G242">
        <v>0.1</v>
      </c>
      <c r="H242">
        <v>6</v>
      </c>
      <c r="I242">
        <v>1.1399999999999999</v>
      </c>
      <c r="J242">
        <v>1920</v>
      </c>
      <c r="L242" t="s">
        <v>12</v>
      </c>
      <c r="M242">
        <v>900</v>
      </c>
      <c r="N242">
        <v>0.9</v>
      </c>
      <c r="O242">
        <v>0.7</v>
      </c>
      <c r="P242">
        <v>0.7</v>
      </c>
    </row>
    <row r="243" spans="1:16" x14ac:dyDescent="0.2">
      <c r="A243" t="s">
        <v>217</v>
      </c>
      <c r="B243" t="s">
        <v>217</v>
      </c>
      <c r="C243" t="s">
        <v>13</v>
      </c>
      <c r="D243" t="s">
        <v>15</v>
      </c>
      <c r="E243">
        <v>0.5</v>
      </c>
      <c r="F243">
        <v>0.5</v>
      </c>
      <c r="G243">
        <v>0.1</v>
      </c>
      <c r="H243">
        <v>6</v>
      </c>
      <c r="I243">
        <v>0.79</v>
      </c>
      <c r="J243">
        <v>1600</v>
      </c>
      <c r="L243" t="s">
        <v>12</v>
      </c>
      <c r="M243">
        <v>900</v>
      </c>
      <c r="N243">
        <v>0.9</v>
      </c>
      <c r="O243">
        <v>0.7</v>
      </c>
      <c r="P243">
        <v>0.7</v>
      </c>
    </row>
    <row r="244" spans="1:16" x14ac:dyDescent="0.2">
      <c r="A244" t="s">
        <v>218</v>
      </c>
      <c r="B244" t="s">
        <v>218</v>
      </c>
      <c r="C244" t="s">
        <v>13</v>
      </c>
      <c r="D244" t="s">
        <v>15</v>
      </c>
      <c r="E244">
        <v>0.5</v>
      </c>
      <c r="F244">
        <v>0.5</v>
      </c>
      <c r="G244">
        <v>0.1</v>
      </c>
      <c r="H244">
        <v>6</v>
      </c>
      <c r="I244">
        <v>0.24</v>
      </c>
      <c r="J244">
        <v>816</v>
      </c>
      <c r="L244" t="s">
        <v>12</v>
      </c>
      <c r="M244">
        <v>880</v>
      </c>
      <c r="N244">
        <v>0.9</v>
      </c>
      <c r="O244">
        <v>0.7</v>
      </c>
      <c r="P244">
        <v>0.7</v>
      </c>
    </row>
    <row r="245" spans="1:16" x14ac:dyDescent="0.2">
      <c r="A245" t="s">
        <v>219</v>
      </c>
      <c r="B245" t="s">
        <v>219</v>
      </c>
      <c r="C245" t="s">
        <v>13</v>
      </c>
      <c r="D245" t="s">
        <v>15</v>
      </c>
      <c r="E245">
        <v>0.5</v>
      </c>
      <c r="F245">
        <v>0.5</v>
      </c>
      <c r="G245">
        <v>0.1</v>
      </c>
      <c r="H245">
        <v>6</v>
      </c>
      <c r="I245">
        <v>1.4</v>
      </c>
      <c r="J245">
        <v>1920</v>
      </c>
      <c r="L245" t="s">
        <v>12</v>
      </c>
      <c r="M245">
        <v>900</v>
      </c>
      <c r="N245">
        <v>0.9</v>
      </c>
      <c r="O245">
        <v>0.7</v>
      </c>
      <c r="P245">
        <v>0.7</v>
      </c>
    </row>
    <row r="246" spans="1:16" x14ac:dyDescent="0.2">
      <c r="A246" t="s">
        <v>220</v>
      </c>
      <c r="B246" t="s">
        <v>220</v>
      </c>
      <c r="C246" t="s">
        <v>13</v>
      </c>
      <c r="D246" t="s">
        <v>15</v>
      </c>
      <c r="E246">
        <v>0.5</v>
      </c>
      <c r="F246">
        <v>0.5</v>
      </c>
      <c r="G246">
        <v>0.1</v>
      </c>
      <c r="H246">
        <v>6</v>
      </c>
      <c r="I246">
        <v>0.97</v>
      </c>
      <c r="J246">
        <v>1600</v>
      </c>
      <c r="L246" t="s">
        <v>12</v>
      </c>
      <c r="M246">
        <v>900</v>
      </c>
      <c r="N246">
        <v>0.9</v>
      </c>
      <c r="O246">
        <v>0.7</v>
      </c>
      <c r="P246">
        <v>0.7</v>
      </c>
    </row>
    <row r="247" spans="1:16" x14ac:dyDescent="0.2">
      <c r="A247" t="s">
        <v>221</v>
      </c>
      <c r="B247" t="s">
        <v>221</v>
      </c>
      <c r="C247" t="s">
        <v>13</v>
      </c>
      <c r="D247" t="s">
        <v>15</v>
      </c>
      <c r="E247">
        <v>0.5</v>
      </c>
      <c r="F247">
        <v>0.5</v>
      </c>
      <c r="G247">
        <v>0.1</v>
      </c>
      <c r="H247">
        <v>6</v>
      </c>
      <c r="I247">
        <v>0.65</v>
      </c>
      <c r="J247">
        <v>1280</v>
      </c>
      <c r="L247" t="s">
        <v>12</v>
      </c>
      <c r="M247">
        <v>900</v>
      </c>
      <c r="N247">
        <v>0.9</v>
      </c>
      <c r="O247">
        <v>0.7</v>
      </c>
      <c r="P247">
        <v>0.7</v>
      </c>
    </row>
    <row r="248" spans="1:16" x14ac:dyDescent="0.2">
      <c r="A248" t="s">
        <v>222</v>
      </c>
      <c r="B248" t="s">
        <v>222</v>
      </c>
      <c r="C248" t="s">
        <v>13</v>
      </c>
      <c r="D248" t="s">
        <v>15</v>
      </c>
      <c r="E248">
        <v>0.5</v>
      </c>
      <c r="F248">
        <v>0.5</v>
      </c>
      <c r="G248">
        <v>0.1</v>
      </c>
      <c r="H248">
        <v>6</v>
      </c>
      <c r="I248">
        <v>1.1000000000000001</v>
      </c>
      <c r="J248">
        <v>1920</v>
      </c>
      <c r="L248" t="s">
        <v>12</v>
      </c>
      <c r="M248">
        <v>840</v>
      </c>
      <c r="N248">
        <v>0.9</v>
      </c>
      <c r="O248">
        <v>0.7</v>
      </c>
      <c r="P248">
        <v>0.7</v>
      </c>
    </row>
    <row r="249" spans="1:16" x14ac:dyDescent="0.2">
      <c r="A249" t="s">
        <v>223</v>
      </c>
      <c r="B249" t="s">
        <v>223</v>
      </c>
      <c r="C249" t="s">
        <v>13</v>
      </c>
      <c r="D249" t="s">
        <v>15</v>
      </c>
      <c r="E249">
        <v>0.5</v>
      </c>
      <c r="F249">
        <v>0.5</v>
      </c>
      <c r="G249">
        <v>0.1</v>
      </c>
      <c r="H249">
        <v>6</v>
      </c>
      <c r="I249">
        <v>0.78500000000000003</v>
      </c>
      <c r="J249">
        <v>1600</v>
      </c>
      <c r="L249" t="s">
        <v>12</v>
      </c>
      <c r="M249">
        <v>840</v>
      </c>
      <c r="N249">
        <v>0.9</v>
      </c>
      <c r="O249">
        <v>0.7</v>
      </c>
      <c r="P249">
        <v>0.7</v>
      </c>
    </row>
    <row r="250" spans="1:16" x14ac:dyDescent="0.2">
      <c r="A250" t="s">
        <v>224</v>
      </c>
      <c r="B250" t="s">
        <v>224</v>
      </c>
      <c r="C250" t="s">
        <v>13</v>
      </c>
      <c r="D250" t="s">
        <v>15</v>
      </c>
      <c r="E250">
        <v>0.5</v>
      </c>
      <c r="F250">
        <v>0.5</v>
      </c>
      <c r="G250">
        <v>0.1</v>
      </c>
      <c r="H250">
        <v>6</v>
      </c>
      <c r="I250">
        <v>0.53500000000000003</v>
      </c>
      <c r="J250">
        <v>1280</v>
      </c>
      <c r="L250" t="s">
        <v>12</v>
      </c>
      <c r="M250">
        <v>840</v>
      </c>
      <c r="N250">
        <v>0.9</v>
      </c>
      <c r="O250">
        <v>0.7</v>
      </c>
      <c r="P250">
        <v>0.7</v>
      </c>
    </row>
    <row r="251" spans="1:16" x14ac:dyDescent="0.2">
      <c r="A251" t="s">
        <v>225</v>
      </c>
      <c r="B251" t="s">
        <v>225</v>
      </c>
      <c r="C251" t="s">
        <v>13</v>
      </c>
      <c r="D251" t="s">
        <v>15</v>
      </c>
      <c r="E251">
        <v>0.5</v>
      </c>
      <c r="F251">
        <v>0.5</v>
      </c>
      <c r="G251">
        <v>0.1</v>
      </c>
      <c r="H251">
        <v>6</v>
      </c>
      <c r="I251">
        <v>0.33</v>
      </c>
      <c r="J251">
        <v>960</v>
      </c>
      <c r="L251" t="s">
        <v>12</v>
      </c>
      <c r="M251">
        <v>840</v>
      </c>
      <c r="N251">
        <v>0.9</v>
      </c>
      <c r="O251">
        <v>0.7</v>
      </c>
      <c r="P251">
        <v>0.7</v>
      </c>
    </row>
    <row r="252" spans="1:16" x14ac:dyDescent="0.2">
      <c r="A252" t="s">
        <v>226</v>
      </c>
      <c r="B252" t="s">
        <v>226</v>
      </c>
      <c r="C252" t="s">
        <v>13</v>
      </c>
      <c r="D252" t="s">
        <v>15</v>
      </c>
      <c r="E252">
        <v>0.5</v>
      </c>
      <c r="F252">
        <v>0.5</v>
      </c>
      <c r="G252">
        <v>0.1</v>
      </c>
      <c r="H252">
        <v>6</v>
      </c>
      <c r="I252">
        <v>0.18</v>
      </c>
      <c r="J252">
        <v>640</v>
      </c>
      <c r="L252" t="s">
        <v>12</v>
      </c>
      <c r="M252">
        <v>840</v>
      </c>
      <c r="N252">
        <v>0.9</v>
      </c>
      <c r="O252">
        <v>0.7</v>
      </c>
      <c r="P252">
        <v>0.7</v>
      </c>
    </row>
    <row r="253" spans="1:16" x14ac:dyDescent="0.2">
      <c r="A253" t="s">
        <v>227</v>
      </c>
      <c r="B253" t="s">
        <v>227</v>
      </c>
      <c r="C253" t="s">
        <v>13</v>
      </c>
      <c r="D253" t="s">
        <v>15</v>
      </c>
      <c r="E253">
        <v>0.5</v>
      </c>
      <c r="F253">
        <v>0.5</v>
      </c>
      <c r="G253">
        <v>0.1</v>
      </c>
      <c r="H253">
        <v>6</v>
      </c>
      <c r="I253">
        <v>0.26500000000000001</v>
      </c>
      <c r="J253">
        <v>800</v>
      </c>
      <c r="L253" t="s">
        <v>12</v>
      </c>
      <c r="M253">
        <v>795</v>
      </c>
      <c r="N253">
        <v>0.9</v>
      </c>
      <c r="O253">
        <v>0.7</v>
      </c>
      <c r="P253">
        <v>0.7</v>
      </c>
    </row>
    <row r="254" spans="1:16" x14ac:dyDescent="0.2">
      <c r="A254" t="s">
        <v>228</v>
      </c>
      <c r="B254" t="s">
        <v>228</v>
      </c>
      <c r="C254" t="s">
        <v>13</v>
      </c>
      <c r="D254" t="s">
        <v>15</v>
      </c>
      <c r="E254">
        <v>0.5</v>
      </c>
      <c r="F254">
        <v>0.5</v>
      </c>
      <c r="G254">
        <v>0.1</v>
      </c>
      <c r="H254">
        <v>6</v>
      </c>
      <c r="I254">
        <v>0.21</v>
      </c>
      <c r="J254">
        <v>640</v>
      </c>
      <c r="L254" t="s">
        <v>12</v>
      </c>
      <c r="M254">
        <v>795</v>
      </c>
      <c r="N254">
        <v>0.9</v>
      </c>
      <c r="O254">
        <v>0.7</v>
      </c>
      <c r="P254">
        <v>0.7</v>
      </c>
    </row>
    <row r="255" spans="1:16" x14ac:dyDescent="0.2">
      <c r="A255" t="s">
        <v>229</v>
      </c>
      <c r="B255" t="s">
        <v>229</v>
      </c>
      <c r="C255" t="s">
        <v>13</v>
      </c>
      <c r="D255" t="s">
        <v>15</v>
      </c>
      <c r="E255">
        <v>0.5</v>
      </c>
      <c r="F255">
        <v>0.5</v>
      </c>
      <c r="G255">
        <v>0.1</v>
      </c>
      <c r="H255">
        <v>6</v>
      </c>
      <c r="I255">
        <v>0.16</v>
      </c>
      <c r="J255">
        <v>480</v>
      </c>
      <c r="L255" t="s">
        <v>12</v>
      </c>
      <c r="M255">
        <v>795</v>
      </c>
      <c r="N255">
        <v>0.9</v>
      </c>
      <c r="O255">
        <v>0.7</v>
      </c>
      <c r="P255">
        <v>0.7</v>
      </c>
    </row>
    <row r="256" spans="1:16" x14ac:dyDescent="0.2">
      <c r="A256" t="s">
        <v>230</v>
      </c>
      <c r="B256" t="s">
        <v>230</v>
      </c>
      <c r="C256" t="s">
        <v>13</v>
      </c>
      <c r="D256" t="s">
        <v>15</v>
      </c>
      <c r="E256">
        <v>0.5</v>
      </c>
      <c r="F256">
        <v>0.5</v>
      </c>
      <c r="G256">
        <v>0.1</v>
      </c>
      <c r="H256">
        <v>6</v>
      </c>
      <c r="I256">
        <v>0.12</v>
      </c>
      <c r="J256">
        <v>320</v>
      </c>
      <c r="L256" t="s">
        <v>12</v>
      </c>
      <c r="M256">
        <v>795</v>
      </c>
      <c r="N256">
        <v>0.9</v>
      </c>
      <c r="O256">
        <v>0.7</v>
      </c>
      <c r="P256">
        <v>0.7</v>
      </c>
    </row>
    <row r="257" spans="1:16" x14ac:dyDescent="0.2">
      <c r="A257" t="s">
        <v>231</v>
      </c>
      <c r="B257" t="s">
        <v>231</v>
      </c>
      <c r="C257" t="s">
        <v>13</v>
      </c>
      <c r="D257" t="s">
        <v>15</v>
      </c>
      <c r="E257">
        <v>0.5</v>
      </c>
      <c r="F257">
        <v>0.5</v>
      </c>
      <c r="G257">
        <v>0.1</v>
      </c>
      <c r="H257">
        <v>6</v>
      </c>
      <c r="I257">
        <v>0.75</v>
      </c>
      <c r="J257">
        <v>1920</v>
      </c>
      <c r="L257" t="s">
        <v>12</v>
      </c>
      <c r="M257">
        <v>900</v>
      </c>
      <c r="N257">
        <v>0.9</v>
      </c>
      <c r="O257">
        <v>0.7</v>
      </c>
      <c r="P257">
        <v>0.7</v>
      </c>
    </row>
    <row r="258" spans="1:16" x14ac:dyDescent="0.2">
      <c r="A258" t="s">
        <v>232</v>
      </c>
      <c r="B258" t="s">
        <v>232</v>
      </c>
      <c r="C258" t="s">
        <v>13</v>
      </c>
      <c r="D258" t="s">
        <v>15</v>
      </c>
      <c r="E258">
        <v>0.5</v>
      </c>
      <c r="F258">
        <v>0.5</v>
      </c>
      <c r="G258">
        <v>0.1</v>
      </c>
      <c r="H258">
        <v>6</v>
      </c>
      <c r="I258">
        <v>0.6</v>
      </c>
      <c r="J258">
        <v>1600</v>
      </c>
      <c r="L258" t="s">
        <v>12</v>
      </c>
      <c r="M258">
        <v>900</v>
      </c>
      <c r="N258">
        <v>0.9</v>
      </c>
      <c r="O258">
        <v>0.7</v>
      </c>
      <c r="P258">
        <v>0.7</v>
      </c>
    </row>
    <row r="259" spans="1:16" x14ac:dyDescent="0.2">
      <c r="A259" t="s">
        <v>233</v>
      </c>
      <c r="B259" t="s">
        <v>233</v>
      </c>
      <c r="C259" t="s">
        <v>13</v>
      </c>
      <c r="D259" t="s">
        <v>15</v>
      </c>
      <c r="E259">
        <v>0.5</v>
      </c>
      <c r="F259">
        <v>0.5</v>
      </c>
      <c r="G259">
        <v>0.1</v>
      </c>
      <c r="H259">
        <v>6</v>
      </c>
      <c r="I259">
        <v>0.44</v>
      </c>
      <c r="J259">
        <v>1280</v>
      </c>
      <c r="L259" t="s">
        <v>12</v>
      </c>
      <c r="M259">
        <v>900</v>
      </c>
      <c r="N259">
        <v>0.9</v>
      </c>
      <c r="O259">
        <v>0.7</v>
      </c>
      <c r="P259">
        <v>0.7</v>
      </c>
    </row>
    <row r="260" spans="1:16" x14ac:dyDescent="0.2">
      <c r="A260" t="s">
        <v>234</v>
      </c>
      <c r="B260" t="s">
        <v>234</v>
      </c>
      <c r="C260" t="s">
        <v>13</v>
      </c>
      <c r="D260" t="s">
        <v>15</v>
      </c>
      <c r="E260">
        <v>0.5</v>
      </c>
      <c r="F260">
        <v>0.5</v>
      </c>
      <c r="G260">
        <v>0.1</v>
      </c>
      <c r="H260">
        <v>6</v>
      </c>
      <c r="I260">
        <v>0.36</v>
      </c>
      <c r="J260">
        <v>1120</v>
      </c>
      <c r="L260" t="s">
        <v>12</v>
      </c>
      <c r="M260">
        <v>900</v>
      </c>
      <c r="N260">
        <v>0.9</v>
      </c>
      <c r="O260">
        <v>0.7</v>
      </c>
      <c r="P260">
        <v>0.7</v>
      </c>
    </row>
    <row r="261" spans="1:16" x14ac:dyDescent="0.2">
      <c r="A261" t="s">
        <v>235</v>
      </c>
      <c r="B261" t="s">
        <v>235</v>
      </c>
      <c r="C261" t="s">
        <v>13</v>
      </c>
      <c r="D261" t="s">
        <v>15</v>
      </c>
      <c r="E261">
        <v>0.5</v>
      </c>
      <c r="F261">
        <v>0.5</v>
      </c>
      <c r="G261">
        <v>0.1</v>
      </c>
      <c r="H261">
        <v>6</v>
      </c>
      <c r="I261">
        <v>0.3</v>
      </c>
      <c r="J261">
        <v>960</v>
      </c>
      <c r="L261" t="s">
        <v>12</v>
      </c>
      <c r="M261">
        <v>900</v>
      </c>
      <c r="N261">
        <v>0.9</v>
      </c>
      <c r="O261">
        <v>0.7</v>
      </c>
      <c r="P261">
        <v>0.7</v>
      </c>
    </row>
    <row r="262" spans="1:16" x14ac:dyDescent="0.2">
      <c r="A262" t="s">
        <v>236</v>
      </c>
      <c r="B262" t="s">
        <v>236</v>
      </c>
      <c r="C262" t="s">
        <v>13</v>
      </c>
      <c r="D262" t="s">
        <v>15</v>
      </c>
      <c r="E262">
        <v>0.5</v>
      </c>
      <c r="F262">
        <v>0.5</v>
      </c>
      <c r="G262">
        <v>0.1</v>
      </c>
      <c r="H262">
        <v>6</v>
      </c>
      <c r="I262">
        <v>0.2</v>
      </c>
      <c r="J262">
        <v>640</v>
      </c>
      <c r="L262" t="s">
        <v>12</v>
      </c>
      <c r="M262">
        <v>900</v>
      </c>
      <c r="N262">
        <v>0.9</v>
      </c>
      <c r="O262">
        <v>0.7</v>
      </c>
      <c r="P262">
        <v>0.7</v>
      </c>
    </row>
    <row r="263" spans="1:16" x14ac:dyDescent="0.2">
      <c r="A263" t="s">
        <v>237</v>
      </c>
      <c r="B263" t="s">
        <v>237</v>
      </c>
      <c r="C263" t="s">
        <v>13</v>
      </c>
      <c r="D263" t="s">
        <v>15</v>
      </c>
      <c r="E263">
        <v>0.5</v>
      </c>
      <c r="F263">
        <v>0.5</v>
      </c>
      <c r="G263">
        <v>0.1</v>
      </c>
      <c r="H263">
        <v>6</v>
      </c>
      <c r="I263">
        <v>0.12</v>
      </c>
      <c r="J263">
        <v>320</v>
      </c>
      <c r="L263" t="s">
        <v>12</v>
      </c>
      <c r="M263">
        <v>900</v>
      </c>
      <c r="N263">
        <v>0.9</v>
      </c>
      <c r="O263">
        <v>0.7</v>
      </c>
      <c r="P263">
        <v>0.7</v>
      </c>
    </row>
    <row r="264" spans="1:16" x14ac:dyDescent="0.2">
      <c r="A264" t="s">
        <v>238</v>
      </c>
      <c r="B264" t="s">
        <v>238</v>
      </c>
      <c r="C264" t="s">
        <v>13</v>
      </c>
      <c r="D264" t="s">
        <v>15</v>
      </c>
      <c r="E264">
        <v>0.5</v>
      </c>
      <c r="F264">
        <v>0.5</v>
      </c>
      <c r="G264">
        <v>0.1</v>
      </c>
      <c r="H264">
        <v>6</v>
      </c>
      <c r="I264">
        <v>0.16700000000000001</v>
      </c>
      <c r="J264">
        <v>680</v>
      </c>
      <c r="L264" t="s">
        <v>10</v>
      </c>
      <c r="M264">
        <v>1630</v>
      </c>
      <c r="N264">
        <v>0.9</v>
      </c>
      <c r="O264">
        <v>0.7</v>
      </c>
      <c r="P264">
        <v>0.7</v>
      </c>
    </row>
    <row r="265" spans="1:16" x14ac:dyDescent="0.2">
      <c r="A265" t="s">
        <v>239</v>
      </c>
      <c r="B265" t="s">
        <v>239</v>
      </c>
      <c r="C265" t="s">
        <v>13</v>
      </c>
      <c r="D265" t="s">
        <v>15</v>
      </c>
      <c r="E265">
        <v>0.5</v>
      </c>
      <c r="F265">
        <v>0.5</v>
      </c>
      <c r="G265">
        <v>0.1</v>
      </c>
      <c r="H265">
        <v>6</v>
      </c>
      <c r="I265">
        <v>0.17</v>
      </c>
      <c r="J265">
        <v>704</v>
      </c>
      <c r="L265" t="s">
        <v>10</v>
      </c>
      <c r="M265">
        <v>1630</v>
      </c>
      <c r="N265">
        <v>0.9</v>
      </c>
      <c r="O265">
        <v>0.7</v>
      </c>
      <c r="P265">
        <v>0.7</v>
      </c>
    </row>
    <row r="266" spans="1:16" x14ac:dyDescent="0.2">
      <c r="A266" t="s">
        <v>240</v>
      </c>
      <c r="B266" t="s">
        <v>240</v>
      </c>
      <c r="C266" t="s">
        <v>13</v>
      </c>
      <c r="D266" t="s">
        <v>15</v>
      </c>
      <c r="E266">
        <v>0.5</v>
      </c>
      <c r="F266">
        <v>0.5</v>
      </c>
      <c r="G266">
        <v>0.1</v>
      </c>
      <c r="H266">
        <v>6</v>
      </c>
      <c r="I266">
        <v>0.17199999999999999</v>
      </c>
      <c r="J266">
        <v>704</v>
      </c>
      <c r="L266" t="s">
        <v>10</v>
      </c>
      <c r="M266">
        <v>1630</v>
      </c>
      <c r="N266">
        <v>0.9</v>
      </c>
      <c r="O266">
        <v>0.7</v>
      </c>
      <c r="P266">
        <v>0.7</v>
      </c>
    </row>
    <row r="267" spans="1:16" x14ac:dyDescent="0.2">
      <c r="A267" t="s">
        <v>241</v>
      </c>
      <c r="B267" t="s">
        <v>241</v>
      </c>
      <c r="C267" t="s">
        <v>13</v>
      </c>
      <c r="D267" t="s">
        <v>15</v>
      </c>
      <c r="E267">
        <v>0.5</v>
      </c>
      <c r="F267">
        <v>0.5</v>
      </c>
      <c r="G267">
        <v>0.1</v>
      </c>
      <c r="H267">
        <v>6</v>
      </c>
      <c r="I267">
        <v>0.16400000000000001</v>
      </c>
      <c r="J267">
        <v>671</v>
      </c>
      <c r="L267" t="s">
        <v>10</v>
      </c>
      <c r="M267">
        <v>1630</v>
      </c>
      <c r="N267">
        <v>0.9</v>
      </c>
      <c r="O267">
        <v>0.7</v>
      </c>
      <c r="P267">
        <v>0.7</v>
      </c>
    </row>
    <row r="268" spans="1:16" x14ac:dyDescent="0.2">
      <c r="A268" t="s">
        <v>242</v>
      </c>
      <c r="B268" t="s">
        <v>242</v>
      </c>
      <c r="C268" t="s">
        <v>13</v>
      </c>
      <c r="D268" t="s">
        <v>15</v>
      </c>
      <c r="E268">
        <v>0.5</v>
      </c>
      <c r="F268">
        <v>0.5</v>
      </c>
      <c r="G268">
        <v>0.1</v>
      </c>
      <c r="H268">
        <v>6</v>
      </c>
      <c r="I268">
        <v>0.159</v>
      </c>
      <c r="J268">
        <v>642</v>
      </c>
      <c r="L268" t="s">
        <v>10</v>
      </c>
      <c r="M268">
        <v>1630</v>
      </c>
      <c r="N268">
        <v>0.9</v>
      </c>
      <c r="O268">
        <v>0.7</v>
      </c>
      <c r="P268">
        <v>0.7</v>
      </c>
    </row>
    <row r="269" spans="1:16" x14ac:dyDescent="0.2">
      <c r="A269" t="s">
        <v>243</v>
      </c>
      <c r="B269" t="s">
        <v>243</v>
      </c>
      <c r="C269" t="s">
        <v>13</v>
      </c>
      <c r="D269" t="s">
        <v>15</v>
      </c>
      <c r="E269">
        <v>0.5</v>
      </c>
      <c r="F269">
        <v>0.5</v>
      </c>
      <c r="G269">
        <v>0.1</v>
      </c>
      <c r="H269">
        <v>6</v>
      </c>
      <c r="I269">
        <v>0.129</v>
      </c>
      <c r="J269">
        <v>496</v>
      </c>
      <c r="L269" t="s">
        <v>10</v>
      </c>
      <c r="M269">
        <v>1630</v>
      </c>
      <c r="N269">
        <v>0.9</v>
      </c>
      <c r="O269">
        <v>0.7</v>
      </c>
      <c r="P269">
        <v>0.7</v>
      </c>
    </row>
    <row r="270" spans="1:16" x14ac:dyDescent="0.2">
      <c r="A270" t="s">
        <v>244</v>
      </c>
      <c r="B270" t="s">
        <v>244</v>
      </c>
      <c r="C270" t="s">
        <v>13</v>
      </c>
      <c r="D270" t="s">
        <v>15</v>
      </c>
      <c r="E270">
        <v>0.5</v>
      </c>
      <c r="F270">
        <v>0.5</v>
      </c>
      <c r="G270">
        <v>0.1</v>
      </c>
      <c r="H270">
        <v>6</v>
      </c>
      <c r="I270">
        <v>0.153</v>
      </c>
      <c r="J270">
        <v>615</v>
      </c>
      <c r="L270" t="s">
        <v>10</v>
      </c>
      <c r="M270">
        <v>1630</v>
      </c>
      <c r="N270">
        <v>0.9</v>
      </c>
      <c r="O270">
        <v>0.7</v>
      </c>
      <c r="P270">
        <v>0.7</v>
      </c>
    </row>
    <row r="271" spans="1:16" x14ac:dyDescent="0.2">
      <c r="A271" t="s">
        <v>245</v>
      </c>
      <c r="B271" t="s">
        <v>245</v>
      </c>
      <c r="C271" t="s">
        <v>13</v>
      </c>
      <c r="D271" t="s">
        <v>15</v>
      </c>
      <c r="E271">
        <v>0.5</v>
      </c>
      <c r="F271">
        <v>0.5</v>
      </c>
      <c r="G271">
        <v>0.1</v>
      </c>
      <c r="H271">
        <v>6</v>
      </c>
      <c r="I271">
        <v>0.14099999999999999</v>
      </c>
      <c r="J271">
        <v>559</v>
      </c>
      <c r="L271" t="s">
        <v>10</v>
      </c>
      <c r="M271">
        <v>1630</v>
      </c>
      <c r="N271">
        <v>0.9</v>
      </c>
      <c r="O271">
        <v>0.7</v>
      </c>
      <c r="P271">
        <v>0.7</v>
      </c>
    </row>
    <row r="272" spans="1:16" x14ac:dyDescent="0.2">
      <c r="A272" t="s">
        <v>246</v>
      </c>
      <c r="B272" t="s">
        <v>246</v>
      </c>
      <c r="C272" t="s">
        <v>13</v>
      </c>
      <c r="D272" t="s">
        <v>15</v>
      </c>
      <c r="E272">
        <v>0.5</v>
      </c>
      <c r="F272">
        <v>0.5</v>
      </c>
      <c r="G272">
        <v>0.1</v>
      </c>
      <c r="H272">
        <v>6</v>
      </c>
      <c r="I272">
        <v>0.13100000000000001</v>
      </c>
      <c r="J272">
        <v>508</v>
      </c>
      <c r="L272" t="s">
        <v>10</v>
      </c>
      <c r="M272">
        <v>1630</v>
      </c>
      <c r="N272">
        <v>0.9</v>
      </c>
      <c r="O272">
        <v>0.7</v>
      </c>
      <c r="P272">
        <v>0.7</v>
      </c>
    </row>
    <row r="273" spans="1:16" x14ac:dyDescent="0.2">
      <c r="A273" t="s">
        <v>247</v>
      </c>
      <c r="B273" t="s">
        <v>247</v>
      </c>
      <c r="C273" t="s">
        <v>13</v>
      </c>
      <c r="D273" t="s">
        <v>15</v>
      </c>
      <c r="E273">
        <v>0.5</v>
      </c>
      <c r="F273">
        <v>0.5</v>
      </c>
      <c r="G273">
        <v>0.1</v>
      </c>
      <c r="H273">
        <v>6</v>
      </c>
      <c r="I273">
        <v>0.11899999999999999</v>
      </c>
      <c r="J273">
        <v>447</v>
      </c>
      <c r="L273" t="s">
        <v>10</v>
      </c>
      <c r="M273">
        <v>1630</v>
      </c>
      <c r="N273">
        <v>0.9</v>
      </c>
      <c r="O273">
        <v>0.7</v>
      </c>
      <c r="P273">
        <v>0.7</v>
      </c>
    </row>
    <row r="274" spans="1:16" x14ac:dyDescent="0.2">
      <c r="A274" t="s">
        <v>248</v>
      </c>
      <c r="B274" t="s">
        <v>248</v>
      </c>
      <c r="C274" t="s">
        <v>13</v>
      </c>
      <c r="D274" t="s">
        <v>15</v>
      </c>
      <c r="E274">
        <v>0.5</v>
      </c>
      <c r="F274">
        <v>0.5</v>
      </c>
      <c r="G274">
        <v>0.1</v>
      </c>
      <c r="H274">
        <v>6</v>
      </c>
      <c r="I274">
        <v>0.114</v>
      </c>
      <c r="J274">
        <v>425</v>
      </c>
      <c r="L274" t="s">
        <v>10</v>
      </c>
      <c r="M274">
        <v>1630</v>
      </c>
      <c r="N274">
        <v>0.9</v>
      </c>
      <c r="O274">
        <v>0.7</v>
      </c>
      <c r="P274">
        <v>0.7</v>
      </c>
    </row>
    <row r="275" spans="1:16" x14ac:dyDescent="0.2">
      <c r="A275" t="s">
        <v>249</v>
      </c>
      <c r="B275" t="s">
        <v>249</v>
      </c>
      <c r="C275" t="s">
        <v>13</v>
      </c>
      <c r="D275" t="s">
        <v>15</v>
      </c>
      <c r="E275">
        <v>0.5</v>
      </c>
      <c r="F275">
        <v>0.5</v>
      </c>
      <c r="G275">
        <v>0.1</v>
      </c>
      <c r="H275">
        <v>6</v>
      </c>
      <c r="I275">
        <v>0.113</v>
      </c>
      <c r="J275">
        <v>420</v>
      </c>
      <c r="L275" t="s">
        <v>10</v>
      </c>
      <c r="M275">
        <v>1630</v>
      </c>
      <c r="N275">
        <v>0.9</v>
      </c>
      <c r="O275">
        <v>0.7</v>
      </c>
      <c r="P275">
        <v>0.7</v>
      </c>
    </row>
    <row r="276" spans="1:16" x14ac:dyDescent="0.2">
      <c r="A276" t="s">
        <v>250</v>
      </c>
      <c r="B276" t="s">
        <v>250</v>
      </c>
      <c r="C276" t="s">
        <v>13</v>
      </c>
      <c r="D276" t="s">
        <v>15</v>
      </c>
      <c r="E276">
        <v>0.5</v>
      </c>
      <c r="F276">
        <v>0.5</v>
      </c>
      <c r="G276">
        <v>0.1</v>
      </c>
      <c r="H276">
        <v>6</v>
      </c>
      <c r="I276">
        <v>1.1299999999999999</v>
      </c>
      <c r="J276">
        <v>2210</v>
      </c>
      <c r="L276" t="s">
        <v>12</v>
      </c>
      <c r="M276">
        <v>920</v>
      </c>
      <c r="N276">
        <v>0.9</v>
      </c>
      <c r="O276">
        <v>0.7</v>
      </c>
      <c r="P276">
        <v>0.7</v>
      </c>
    </row>
    <row r="277" spans="1:16" x14ac:dyDescent="0.2">
      <c r="A277" t="s">
        <v>251</v>
      </c>
      <c r="B277" t="s">
        <v>251</v>
      </c>
      <c r="C277" t="s">
        <v>13</v>
      </c>
      <c r="D277" t="s">
        <v>15</v>
      </c>
      <c r="E277">
        <v>0.5</v>
      </c>
      <c r="F277">
        <v>0.5</v>
      </c>
      <c r="G277">
        <v>0.1</v>
      </c>
      <c r="H277">
        <v>6</v>
      </c>
      <c r="I277">
        <v>1.1299999999999999</v>
      </c>
      <c r="J277">
        <v>2210</v>
      </c>
      <c r="L277" t="s">
        <v>12</v>
      </c>
      <c r="M277">
        <v>920</v>
      </c>
      <c r="N277">
        <v>0.9</v>
      </c>
      <c r="O277">
        <v>0.7</v>
      </c>
      <c r="P277">
        <v>0.7</v>
      </c>
    </row>
    <row r="278" spans="1:16" x14ac:dyDescent="0.2">
      <c r="A278" t="s">
        <v>252</v>
      </c>
      <c r="B278" t="s">
        <v>252</v>
      </c>
      <c r="C278" t="s">
        <v>13</v>
      </c>
      <c r="D278" t="s">
        <v>15</v>
      </c>
      <c r="E278">
        <v>0.5</v>
      </c>
      <c r="F278">
        <v>0.5</v>
      </c>
      <c r="G278">
        <v>0.1</v>
      </c>
      <c r="H278">
        <v>6</v>
      </c>
      <c r="I278">
        <v>1.1299999999999999</v>
      </c>
      <c r="J278">
        <v>2210</v>
      </c>
      <c r="L278" t="s">
        <v>12</v>
      </c>
      <c r="M278">
        <v>920</v>
      </c>
      <c r="N278">
        <v>0.9</v>
      </c>
      <c r="O278">
        <v>0.7</v>
      </c>
      <c r="P278">
        <v>0.7</v>
      </c>
    </row>
    <row r="279" spans="1:16" x14ac:dyDescent="0.2">
      <c r="A279" t="s">
        <v>253</v>
      </c>
      <c r="B279" t="s">
        <v>253</v>
      </c>
      <c r="C279" t="s">
        <v>13</v>
      </c>
      <c r="D279" t="s">
        <v>15</v>
      </c>
      <c r="E279">
        <v>0.5</v>
      </c>
      <c r="F279">
        <v>0.5</v>
      </c>
      <c r="G279">
        <v>0.1</v>
      </c>
      <c r="H279">
        <v>6</v>
      </c>
      <c r="I279">
        <v>1.1299999999999999</v>
      </c>
      <c r="J279">
        <v>2210</v>
      </c>
      <c r="L279" t="s">
        <v>12</v>
      </c>
      <c r="M279">
        <v>920</v>
      </c>
      <c r="N279">
        <v>0.9</v>
      </c>
      <c r="O279">
        <v>0.7</v>
      </c>
      <c r="P279">
        <v>0.7</v>
      </c>
    </row>
    <row r="280" spans="1:16" x14ac:dyDescent="0.2">
      <c r="A280" t="s">
        <v>254</v>
      </c>
      <c r="B280" t="s">
        <v>254</v>
      </c>
      <c r="C280" t="s">
        <v>13</v>
      </c>
      <c r="D280" t="s">
        <v>15</v>
      </c>
      <c r="E280">
        <v>0.5</v>
      </c>
      <c r="F280">
        <v>0.5</v>
      </c>
      <c r="G280">
        <v>0.1</v>
      </c>
      <c r="H280">
        <v>6</v>
      </c>
      <c r="I280">
        <v>1.1299999999999999</v>
      </c>
      <c r="J280">
        <v>2180</v>
      </c>
      <c r="L280" t="s">
        <v>12</v>
      </c>
      <c r="M280">
        <v>920</v>
      </c>
      <c r="N280">
        <v>0.9</v>
      </c>
      <c r="O280">
        <v>0.7</v>
      </c>
      <c r="P280">
        <v>0.7</v>
      </c>
    </row>
    <row r="281" spans="1:16" x14ac:dyDescent="0.2">
      <c r="A281" t="s">
        <v>255</v>
      </c>
      <c r="B281" t="s">
        <v>255</v>
      </c>
      <c r="C281" t="s">
        <v>13</v>
      </c>
      <c r="D281" t="s">
        <v>15</v>
      </c>
      <c r="E281">
        <v>0.5</v>
      </c>
      <c r="F281">
        <v>0.5</v>
      </c>
      <c r="G281">
        <v>0.1</v>
      </c>
      <c r="H281">
        <v>6</v>
      </c>
      <c r="I281">
        <v>1.1299999999999999</v>
      </c>
      <c r="J281">
        <v>2180</v>
      </c>
      <c r="L281" t="s">
        <v>12</v>
      </c>
      <c r="M281">
        <v>920</v>
      </c>
      <c r="N281">
        <v>0.9</v>
      </c>
      <c r="O281">
        <v>0.7</v>
      </c>
      <c r="P281">
        <v>0.7</v>
      </c>
    </row>
    <row r="282" spans="1:16" x14ac:dyDescent="0.2">
      <c r="A282" t="s">
        <v>256</v>
      </c>
      <c r="B282" t="s">
        <v>256</v>
      </c>
      <c r="C282" t="s">
        <v>13</v>
      </c>
      <c r="D282" t="s">
        <v>15</v>
      </c>
      <c r="E282">
        <v>0.5</v>
      </c>
      <c r="F282">
        <v>0.5</v>
      </c>
      <c r="G282">
        <v>0.1</v>
      </c>
      <c r="H282">
        <v>6</v>
      </c>
      <c r="I282">
        <v>1.1299999999999999</v>
      </c>
      <c r="J282">
        <v>2180</v>
      </c>
      <c r="L282" t="s">
        <v>12</v>
      </c>
      <c r="M282">
        <v>920</v>
      </c>
      <c r="N282">
        <v>0.9</v>
      </c>
      <c r="O282">
        <v>0.7</v>
      </c>
      <c r="P282">
        <v>0.7</v>
      </c>
    </row>
    <row r="283" spans="1:16" x14ac:dyDescent="0.2">
      <c r="A283" t="s">
        <v>257</v>
      </c>
      <c r="B283" t="s">
        <v>257</v>
      </c>
      <c r="C283" t="s">
        <v>13</v>
      </c>
      <c r="D283" t="s">
        <v>15</v>
      </c>
      <c r="E283">
        <v>0.5</v>
      </c>
      <c r="F283">
        <v>0.5</v>
      </c>
      <c r="G283">
        <v>0.1</v>
      </c>
      <c r="H283">
        <v>6</v>
      </c>
      <c r="I283">
        <v>1.1299999999999999</v>
      </c>
      <c r="J283">
        <v>2000</v>
      </c>
      <c r="L283" t="s">
        <v>12</v>
      </c>
      <c r="M283">
        <v>920</v>
      </c>
      <c r="N283">
        <v>0.9</v>
      </c>
      <c r="O283">
        <v>0.7</v>
      </c>
      <c r="P283">
        <v>0.7</v>
      </c>
    </row>
    <row r="284" spans="1:16" x14ac:dyDescent="0.2">
      <c r="A284" t="s">
        <v>258</v>
      </c>
      <c r="B284" t="s">
        <v>258</v>
      </c>
      <c r="C284" t="s">
        <v>13</v>
      </c>
      <c r="D284" t="s">
        <v>15</v>
      </c>
      <c r="E284">
        <v>0.5</v>
      </c>
      <c r="F284">
        <v>0.5</v>
      </c>
      <c r="G284">
        <v>0.1</v>
      </c>
      <c r="H284">
        <v>6</v>
      </c>
      <c r="I284">
        <v>1.1299999999999999</v>
      </c>
      <c r="J284">
        <v>1790</v>
      </c>
      <c r="L284" t="s">
        <v>12</v>
      </c>
      <c r="M284">
        <v>920</v>
      </c>
      <c r="N284">
        <v>0.9</v>
      </c>
      <c r="O284">
        <v>0.7</v>
      </c>
      <c r="P284">
        <v>0.7</v>
      </c>
    </row>
    <row r="285" spans="1:16" x14ac:dyDescent="0.2">
      <c r="A285" t="s">
        <v>259</v>
      </c>
      <c r="B285" t="s">
        <v>259</v>
      </c>
      <c r="C285" t="s">
        <v>13</v>
      </c>
      <c r="D285" t="s">
        <v>15</v>
      </c>
      <c r="E285">
        <v>0.5</v>
      </c>
      <c r="F285">
        <v>0.5</v>
      </c>
      <c r="G285">
        <v>0.1</v>
      </c>
      <c r="H285">
        <v>6</v>
      </c>
      <c r="I285">
        <v>1.1299999999999999</v>
      </c>
      <c r="J285">
        <v>1790</v>
      </c>
      <c r="L285" t="s">
        <v>12</v>
      </c>
      <c r="M285">
        <v>920</v>
      </c>
      <c r="N285">
        <v>0.9</v>
      </c>
      <c r="O285">
        <v>0.7</v>
      </c>
      <c r="P285">
        <v>0.7</v>
      </c>
    </row>
    <row r="286" spans="1:16" x14ac:dyDescent="0.2">
      <c r="A286" t="s">
        <v>260</v>
      </c>
      <c r="B286" t="s">
        <v>260</v>
      </c>
      <c r="C286" t="s">
        <v>13</v>
      </c>
      <c r="D286" t="s">
        <v>15</v>
      </c>
      <c r="E286">
        <v>0.5</v>
      </c>
      <c r="F286">
        <v>0.5</v>
      </c>
      <c r="G286">
        <v>0.1</v>
      </c>
      <c r="H286">
        <v>6</v>
      </c>
      <c r="I286">
        <v>1.1299999999999999</v>
      </c>
      <c r="J286">
        <v>1790</v>
      </c>
      <c r="L286" t="s">
        <v>12</v>
      </c>
      <c r="M286">
        <v>920</v>
      </c>
      <c r="N286">
        <v>0.9</v>
      </c>
      <c r="O286">
        <v>0.7</v>
      </c>
      <c r="P286">
        <v>0.7</v>
      </c>
    </row>
    <row r="287" spans="1:16" x14ac:dyDescent="0.2">
      <c r="A287" t="s">
        <v>261</v>
      </c>
      <c r="B287" t="s">
        <v>261</v>
      </c>
      <c r="C287" t="s">
        <v>13</v>
      </c>
      <c r="D287" t="s">
        <v>15</v>
      </c>
      <c r="E287">
        <v>0.5</v>
      </c>
      <c r="F287">
        <v>0.5</v>
      </c>
      <c r="G287">
        <v>0.1</v>
      </c>
      <c r="H287">
        <v>6</v>
      </c>
      <c r="I287">
        <v>1.1299999999999999</v>
      </c>
      <c r="J287">
        <v>1790</v>
      </c>
      <c r="L287" t="s">
        <v>12</v>
      </c>
      <c r="M287">
        <v>920</v>
      </c>
      <c r="N287">
        <v>0.9</v>
      </c>
      <c r="O287">
        <v>0.7</v>
      </c>
      <c r="P287">
        <v>0.7</v>
      </c>
    </row>
    <row r="288" spans="1:16" x14ac:dyDescent="0.2">
      <c r="A288" t="s">
        <v>262</v>
      </c>
      <c r="B288" t="s">
        <v>262</v>
      </c>
      <c r="C288" t="s">
        <v>13</v>
      </c>
      <c r="D288" t="s">
        <v>15</v>
      </c>
      <c r="E288">
        <v>0.5</v>
      </c>
      <c r="F288">
        <v>0.5</v>
      </c>
      <c r="G288">
        <v>0.1</v>
      </c>
      <c r="H288">
        <v>6</v>
      </c>
      <c r="I288">
        <v>1.1299999999999999</v>
      </c>
      <c r="J288">
        <v>1790</v>
      </c>
      <c r="L288" t="s">
        <v>12</v>
      </c>
      <c r="M288">
        <v>920</v>
      </c>
      <c r="N288">
        <v>0.9</v>
      </c>
      <c r="O288">
        <v>0.7</v>
      </c>
      <c r="P288">
        <v>0.7</v>
      </c>
    </row>
    <row r="289" spans="1:16" x14ac:dyDescent="0.2">
      <c r="A289" t="s">
        <v>263</v>
      </c>
      <c r="B289" t="s">
        <v>263</v>
      </c>
      <c r="C289" t="s">
        <v>13</v>
      </c>
      <c r="D289" t="s">
        <v>15</v>
      </c>
      <c r="E289">
        <v>0.5</v>
      </c>
      <c r="F289">
        <v>0.5</v>
      </c>
      <c r="G289">
        <v>0.1</v>
      </c>
      <c r="H289">
        <v>6</v>
      </c>
      <c r="I289">
        <v>0.33</v>
      </c>
      <c r="J289">
        <v>1390</v>
      </c>
      <c r="L289" t="s">
        <v>12</v>
      </c>
      <c r="M289">
        <v>880</v>
      </c>
      <c r="N289">
        <v>0.9</v>
      </c>
      <c r="O289">
        <v>0.7</v>
      </c>
      <c r="P289">
        <v>0.7</v>
      </c>
    </row>
    <row r="290" spans="1:16" x14ac:dyDescent="0.2">
      <c r="A290" t="s">
        <v>264</v>
      </c>
      <c r="B290" t="s">
        <v>264</v>
      </c>
      <c r="C290" t="s">
        <v>13</v>
      </c>
      <c r="D290" t="s">
        <v>15</v>
      </c>
      <c r="E290">
        <v>0.5</v>
      </c>
      <c r="F290">
        <v>0.5</v>
      </c>
      <c r="G290">
        <v>0.1</v>
      </c>
      <c r="H290">
        <v>6</v>
      </c>
      <c r="I290">
        <v>0.33</v>
      </c>
      <c r="J290">
        <v>1390</v>
      </c>
      <c r="L290" t="s">
        <v>12</v>
      </c>
      <c r="M290">
        <v>880</v>
      </c>
      <c r="N290">
        <v>0.9</v>
      </c>
      <c r="O290">
        <v>0.7</v>
      </c>
      <c r="P290">
        <v>0.7</v>
      </c>
    </row>
    <row r="291" spans="1:16" x14ac:dyDescent="0.2">
      <c r="A291" t="s">
        <v>265</v>
      </c>
      <c r="B291" t="s">
        <v>265</v>
      </c>
      <c r="C291" t="s">
        <v>13</v>
      </c>
      <c r="D291" t="s">
        <v>15</v>
      </c>
      <c r="E291">
        <v>0.5</v>
      </c>
      <c r="F291">
        <v>0.5</v>
      </c>
      <c r="G291">
        <v>0.1</v>
      </c>
      <c r="H291">
        <v>6</v>
      </c>
      <c r="I291">
        <v>0.33</v>
      </c>
      <c r="J291">
        <v>1390</v>
      </c>
      <c r="L291" t="s">
        <v>12</v>
      </c>
      <c r="M291">
        <v>880</v>
      </c>
      <c r="N291">
        <v>0.9</v>
      </c>
      <c r="O291">
        <v>0.7</v>
      </c>
      <c r="P291">
        <v>0.7</v>
      </c>
    </row>
    <row r="292" spans="1:16" x14ac:dyDescent="0.2">
      <c r="A292" t="s">
        <v>266</v>
      </c>
      <c r="B292" t="s">
        <v>266</v>
      </c>
      <c r="C292" t="s">
        <v>13</v>
      </c>
      <c r="D292" t="s">
        <v>15</v>
      </c>
      <c r="E292">
        <v>0.5</v>
      </c>
      <c r="F292">
        <v>0.5</v>
      </c>
      <c r="G292">
        <v>0.1</v>
      </c>
      <c r="H292">
        <v>6</v>
      </c>
      <c r="I292">
        <v>0.33</v>
      </c>
      <c r="J292">
        <v>1380</v>
      </c>
      <c r="L292" t="s">
        <v>12</v>
      </c>
      <c r="M292">
        <v>880</v>
      </c>
      <c r="N292">
        <v>0.9</v>
      </c>
      <c r="O292">
        <v>0.7</v>
      </c>
      <c r="P292">
        <v>0.7</v>
      </c>
    </row>
    <row r="293" spans="1:16" x14ac:dyDescent="0.2">
      <c r="A293" t="s">
        <v>267</v>
      </c>
      <c r="B293" t="s">
        <v>267</v>
      </c>
      <c r="C293" t="s">
        <v>13</v>
      </c>
      <c r="D293" t="s">
        <v>15</v>
      </c>
      <c r="E293">
        <v>0.5</v>
      </c>
      <c r="F293">
        <v>0.5</v>
      </c>
      <c r="G293">
        <v>0.1</v>
      </c>
      <c r="H293">
        <v>6</v>
      </c>
      <c r="I293">
        <v>0.33</v>
      </c>
      <c r="J293">
        <v>1380</v>
      </c>
      <c r="L293" t="s">
        <v>12</v>
      </c>
      <c r="M293">
        <v>880</v>
      </c>
      <c r="N293">
        <v>0.9</v>
      </c>
      <c r="O293">
        <v>0.7</v>
      </c>
      <c r="P293">
        <v>0.7</v>
      </c>
    </row>
    <row r="294" spans="1:16" x14ac:dyDescent="0.2">
      <c r="A294" t="s">
        <v>268</v>
      </c>
      <c r="B294" t="s">
        <v>268</v>
      </c>
      <c r="C294" t="s">
        <v>13</v>
      </c>
      <c r="D294" t="s">
        <v>15</v>
      </c>
      <c r="E294">
        <v>0.5</v>
      </c>
      <c r="F294">
        <v>0.5</v>
      </c>
      <c r="G294">
        <v>0.1</v>
      </c>
      <c r="H294">
        <v>6</v>
      </c>
      <c r="I294">
        <v>0.33</v>
      </c>
      <c r="J294">
        <v>1380</v>
      </c>
      <c r="L294" t="s">
        <v>12</v>
      </c>
      <c r="M294">
        <v>880</v>
      </c>
      <c r="N294">
        <v>0.9</v>
      </c>
      <c r="O294">
        <v>0.7</v>
      </c>
      <c r="P294">
        <v>0.7</v>
      </c>
    </row>
    <row r="295" spans="1:16" x14ac:dyDescent="0.2">
      <c r="A295" t="s">
        <v>269</v>
      </c>
      <c r="B295" t="s">
        <v>269</v>
      </c>
      <c r="C295" t="s">
        <v>13</v>
      </c>
      <c r="D295" t="s">
        <v>15</v>
      </c>
      <c r="E295">
        <v>0.5</v>
      </c>
      <c r="F295">
        <v>0.5</v>
      </c>
      <c r="G295">
        <v>0.1</v>
      </c>
      <c r="H295">
        <v>6</v>
      </c>
      <c r="I295">
        <v>0.33</v>
      </c>
      <c r="J295">
        <v>1380</v>
      </c>
      <c r="L295" t="s">
        <v>12</v>
      </c>
      <c r="M295">
        <v>880</v>
      </c>
      <c r="N295">
        <v>0.9</v>
      </c>
      <c r="O295">
        <v>0.7</v>
      </c>
      <c r="P295">
        <v>0.7</v>
      </c>
    </row>
    <row r="296" spans="1:16" x14ac:dyDescent="0.2">
      <c r="A296" t="s">
        <v>270</v>
      </c>
      <c r="B296" t="s">
        <v>270</v>
      </c>
      <c r="C296" t="s">
        <v>13</v>
      </c>
      <c r="D296" t="s">
        <v>15</v>
      </c>
      <c r="E296">
        <v>0.5</v>
      </c>
      <c r="F296">
        <v>0.5</v>
      </c>
      <c r="G296">
        <v>0.1</v>
      </c>
      <c r="H296">
        <v>6</v>
      </c>
      <c r="I296">
        <v>0.33</v>
      </c>
      <c r="J296">
        <v>1380</v>
      </c>
      <c r="L296" t="s">
        <v>12</v>
      </c>
      <c r="M296">
        <v>880</v>
      </c>
      <c r="N296">
        <v>0.9</v>
      </c>
      <c r="O296">
        <v>0.7</v>
      </c>
      <c r="P296">
        <v>0.7</v>
      </c>
    </row>
    <row r="297" spans="1:16" x14ac:dyDescent="0.2">
      <c r="A297" t="s">
        <v>271</v>
      </c>
      <c r="B297" t="s">
        <v>271</v>
      </c>
      <c r="C297" t="s">
        <v>13</v>
      </c>
      <c r="D297" t="s">
        <v>15</v>
      </c>
      <c r="E297">
        <v>0.5</v>
      </c>
      <c r="F297">
        <v>0.5</v>
      </c>
      <c r="G297">
        <v>0.1</v>
      </c>
      <c r="H297">
        <v>6</v>
      </c>
      <c r="I297">
        <v>0.33</v>
      </c>
      <c r="J297">
        <v>1380</v>
      </c>
      <c r="L297" t="s">
        <v>12</v>
      </c>
      <c r="M297">
        <v>880</v>
      </c>
      <c r="N297">
        <v>0.9</v>
      </c>
      <c r="O297">
        <v>0.7</v>
      </c>
      <c r="P297">
        <v>0.7</v>
      </c>
    </row>
    <row r="298" spans="1:16" x14ac:dyDescent="0.2">
      <c r="A298" t="s">
        <v>272</v>
      </c>
      <c r="B298" t="s">
        <v>272</v>
      </c>
      <c r="C298" t="s">
        <v>13</v>
      </c>
      <c r="D298" t="s">
        <v>15</v>
      </c>
      <c r="E298">
        <v>0.5</v>
      </c>
      <c r="F298">
        <v>0.5</v>
      </c>
      <c r="G298">
        <v>0.1</v>
      </c>
      <c r="H298">
        <v>6</v>
      </c>
      <c r="I298">
        <v>0.33</v>
      </c>
      <c r="J298">
        <v>1440</v>
      </c>
      <c r="L298" t="s">
        <v>12</v>
      </c>
      <c r="M298">
        <v>880</v>
      </c>
      <c r="N298">
        <v>0.9</v>
      </c>
      <c r="O298">
        <v>0.7</v>
      </c>
      <c r="P298">
        <v>0.7</v>
      </c>
    </row>
    <row r="299" spans="1:16" x14ac:dyDescent="0.2">
      <c r="A299" t="s">
        <v>273</v>
      </c>
      <c r="B299" t="s">
        <v>273</v>
      </c>
      <c r="C299" t="s">
        <v>13</v>
      </c>
      <c r="D299" t="s">
        <v>15</v>
      </c>
      <c r="E299">
        <v>0.5</v>
      </c>
      <c r="F299">
        <v>0.5</v>
      </c>
      <c r="G299">
        <v>0.1</v>
      </c>
      <c r="H299">
        <v>6</v>
      </c>
      <c r="I299">
        <v>0.33</v>
      </c>
      <c r="J299">
        <v>1440</v>
      </c>
      <c r="L299" t="s">
        <v>12</v>
      </c>
      <c r="M299">
        <v>880</v>
      </c>
      <c r="N299">
        <v>0.9</v>
      </c>
      <c r="O299">
        <v>0.7</v>
      </c>
      <c r="P299">
        <v>0.7</v>
      </c>
    </row>
    <row r="300" spans="1:16" x14ac:dyDescent="0.2">
      <c r="A300" t="s">
        <v>274</v>
      </c>
      <c r="B300" t="s">
        <v>274</v>
      </c>
      <c r="C300" t="s">
        <v>13</v>
      </c>
      <c r="D300" t="s">
        <v>15</v>
      </c>
      <c r="E300">
        <v>0.5</v>
      </c>
      <c r="F300">
        <v>0.5</v>
      </c>
      <c r="G300">
        <v>0.1</v>
      </c>
      <c r="H300">
        <v>6</v>
      </c>
      <c r="I300">
        <v>0.33</v>
      </c>
      <c r="J300">
        <v>1440</v>
      </c>
      <c r="L300" t="s">
        <v>12</v>
      </c>
      <c r="M300">
        <v>880</v>
      </c>
      <c r="N300">
        <v>0.9</v>
      </c>
      <c r="O300">
        <v>0.7</v>
      </c>
      <c r="P300">
        <v>0.7</v>
      </c>
    </row>
    <row r="301" spans="1:16" x14ac:dyDescent="0.2">
      <c r="A301" t="s">
        <v>14</v>
      </c>
      <c r="B301" t="s">
        <v>14</v>
      </c>
      <c r="C301" t="s">
        <v>13</v>
      </c>
      <c r="D301" t="s">
        <v>15</v>
      </c>
      <c r="E301">
        <v>0.5</v>
      </c>
      <c r="F301">
        <v>0.5</v>
      </c>
      <c r="G301">
        <v>0.1</v>
      </c>
      <c r="H301">
        <v>6</v>
      </c>
      <c r="I301">
        <v>0.909090909</v>
      </c>
      <c r="J301">
        <v>0.5</v>
      </c>
      <c r="L301" t="s">
        <v>15</v>
      </c>
      <c r="M301">
        <v>1800</v>
      </c>
      <c r="N301">
        <v>0.9</v>
      </c>
      <c r="O301">
        <v>0.7</v>
      </c>
      <c r="P301">
        <v>0.7</v>
      </c>
    </row>
    <row r="302" spans="1:16" x14ac:dyDescent="0.2">
      <c r="A302" t="s">
        <v>275</v>
      </c>
      <c r="B302" t="s">
        <v>275</v>
      </c>
      <c r="C302" t="s">
        <v>13</v>
      </c>
      <c r="D302" t="s">
        <v>15</v>
      </c>
      <c r="E302">
        <v>0.5</v>
      </c>
      <c r="F302">
        <v>0.5</v>
      </c>
      <c r="G302">
        <v>0.1</v>
      </c>
      <c r="H302">
        <v>6</v>
      </c>
      <c r="I302">
        <v>4.7619047999999997E-2</v>
      </c>
      <c r="J302">
        <v>0.5</v>
      </c>
      <c r="L302" t="s">
        <v>15</v>
      </c>
      <c r="M302">
        <v>1800</v>
      </c>
      <c r="N302">
        <v>0.9</v>
      </c>
      <c r="O302">
        <v>0.7</v>
      </c>
      <c r="P302">
        <v>0.7</v>
      </c>
    </row>
    <row r="303" spans="1:16" x14ac:dyDescent="0.2">
      <c r="A303" t="s">
        <v>276</v>
      </c>
      <c r="B303" t="s">
        <v>276</v>
      </c>
      <c r="C303" t="s">
        <v>13</v>
      </c>
      <c r="D303" t="s">
        <v>15</v>
      </c>
      <c r="E303">
        <v>0.5</v>
      </c>
      <c r="F303">
        <v>0.5</v>
      </c>
      <c r="G303">
        <v>0.1</v>
      </c>
      <c r="H303">
        <v>6</v>
      </c>
      <c r="I303">
        <v>5</v>
      </c>
      <c r="J303">
        <v>0.5</v>
      </c>
      <c r="L303" t="s">
        <v>15</v>
      </c>
      <c r="M303">
        <v>1800</v>
      </c>
      <c r="N303">
        <v>0.9</v>
      </c>
      <c r="O303">
        <v>0.7</v>
      </c>
      <c r="P303">
        <v>0.7</v>
      </c>
    </row>
    <row r="304" spans="1:16" x14ac:dyDescent="0.2">
      <c r="A304" t="s">
        <v>277</v>
      </c>
      <c r="B304" t="s">
        <v>277</v>
      </c>
      <c r="C304" t="s">
        <v>13</v>
      </c>
      <c r="D304" t="s">
        <v>15</v>
      </c>
      <c r="E304">
        <v>0.5</v>
      </c>
      <c r="F304">
        <v>0.5</v>
      </c>
      <c r="G304">
        <v>0.1</v>
      </c>
      <c r="H304">
        <v>6</v>
      </c>
      <c r="I304">
        <v>2.7027026999999999E-2</v>
      </c>
      <c r="J304">
        <v>0.5</v>
      </c>
      <c r="L304" t="s">
        <v>15</v>
      </c>
      <c r="M304">
        <v>1800</v>
      </c>
      <c r="N304">
        <v>0.9</v>
      </c>
      <c r="O304">
        <v>0.7</v>
      </c>
      <c r="P304">
        <v>0.7</v>
      </c>
    </row>
    <row r="305" spans="1:16" x14ac:dyDescent="0.2">
      <c r="A305" t="s">
        <v>278</v>
      </c>
      <c r="B305" t="s">
        <v>278</v>
      </c>
      <c r="C305" t="s">
        <v>13</v>
      </c>
      <c r="D305" t="s">
        <v>15</v>
      </c>
      <c r="E305">
        <v>0.5</v>
      </c>
      <c r="F305">
        <v>0.5</v>
      </c>
      <c r="G305">
        <v>0.1</v>
      </c>
      <c r="H305">
        <v>6</v>
      </c>
      <c r="I305">
        <v>4.5454544999999999E-2</v>
      </c>
      <c r="J305">
        <v>0.5</v>
      </c>
      <c r="L305" t="s">
        <v>15</v>
      </c>
      <c r="M305">
        <v>1800</v>
      </c>
      <c r="N305">
        <v>0.9</v>
      </c>
      <c r="O305">
        <v>0.7</v>
      </c>
      <c r="P305">
        <v>0.7</v>
      </c>
    </row>
    <row r="306" spans="1:16" x14ac:dyDescent="0.2">
      <c r="A306" t="s">
        <v>279</v>
      </c>
      <c r="B306" t="s">
        <v>279</v>
      </c>
      <c r="C306" t="s">
        <v>13</v>
      </c>
      <c r="D306" t="s">
        <v>15</v>
      </c>
      <c r="E306">
        <v>0.5</v>
      </c>
      <c r="F306">
        <v>0.5</v>
      </c>
      <c r="G306">
        <v>0.1</v>
      </c>
      <c r="H306">
        <v>6</v>
      </c>
      <c r="I306">
        <v>0.20408163300000001</v>
      </c>
      <c r="J306">
        <v>0.5</v>
      </c>
      <c r="L306" t="s">
        <v>15</v>
      </c>
      <c r="M306">
        <v>1800</v>
      </c>
      <c r="N306">
        <v>0.9</v>
      </c>
      <c r="O306">
        <v>0.7</v>
      </c>
      <c r="P306">
        <v>0.7</v>
      </c>
    </row>
    <row r="307" spans="1:16" x14ac:dyDescent="0.2">
      <c r="A307" t="s">
        <v>280</v>
      </c>
      <c r="B307" t="s">
        <v>280</v>
      </c>
      <c r="C307" t="s">
        <v>13</v>
      </c>
      <c r="D307" t="s">
        <v>15</v>
      </c>
      <c r="E307">
        <v>0.5</v>
      </c>
      <c r="F307">
        <v>0.5</v>
      </c>
      <c r="G307">
        <v>0.1</v>
      </c>
      <c r="H307">
        <v>6</v>
      </c>
      <c r="I307">
        <v>0.71428571399999996</v>
      </c>
      <c r="J307">
        <v>0.5</v>
      </c>
      <c r="L307" t="s">
        <v>15</v>
      </c>
      <c r="M307">
        <v>1800</v>
      </c>
      <c r="N307">
        <v>0.9</v>
      </c>
      <c r="O307">
        <v>0.7</v>
      </c>
      <c r="P307">
        <v>0.7</v>
      </c>
    </row>
    <row r="308" spans="1:16" x14ac:dyDescent="0.2">
      <c r="A308" t="s">
        <v>281</v>
      </c>
      <c r="B308" t="s">
        <v>281</v>
      </c>
      <c r="C308" t="s">
        <v>13</v>
      </c>
      <c r="D308" t="s">
        <v>15</v>
      </c>
      <c r="E308">
        <v>0.5</v>
      </c>
      <c r="F308">
        <v>0.5</v>
      </c>
      <c r="G308">
        <v>0.1</v>
      </c>
      <c r="H308">
        <v>6</v>
      </c>
      <c r="I308">
        <v>1.111111111</v>
      </c>
      <c r="J308">
        <v>0.5</v>
      </c>
      <c r="L308" t="s">
        <v>15</v>
      </c>
      <c r="M308">
        <v>1800</v>
      </c>
      <c r="N308">
        <v>0.9</v>
      </c>
      <c r="O308">
        <v>0.7</v>
      </c>
      <c r="P308">
        <v>0.7</v>
      </c>
    </row>
    <row r="309" spans="1:16" x14ac:dyDescent="0.2">
      <c r="A309" t="s">
        <v>282</v>
      </c>
      <c r="B309" t="s">
        <v>282</v>
      </c>
      <c r="C309" t="s">
        <v>13</v>
      </c>
      <c r="D309" t="s">
        <v>15</v>
      </c>
      <c r="E309">
        <v>0.5</v>
      </c>
      <c r="F309">
        <v>0.5</v>
      </c>
      <c r="G309">
        <v>0.1</v>
      </c>
      <c r="H309">
        <v>6</v>
      </c>
      <c r="I309">
        <v>1.111111111</v>
      </c>
      <c r="J309">
        <v>0.5</v>
      </c>
      <c r="L309" t="s">
        <v>15</v>
      </c>
      <c r="M309">
        <v>1800</v>
      </c>
      <c r="N309">
        <v>0.9</v>
      </c>
      <c r="O309">
        <v>0.7</v>
      </c>
      <c r="P309">
        <v>0.7</v>
      </c>
    </row>
    <row r="310" spans="1:16" x14ac:dyDescent="0.2">
      <c r="A310" t="s">
        <v>283</v>
      </c>
      <c r="B310" t="s">
        <v>283</v>
      </c>
      <c r="C310" t="s">
        <v>13</v>
      </c>
      <c r="D310" t="s">
        <v>15</v>
      </c>
      <c r="E310">
        <v>0.5</v>
      </c>
      <c r="F310">
        <v>0.5</v>
      </c>
      <c r="G310">
        <v>0.1</v>
      </c>
      <c r="H310">
        <v>6</v>
      </c>
      <c r="I310">
        <v>8.3333332999999996E-2</v>
      </c>
      <c r="J310">
        <v>0.5</v>
      </c>
      <c r="L310" t="s">
        <v>15</v>
      </c>
      <c r="M310">
        <v>1800</v>
      </c>
      <c r="N310">
        <v>0.9</v>
      </c>
      <c r="O310">
        <v>0.7</v>
      </c>
      <c r="P310">
        <v>0.7</v>
      </c>
    </row>
    <row r="311" spans="1:16" x14ac:dyDescent="0.2">
      <c r="A311" t="s">
        <v>284</v>
      </c>
      <c r="B311" t="s">
        <v>669</v>
      </c>
      <c r="C311" t="s">
        <v>13</v>
      </c>
      <c r="D311" t="s">
        <v>15</v>
      </c>
      <c r="E311">
        <v>0.5</v>
      </c>
      <c r="F311">
        <v>0.5</v>
      </c>
      <c r="G311">
        <v>0.1</v>
      </c>
      <c r="H311">
        <v>6</v>
      </c>
      <c r="I311">
        <v>5.1546389999999999E-3</v>
      </c>
      <c r="J311">
        <v>0.5</v>
      </c>
      <c r="L311" t="s">
        <v>15</v>
      </c>
      <c r="M311">
        <v>1800</v>
      </c>
      <c r="N311">
        <v>0.9</v>
      </c>
      <c r="O311">
        <v>0.7</v>
      </c>
      <c r="P311">
        <v>0.7</v>
      </c>
    </row>
    <row r="312" spans="1:16" x14ac:dyDescent="0.2">
      <c r="A312" t="s">
        <v>285</v>
      </c>
      <c r="B312" t="s">
        <v>670</v>
      </c>
      <c r="C312" t="s">
        <v>13</v>
      </c>
      <c r="D312" t="s">
        <v>15</v>
      </c>
      <c r="E312">
        <v>0.5</v>
      </c>
      <c r="F312">
        <v>0.5</v>
      </c>
      <c r="G312">
        <v>0.1</v>
      </c>
      <c r="H312">
        <v>6</v>
      </c>
      <c r="I312">
        <v>4.3668120000000003E-3</v>
      </c>
      <c r="J312">
        <v>0.5</v>
      </c>
      <c r="L312" t="s">
        <v>15</v>
      </c>
      <c r="M312">
        <v>1800</v>
      </c>
      <c r="N312">
        <v>0.9</v>
      </c>
      <c r="O312">
        <v>0.7</v>
      </c>
      <c r="P312">
        <v>0.7</v>
      </c>
    </row>
    <row r="313" spans="1:16" x14ac:dyDescent="0.2">
      <c r="A313" t="s">
        <v>286</v>
      </c>
      <c r="B313" t="s">
        <v>671</v>
      </c>
      <c r="C313" t="s">
        <v>13</v>
      </c>
      <c r="D313" t="s">
        <v>15</v>
      </c>
      <c r="E313">
        <v>0.5</v>
      </c>
      <c r="F313">
        <v>0.5</v>
      </c>
      <c r="G313">
        <v>0.1</v>
      </c>
      <c r="H313">
        <v>6</v>
      </c>
      <c r="I313">
        <v>3.8022809999999998E-3</v>
      </c>
      <c r="J313">
        <v>0.5</v>
      </c>
      <c r="L313" t="s">
        <v>15</v>
      </c>
      <c r="M313">
        <v>1800</v>
      </c>
      <c r="N313">
        <v>0.9</v>
      </c>
      <c r="O313">
        <v>0.7</v>
      </c>
      <c r="P313">
        <v>0.7</v>
      </c>
    </row>
    <row r="314" spans="1:16" x14ac:dyDescent="0.2">
      <c r="A314" t="s">
        <v>287</v>
      </c>
      <c r="B314" t="s">
        <v>672</v>
      </c>
      <c r="C314" t="s">
        <v>13</v>
      </c>
      <c r="D314" t="s">
        <v>15</v>
      </c>
      <c r="E314">
        <v>0.5</v>
      </c>
      <c r="F314">
        <v>0.5</v>
      </c>
      <c r="G314">
        <v>0.1</v>
      </c>
      <c r="H314">
        <v>6</v>
      </c>
      <c r="I314">
        <v>3.0120479999999998E-3</v>
      </c>
      <c r="J314">
        <v>0.5</v>
      </c>
      <c r="L314" t="s">
        <v>15</v>
      </c>
      <c r="M314">
        <v>1800</v>
      </c>
      <c r="N314">
        <v>0.9</v>
      </c>
      <c r="O314">
        <v>0.7</v>
      </c>
      <c r="P314">
        <v>0.7</v>
      </c>
    </row>
    <row r="315" spans="1:16" x14ac:dyDescent="0.2">
      <c r="A315" t="s">
        <v>288</v>
      </c>
      <c r="B315" t="s">
        <v>673</v>
      </c>
      <c r="C315" t="s">
        <v>13</v>
      </c>
      <c r="D315" t="s">
        <v>15</v>
      </c>
      <c r="E315">
        <v>0.5</v>
      </c>
      <c r="F315">
        <v>0.5</v>
      </c>
      <c r="G315">
        <v>0.1</v>
      </c>
      <c r="H315">
        <v>6</v>
      </c>
      <c r="I315">
        <v>2.7247959999999998E-3</v>
      </c>
      <c r="J315">
        <v>0.5</v>
      </c>
      <c r="L315" t="s">
        <v>15</v>
      </c>
      <c r="M315">
        <v>1800</v>
      </c>
      <c r="N315">
        <v>0.9</v>
      </c>
      <c r="O315">
        <v>0.7</v>
      </c>
      <c r="P315">
        <v>0.7</v>
      </c>
    </row>
    <row r="316" spans="1:16" x14ac:dyDescent="0.2">
      <c r="A316" t="s">
        <v>289</v>
      </c>
      <c r="B316" t="s">
        <v>674</v>
      </c>
      <c r="C316" t="s">
        <v>13</v>
      </c>
      <c r="D316" t="s">
        <v>15</v>
      </c>
      <c r="E316">
        <v>0.5</v>
      </c>
      <c r="F316">
        <v>0.5</v>
      </c>
      <c r="G316">
        <v>0.1</v>
      </c>
      <c r="H316">
        <v>6</v>
      </c>
      <c r="I316">
        <v>2.557545E-3</v>
      </c>
      <c r="J316">
        <v>0.5</v>
      </c>
      <c r="L316" t="s">
        <v>15</v>
      </c>
      <c r="M316">
        <v>1800</v>
      </c>
      <c r="N316">
        <v>0.9</v>
      </c>
      <c r="O316">
        <v>0.7</v>
      </c>
      <c r="P316">
        <v>0.7</v>
      </c>
    </row>
    <row r="317" spans="1:16" x14ac:dyDescent="0.2">
      <c r="A317" t="s">
        <v>290</v>
      </c>
      <c r="B317" t="s">
        <v>675</v>
      </c>
      <c r="C317" t="s">
        <v>13</v>
      </c>
      <c r="D317" t="s">
        <v>15</v>
      </c>
      <c r="E317">
        <v>0.5</v>
      </c>
      <c r="F317">
        <v>0.5</v>
      </c>
      <c r="G317">
        <v>0.1</v>
      </c>
      <c r="H317">
        <v>6</v>
      </c>
      <c r="I317">
        <v>1.872659E-3</v>
      </c>
      <c r="J317">
        <v>0.5</v>
      </c>
      <c r="L317" t="s">
        <v>15</v>
      </c>
      <c r="M317">
        <v>1800</v>
      </c>
      <c r="N317">
        <v>0.9</v>
      </c>
      <c r="O317">
        <v>0.7</v>
      </c>
      <c r="P317">
        <v>0.7</v>
      </c>
    </row>
    <row r="318" spans="1:16" x14ac:dyDescent="0.2">
      <c r="A318" t="s">
        <v>291</v>
      </c>
      <c r="B318" t="s">
        <v>676</v>
      </c>
      <c r="C318" t="s">
        <v>13</v>
      </c>
      <c r="D318" t="s">
        <v>15</v>
      </c>
      <c r="E318">
        <v>0.5</v>
      </c>
      <c r="F318">
        <v>0.5</v>
      </c>
      <c r="G318">
        <v>0.1</v>
      </c>
      <c r="H318">
        <v>6</v>
      </c>
      <c r="I318">
        <v>1.477105E-3</v>
      </c>
      <c r="J318">
        <v>0.5</v>
      </c>
      <c r="L318" t="s">
        <v>15</v>
      </c>
      <c r="M318">
        <v>1800</v>
      </c>
      <c r="N318">
        <v>0.9</v>
      </c>
      <c r="O318">
        <v>0.7</v>
      </c>
      <c r="P318">
        <v>0.7</v>
      </c>
    </row>
    <row r="319" spans="1:16" x14ac:dyDescent="0.2">
      <c r="A319" t="s">
        <v>292</v>
      </c>
      <c r="B319" t="s">
        <v>292</v>
      </c>
      <c r="C319" t="s">
        <v>13</v>
      </c>
      <c r="D319" t="s">
        <v>15</v>
      </c>
      <c r="E319">
        <v>0.5</v>
      </c>
      <c r="F319">
        <v>0.5</v>
      </c>
      <c r="G319">
        <v>0.1</v>
      </c>
      <c r="H319">
        <v>6</v>
      </c>
      <c r="I319">
        <v>4.5454544999999999E-2</v>
      </c>
      <c r="J319">
        <v>0.5</v>
      </c>
      <c r="L319" t="s">
        <v>15</v>
      </c>
      <c r="M319">
        <v>1800</v>
      </c>
      <c r="N319">
        <v>0.9</v>
      </c>
      <c r="O319">
        <v>0.7</v>
      </c>
      <c r="P319">
        <v>0.7</v>
      </c>
    </row>
    <row r="320" spans="1:16" x14ac:dyDescent="0.2">
      <c r="A320" t="s">
        <v>293</v>
      </c>
      <c r="B320" t="s">
        <v>293</v>
      </c>
      <c r="C320" t="s">
        <v>13</v>
      </c>
      <c r="D320" t="s">
        <v>15</v>
      </c>
      <c r="E320">
        <v>0.5</v>
      </c>
      <c r="F320">
        <v>0.5</v>
      </c>
      <c r="G320">
        <v>0.1</v>
      </c>
      <c r="H320">
        <v>6</v>
      </c>
      <c r="I320">
        <v>3.0303030000000002E-2</v>
      </c>
      <c r="J320">
        <v>0.5</v>
      </c>
      <c r="L320" t="s">
        <v>15</v>
      </c>
      <c r="M320">
        <v>1800</v>
      </c>
      <c r="N320">
        <v>0.9</v>
      </c>
      <c r="O320">
        <v>0.7</v>
      </c>
      <c r="P320">
        <v>0.7</v>
      </c>
    </row>
    <row r="321" spans="1:16" x14ac:dyDescent="0.2">
      <c r="A321" t="s">
        <v>294</v>
      </c>
      <c r="B321" t="s">
        <v>294</v>
      </c>
      <c r="C321" t="s">
        <v>13</v>
      </c>
      <c r="D321" t="s">
        <v>15</v>
      </c>
      <c r="E321">
        <v>0.5</v>
      </c>
      <c r="F321">
        <v>0.5</v>
      </c>
      <c r="G321">
        <v>0.1</v>
      </c>
      <c r="H321">
        <v>6</v>
      </c>
      <c r="I321">
        <v>5.1546389999999999E-3</v>
      </c>
      <c r="J321">
        <v>0.5</v>
      </c>
      <c r="L321" t="s">
        <v>15</v>
      </c>
      <c r="M321">
        <v>1800</v>
      </c>
      <c r="N321">
        <v>0.9</v>
      </c>
      <c r="O321">
        <v>0.7</v>
      </c>
      <c r="P321">
        <v>0.7</v>
      </c>
    </row>
    <row r="322" spans="1:16" x14ac:dyDescent="0.2">
      <c r="A322" t="s">
        <v>295</v>
      </c>
      <c r="B322" t="s">
        <v>295</v>
      </c>
      <c r="C322" t="s">
        <v>13</v>
      </c>
      <c r="D322" t="s">
        <v>15</v>
      </c>
      <c r="E322">
        <v>0.5</v>
      </c>
      <c r="F322">
        <v>0.5</v>
      </c>
      <c r="G322">
        <v>0.1</v>
      </c>
      <c r="H322">
        <v>6</v>
      </c>
      <c r="I322">
        <v>2.9850749999999998E-3</v>
      </c>
      <c r="J322">
        <v>0.5</v>
      </c>
      <c r="L322" t="s">
        <v>15</v>
      </c>
      <c r="M322">
        <v>1800</v>
      </c>
      <c r="N322">
        <v>0.9</v>
      </c>
      <c r="O322">
        <v>0.7</v>
      </c>
      <c r="P322">
        <v>0.7</v>
      </c>
    </row>
    <row r="323" spans="1:16" x14ac:dyDescent="0.2">
      <c r="A323" t="s">
        <v>296</v>
      </c>
      <c r="B323" t="s">
        <v>296</v>
      </c>
      <c r="C323" t="s">
        <v>13</v>
      </c>
      <c r="D323" t="s">
        <v>15</v>
      </c>
      <c r="E323">
        <v>0.5</v>
      </c>
      <c r="F323">
        <v>0.5</v>
      </c>
      <c r="G323">
        <v>0.1</v>
      </c>
      <c r="H323">
        <v>6</v>
      </c>
      <c r="I323">
        <v>2.5839790000000001E-3</v>
      </c>
      <c r="J323">
        <v>0.5</v>
      </c>
      <c r="L323" t="s">
        <v>15</v>
      </c>
      <c r="M323">
        <v>1800</v>
      </c>
      <c r="N323">
        <v>0.9</v>
      </c>
      <c r="O323">
        <v>0.7</v>
      </c>
      <c r="P323">
        <v>0.7</v>
      </c>
    </row>
    <row r="324" spans="1:16" x14ac:dyDescent="0.2">
      <c r="A324" t="s">
        <v>297</v>
      </c>
      <c r="B324" t="s">
        <v>297</v>
      </c>
      <c r="C324" t="s">
        <v>13</v>
      </c>
      <c r="D324" t="s">
        <v>15</v>
      </c>
      <c r="E324">
        <v>0.5</v>
      </c>
      <c r="F324">
        <v>0.5</v>
      </c>
      <c r="G324">
        <v>0.1</v>
      </c>
      <c r="H324">
        <v>6</v>
      </c>
      <c r="I324">
        <v>1.8939390000000001E-3</v>
      </c>
      <c r="J324">
        <v>0.5</v>
      </c>
      <c r="L324" t="s">
        <v>15</v>
      </c>
      <c r="M324">
        <v>1800</v>
      </c>
      <c r="N324">
        <v>0.9</v>
      </c>
      <c r="O324">
        <v>0.7</v>
      </c>
      <c r="P324">
        <v>0.7</v>
      </c>
    </row>
    <row r="325" spans="1:16" x14ac:dyDescent="0.2">
      <c r="A325" t="s">
        <v>298</v>
      </c>
      <c r="B325" t="s">
        <v>298</v>
      </c>
      <c r="C325" t="s">
        <v>13</v>
      </c>
      <c r="D325" t="s">
        <v>15</v>
      </c>
      <c r="E325">
        <v>0.5</v>
      </c>
      <c r="F325">
        <v>0.5</v>
      </c>
      <c r="G325">
        <v>0.1</v>
      </c>
      <c r="H325">
        <v>6</v>
      </c>
      <c r="I325">
        <v>4.3478259999999999E-3</v>
      </c>
      <c r="J325">
        <v>0.5</v>
      </c>
      <c r="L325" t="s">
        <v>15</v>
      </c>
      <c r="M325">
        <v>1800</v>
      </c>
      <c r="N325">
        <v>0.9</v>
      </c>
      <c r="O325">
        <v>0.7</v>
      </c>
      <c r="P325">
        <v>0.7</v>
      </c>
    </row>
    <row r="326" spans="1:16" x14ac:dyDescent="0.2">
      <c r="A326" t="s">
        <v>299</v>
      </c>
      <c r="B326" t="s">
        <v>299</v>
      </c>
      <c r="C326" t="s">
        <v>13</v>
      </c>
      <c r="D326" t="s">
        <v>15</v>
      </c>
      <c r="E326">
        <v>0.5</v>
      </c>
      <c r="F326">
        <v>0.5</v>
      </c>
      <c r="G326">
        <v>0.1</v>
      </c>
      <c r="H326">
        <v>6</v>
      </c>
      <c r="I326">
        <v>0.27027026999999998</v>
      </c>
      <c r="J326">
        <v>0.5</v>
      </c>
      <c r="L326" t="s">
        <v>15</v>
      </c>
      <c r="M326">
        <v>1800</v>
      </c>
      <c r="N326">
        <v>0.9</v>
      </c>
      <c r="O326">
        <v>0.7</v>
      </c>
      <c r="P326">
        <v>0.7</v>
      </c>
    </row>
    <row r="327" spans="1:16" x14ac:dyDescent="0.2">
      <c r="A327" t="s">
        <v>300</v>
      </c>
      <c r="B327" t="s">
        <v>300</v>
      </c>
      <c r="C327" t="s">
        <v>13</v>
      </c>
      <c r="D327" t="s">
        <v>15</v>
      </c>
      <c r="E327">
        <v>0.5</v>
      </c>
      <c r="F327">
        <v>0.5</v>
      </c>
      <c r="G327">
        <v>0.1</v>
      </c>
      <c r="H327">
        <v>6</v>
      </c>
      <c r="I327">
        <v>0.38461538499999998</v>
      </c>
      <c r="J327">
        <v>0.5</v>
      </c>
      <c r="L327" t="s">
        <v>15</v>
      </c>
      <c r="M327">
        <v>1800</v>
      </c>
      <c r="N327">
        <v>0.9</v>
      </c>
      <c r="O327">
        <v>0.7</v>
      </c>
      <c r="P327">
        <v>0.7</v>
      </c>
    </row>
    <row r="328" spans="1:16" x14ac:dyDescent="0.2">
      <c r="A328" t="s">
        <v>23</v>
      </c>
      <c r="B328" t="s">
        <v>23</v>
      </c>
      <c r="C328" t="s">
        <v>13</v>
      </c>
      <c r="D328" t="s">
        <v>15</v>
      </c>
      <c r="E328">
        <v>0.5</v>
      </c>
      <c r="F328">
        <v>0.5</v>
      </c>
      <c r="G328">
        <v>0.1</v>
      </c>
      <c r="H328">
        <v>6</v>
      </c>
      <c r="I328">
        <v>0.12987013</v>
      </c>
      <c r="J328">
        <v>0.5</v>
      </c>
      <c r="L328" t="s">
        <v>15</v>
      </c>
      <c r="M328">
        <v>1800</v>
      </c>
      <c r="N328">
        <v>0.9</v>
      </c>
      <c r="O328">
        <v>0.7</v>
      </c>
      <c r="P328">
        <v>0.7</v>
      </c>
    </row>
    <row r="329" spans="1:16" x14ac:dyDescent="0.2">
      <c r="A329" t="s">
        <v>301</v>
      </c>
      <c r="B329" t="s">
        <v>301</v>
      </c>
      <c r="C329" t="s">
        <v>13</v>
      </c>
      <c r="D329" t="s">
        <v>15</v>
      </c>
      <c r="E329">
        <v>0.5</v>
      </c>
      <c r="F329">
        <v>0.5</v>
      </c>
      <c r="G329">
        <v>0.1</v>
      </c>
      <c r="H329">
        <v>6</v>
      </c>
      <c r="I329">
        <v>0.17241379300000001</v>
      </c>
      <c r="J329">
        <v>0.5</v>
      </c>
      <c r="L329" t="s">
        <v>15</v>
      </c>
      <c r="M329">
        <v>1800</v>
      </c>
      <c r="N329">
        <v>0.9</v>
      </c>
      <c r="O329">
        <v>0.7</v>
      </c>
      <c r="P329">
        <v>0.7</v>
      </c>
    </row>
    <row r="330" spans="1:16" x14ac:dyDescent="0.2">
      <c r="A330" t="s">
        <v>302</v>
      </c>
      <c r="B330" t="s">
        <v>302</v>
      </c>
      <c r="C330" t="s">
        <v>13</v>
      </c>
      <c r="D330" t="s">
        <v>15</v>
      </c>
      <c r="E330">
        <v>0.5</v>
      </c>
      <c r="F330">
        <v>0.5</v>
      </c>
      <c r="G330">
        <v>0.1</v>
      </c>
      <c r="H330">
        <v>6</v>
      </c>
      <c r="I330">
        <v>1.111111111</v>
      </c>
      <c r="J330">
        <v>0.5</v>
      </c>
      <c r="L330" t="s">
        <v>15</v>
      </c>
      <c r="M330">
        <v>1800</v>
      </c>
      <c r="N330">
        <v>0.9</v>
      </c>
      <c r="O330">
        <v>0.7</v>
      </c>
      <c r="P330">
        <v>0.7</v>
      </c>
    </row>
    <row r="331" spans="1:16" x14ac:dyDescent="0.2">
      <c r="A331" t="s">
        <v>303</v>
      </c>
      <c r="B331" t="s">
        <v>303</v>
      </c>
      <c r="C331" t="s">
        <v>13</v>
      </c>
      <c r="D331" t="s">
        <v>15</v>
      </c>
      <c r="E331">
        <v>0.5</v>
      </c>
      <c r="F331">
        <v>0.5</v>
      </c>
      <c r="G331">
        <v>0.1</v>
      </c>
      <c r="H331">
        <v>6</v>
      </c>
      <c r="I331">
        <v>6.0240964000000001E-2</v>
      </c>
      <c r="J331">
        <v>0.5</v>
      </c>
      <c r="L331" t="s">
        <v>15</v>
      </c>
      <c r="M331">
        <v>1800</v>
      </c>
      <c r="N331">
        <v>0.9</v>
      </c>
      <c r="O331">
        <v>0.7</v>
      </c>
      <c r="P331">
        <v>0.7</v>
      </c>
    </row>
    <row r="332" spans="1:16" x14ac:dyDescent="0.2">
      <c r="A332" t="s">
        <v>304</v>
      </c>
      <c r="B332" t="s">
        <v>304</v>
      </c>
      <c r="C332" t="s">
        <v>13</v>
      </c>
      <c r="D332" t="s">
        <v>15</v>
      </c>
      <c r="E332">
        <v>0.5</v>
      </c>
      <c r="F332">
        <v>0.5</v>
      </c>
      <c r="G332">
        <v>0.1</v>
      </c>
      <c r="H332">
        <v>6</v>
      </c>
      <c r="I332">
        <v>0.76923076899999998</v>
      </c>
      <c r="J332">
        <v>0.5</v>
      </c>
      <c r="L332" t="s">
        <v>15</v>
      </c>
      <c r="M332">
        <v>1800</v>
      </c>
      <c r="N332">
        <v>0.9</v>
      </c>
      <c r="O332">
        <v>0.7</v>
      </c>
      <c r="P332">
        <v>0.7</v>
      </c>
    </row>
    <row r="333" spans="1:16" x14ac:dyDescent="0.2">
      <c r="A333" t="s">
        <v>305</v>
      </c>
      <c r="B333" t="s">
        <v>305</v>
      </c>
      <c r="C333" t="s">
        <v>13</v>
      </c>
      <c r="D333" t="s">
        <v>15</v>
      </c>
      <c r="E333">
        <v>0.5</v>
      </c>
      <c r="F333">
        <v>0.5</v>
      </c>
      <c r="G333">
        <v>0.1</v>
      </c>
      <c r="H333">
        <v>6</v>
      </c>
      <c r="I333">
        <v>0.38461538499999998</v>
      </c>
      <c r="J333">
        <v>0.5</v>
      </c>
      <c r="L333" t="s">
        <v>15</v>
      </c>
      <c r="M333">
        <v>1800</v>
      </c>
      <c r="N333">
        <v>0.9</v>
      </c>
      <c r="O333">
        <v>0.7</v>
      </c>
      <c r="P333">
        <v>0.7</v>
      </c>
    </row>
    <row r="334" spans="1:16" x14ac:dyDescent="0.2">
      <c r="A334" t="s">
        <v>306</v>
      </c>
      <c r="B334" t="s">
        <v>306</v>
      </c>
      <c r="C334" t="s">
        <v>13</v>
      </c>
      <c r="D334" t="s">
        <v>15</v>
      </c>
      <c r="E334">
        <v>0.5</v>
      </c>
      <c r="F334">
        <v>0.5</v>
      </c>
      <c r="G334">
        <v>0.1</v>
      </c>
      <c r="H334">
        <v>6</v>
      </c>
      <c r="I334">
        <v>0.178571429</v>
      </c>
      <c r="J334">
        <v>0.5</v>
      </c>
      <c r="L334" t="s">
        <v>15</v>
      </c>
      <c r="M334">
        <v>1800</v>
      </c>
      <c r="N334">
        <v>0.9</v>
      </c>
      <c r="O334">
        <v>0.7</v>
      </c>
      <c r="P334">
        <v>0.7</v>
      </c>
    </row>
    <row r="335" spans="1:16" x14ac:dyDescent="0.2">
      <c r="A335" t="s">
        <v>307</v>
      </c>
      <c r="B335" t="s">
        <v>307</v>
      </c>
      <c r="C335" t="s">
        <v>13</v>
      </c>
      <c r="D335" t="s">
        <v>15</v>
      </c>
      <c r="E335">
        <v>0.5</v>
      </c>
      <c r="F335">
        <v>0.5</v>
      </c>
      <c r="G335">
        <v>0.1</v>
      </c>
      <c r="H335">
        <v>6</v>
      </c>
      <c r="I335">
        <v>0.15151515199999999</v>
      </c>
      <c r="J335">
        <v>0.5</v>
      </c>
      <c r="L335" t="s">
        <v>15</v>
      </c>
      <c r="M335">
        <v>1800</v>
      </c>
      <c r="N335">
        <v>0.9</v>
      </c>
      <c r="O335">
        <v>0.7</v>
      </c>
      <c r="P335">
        <v>0.7</v>
      </c>
    </row>
    <row r="336" spans="1:16" x14ac:dyDescent="0.2">
      <c r="A336" t="s">
        <v>308</v>
      </c>
      <c r="B336" t="s">
        <v>308</v>
      </c>
      <c r="C336" t="s">
        <v>13</v>
      </c>
      <c r="D336" t="s">
        <v>15</v>
      </c>
      <c r="E336">
        <v>0.5</v>
      </c>
      <c r="F336">
        <v>0.5</v>
      </c>
      <c r="G336">
        <v>0.1</v>
      </c>
      <c r="H336">
        <v>6</v>
      </c>
      <c r="I336">
        <v>0.120481928</v>
      </c>
      <c r="J336">
        <v>0.5</v>
      </c>
      <c r="L336" t="s">
        <v>15</v>
      </c>
      <c r="M336">
        <v>1800</v>
      </c>
      <c r="N336">
        <v>0.9</v>
      </c>
      <c r="O336">
        <v>0.7</v>
      </c>
      <c r="P336">
        <v>0.7</v>
      </c>
    </row>
    <row r="337" spans="1:16" x14ac:dyDescent="0.2">
      <c r="A337" t="s">
        <v>309</v>
      </c>
      <c r="B337" t="s">
        <v>309</v>
      </c>
      <c r="C337" t="s">
        <v>13</v>
      </c>
      <c r="D337" t="s">
        <v>15</v>
      </c>
      <c r="E337">
        <v>0.5</v>
      </c>
      <c r="F337">
        <v>0.5</v>
      </c>
      <c r="G337">
        <v>0.1</v>
      </c>
      <c r="H337">
        <v>6</v>
      </c>
      <c r="I337">
        <v>0.625</v>
      </c>
      <c r="J337">
        <v>0.5</v>
      </c>
      <c r="L337" t="s">
        <v>15</v>
      </c>
      <c r="M337">
        <v>1800</v>
      </c>
      <c r="N337">
        <v>0.9</v>
      </c>
      <c r="O337">
        <v>0.7</v>
      </c>
      <c r="P337">
        <v>0.7</v>
      </c>
    </row>
    <row r="338" spans="1:16" x14ac:dyDescent="0.2">
      <c r="A338" t="s">
        <v>310</v>
      </c>
      <c r="B338" t="s">
        <v>310</v>
      </c>
      <c r="C338" t="s">
        <v>13</v>
      </c>
      <c r="D338" t="s">
        <v>15</v>
      </c>
      <c r="E338">
        <v>0.5</v>
      </c>
      <c r="F338">
        <v>0.5</v>
      </c>
      <c r="G338">
        <v>0.1</v>
      </c>
      <c r="H338">
        <v>6</v>
      </c>
      <c r="I338">
        <v>0.52631578899999998</v>
      </c>
      <c r="J338">
        <v>0.5</v>
      </c>
      <c r="L338" t="s">
        <v>15</v>
      </c>
      <c r="M338">
        <v>1800</v>
      </c>
      <c r="N338">
        <v>0.9</v>
      </c>
      <c r="O338">
        <v>0.7</v>
      </c>
      <c r="P338">
        <v>0.7</v>
      </c>
    </row>
    <row r="339" spans="1:16" x14ac:dyDescent="0.2">
      <c r="A339" t="s">
        <v>311</v>
      </c>
      <c r="B339" t="s">
        <v>311</v>
      </c>
      <c r="C339" t="s">
        <v>13</v>
      </c>
      <c r="D339" t="s">
        <v>15</v>
      </c>
      <c r="E339">
        <v>0.5</v>
      </c>
      <c r="F339">
        <v>0.5</v>
      </c>
      <c r="G339">
        <v>0.1</v>
      </c>
      <c r="H339">
        <v>6</v>
      </c>
      <c r="I339">
        <v>0.43478260899999999</v>
      </c>
      <c r="J339">
        <v>0.5</v>
      </c>
      <c r="L339" t="s">
        <v>15</v>
      </c>
      <c r="M339">
        <v>1800</v>
      </c>
      <c r="N339">
        <v>0.9</v>
      </c>
      <c r="O339">
        <v>0.7</v>
      </c>
      <c r="P339">
        <v>0.7</v>
      </c>
    </row>
    <row r="340" spans="1:16" x14ac:dyDescent="0.2">
      <c r="A340" t="s">
        <v>312</v>
      </c>
      <c r="B340" t="s">
        <v>312</v>
      </c>
      <c r="C340" t="s">
        <v>13</v>
      </c>
      <c r="D340" t="s">
        <v>15</v>
      </c>
      <c r="E340">
        <v>0.5</v>
      </c>
      <c r="F340">
        <v>0.5</v>
      </c>
      <c r="G340">
        <v>0.1</v>
      </c>
      <c r="H340">
        <v>6</v>
      </c>
      <c r="I340">
        <v>7.1428570999999996E-2</v>
      </c>
      <c r="J340">
        <v>0.5</v>
      </c>
      <c r="L340" t="s">
        <v>15</v>
      </c>
      <c r="M340">
        <v>1800</v>
      </c>
      <c r="N340">
        <v>0.9</v>
      </c>
      <c r="O340">
        <v>0.7</v>
      </c>
      <c r="P340">
        <v>0.7</v>
      </c>
    </row>
    <row r="341" spans="1:16" x14ac:dyDescent="0.2">
      <c r="A341" t="s">
        <v>313</v>
      </c>
      <c r="B341" t="s">
        <v>313</v>
      </c>
      <c r="C341" t="s">
        <v>13</v>
      </c>
      <c r="D341" t="s">
        <v>15</v>
      </c>
      <c r="E341">
        <v>0.5</v>
      </c>
      <c r="F341">
        <v>0.5</v>
      </c>
      <c r="G341">
        <v>0.1</v>
      </c>
      <c r="H341">
        <v>6</v>
      </c>
      <c r="I341">
        <v>0.05</v>
      </c>
      <c r="J341">
        <v>0.5</v>
      </c>
      <c r="L341" t="s">
        <v>15</v>
      </c>
      <c r="M341">
        <v>1800</v>
      </c>
      <c r="N341">
        <v>0.9</v>
      </c>
      <c r="O341">
        <v>0.7</v>
      </c>
      <c r="P341">
        <v>0.7</v>
      </c>
    </row>
    <row r="342" spans="1:16" x14ac:dyDescent="0.2">
      <c r="A342" t="s">
        <v>314</v>
      </c>
      <c r="B342" t="s">
        <v>314</v>
      </c>
      <c r="C342" t="s">
        <v>13</v>
      </c>
      <c r="D342" t="s">
        <v>15</v>
      </c>
      <c r="E342">
        <v>0.5</v>
      </c>
      <c r="F342">
        <v>0.5</v>
      </c>
      <c r="G342">
        <v>0.1</v>
      </c>
      <c r="H342">
        <v>6</v>
      </c>
      <c r="I342">
        <v>3.7037037000000002E-2</v>
      </c>
      <c r="J342">
        <v>0.5</v>
      </c>
      <c r="L342" t="s">
        <v>15</v>
      </c>
      <c r="M342">
        <v>1800</v>
      </c>
      <c r="N342">
        <v>0.9</v>
      </c>
      <c r="O342">
        <v>0.7</v>
      </c>
      <c r="P342">
        <v>0.7</v>
      </c>
    </row>
    <row r="343" spans="1:16" x14ac:dyDescent="0.2">
      <c r="A343" t="s">
        <v>315</v>
      </c>
      <c r="B343" t="s">
        <v>315</v>
      </c>
      <c r="C343" t="s">
        <v>13</v>
      </c>
      <c r="D343" t="s">
        <v>15</v>
      </c>
      <c r="E343">
        <v>0.5</v>
      </c>
      <c r="F343">
        <v>0.5</v>
      </c>
      <c r="G343">
        <v>0.1</v>
      </c>
      <c r="H343">
        <v>6</v>
      </c>
      <c r="I343">
        <v>3.0303030000000002E-2</v>
      </c>
      <c r="J343">
        <v>0.5</v>
      </c>
      <c r="L343" t="s">
        <v>15</v>
      </c>
      <c r="M343">
        <v>1800</v>
      </c>
      <c r="N343">
        <v>0.9</v>
      </c>
      <c r="O343">
        <v>0.7</v>
      </c>
      <c r="P343">
        <v>0.7</v>
      </c>
    </row>
    <row r="344" spans="1:16" x14ac:dyDescent="0.2">
      <c r="A344" t="s">
        <v>316</v>
      </c>
      <c r="B344" t="s">
        <v>316</v>
      </c>
      <c r="C344" t="s">
        <v>13</v>
      </c>
      <c r="D344" t="s">
        <v>15</v>
      </c>
      <c r="E344">
        <v>0.5</v>
      </c>
      <c r="F344">
        <v>0.5</v>
      </c>
      <c r="G344">
        <v>0.1</v>
      </c>
      <c r="H344">
        <v>6</v>
      </c>
      <c r="I344">
        <v>2.5641026000000001E-2</v>
      </c>
      <c r="J344">
        <v>0.5</v>
      </c>
      <c r="L344" t="s">
        <v>15</v>
      </c>
      <c r="M344">
        <v>1800</v>
      </c>
      <c r="N344">
        <v>0.9</v>
      </c>
      <c r="O344">
        <v>0.7</v>
      </c>
      <c r="P344">
        <v>0.7</v>
      </c>
    </row>
    <row r="345" spans="1:16" x14ac:dyDescent="0.2">
      <c r="A345" t="s">
        <v>317</v>
      </c>
      <c r="B345" t="s">
        <v>317</v>
      </c>
      <c r="C345" t="s">
        <v>13</v>
      </c>
      <c r="D345" t="s">
        <v>15</v>
      </c>
      <c r="E345">
        <v>0.5</v>
      </c>
      <c r="F345">
        <v>0.5</v>
      </c>
      <c r="G345">
        <v>0.1</v>
      </c>
      <c r="H345">
        <v>6</v>
      </c>
      <c r="I345">
        <v>2.2727272999999999E-2</v>
      </c>
      <c r="J345">
        <v>0.5</v>
      </c>
      <c r="L345" t="s">
        <v>15</v>
      </c>
      <c r="M345">
        <v>1800</v>
      </c>
      <c r="N345">
        <v>0.9</v>
      </c>
      <c r="O345">
        <v>0.7</v>
      </c>
      <c r="P345">
        <v>0.7</v>
      </c>
    </row>
    <row r="346" spans="1:16" x14ac:dyDescent="0.2">
      <c r="A346" t="s">
        <v>318</v>
      </c>
      <c r="B346" t="s">
        <v>318</v>
      </c>
      <c r="C346" t="s">
        <v>13</v>
      </c>
      <c r="D346" t="s">
        <v>15</v>
      </c>
      <c r="E346">
        <v>0.5</v>
      </c>
      <c r="F346">
        <v>0.5</v>
      </c>
      <c r="G346">
        <v>0.1</v>
      </c>
      <c r="H346">
        <v>6</v>
      </c>
      <c r="I346">
        <v>4.5045044999999999E-2</v>
      </c>
      <c r="J346">
        <v>0.5</v>
      </c>
      <c r="L346" t="s">
        <v>15</v>
      </c>
      <c r="M346">
        <v>1800</v>
      </c>
      <c r="N346">
        <v>0.9</v>
      </c>
      <c r="O346">
        <v>0.7</v>
      </c>
      <c r="P346">
        <v>0.7</v>
      </c>
    </row>
    <row r="347" spans="1:16" x14ac:dyDescent="0.2">
      <c r="A347" t="s">
        <v>319</v>
      </c>
      <c r="B347" t="s">
        <v>319</v>
      </c>
      <c r="C347" t="s">
        <v>13</v>
      </c>
      <c r="D347" t="s">
        <v>15</v>
      </c>
      <c r="E347">
        <v>0.5</v>
      </c>
      <c r="F347">
        <v>0.5</v>
      </c>
      <c r="G347">
        <v>0.1</v>
      </c>
      <c r="H347">
        <v>6</v>
      </c>
      <c r="I347">
        <v>4.2016807000000003E-2</v>
      </c>
      <c r="J347">
        <v>0.5</v>
      </c>
      <c r="L347" t="s">
        <v>15</v>
      </c>
      <c r="M347">
        <v>1800</v>
      </c>
      <c r="N347">
        <v>0.9</v>
      </c>
      <c r="O347">
        <v>0.7</v>
      </c>
      <c r="P347">
        <v>0.7</v>
      </c>
    </row>
    <row r="348" spans="1:16" x14ac:dyDescent="0.2">
      <c r="A348" t="s">
        <v>320</v>
      </c>
      <c r="B348" t="s">
        <v>320</v>
      </c>
      <c r="C348" t="s">
        <v>13</v>
      </c>
      <c r="D348" t="s">
        <v>15</v>
      </c>
      <c r="E348">
        <v>0.5</v>
      </c>
      <c r="F348">
        <v>0.5</v>
      </c>
      <c r="G348">
        <v>0.1</v>
      </c>
      <c r="H348">
        <v>6</v>
      </c>
      <c r="I348">
        <v>3.4013605000000002E-2</v>
      </c>
      <c r="J348">
        <v>0.5</v>
      </c>
      <c r="L348" t="s">
        <v>15</v>
      </c>
      <c r="M348">
        <v>1800</v>
      </c>
      <c r="N348">
        <v>0.9</v>
      </c>
      <c r="O348">
        <v>0.7</v>
      </c>
      <c r="P348">
        <v>0.7</v>
      </c>
    </row>
    <row r="349" spans="1:16" x14ac:dyDescent="0.2">
      <c r="A349" t="s">
        <v>321</v>
      </c>
      <c r="B349" t="s">
        <v>321</v>
      </c>
      <c r="C349" t="s">
        <v>13</v>
      </c>
      <c r="D349" t="s">
        <v>15</v>
      </c>
      <c r="E349">
        <v>0.5</v>
      </c>
      <c r="F349">
        <v>0.5</v>
      </c>
      <c r="G349">
        <v>0.1</v>
      </c>
      <c r="H349">
        <v>6</v>
      </c>
      <c r="I349">
        <v>0.27027026999999998</v>
      </c>
      <c r="J349">
        <v>0.5</v>
      </c>
      <c r="L349" t="s">
        <v>15</v>
      </c>
      <c r="M349">
        <v>1800</v>
      </c>
      <c r="N349">
        <v>0.9</v>
      </c>
      <c r="O349">
        <v>0.7</v>
      </c>
      <c r="P349">
        <v>0.7</v>
      </c>
    </row>
    <row r="350" spans="1:16" x14ac:dyDescent="0.2">
      <c r="A350" t="s">
        <v>322</v>
      </c>
      <c r="B350" t="s">
        <v>322</v>
      </c>
      <c r="C350" t="s">
        <v>13</v>
      </c>
      <c r="D350" t="s">
        <v>15</v>
      </c>
      <c r="E350">
        <v>0.5</v>
      </c>
      <c r="F350">
        <v>0.5</v>
      </c>
      <c r="G350">
        <v>0.1</v>
      </c>
      <c r="H350">
        <v>6</v>
      </c>
      <c r="I350">
        <v>6.6666666999999999E-2</v>
      </c>
      <c r="J350">
        <v>0.5</v>
      </c>
      <c r="L350" t="s">
        <v>15</v>
      </c>
      <c r="M350">
        <v>1800</v>
      </c>
      <c r="N350">
        <v>0.9</v>
      </c>
      <c r="O350">
        <v>0.7</v>
      </c>
      <c r="P350">
        <v>0.7</v>
      </c>
    </row>
    <row r="351" spans="1:16" x14ac:dyDescent="0.2">
      <c r="A351" t="s">
        <v>323</v>
      </c>
      <c r="B351" t="s">
        <v>323</v>
      </c>
      <c r="C351" t="s">
        <v>13</v>
      </c>
      <c r="D351" t="s">
        <v>15</v>
      </c>
      <c r="E351">
        <v>0.5</v>
      </c>
      <c r="F351">
        <v>0.5</v>
      </c>
      <c r="G351">
        <v>0.1</v>
      </c>
      <c r="H351">
        <v>6</v>
      </c>
      <c r="I351">
        <v>4.7619047999999997E-2</v>
      </c>
      <c r="J351">
        <v>0.5</v>
      </c>
      <c r="L351" t="s">
        <v>15</v>
      </c>
      <c r="M351">
        <v>1800</v>
      </c>
      <c r="N351">
        <v>0.9</v>
      </c>
      <c r="O351">
        <v>0.7</v>
      </c>
      <c r="P351">
        <v>0.7</v>
      </c>
    </row>
    <row r="352" spans="1:16" x14ac:dyDescent="0.2">
      <c r="A352" t="s">
        <v>324</v>
      </c>
      <c r="B352" t="s">
        <v>324</v>
      </c>
      <c r="C352" t="s">
        <v>13</v>
      </c>
      <c r="D352" t="s">
        <v>15</v>
      </c>
      <c r="E352">
        <v>0.5</v>
      </c>
      <c r="F352">
        <v>0.5</v>
      </c>
      <c r="G352">
        <v>0.1</v>
      </c>
      <c r="H352">
        <v>6</v>
      </c>
      <c r="I352">
        <v>0.04</v>
      </c>
      <c r="J352">
        <v>0.5</v>
      </c>
      <c r="L352" t="s">
        <v>15</v>
      </c>
      <c r="M352">
        <v>1800</v>
      </c>
      <c r="N352">
        <v>0.9</v>
      </c>
      <c r="O352">
        <v>0.7</v>
      </c>
      <c r="P352">
        <v>0.7</v>
      </c>
    </row>
    <row r="353" spans="1:16" x14ac:dyDescent="0.2">
      <c r="A353" t="s">
        <v>325</v>
      </c>
      <c r="B353" t="s">
        <v>325</v>
      </c>
      <c r="C353" t="s">
        <v>13</v>
      </c>
      <c r="D353" t="s">
        <v>15</v>
      </c>
      <c r="E353">
        <v>0.5</v>
      </c>
      <c r="F353">
        <v>0.5</v>
      </c>
      <c r="G353">
        <v>0.1</v>
      </c>
      <c r="H353">
        <v>6</v>
      </c>
      <c r="I353">
        <v>0.27027026999999998</v>
      </c>
      <c r="J353">
        <v>0.5</v>
      </c>
      <c r="L353" t="s">
        <v>15</v>
      </c>
      <c r="M353">
        <v>1800</v>
      </c>
      <c r="N353">
        <v>0.9</v>
      </c>
      <c r="O353">
        <v>0.7</v>
      </c>
      <c r="P353">
        <v>0.7</v>
      </c>
    </row>
    <row r="354" spans="1:16" x14ac:dyDescent="0.2">
      <c r="A354" t="s">
        <v>326</v>
      </c>
      <c r="B354" t="s">
        <v>326</v>
      </c>
      <c r="C354" t="s">
        <v>13</v>
      </c>
      <c r="D354" t="s">
        <v>15</v>
      </c>
      <c r="E354">
        <v>0.5</v>
      </c>
      <c r="F354">
        <v>0.5</v>
      </c>
      <c r="G354">
        <v>0.1</v>
      </c>
      <c r="H354">
        <v>6</v>
      </c>
      <c r="I354">
        <v>0.38461538499999998</v>
      </c>
      <c r="J354">
        <v>0.5</v>
      </c>
      <c r="L354" t="s">
        <v>15</v>
      </c>
      <c r="M354">
        <v>1800</v>
      </c>
      <c r="N354">
        <v>0.9</v>
      </c>
      <c r="O354">
        <v>0.7</v>
      </c>
      <c r="P354">
        <v>0.7</v>
      </c>
    </row>
    <row r="355" spans="1:16" x14ac:dyDescent="0.2">
      <c r="A355" t="s">
        <v>327</v>
      </c>
      <c r="B355" t="s">
        <v>327</v>
      </c>
      <c r="C355" t="s">
        <v>13</v>
      </c>
      <c r="D355" t="s">
        <v>15</v>
      </c>
      <c r="E355">
        <v>0.5</v>
      </c>
      <c r="F355">
        <v>0.5</v>
      </c>
      <c r="G355">
        <v>0.1</v>
      </c>
      <c r="H355">
        <v>6</v>
      </c>
      <c r="I355">
        <v>3.8461538000000003E-2</v>
      </c>
      <c r="J355">
        <v>0.5</v>
      </c>
      <c r="L355" t="s">
        <v>15</v>
      </c>
      <c r="M355">
        <v>1800</v>
      </c>
      <c r="N355">
        <v>0.9</v>
      </c>
      <c r="O355">
        <v>0.7</v>
      </c>
      <c r="P355">
        <v>0.7</v>
      </c>
    </row>
    <row r="356" spans="1:16" x14ac:dyDescent="0.2">
      <c r="A356" t="s">
        <v>328</v>
      </c>
      <c r="B356" t="s">
        <v>328</v>
      </c>
      <c r="C356" t="s">
        <v>13</v>
      </c>
      <c r="D356" t="s">
        <v>15</v>
      </c>
      <c r="E356">
        <v>0.5</v>
      </c>
      <c r="F356">
        <v>0.5</v>
      </c>
      <c r="G356">
        <v>0.1</v>
      </c>
      <c r="H356">
        <v>6</v>
      </c>
      <c r="I356">
        <v>8.3333332999999996E-2</v>
      </c>
      <c r="J356">
        <v>0.5</v>
      </c>
      <c r="L356" t="s">
        <v>15</v>
      </c>
      <c r="M356">
        <v>1800</v>
      </c>
      <c r="N356">
        <v>0.9</v>
      </c>
      <c r="O356">
        <v>0.7</v>
      </c>
      <c r="P356">
        <v>0.7</v>
      </c>
    </row>
    <row r="357" spans="1:16" x14ac:dyDescent="0.2">
      <c r="A357" t="s">
        <v>329</v>
      </c>
      <c r="B357" t="s">
        <v>329</v>
      </c>
      <c r="C357" t="s">
        <v>13</v>
      </c>
      <c r="D357" t="s">
        <v>15</v>
      </c>
      <c r="E357">
        <v>0.5</v>
      </c>
      <c r="F357">
        <v>0.5</v>
      </c>
      <c r="G357">
        <v>0.1</v>
      </c>
      <c r="H357">
        <v>6</v>
      </c>
      <c r="I357">
        <v>7.1428570999999996E-2</v>
      </c>
      <c r="J357">
        <v>0.5</v>
      </c>
      <c r="L357" t="s">
        <v>15</v>
      </c>
      <c r="M357">
        <v>1800</v>
      </c>
      <c r="N357">
        <v>0.9</v>
      </c>
      <c r="O357">
        <v>0.7</v>
      </c>
      <c r="P357">
        <v>0.7</v>
      </c>
    </row>
    <row r="358" spans="1:16" x14ac:dyDescent="0.2">
      <c r="A358" t="s">
        <v>330</v>
      </c>
      <c r="B358" t="s">
        <v>330</v>
      </c>
      <c r="C358" t="s">
        <v>13</v>
      </c>
      <c r="D358" t="s">
        <v>15</v>
      </c>
      <c r="E358">
        <v>0.5</v>
      </c>
      <c r="F358">
        <v>0.5</v>
      </c>
      <c r="G358">
        <v>0.1</v>
      </c>
      <c r="H358">
        <v>6</v>
      </c>
      <c r="I358">
        <v>7.1428570999999996E-2</v>
      </c>
      <c r="J358">
        <v>0.5</v>
      </c>
      <c r="L358" t="s">
        <v>15</v>
      </c>
      <c r="M358">
        <v>1800</v>
      </c>
      <c r="N358">
        <v>0.9</v>
      </c>
      <c r="O358">
        <v>0.7</v>
      </c>
      <c r="P358">
        <v>0.7</v>
      </c>
    </row>
    <row r="359" spans="1:16" x14ac:dyDescent="0.2">
      <c r="A359" t="s">
        <v>331</v>
      </c>
      <c r="B359" t="s">
        <v>331</v>
      </c>
      <c r="C359" t="s">
        <v>13</v>
      </c>
      <c r="D359" t="s">
        <v>15</v>
      </c>
      <c r="E359">
        <v>0.5</v>
      </c>
      <c r="F359">
        <v>0.5</v>
      </c>
      <c r="G359">
        <v>0.1</v>
      </c>
      <c r="H359">
        <v>6</v>
      </c>
      <c r="I359">
        <v>5.5555555999999999E-2</v>
      </c>
      <c r="J359">
        <v>0.5</v>
      </c>
      <c r="L359" t="s">
        <v>15</v>
      </c>
      <c r="M359">
        <v>1800</v>
      </c>
      <c r="N359">
        <v>0.9</v>
      </c>
      <c r="O359">
        <v>0.7</v>
      </c>
      <c r="P359">
        <v>0.7</v>
      </c>
    </row>
    <row r="360" spans="1:16" x14ac:dyDescent="0.2">
      <c r="A360" t="s">
        <v>332</v>
      </c>
      <c r="B360" t="s">
        <v>332</v>
      </c>
      <c r="C360" t="s">
        <v>13</v>
      </c>
      <c r="D360" t="s">
        <v>15</v>
      </c>
      <c r="E360">
        <v>0.5</v>
      </c>
      <c r="F360">
        <v>0.5</v>
      </c>
      <c r="G360">
        <v>0.1</v>
      </c>
      <c r="H360">
        <v>6</v>
      </c>
      <c r="I360">
        <v>0.1</v>
      </c>
      <c r="J360">
        <v>0.5</v>
      </c>
      <c r="L360" t="s">
        <v>15</v>
      </c>
      <c r="M360">
        <v>1800</v>
      </c>
      <c r="N360">
        <v>0.9</v>
      </c>
      <c r="O360">
        <v>0.7</v>
      </c>
      <c r="P360">
        <v>0.7</v>
      </c>
    </row>
    <row r="361" spans="1:16" x14ac:dyDescent="0.2">
      <c r="A361" t="s">
        <v>333</v>
      </c>
      <c r="B361" t="s">
        <v>333</v>
      </c>
      <c r="C361" t="s">
        <v>13</v>
      </c>
      <c r="D361" t="s">
        <v>15</v>
      </c>
      <c r="E361">
        <v>0.5</v>
      </c>
      <c r="F361">
        <v>0.5</v>
      </c>
      <c r="G361">
        <v>0.1</v>
      </c>
      <c r="H361">
        <v>6</v>
      </c>
      <c r="I361">
        <v>9.0909090999999997E-2</v>
      </c>
      <c r="J361">
        <v>0.5</v>
      </c>
      <c r="L361" t="s">
        <v>15</v>
      </c>
      <c r="M361">
        <v>1800</v>
      </c>
      <c r="N361">
        <v>0.9</v>
      </c>
      <c r="O361">
        <v>0.7</v>
      </c>
      <c r="P361">
        <v>0.7</v>
      </c>
    </row>
    <row r="362" spans="1:16" x14ac:dyDescent="0.2">
      <c r="A362" t="s">
        <v>334</v>
      </c>
      <c r="B362" t="s">
        <v>334</v>
      </c>
      <c r="C362" t="s">
        <v>13</v>
      </c>
      <c r="D362" t="s">
        <v>15</v>
      </c>
      <c r="E362">
        <v>0.5</v>
      </c>
      <c r="F362">
        <v>0.5</v>
      </c>
      <c r="G362">
        <v>0.1</v>
      </c>
      <c r="H362">
        <v>6</v>
      </c>
      <c r="I362">
        <v>3.125E-2</v>
      </c>
      <c r="J362">
        <v>0.5</v>
      </c>
      <c r="L362" t="s">
        <v>15</v>
      </c>
      <c r="M362">
        <v>1800</v>
      </c>
      <c r="N362">
        <v>0.9</v>
      </c>
      <c r="O362">
        <v>0.7</v>
      </c>
      <c r="P362">
        <v>0.7</v>
      </c>
    </row>
    <row r="363" spans="1:16" x14ac:dyDescent="0.2">
      <c r="A363" t="s">
        <v>335</v>
      </c>
      <c r="B363" t="s">
        <v>335</v>
      </c>
      <c r="C363" t="s">
        <v>13</v>
      </c>
      <c r="D363" t="s">
        <v>15</v>
      </c>
      <c r="E363">
        <v>0.5</v>
      </c>
      <c r="F363">
        <v>0.5</v>
      </c>
      <c r="G363">
        <v>0.1</v>
      </c>
      <c r="H363">
        <v>6</v>
      </c>
      <c r="I363">
        <v>1.9230769000000002E-2</v>
      </c>
      <c r="J363">
        <v>0.5</v>
      </c>
      <c r="L363" t="s">
        <v>15</v>
      </c>
      <c r="M363">
        <v>1800</v>
      </c>
      <c r="N363">
        <v>0.9</v>
      </c>
      <c r="O363">
        <v>0.7</v>
      </c>
      <c r="P363">
        <v>0.7</v>
      </c>
    </row>
    <row r="364" spans="1:16" x14ac:dyDescent="0.2">
      <c r="A364" t="s">
        <v>336</v>
      </c>
      <c r="B364" t="s">
        <v>336</v>
      </c>
      <c r="C364" t="s">
        <v>13</v>
      </c>
      <c r="D364" t="s">
        <v>15</v>
      </c>
      <c r="E364">
        <v>0.5</v>
      </c>
      <c r="F364">
        <v>0.5</v>
      </c>
      <c r="G364">
        <v>0.1</v>
      </c>
      <c r="H364">
        <v>6</v>
      </c>
      <c r="I364">
        <v>0.55555555599999995</v>
      </c>
      <c r="J364">
        <v>0.5</v>
      </c>
      <c r="L364" t="s">
        <v>15</v>
      </c>
      <c r="M364">
        <v>1800</v>
      </c>
      <c r="N364">
        <v>0.9</v>
      </c>
      <c r="O364">
        <v>0.7</v>
      </c>
      <c r="P364">
        <v>0.7</v>
      </c>
    </row>
    <row r="365" spans="1:16" x14ac:dyDescent="0.2">
      <c r="A365" t="s">
        <v>337</v>
      </c>
      <c r="B365" t="s">
        <v>337</v>
      </c>
      <c r="C365" t="s">
        <v>13</v>
      </c>
      <c r="D365" t="s">
        <v>15</v>
      </c>
      <c r="E365">
        <v>0.5</v>
      </c>
      <c r="F365">
        <v>0.5</v>
      </c>
      <c r="G365">
        <v>0.1</v>
      </c>
      <c r="H365">
        <v>6</v>
      </c>
      <c r="I365">
        <v>0.72642240000000002</v>
      </c>
      <c r="J365">
        <v>1601.846</v>
      </c>
      <c r="L365" t="s">
        <v>19</v>
      </c>
      <c r="M365">
        <v>836.8</v>
      </c>
      <c r="N365">
        <v>0.9</v>
      </c>
      <c r="O365">
        <v>0.7</v>
      </c>
      <c r="P365">
        <v>0.7</v>
      </c>
    </row>
    <row r="366" spans="1:16" x14ac:dyDescent="0.2">
      <c r="A366" t="s">
        <v>843</v>
      </c>
      <c r="B366" t="s">
        <v>843</v>
      </c>
      <c r="C366" t="s">
        <v>13</v>
      </c>
      <c r="D366" t="s">
        <v>15</v>
      </c>
      <c r="E366">
        <v>0.5</v>
      </c>
      <c r="F366">
        <v>0.5</v>
      </c>
      <c r="G366">
        <v>0.1</v>
      </c>
      <c r="H366">
        <v>6</v>
      </c>
      <c r="I366">
        <v>1.5</v>
      </c>
      <c r="J366">
        <v>1602.846</v>
      </c>
      <c r="L366" t="s">
        <v>19</v>
      </c>
      <c r="M366">
        <v>837.8</v>
      </c>
    </row>
  </sheetData>
  <autoFilter ref="A2:P366" xr:uid="{1F29EBF9-0673-8344-AEF3-773E9B14F999}"/>
  <mergeCells count="1">
    <mergeCell ref="A1:P1"/>
  </mergeCells>
  <phoneticPr fontId="9"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100"/>
  <sheetViews>
    <sheetView zoomScale="95" zoomScaleNormal="95" workbookViewId="0">
      <pane ySplit="1" topLeftCell="A2" activePane="bottomLeft" state="frozen"/>
      <selection pane="bottomLeft" activeCell="B29" sqref="B29"/>
    </sheetView>
  </sheetViews>
  <sheetFormatPr baseColWidth="10" defaultColWidth="11.5" defaultRowHeight="16" x14ac:dyDescent="0.2"/>
  <cols>
    <col min="1" max="1" width="38.5" customWidth="1"/>
    <col min="2" max="2" width="32.1640625" customWidth="1"/>
    <col min="3" max="3" width="46.83203125" customWidth="1"/>
    <col min="4" max="4" width="48.1640625" customWidth="1"/>
    <col min="5" max="5" width="30" customWidth="1"/>
    <col min="6" max="6" width="24.33203125" style="83" customWidth="1"/>
    <col min="7" max="16" width="11.5" style="5"/>
    <col min="17" max="17" width="11.5" style="86"/>
    <col min="18" max="18" width="21" customWidth="1"/>
    <col min="22" max="22" width="11.5" style="30"/>
    <col min="23" max="23" width="11.5" style="5"/>
    <col min="24" max="24" width="11.5" style="5" hidden="1" customWidth="1"/>
    <col min="25" max="25" width="0" style="5" hidden="1" customWidth="1"/>
    <col min="26" max="16384" width="11.5" style="5"/>
  </cols>
  <sheetData>
    <row r="1" spans="1:84" ht="73.5" customHeight="1" x14ac:dyDescent="0.2">
      <c r="A1" s="67" t="s">
        <v>500</v>
      </c>
      <c r="B1" s="49" t="s">
        <v>497</v>
      </c>
      <c r="C1" s="47" t="s">
        <v>547</v>
      </c>
      <c r="D1" s="84" t="s">
        <v>610</v>
      </c>
      <c r="E1" s="84" t="s">
        <v>611</v>
      </c>
      <c r="F1" s="123" t="s">
        <v>506</v>
      </c>
      <c r="G1" s="123"/>
      <c r="H1" s="123"/>
      <c r="I1" s="123"/>
      <c r="J1" s="123"/>
      <c r="K1" s="123"/>
      <c r="L1" s="123"/>
      <c r="M1" s="123"/>
      <c r="R1" s="49" t="s">
        <v>498</v>
      </c>
      <c r="S1" s="68" t="s">
        <v>499</v>
      </c>
      <c r="T1" s="68"/>
      <c r="U1" s="68"/>
      <c r="V1" s="69"/>
      <c r="Y1" s="5" t="s">
        <v>631</v>
      </c>
    </row>
    <row r="2" spans="1:84" x14ac:dyDescent="0.2">
      <c r="A2" s="65" t="s">
        <v>0</v>
      </c>
      <c r="B2" s="65" t="s">
        <v>356</v>
      </c>
      <c r="C2" s="65" t="s">
        <v>361</v>
      </c>
      <c r="D2" s="65" t="s">
        <v>451</v>
      </c>
      <c r="E2" s="65" t="s">
        <v>632</v>
      </c>
      <c r="F2" s="85" t="s">
        <v>919</v>
      </c>
      <c r="G2" s="59" t="s">
        <v>362</v>
      </c>
      <c r="H2" s="59" t="s">
        <v>363</v>
      </c>
      <c r="I2" s="59" t="s">
        <v>364</v>
      </c>
      <c r="J2" s="59" t="s">
        <v>365</v>
      </c>
      <c r="K2" s="59" t="s">
        <v>366</v>
      </c>
      <c r="L2" s="59" t="s">
        <v>501</v>
      </c>
      <c r="M2" s="59" t="s">
        <v>367</v>
      </c>
      <c r="N2" s="59" t="s">
        <v>502</v>
      </c>
      <c r="O2" s="59" t="s">
        <v>503</v>
      </c>
      <c r="P2" s="59" t="s">
        <v>504</v>
      </c>
      <c r="Q2" s="60" t="s">
        <v>505</v>
      </c>
      <c r="R2" s="65" t="s">
        <v>9</v>
      </c>
      <c r="S2" s="65" t="s">
        <v>357</v>
      </c>
      <c r="T2" s="65" t="s">
        <v>358</v>
      </c>
      <c r="U2" s="65" t="s">
        <v>359</v>
      </c>
      <c r="V2" s="66" t="s">
        <v>8</v>
      </c>
      <c r="X2" s="5" t="str">
        <f>_xlfn.CONCAT("[",_xlfn.TEXTJOIN(",",TRUE,F3,G3,H3,I3,J3,K3,L3,M3,N3,O3,P3,Q3),"]")</f>
        <v>[STD WOOD 6INCH,0.12,General Concrete,0.2]</v>
      </c>
      <c r="Y2" s="5">
        <f>IFERROR(I3/_xlfn.XLOOKUP(H3,Materials!$A$66:$A$365,Materials!$I$66:$I$365),0)+IFERROR(K3/_xlfn.XLOOKUP(J3,Materials!$A$66:$A$365,Materials!$I$66:$I$365),0)+IFERROR(M3/_xlfn.XLOOKUP(L3,Materials!$A$66:$A$365,Materials!$I$66:$I$365),0)+IFERROR(O3/_xlfn.XLOOKUP(N3,Materials!$A$66:$A$365,Materials!$I$66:$I$365),0)+IFERROR(Q3/_xlfn.XLOOKUP(P3,Materials!$A$66:$A$365,Materials!$I$66:$I$365),0)+IFERROR(G3/_xlfn.XLOOKUP(F3,Materials!$A$66:$A$365,Materials!$I$66:$I$365),0)</f>
        <v>1</v>
      </c>
      <c r="BO2" s="61"/>
      <c r="BP2" s="62"/>
      <c r="BQ2" s="62"/>
      <c r="BR2" s="63"/>
      <c r="BS2" s="63"/>
      <c r="BT2" s="63"/>
      <c r="BU2" s="63"/>
      <c r="BV2" s="62"/>
      <c r="BW2" s="62"/>
      <c r="BX2" s="62"/>
      <c r="BY2" s="62"/>
      <c r="BZ2" s="62"/>
      <c r="CA2" s="62"/>
      <c r="CB2" s="62"/>
      <c r="CC2" s="62"/>
      <c r="CD2" s="62"/>
      <c r="CE2" s="62"/>
      <c r="CF2" s="62"/>
    </row>
    <row r="3" spans="1:84" x14ac:dyDescent="0.2">
      <c r="A3" t="s">
        <v>338</v>
      </c>
      <c r="B3" t="s">
        <v>339</v>
      </c>
      <c r="C3" t="str">
        <f>_xlfn.XLOOKUP(B3,Units!$A$2:$A$100,Units!$C$2:$C$100,"")</f>
        <v>Construction for the inner partitions/walls of the building</v>
      </c>
      <c r="D3" t="str">
        <f>X2</f>
        <v>[STD WOOD 6INCH,0.12,General Concrete,0.2]</v>
      </c>
      <c r="E3">
        <f>IFERROR(1/Y2, "Not enough information entered")</f>
        <v>1</v>
      </c>
      <c r="F3" s="29" t="s">
        <v>624</v>
      </c>
      <c r="G3">
        <v>0.12</v>
      </c>
      <c r="H3" t="s">
        <v>43</v>
      </c>
      <c r="I3">
        <v>0.2</v>
      </c>
      <c r="J3"/>
      <c r="K3"/>
      <c r="L3"/>
      <c r="M3"/>
      <c r="N3"/>
      <c r="O3"/>
      <c r="P3"/>
      <c r="Q3" s="30"/>
      <c r="R3" t="s">
        <v>549</v>
      </c>
      <c r="S3">
        <v>0</v>
      </c>
      <c r="T3">
        <v>0</v>
      </c>
      <c r="U3">
        <v>0</v>
      </c>
      <c r="V3" s="30">
        <v>10</v>
      </c>
      <c r="X3" s="5" t="str">
        <f>_xlfn.CONCAT("[",_xlfn.TEXTJOIN(",",TRUE,F4,G4,H4,I4,J4,K4,L4,M4,N4,O4,P4,Q4),"]")</f>
        <v>[STD WOOD 6INCH,0.019,Vaporpermeable Felt,0.01,Oriented strand board,0.0158,Vaporpermeable Felt,0.012,Gypsum Board,0.0157]</v>
      </c>
      <c r="Y3" s="5">
        <f>IFERROR(I4/_xlfn.XLOOKUP(H4,Materials!$A$66:$A$365,Materials!$I$66:$I$365),0)+IFERROR(K4/_xlfn.XLOOKUP(J4,Materials!$A$66:$A$365,Materials!$I$66:$I$365),0)+IFERROR(M4/_xlfn.XLOOKUP(L4,Materials!$A$66:$A$365,Materials!$I$66:$I$365),0)+IFERROR(O4/_xlfn.XLOOKUP(N4,Materials!$A$66:$A$365,Materials!$I$66:$I$365),0)+IFERROR(Q4/_xlfn.XLOOKUP(P4,Materials!$A$66:$A$365,Materials!$I$66:$I$365),0)+IFERROR(G4/_xlfn.XLOOKUP(F4,Materials!$A$66:$A$365,Materials!$I$66:$I$365),0)</f>
        <v>0.2806583333357533</v>
      </c>
      <c r="BO3" s="61"/>
      <c r="BP3" s="62"/>
      <c r="BQ3" s="62"/>
      <c r="BR3" s="63"/>
      <c r="BS3" s="63"/>
      <c r="BT3" s="63"/>
      <c r="BU3" s="63"/>
      <c r="BV3" s="62"/>
      <c r="BW3" s="62"/>
      <c r="BX3" s="62"/>
      <c r="BY3" s="62"/>
      <c r="BZ3" s="62"/>
      <c r="CA3" s="62"/>
      <c r="CB3" s="62"/>
      <c r="CC3" s="62"/>
      <c r="CD3" s="62"/>
      <c r="CE3" s="62"/>
      <c r="CF3" s="62"/>
    </row>
    <row r="4" spans="1:84" x14ac:dyDescent="0.2">
      <c r="A4" t="s">
        <v>340</v>
      </c>
      <c r="B4" t="s">
        <v>341</v>
      </c>
      <c r="C4" t="str">
        <f>_xlfn.XLOOKUP(B4,Units!$A$2:$A$100,Units!$C$2:$C$100,"")</f>
        <v>Construction for the outer and inner roofs of the building</v>
      </c>
      <c r="D4" t="str">
        <f t="shared" ref="D4:D67" si="0">X3</f>
        <v>[STD WOOD 6INCH,0.019,Vaporpermeable Felt,0.01,Oriented strand board,0.0158,Vaporpermeable Felt,0.012,Gypsum Board,0.0157]</v>
      </c>
      <c r="E4">
        <f t="shared" ref="E4:E27" si="1">IFERROR(1/Y3, "Not enough information entered")</f>
        <v>3.5630511594455094</v>
      </c>
      <c r="F4" s="29" t="s">
        <v>624</v>
      </c>
      <c r="G4">
        <v>1.9E-2</v>
      </c>
      <c r="H4" t="s">
        <v>14</v>
      </c>
      <c r="I4">
        <v>0.01</v>
      </c>
      <c r="J4" t="s">
        <v>16</v>
      </c>
      <c r="K4">
        <v>1.5800000000000002E-2</v>
      </c>
      <c r="L4" t="s">
        <v>14</v>
      </c>
      <c r="M4">
        <v>1.2E-2</v>
      </c>
      <c r="N4" t="s">
        <v>17</v>
      </c>
      <c r="O4">
        <v>1.5699999999999999E-2</v>
      </c>
      <c r="P4"/>
      <c r="Q4" s="30"/>
      <c r="R4" t="s">
        <v>549</v>
      </c>
      <c r="S4">
        <v>0</v>
      </c>
      <c r="T4">
        <v>0</v>
      </c>
      <c r="U4">
        <v>0</v>
      </c>
      <c r="V4" s="30">
        <v>10</v>
      </c>
      <c r="X4" s="5" t="str">
        <f>_xlfn.CONCAT("[",_xlfn.TEXTJOIN(",",TRUE,F5,G5,H5,I5,J5,K5,L5,M5,N5,O5,P5,Q5),"]")</f>
        <v>[Stucco,0.02,Oriented strand board,0.03,Oriented strand board]</v>
      </c>
      <c r="Y4" s="5">
        <f>IFERROR(I5/_xlfn.XLOOKUP(H5,Materials!$A$66:$A$365,Materials!$I$66:$I$365),0)+IFERROR(K5/_xlfn.XLOOKUP(J5,Materials!$A$66:$A$365,Materials!$I$66:$I$365),0)+IFERROR(M5/_xlfn.XLOOKUP(L5,Materials!$A$66:$A$365,Materials!$I$66:$I$365),0)+IFERROR(O5/_xlfn.XLOOKUP(N5,Materials!$A$66:$A$365,Materials!$I$66:$I$365),0)+IFERROR(Q5/_xlfn.XLOOKUP(P5,Materials!$A$66:$A$365,Materials!$I$66:$I$365),0)+IFERROR(G5/_xlfn.XLOOKUP(F5,Materials!$A$66:$A$365,Materials!$I$66:$I$365),0)</f>
        <v>0</v>
      </c>
      <c r="BO4" s="61"/>
      <c r="BP4" s="62"/>
      <c r="BQ4" s="62"/>
      <c r="BR4" s="63"/>
      <c r="BS4" s="63"/>
      <c r="BT4" s="63"/>
      <c r="BU4" s="63"/>
      <c r="BV4" s="62"/>
      <c r="BW4" s="62"/>
      <c r="BX4" s="62"/>
      <c r="BY4" s="62"/>
      <c r="BZ4" s="62"/>
      <c r="CA4" s="62"/>
      <c r="CB4" s="62"/>
      <c r="CC4" s="62"/>
      <c r="CD4" s="62"/>
      <c r="CE4" s="62"/>
      <c r="CF4" s="62"/>
    </row>
    <row r="5" spans="1:84" hidden="1" x14ac:dyDescent="0.2">
      <c r="A5" t="s">
        <v>342</v>
      </c>
      <c r="B5" t="s">
        <v>343</v>
      </c>
      <c r="C5" t="str">
        <f>_xlfn.XLOOKUP(B5,Units!$A$2:$A$100,Units!$C$2:$C$100,"")</f>
        <v>Construction for the outer walls/façade of the building</v>
      </c>
      <c r="D5" t="str">
        <f t="shared" si="0"/>
        <v>[Stucco,0.02,Oriented strand board,0.03,Oriented strand board]</v>
      </c>
      <c r="E5" t="str">
        <f t="shared" si="1"/>
        <v>Not enough information entered</v>
      </c>
      <c r="F5" s="29" t="s">
        <v>18</v>
      </c>
      <c r="G5">
        <v>0.02</v>
      </c>
      <c r="H5" t="s">
        <v>16</v>
      </c>
      <c r="I5">
        <v>0.03</v>
      </c>
      <c r="J5"/>
      <c r="K5"/>
      <c r="L5" t="s">
        <v>16</v>
      </c>
      <c r="M5"/>
      <c r="N5"/>
      <c r="O5"/>
      <c r="P5"/>
      <c r="Q5" s="30"/>
      <c r="R5" t="s">
        <v>549</v>
      </c>
      <c r="S5">
        <v>0</v>
      </c>
      <c r="T5">
        <v>0</v>
      </c>
      <c r="U5">
        <v>0</v>
      </c>
      <c r="V5" s="30">
        <v>10</v>
      </c>
      <c r="X5" s="5" t="str">
        <f t="shared" ref="X5:X66" si="2">_xlfn.CONCAT("[",_xlfn.TEXTJOIN(",",TRUE,F6,G6,H6,I6,J6,K6,L6,M6,N6,O6,P6,Q6),"]")</f>
        <v>[]</v>
      </c>
      <c r="Y5" s="5">
        <f>IFERROR(I6/_xlfn.XLOOKUP(H6,Materials!$A$66:$A$365,Materials!$I$66:$I$365),0)+IFERROR(K6/_xlfn.XLOOKUP(J6,Materials!$A$66:$A$365,Materials!$I$66:$I$365),0)+IFERROR(M6/_xlfn.XLOOKUP(L6,Materials!$A$66:$A$365,Materials!$I$66:$I$365),0)+IFERROR(O6/_xlfn.XLOOKUP(N6,Materials!$A$66:$A$365,Materials!$I$66:$I$365),0)+IFERROR(Q6/_xlfn.XLOOKUP(P6,Materials!$A$66:$A$365,Materials!$I$66:$I$365),0)+IFERROR(G6/_xlfn.XLOOKUP(F6,Materials!$A$66:$A$365,Materials!$I$66:$I$365),0)</f>
        <v>0</v>
      </c>
      <c r="BO5" s="61"/>
      <c r="BP5" s="62"/>
      <c r="BQ5" s="62"/>
      <c r="BR5" s="63"/>
      <c r="BS5" s="63"/>
      <c r="BT5" s="63"/>
      <c r="BU5" s="63"/>
      <c r="BV5" s="62"/>
      <c r="BW5" s="62"/>
      <c r="BX5" s="62"/>
      <c r="BY5" s="62"/>
      <c r="BZ5" s="62"/>
      <c r="CA5" s="62"/>
      <c r="CB5" s="62"/>
      <c r="CC5" s="62"/>
      <c r="CD5" s="62"/>
      <c r="CE5" s="62"/>
      <c r="CF5" s="62"/>
    </row>
    <row r="6" spans="1:84" hidden="1" x14ac:dyDescent="0.2">
      <c r="A6" t="s">
        <v>344</v>
      </c>
      <c r="B6" t="s">
        <v>343</v>
      </c>
      <c r="C6" t="str">
        <f>_xlfn.XLOOKUP(B6,Units!$A$2:$A$100,Units!$C$2:$C$100,"")</f>
        <v>Construction for the outer walls/façade of the building</v>
      </c>
      <c r="D6" t="str">
        <f t="shared" si="0"/>
        <v>[]</v>
      </c>
      <c r="E6" t="str">
        <f t="shared" si="1"/>
        <v>Not enough information entered</v>
      </c>
      <c r="F6" s="29"/>
      <c r="G6"/>
      <c r="H6"/>
      <c r="I6"/>
      <c r="J6"/>
      <c r="K6"/>
      <c r="L6"/>
      <c r="M6"/>
      <c r="N6"/>
      <c r="O6"/>
      <c r="P6"/>
      <c r="Q6" s="30"/>
      <c r="R6" t="s">
        <v>549</v>
      </c>
      <c r="S6">
        <v>0</v>
      </c>
      <c r="T6">
        <v>0</v>
      </c>
      <c r="U6">
        <v>0</v>
      </c>
      <c r="V6" s="30">
        <v>10</v>
      </c>
      <c r="X6" s="5" t="str">
        <f t="shared" si="2"/>
        <v>[]</v>
      </c>
      <c r="Y6" s="5">
        <f>IFERROR(I7/_xlfn.XLOOKUP(H7,Materials!$A$66:$A$365,Materials!$I$66:$I$365),0)+IFERROR(K7/_xlfn.XLOOKUP(J7,Materials!$A$66:$A$365,Materials!$I$66:$I$365),0)+IFERROR(M7/_xlfn.XLOOKUP(L7,Materials!$A$66:$A$365,Materials!$I$66:$I$365),0)+IFERROR(O7/_xlfn.XLOOKUP(N7,Materials!$A$66:$A$365,Materials!$I$66:$I$365),0)+IFERROR(Q7/_xlfn.XLOOKUP(P7,Materials!$A$66:$A$365,Materials!$I$66:$I$365),0)+IFERROR(G7/_xlfn.XLOOKUP(F7,Materials!$A$66:$A$365,Materials!$I$66:$I$365),0)</f>
        <v>0</v>
      </c>
      <c r="BO6" s="61"/>
      <c r="BP6" s="62"/>
      <c r="BQ6" s="62"/>
      <c r="BR6" s="63"/>
      <c r="BS6" s="63"/>
      <c r="BT6" s="63"/>
      <c r="BU6" s="63"/>
      <c r="BV6" s="62"/>
      <c r="BW6" s="62"/>
      <c r="BX6" s="62"/>
      <c r="BY6" s="62"/>
      <c r="BZ6" s="62"/>
      <c r="CA6" s="62"/>
      <c r="CB6" s="62"/>
      <c r="CC6" s="62"/>
      <c r="CD6" s="62"/>
      <c r="CE6" s="62"/>
      <c r="CF6" s="63"/>
    </row>
    <row r="7" spans="1:84" hidden="1" x14ac:dyDescent="0.2">
      <c r="A7" t="s">
        <v>345</v>
      </c>
      <c r="B7" t="s">
        <v>341</v>
      </c>
      <c r="C7" t="str">
        <f>_xlfn.XLOOKUP(B7,Units!$A$2:$A$100,Units!$C$2:$C$100,"")</f>
        <v>Construction for the outer and inner roofs of the building</v>
      </c>
      <c r="D7" t="str">
        <f t="shared" si="0"/>
        <v>[]</v>
      </c>
      <c r="E7" t="str">
        <f t="shared" si="1"/>
        <v>Not enough information entered</v>
      </c>
      <c r="F7" s="29"/>
      <c r="G7"/>
      <c r="H7"/>
      <c r="I7"/>
      <c r="J7"/>
      <c r="K7"/>
      <c r="L7"/>
      <c r="M7"/>
      <c r="N7"/>
      <c r="O7"/>
      <c r="P7"/>
      <c r="Q7" s="30"/>
      <c r="R7" t="s">
        <v>549</v>
      </c>
      <c r="S7">
        <v>0</v>
      </c>
      <c r="T7">
        <v>0</v>
      </c>
      <c r="U7">
        <v>0</v>
      </c>
      <c r="V7" s="30">
        <v>10</v>
      </c>
      <c r="X7" s="5" t="str">
        <f t="shared" si="2"/>
        <v>[]</v>
      </c>
      <c r="Y7" s="5">
        <f>IFERROR(I8/_xlfn.XLOOKUP(H8,Materials!$A$66:$A$365,Materials!$I$66:$I$365),0)+IFERROR(K8/_xlfn.XLOOKUP(J8,Materials!$A$66:$A$365,Materials!$I$66:$I$365),0)+IFERROR(M8/_xlfn.XLOOKUP(L8,Materials!$A$66:$A$365,Materials!$I$66:$I$365),0)+IFERROR(O8/_xlfn.XLOOKUP(N8,Materials!$A$66:$A$365,Materials!$I$66:$I$365),0)+IFERROR(Q8/_xlfn.XLOOKUP(P8,Materials!$A$66:$A$365,Materials!$I$66:$I$365),0)+IFERROR(G8/_xlfn.XLOOKUP(F8,Materials!$A$66:$A$365,Materials!$I$66:$I$365),0)</f>
        <v>0</v>
      </c>
      <c r="BO7" s="61"/>
      <c r="BP7" s="62"/>
      <c r="BQ7" s="62"/>
      <c r="BR7" s="63"/>
      <c r="BS7" s="63"/>
      <c r="BT7" s="63"/>
      <c r="BU7" s="63"/>
      <c r="BV7" s="62"/>
      <c r="BW7" s="62"/>
      <c r="BX7" s="62"/>
      <c r="BY7" s="62"/>
      <c r="BZ7" s="62"/>
      <c r="CA7" s="62"/>
      <c r="CB7" s="62"/>
      <c r="CC7" s="62"/>
      <c r="CD7" s="62"/>
      <c r="CE7" s="62"/>
      <c r="CF7" s="63"/>
    </row>
    <row r="8" spans="1:84" hidden="1" x14ac:dyDescent="0.2">
      <c r="A8" t="s">
        <v>346</v>
      </c>
      <c r="B8" t="s">
        <v>341</v>
      </c>
      <c r="C8" t="str">
        <f>_xlfn.XLOOKUP(B8,Units!$A$2:$A$100,Units!$C$2:$C$100,"")</f>
        <v>Construction for the outer and inner roofs of the building</v>
      </c>
      <c r="D8" t="str">
        <f t="shared" si="0"/>
        <v>[]</v>
      </c>
      <c r="E8" t="str">
        <f t="shared" si="1"/>
        <v>Not enough information entered</v>
      </c>
      <c r="F8" s="29"/>
      <c r="G8"/>
      <c r="H8"/>
      <c r="I8"/>
      <c r="J8"/>
      <c r="K8"/>
      <c r="L8"/>
      <c r="M8"/>
      <c r="N8"/>
      <c r="O8"/>
      <c r="P8"/>
      <c r="Q8" s="30"/>
      <c r="R8" t="s">
        <v>549</v>
      </c>
      <c r="S8">
        <v>0</v>
      </c>
      <c r="T8">
        <v>0</v>
      </c>
      <c r="U8">
        <v>0</v>
      </c>
      <c r="V8" s="30">
        <v>1</v>
      </c>
      <c r="X8" s="5" t="str">
        <f t="shared" si="2"/>
        <v>[]</v>
      </c>
      <c r="Y8" s="5">
        <f>IFERROR(I9/_xlfn.XLOOKUP(H9,Materials!$A$66:$A$365,Materials!$I$66:$I$365),0)+IFERROR(K9/_xlfn.XLOOKUP(J9,Materials!$A$66:$A$365,Materials!$I$66:$I$365),0)+IFERROR(M9/_xlfn.XLOOKUP(L9,Materials!$A$66:$A$365,Materials!$I$66:$I$365),0)+IFERROR(O9/_xlfn.XLOOKUP(N9,Materials!$A$66:$A$365,Materials!$I$66:$I$365),0)+IFERROR(Q9/_xlfn.XLOOKUP(P9,Materials!$A$66:$A$365,Materials!$I$66:$I$365),0)+IFERROR(G9/_xlfn.XLOOKUP(F9,Materials!$A$66:$A$365,Materials!$I$66:$I$365),0)</f>
        <v>0</v>
      </c>
      <c r="BO8" s="61"/>
      <c r="BP8" s="62"/>
      <c r="BQ8" s="62"/>
      <c r="BR8" s="63"/>
      <c r="BS8" s="63"/>
      <c r="BT8" s="63"/>
      <c r="BU8" s="63"/>
      <c r="BV8" s="62"/>
      <c r="BW8" s="62"/>
      <c r="BX8" s="62"/>
      <c r="BY8" s="62"/>
      <c r="BZ8" s="62"/>
      <c r="CA8" s="62"/>
      <c r="CB8" s="62"/>
      <c r="CC8" s="62"/>
      <c r="CD8" s="62"/>
      <c r="CE8" s="62"/>
      <c r="CF8" s="63"/>
    </row>
    <row r="9" spans="1:84" hidden="1" x14ac:dyDescent="0.2">
      <c r="A9" t="s">
        <v>347</v>
      </c>
      <c r="B9" t="s">
        <v>341</v>
      </c>
      <c r="C9" t="str">
        <f>_xlfn.XLOOKUP(B9,Units!$A$2:$A$100,Units!$C$2:$C$100,"")</f>
        <v>Construction for the outer and inner roofs of the building</v>
      </c>
      <c r="D9" t="str">
        <f t="shared" si="0"/>
        <v>[]</v>
      </c>
      <c r="E9" t="str">
        <f t="shared" si="1"/>
        <v>Not enough information entered</v>
      </c>
      <c r="F9" s="29"/>
      <c r="G9"/>
      <c r="H9"/>
      <c r="I9"/>
      <c r="J9"/>
      <c r="K9"/>
      <c r="L9"/>
      <c r="M9"/>
      <c r="N9"/>
      <c r="O9"/>
      <c r="P9"/>
      <c r="Q9" s="30"/>
      <c r="R9" t="s">
        <v>549</v>
      </c>
      <c r="S9">
        <v>0</v>
      </c>
      <c r="T9">
        <v>0</v>
      </c>
      <c r="U9">
        <v>0</v>
      </c>
      <c r="V9" s="30">
        <v>10</v>
      </c>
      <c r="X9" s="5" t="str">
        <f t="shared" si="2"/>
        <v>[]</v>
      </c>
      <c r="Y9" s="5">
        <f>IFERROR(I10/_xlfn.XLOOKUP(H10,Materials!$A$66:$A$365,Materials!$I$66:$I$365),0)+IFERROR(K10/_xlfn.XLOOKUP(J10,Materials!$A$66:$A$365,Materials!$I$66:$I$365),0)+IFERROR(M10/_xlfn.XLOOKUP(L10,Materials!$A$66:$A$365,Materials!$I$66:$I$365),0)+IFERROR(O10/_xlfn.XLOOKUP(N10,Materials!$A$66:$A$365,Materials!$I$66:$I$365),0)+IFERROR(Q10/_xlfn.XLOOKUP(P10,Materials!$A$66:$A$365,Materials!$I$66:$I$365),0)+IFERROR(G10/_xlfn.XLOOKUP(F10,Materials!$A$66:$A$365,Materials!$I$66:$I$365),0)</f>
        <v>0</v>
      </c>
      <c r="BO9" s="61"/>
      <c r="BP9" s="62"/>
      <c r="BQ9" s="62"/>
      <c r="BR9" s="63"/>
      <c r="BS9" s="63"/>
      <c r="BT9" s="63"/>
      <c r="BU9" s="63"/>
      <c r="BV9" s="62"/>
      <c r="BW9" s="62"/>
      <c r="BX9" s="62"/>
      <c r="BY9" s="62"/>
      <c r="BZ9" s="62"/>
      <c r="CA9" s="62"/>
      <c r="CB9" s="62"/>
      <c r="CC9" s="62"/>
      <c r="CD9" s="62"/>
      <c r="CE9" s="62"/>
      <c r="CF9" s="63"/>
    </row>
    <row r="10" spans="1:84" hidden="1" x14ac:dyDescent="0.2">
      <c r="A10" t="s">
        <v>348</v>
      </c>
      <c r="B10" t="s">
        <v>341</v>
      </c>
      <c r="C10" t="str">
        <f>_xlfn.XLOOKUP(B10,Units!$A$2:$A$100,Units!$C$2:$C$100,"")</f>
        <v>Construction for the outer and inner roofs of the building</v>
      </c>
      <c r="D10" t="str">
        <f t="shared" si="0"/>
        <v>[]</v>
      </c>
      <c r="E10" t="str">
        <f t="shared" si="1"/>
        <v>Not enough information entered</v>
      </c>
      <c r="F10" s="29"/>
      <c r="G10"/>
      <c r="H10"/>
      <c r="I10"/>
      <c r="J10"/>
      <c r="K10"/>
      <c r="L10"/>
      <c r="M10"/>
      <c r="N10"/>
      <c r="O10"/>
      <c r="P10"/>
      <c r="Q10" s="30"/>
      <c r="R10" t="s">
        <v>549</v>
      </c>
      <c r="S10">
        <v>0</v>
      </c>
      <c r="T10">
        <v>0</v>
      </c>
      <c r="U10">
        <v>0</v>
      </c>
      <c r="V10" s="30">
        <v>10</v>
      </c>
      <c r="X10" s="5" t="str">
        <f t="shared" si="2"/>
        <v>[]</v>
      </c>
      <c r="Y10" s="5">
        <f>IFERROR(I11/_xlfn.XLOOKUP(H11,Materials!$A$66:$A$365,Materials!$I$66:$I$365),0)+IFERROR(K11/_xlfn.XLOOKUP(J11,Materials!$A$66:$A$365,Materials!$I$66:$I$365),0)+IFERROR(M11/_xlfn.XLOOKUP(L11,Materials!$A$66:$A$365,Materials!$I$66:$I$365),0)+IFERROR(O11/_xlfn.XLOOKUP(N11,Materials!$A$66:$A$365,Materials!$I$66:$I$365),0)+IFERROR(Q11/_xlfn.XLOOKUP(P11,Materials!$A$66:$A$365,Materials!$I$66:$I$365),0)+IFERROR(G11/_xlfn.XLOOKUP(F11,Materials!$A$66:$A$365,Materials!$I$66:$I$365),0)</f>
        <v>0</v>
      </c>
      <c r="BO10" s="61"/>
      <c r="BP10" s="62"/>
      <c r="BQ10" s="62"/>
      <c r="BR10" s="63"/>
      <c r="BS10" s="63"/>
      <c r="BT10" s="63"/>
      <c r="BU10" s="63"/>
      <c r="BV10" s="62"/>
      <c r="BW10" s="62"/>
      <c r="BX10" s="62"/>
      <c r="BY10" s="62"/>
      <c r="BZ10" s="62"/>
      <c r="CA10" s="62"/>
      <c r="CB10" s="62"/>
      <c r="CC10" s="62"/>
      <c r="CD10" s="62"/>
      <c r="CE10" s="62"/>
      <c r="CF10" s="62"/>
    </row>
    <row r="11" spans="1:84" hidden="1" x14ac:dyDescent="0.2">
      <c r="A11" t="s">
        <v>349</v>
      </c>
      <c r="B11" t="s">
        <v>350</v>
      </c>
      <c r="C11" t="str">
        <f>_xlfn.XLOOKUP(B11,Units!$A$2:$A$100,Units!$C$2:$C$100,"")</f>
        <v>Construction for the exterior floor of the building</v>
      </c>
      <c r="D11" t="str">
        <f t="shared" si="0"/>
        <v>[]</v>
      </c>
      <c r="E11" t="str">
        <f t="shared" si="1"/>
        <v>Not enough information entered</v>
      </c>
      <c r="F11" s="29"/>
      <c r="G11"/>
      <c r="H11"/>
      <c r="I11"/>
      <c r="J11"/>
      <c r="K11"/>
      <c r="L11"/>
      <c r="M11"/>
      <c r="N11"/>
      <c r="O11"/>
      <c r="P11"/>
      <c r="Q11" s="30"/>
      <c r="R11" t="s">
        <v>549</v>
      </c>
      <c r="S11">
        <v>0</v>
      </c>
      <c r="T11">
        <v>0</v>
      </c>
      <c r="U11">
        <v>0</v>
      </c>
      <c r="V11" s="30">
        <v>10</v>
      </c>
      <c r="X11" s="5" t="str">
        <f t="shared" si="2"/>
        <v>[]</v>
      </c>
      <c r="Y11" s="5">
        <f>IFERROR(I12/_xlfn.XLOOKUP(H12,Materials!$A$66:$A$365,Materials!$I$66:$I$365),0)+IFERROR(K12/_xlfn.XLOOKUP(J12,Materials!$A$66:$A$365,Materials!$I$66:$I$365),0)+IFERROR(M12/_xlfn.XLOOKUP(L12,Materials!$A$66:$A$365,Materials!$I$66:$I$365),0)+IFERROR(O12/_xlfn.XLOOKUP(N12,Materials!$A$66:$A$365,Materials!$I$66:$I$365),0)+IFERROR(Q12/_xlfn.XLOOKUP(P12,Materials!$A$66:$A$365,Materials!$I$66:$I$365),0)+IFERROR(G12/_xlfn.XLOOKUP(F12,Materials!$A$66:$A$365,Materials!$I$66:$I$365),0)</f>
        <v>0</v>
      </c>
      <c r="BO11" s="61"/>
      <c r="BP11" s="62"/>
      <c r="BQ11" s="62"/>
      <c r="BR11" s="63"/>
      <c r="BS11" s="63"/>
      <c r="BT11" s="63"/>
      <c r="BU11" s="63"/>
      <c r="BV11" s="62"/>
      <c r="BW11" s="62"/>
      <c r="BX11" s="62"/>
      <c r="BY11" s="62"/>
      <c r="BZ11" s="62"/>
      <c r="CA11" s="62"/>
      <c r="CB11" s="62"/>
      <c r="CC11" s="62"/>
      <c r="CD11" s="62"/>
      <c r="CE11" s="62"/>
      <c r="CF11" s="63"/>
    </row>
    <row r="12" spans="1:84" hidden="1" x14ac:dyDescent="0.2">
      <c r="A12" t="s">
        <v>351</v>
      </c>
      <c r="B12" t="s">
        <v>341</v>
      </c>
      <c r="C12" t="str">
        <f>_xlfn.XLOOKUP(B12,Units!$A$2:$A$100,Units!$C$2:$C$100,"")</f>
        <v>Construction for the outer and inner roofs of the building</v>
      </c>
      <c r="D12" t="str">
        <f t="shared" si="0"/>
        <v>[]</v>
      </c>
      <c r="E12" t="str">
        <f t="shared" si="1"/>
        <v>Not enough information entered</v>
      </c>
      <c r="F12" s="29"/>
      <c r="G12"/>
      <c r="H12"/>
      <c r="I12"/>
      <c r="J12"/>
      <c r="K12"/>
      <c r="L12"/>
      <c r="M12"/>
      <c r="N12"/>
      <c r="O12"/>
      <c r="P12"/>
      <c r="Q12" s="30"/>
      <c r="R12" t="s">
        <v>549</v>
      </c>
      <c r="S12">
        <v>0</v>
      </c>
      <c r="T12">
        <v>0</v>
      </c>
      <c r="U12">
        <v>0</v>
      </c>
      <c r="V12" s="30">
        <v>10</v>
      </c>
      <c r="X12" s="5" t="str">
        <f t="shared" si="2"/>
        <v>[]</v>
      </c>
      <c r="Y12" s="5">
        <f>IFERROR(I13/_xlfn.XLOOKUP(H13,Materials!$A$66:$A$365,Materials!$I$66:$I$365),0)+IFERROR(K13/_xlfn.XLOOKUP(J13,Materials!$A$66:$A$365,Materials!$I$66:$I$365),0)+IFERROR(M13/_xlfn.XLOOKUP(L13,Materials!$A$66:$A$365,Materials!$I$66:$I$365),0)+IFERROR(O13/_xlfn.XLOOKUP(N13,Materials!$A$66:$A$365,Materials!$I$66:$I$365),0)+IFERROR(Q13/_xlfn.XLOOKUP(P13,Materials!$A$66:$A$365,Materials!$I$66:$I$365),0)+IFERROR(G13/_xlfn.XLOOKUP(F13,Materials!$A$66:$A$365,Materials!$I$66:$I$365),0)</f>
        <v>0</v>
      </c>
      <c r="BO12" s="61"/>
      <c r="BP12" s="62"/>
      <c r="BQ12" s="62"/>
      <c r="BR12" s="63"/>
      <c r="BS12" s="63"/>
      <c r="BT12" s="63"/>
      <c r="BU12" s="63"/>
      <c r="BV12" s="62"/>
      <c r="BW12" s="62"/>
      <c r="BX12" s="62"/>
      <c r="BY12" s="62"/>
      <c r="BZ12" s="62"/>
      <c r="CA12" s="62"/>
      <c r="CB12" s="62"/>
      <c r="CC12" s="62"/>
      <c r="CD12" s="62"/>
      <c r="CE12" s="62"/>
      <c r="CF12" s="62"/>
    </row>
    <row r="13" spans="1:84" hidden="1" x14ac:dyDescent="0.2">
      <c r="A13" t="s">
        <v>352</v>
      </c>
      <c r="B13" t="s">
        <v>353</v>
      </c>
      <c r="C13" t="str">
        <f>_xlfn.XLOOKUP(B13,Units!$A$2:$A$100,Units!$C$2:$C$100,"")</f>
        <v>Construction for the ground floor (including the associated material of the basement, heated or unheated)</v>
      </c>
      <c r="D13" t="str">
        <f t="shared" si="0"/>
        <v>[]</v>
      </c>
      <c r="E13" t="str">
        <f t="shared" si="1"/>
        <v>Not enough information entered</v>
      </c>
      <c r="F13" s="29"/>
      <c r="G13"/>
      <c r="H13"/>
      <c r="I13"/>
      <c r="J13"/>
      <c r="K13"/>
      <c r="L13"/>
      <c r="M13"/>
      <c r="N13"/>
      <c r="O13"/>
      <c r="P13"/>
      <c r="Q13" s="30"/>
      <c r="R13" t="s">
        <v>549</v>
      </c>
      <c r="S13">
        <v>0</v>
      </c>
      <c r="T13">
        <v>0</v>
      </c>
      <c r="U13">
        <v>0</v>
      </c>
      <c r="V13" s="30">
        <v>10</v>
      </c>
      <c r="X13" s="5" t="str">
        <f t="shared" si="2"/>
        <v>[]</v>
      </c>
      <c r="Y13" s="5">
        <f>IFERROR(I14/_xlfn.XLOOKUP(H14,Materials!$A$66:$A$365,Materials!$I$66:$I$365),0)+IFERROR(K14/_xlfn.XLOOKUP(J14,Materials!$A$66:$A$365,Materials!$I$66:$I$365),0)+IFERROR(M14/_xlfn.XLOOKUP(L14,Materials!$A$66:$A$365,Materials!$I$66:$I$365),0)+IFERROR(O14/_xlfn.XLOOKUP(N14,Materials!$A$66:$A$365,Materials!$I$66:$I$365),0)+IFERROR(Q14/_xlfn.XLOOKUP(P14,Materials!$A$66:$A$365,Materials!$I$66:$I$365),0)+IFERROR(G14/_xlfn.XLOOKUP(F14,Materials!$A$66:$A$365,Materials!$I$66:$I$365),0)</f>
        <v>0</v>
      </c>
      <c r="BO13" s="61"/>
      <c r="BP13" s="62"/>
      <c r="BQ13" s="62"/>
      <c r="BR13" s="63"/>
      <c r="BS13" s="63"/>
      <c r="BT13" s="63"/>
      <c r="BU13" s="63"/>
      <c r="BV13" s="62"/>
      <c r="BW13" s="62"/>
      <c r="BX13" s="62"/>
      <c r="BY13" s="62"/>
      <c r="BZ13" s="62"/>
      <c r="CA13" s="62"/>
      <c r="CB13" s="62"/>
      <c r="CC13" s="62"/>
      <c r="CD13" s="62"/>
      <c r="CE13" s="62"/>
      <c r="CF13" s="62"/>
    </row>
    <row r="14" spans="1:84" hidden="1" x14ac:dyDescent="0.2">
      <c r="A14" t="s">
        <v>354</v>
      </c>
      <c r="B14" t="s">
        <v>343</v>
      </c>
      <c r="C14" t="str">
        <f>IF(_xlfn.XLOOKUP(B14,Units!$A$2:$A$100,Units!$C$2:$C$100,"")=0,"Waiting for inputs in Column B",_xlfn.XLOOKUP(B14,Units!$A$2:$A$100,Units!$C$2:$C$100,""))</f>
        <v>Construction for the outer walls/façade of the building</v>
      </c>
      <c r="D14" t="str">
        <f t="shared" si="0"/>
        <v>[]</v>
      </c>
      <c r="E14" t="str">
        <f t="shared" si="1"/>
        <v>Not enough information entered</v>
      </c>
      <c r="F14" s="29"/>
      <c r="G14"/>
      <c r="H14"/>
      <c r="I14"/>
      <c r="J14"/>
      <c r="K14"/>
      <c r="L14"/>
      <c r="M14"/>
      <c r="N14"/>
      <c r="O14"/>
      <c r="P14"/>
      <c r="Q14" s="30"/>
      <c r="R14" t="s">
        <v>549</v>
      </c>
      <c r="S14">
        <v>0</v>
      </c>
      <c r="T14">
        <v>0</v>
      </c>
      <c r="U14">
        <v>0</v>
      </c>
      <c r="V14" s="30">
        <v>10</v>
      </c>
      <c r="X14" s="5" t="str">
        <f t="shared" si="2"/>
        <v>[]</v>
      </c>
      <c r="Y14" s="5">
        <f>IFERROR(I15/_xlfn.XLOOKUP(H15,Materials!$A$66:$A$365,Materials!$I$66:$I$365),0)+IFERROR(K15/_xlfn.XLOOKUP(J15,Materials!$A$66:$A$365,Materials!$I$66:$I$365),0)+IFERROR(M15/_xlfn.XLOOKUP(L15,Materials!$A$66:$A$365,Materials!$I$66:$I$365),0)+IFERROR(O15/_xlfn.XLOOKUP(N15,Materials!$A$66:$A$365,Materials!$I$66:$I$365),0)+IFERROR(Q15/_xlfn.XLOOKUP(P15,Materials!$A$66:$A$365,Materials!$I$66:$I$365),0)+IFERROR(G15/_xlfn.XLOOKUP(F15,Materials!$A$66:$A$365,Materials!$I$66:$I$365),0)</f>
        <v>0</v>
      </c>
      <c r="BO14" s="61"/>
      <c r="BP14" s="62"/>
      <c r="BQ14" s="62"/>
      <c r="BR14" s="63"/>
      <c r="BS14" s="63"/>
      <c r="BT14" s="63"/>
      <c r="BU14" s="63"/>
      <c r="BV14" s="62"/>
      <c r="BW14" s="62"/>
      <c r="BX14" s="62"/>
      <c r="BY14" s="62"/>
      <c r="BZ14" s="62"/>
      <c r="CA14" s="62"/>
      <c r="CB14" s="62"/>
      <c r="CC14" s="62"/>
      <c r="CD14" s="62"/>
      <c r="CE14" s="62"/>
      <c r="CF14" s="62"/>
    </row>
    <row r="15" spans="1:84" hidden="1" x14ac:dyDescent="0.2">
      <c r="A15" t="s">
        <v>511</v>
      </c>
      <c r="B15" t="s">
        <v>355</v>
      </c>
      <c r="C15" t="str">
        <f>IF(_xlfn.XLOOKUP(B15,Units!$A$2:$A$100,Units!$C$2:$C$100,"")=0,"Waiting for inputs in Column B",_xlfn.XLOOKUP(B15,Units!$A$2:$A$100,Units!$C$2:$C$100,""))</f>
        <v xml:space="preserve">Construction of the interior floor of the building </v>
      </c>
      <c r="D15" t="str">
        <f t="shared" si="0"/>
        <v>[]</v>
      </c>
      <c r="E15" t="str">
        <f t="shared" si="1"/>
        <v>Not enough information entered</v>
      </c>
      <c r="F15" s="29"/>
      <c r="G15"/>
      <c r="H15"/>
      <c r="I15"/>
      <c r="J15"/>
      <c r="K15"/>
      <c r="L15"/>
      <c r="M15"/>
      <c r="N15"/>
      <c r="O15"/>
      <c r="P15"/>
      <c r="Q15" s="30"/>
      <c r="R15" t="s">
        <v>549</v>
      </c>
      <c r="X15" s="5" t="str">
        <f t="shared" si="2"/>
        <v>[]</v>
      </c>
      <c r="Y15" s="5">
        <f>IFERROR(I16/_xlfn.XLOOKUP(H16,Materials!$A$66:$A$365,Materials!$I$66:$I$365),0)+IFERROR(K16/_xlfn.XLOOKUP(J16,Materials!$A$66:$A$365,Materials!$I$66:$I$365),0)+IFERROR(M16/_xlfn.XLOOKUP(L16,Materials!$A$66:$A$365,Materials!$I$66:$I$365),0)+IFERROR(O16/_xlfn.XLOOKUP(N16,Materials!$A$66:$A$365,Materials!$I$66:$I$365),0)+IFERROR(Q16/_xlfn.XLOOKUP(P16,Materials!$A$66:$A$365,Materials!$I$66:$I$365),0)+IFERROR(G16/_xlfn.XLOOKUP(F16,Materials!$A$66:$A$365,Materials!$I$66:$I$365),0)</f>
        <v>0</v>
      </c>
      <c r="BO15" s="61"/>
      <c r="BP15" s="62"/>
      <c r="BQ15" s="62"/>
      <c r="BR15" s="63"/>
      <c r="BS15" s="63"/>
      <c r="BT15" s="63"/>
      <c r="BU15" s="63"/>
      <c r="BV15" s="62"/>
      <c r="BW15" s="62"/>
      <c r="BX15" s="62"/>
      <c r="BY15" s="62"/>
      <c r="BZ15" s="62"/>
      <c r="CA15" s="62"/>
      <c r="CB15" s="62"/>
      <c r="CC15" s="62"/>
      <c r="CD15" s="62"/>
      <c r="CE15" s="62"/>
      <c r="CF15" s="62"/>
    </row>
    <row r="16" spans="1:84" hidden="1" x14ac:dyDescent="0.2">
      <c r="A16" t="s">
        <v>563</v>
      </c>
      <c r="B16" t="s">
        <v>341</v>
      </c>
      <c r="C16" t="str">
        <f>IF(_xlfn.XLOOKUP(B16,Units!$A$2:$A$100,Units!$C$2:$C$100,"")=0,"Waiting for inputs in Column B",_xlfn.XLOOKUP(B16,Units!$A$2:$A$100,Units!$C$2:$C$100,""))</f>
        <v>Construction for the outer and inner roofs of the building</v>
      </c>
      <c r="D16" t="str">
        <f t="shared" si="0"/>
        <v>[]</v>
      </c>
      <c r="E16" t="str">
        <f t="shared" si="1"/>
        <v>Not enough information entered</v>
      </c>
      <c r="F16" s="29"/>
      <c r="G16"/>
      <c r="H16"/>
      <c r="I16"/>
      <c r="J16"/>
      <c r="K16"/>
      <c r="L16"/>
      <c r="M16"/>
      <c r="N16"/>
      <c r="O16"/>
      <c r="P16"/>
      <c r="Q16" s="30"/>
      <c r="X16" s="5" t="str">
        <f>_xlfn.CONCAT("[",_xlfn.TEXTJOIN(",",TRUE,F17,G17,H17,I17,J17,K17,L17,M17,N17,O17,P17,Q17),"]")</f>
        <v>[Concrete Cement/Lime - Mortar - And Stucco - 1600 Kg/M3 - 51mm,0.019,Vaporpermeable Felt,0.01,Oriented strand board,0.0158,Vaporpermeable Felt,0.012,Gypsum Board,0.0157]</v>
      </c>
      <c r="Y16" s="5">
        <f>IFERROR(I17/_xlfn.XLOOKUP(H17,Materials!$A$66:$A$365,Materials!$I$66:$I$365),0)+IFERROR(K17/_xlfn.XLOOKUP(J17,Materials!$A$66:$A$365,Materials!$I$66:$I$365),0)+IFERROR(M17/_xlfn.XLOOKUP(L17,Materials!$A$66:$A$365,Materials!$I$66:$I$365),0)+IFERROR(O17/_xlfn.XLOOKUP(N17,Materials!$A$66:$A$365,Materials!$I$66:$I$365),0)+IFERROR(Q17/_xlfn.XLOOKUP(P17,Materials!$A$66:$A$365,Materials!$I$66:$I$365),0)+IFERROR(G17/_xlfn.XLOOKUP(F17,Materials!$A$66:$A$365,Materials!$I$66:$I$365),0)</f>
        <v>0.2806583333357533</v>
      </c>
      <c r="BO16" s="61"/>
      <c r="BP16" s="62"/>
      <c r="BQ16" s="62"/>
      <c r="BR16" s="63"/>
      <c r="BS16" s="63"/>
      <c r="BT16" s="63"/>
      <c r="BU16" s="63"/>
      <c r="BV16" s="62"/>
      <c r="BW16" s="62"/>
      <c r="BX16" s="62"/>
      <c r="BY16" s="62"/>
      <c r="BZ16" s="62"/>
      <c r="CA16" s="62"/>
      <c r="CB16" s="62"/>
      <c r="CC16" s="62"/>
      <c r="CD16" s="62"/>
      <c r="CE16" s="62"/>
      <c r="CF16" s="62"/>
    </row>
    <row r="17" spans="1:84" x14ac:dyDescent="0.2">
      <c r="A17" t="s">
        <v>816</v>
      </c>
      <c r="B17" t="s">
        <v>341</v>
      </c>
      <c r="C17" t="str">
        <f>IF(_xlfn.XLOOKUP(B17,Units!$A$2:$A$100,Units!$C$2:$C$100,"")=0,"Waiting for inputs in Column B",_xlfn.XLOOKUP(B17,Units!$A$2:$A$100,Units!$C$2:$C$100,""))</f>
        <v>Construction for the outer and inner roofs of the building</v>
      </c>
      <c r="D17" t="str">
        <f t="shared" si="0"/>
        <v>[Concrete Cement/Lime - Mortar - And Stucco - 1600 Kg/M3 - 51mm,0.019,Vaporpermeable Felt,0.01,Oriented strand board,0.0158,Vaporpermeable Felt,0.012,Gypsum Board,0.0157]</v>
      </c>
      <c r="E17">
        <f t="shared" si="1"/>
        <v>3.5630511594455094</v>
      </c>
      <c r="F17" s="29" t="s">
        <v>11</v>
      </c>
      <c r="G17">
        <v>1.9E-2</v>
      </c>
      <c r="H17" t="s">
        <v>14</v>
      </c>
      <c r="I17">
        <v>0.01</v>
      </c>
      <c r="J17" t="s">
        <v>16</v>
      </c>
      <c r="K17">
        <v>1.5800000000000002E-2</v>
      </c>
      <c r="L17" t="s">
        <v>14</v>
      </c>
      <c r="M17">
        <v>1.2E-2</v>
      </c>
      <c r="N17" t="s">
        <v>17</v>
      </c>
      <c r="O17">
        <v>1.5699999999999999E-2</v>
      </c>
      <c r="P17"/>
      <c r="Q17" s="30"/>
      <c r="X17" s="5" t="str">
        <f>_xlfn.CONCAT("[",_xlfn.TEXTJOIN(",",TRUE,F18,G18,H18,I18,J18,K18,L18,M18,N18,O18,P18,Q18),"]")</f>
        <v>[STD WOOD 6INCH,0.12,General Concrete,0.2]</v>
      </c>
      <c r="Y17" s="5">
        <f>IFERROR(I18/_xlfn.XLOOKUP(H18,Materials!$A$66:$A$365,Materials!$I$66:$I$365),0)+IFERROR(K18/_xlfn.XLOOKUP(J18,Materials!$A$66:$A$365,Materials!$I$66:$I$365),0)+IFERROR(M18/_xlfn.XLOOKUP(L18,Materials!$A$66:$A$365,Materials!$I$66:$I$365),0)+IFERROR(O18/_xlfn.XLOOKUP(N18,Materials!$A$66:$A$365,Materials!$I$66:$I$365),0)+IFERROR(Q18/_xlfn.XLOOKUP(P18,Materials!$A$66:$A$365,Materials!$I$66:$I$365),0)+IFERROR(G18/_xlfn.XLOOKUP(F18,Materials!$A$66:$A$365,Materials!$I$66:$I$365),0)</f>
        <v>1</v>
      </c>
      <c r="BO17" s="61"/>
      <c r="BP17" s="62"/>
      <c r="BQ17" s="62"/>
      <c r="BR17" s="63"/>
      <c r="BS17" s="63"/>
      <c r="BT17" s="63"/>
      <c r="BU17" s="63"/>
      <c r="BV17" s="62"/>
      <c r="BW17" s="62"/>
      <c r="BX17" s="62"/>
      <c r="BY17" s="62"/>
      <c r="BZ17" s="62"/>
      <c r="CA17" s="62"/>
      <c r="CB17" s="62"/>
      <c r="CC17" s="62"/>
      <c r="CD17" s="62"/>
      <c r="CE17" s="62"/>
      <c r="CF17" s="62"/>
    </row>
    <row r="18" spans="1:84" x14ac:dyDescent="0.2">
      <c r="A18" t="s">
        <v>910</v>
      </c>
      <c r="B18" t="s">
        <v>339</v>
      </c>
      <c r="C18" t="str">
        <f>IF(_xlfn.XLOOKUP(B18,Units!$A$2:$A$100,Units!$C$2:$C$100,"")=0,"Waiting for inputs in Column B",_xlfn.XLOOKUP(B18,Units!$A$2:$A$100,Units!$C$2:$C$100,""))</f>
        <v>Construction for the inner partitions/walls of the building</v>
      </c>
      <c r="D18" t="str">
        <f t="shared" si="0"/>
        <v>[STD WOOD 6INCH,0.12,General Concrete,0.2]</v>
      </c>
      <c r="E18">
        <f t="shared" si="1"/>
        <v>1</v>
      </c>
      <c r="F18" s="29" t="s">
        <v>624</v>
      </c>
      <c r="G18">
        <v>0.12</v>
      </c>
      <c r="H18" t="s">
        <v>43</v>
      </c>
      <c r="I18">
        <v>0.2</v>
      </c>
      <c r="J18"/>
      <c r="K18"/>
      <c r="L18"/>
      <c r="M18"/>
      <c r="N18"/>
      <c r="O18"/>
      <c r="P18"/>
      <c r="Q18" s="30"/>
      <c r="X18" s="5" t="str">
        <f>_xlfn.CONCAT("[",_xlfn.TEXTJOIN(",",TRUE,F19,G19,H19,I19,J19,K19,L19,M19,N19,O19,P19,Q19),"]")</f>
        <v>[STD WOOD 6INCH,0.02,Oriented strand board,0.03,Gypsum Board,0.019]</v>
      </c>
      <c r="Y18" s="5">
        <f>IFERROR(I19/_xlfn.XLOOKUP(H19,Materials!$A$66:$A$365,Materials!$I$66:$I$365),0)+IFERROR(K19/_xlfn.XLOOKUP(J19,Materials!$A$66:$A$365,Materials!$I$66:$I$365),0)+IFERROR(M19/_xlfn.XLOOKUP(L19,Materials!$A$66:$A$365,Materials!$I$66:$I$365),0)+IFERROR(O19/_xlfn.XLOOKUP(N19,Materials!$A$66:$A$365,Materials!$I$66:$I$365),0)+IFERROR(Q19/_xlfn.XLOOKUP(P19,Materials!$A$66:$A$365,Materials!$I$66:$I$365),0)+IFERROR(G19/_xlfn.XLOOKUP(F19,Materials!$A$66:$A$365,Materials!$I$66:$I$365),0)</f>
        <v>0.28541666666666665</v>
      </c>
      <c r="BO18" s="61"/>
      <c r="BP18" s="62"/>
      <c r="BQ18" s="62"/>
      <c r="BR18" s="63"/>
      <c r="BS18" s="63"/>
      <c r="BT18" s="63"/>
      <c r="BU18" s="63"/>
      <c r="BV18" s="62"/>
      <c r="BW18" s="62"/>
      <c r="BX18" s="62"/>
      <c r="BY18" s="62"/>
      <c r="BZ18" s="62"/>
      <c r="CA18" s="62"/>
      <c r="CB18" s="62"/>
      <c r="CC18" s="62"/>
      <c r="CD18" s="62"/>
      <c r="CE18" s="62"/>
      <c r="CF18" s="62"/>
    </row>
    <row r="19" spans="1:84" x14ac:dyDescent="0.2">
      <c r="A19" t="s">
        <v>911</v>
      </c>
      <c r="B19" t="s">
        <v>343</v>
      </c>
      <c r="C19" t="str">
        <f>IF(_xlfn.XLOOKUP(B19,Units!$A$2:$A$100,Units!$C$2:$C$100,"")=0,"Waiting for inputs in Column B",_xlfn.XLOOKUP(B19,Units!$A$2:$A$100,Units!$C$2:$C$100,""))</f>
        <v>Construction for the outer walls/façade of the building</v>
      </c>
      <c r="D19" t="str">
        <f t="shared" si="0"/>
        <v>[STD WOOD 6INCH,0.02,Oriented strand board,0.03,Gypsum Board,0.019]</v>
      </c>
      <c r="E19">
        <f t="shared" si="1"/>
        <v>3.5036496350364965</v>
      </c>
      <c r="F19" s="29" t="s">
        <v>624</v>
      </c>
      <c r="G19">
        <v>0.02</v>
      </c>
      <c r="H19" t="s">
        <v>16</v>
      </c>
      <c r="I19">
        <v>0.03</v>
      </c>
      <c r="J19" t="s">
        <v>17</v>
      </c>
      <c r="K19">
        <v>1.9E-2</v>
      </c>
      <c r="L19"/>
      <c r="M19"/>
      <c r="N19"/>
      <c r="O19"/>
      <c r="P19"/>
      <c r="Q19" s="30"/>
      <c r="X19" s="5" t="str">
        <f t="shared" si="2"/>
        <v>[STD WOOD 6INCH,0.02,Oriented strand board,0.03,Gypsum Board,0.019]</v>
      </c>
      <c r="Y19" s="5">
        <f>IFERROR(I20/_xlfn.XLOOKUP(H20,Materials!$A$66:$A$365,Materials!$I$66:$I$365),0)+IFERROR(K20/_xlfn.XLOOKUP(J20,Materials!$A$66:$A$365,Materials!$I$66:$I$365),0)+IFERROR(M20/_xlfn.XLOOKUP(L20,Materials!$A$66:$A$365,Materials!$I$66:$I$365),0)+IFERROR(O20/_xlfn.XLOOKUP(N20,Materials!$A$66:$A$365,Materials!$I$66:$I$365),0)+IFERROR(Q20/_xlfn.XLOOKUP(P20,Materials!$A$66:$A$365,Materials!$I$66:$I$365),0)+IFERROR(G20/_xlfn.XLOOKUP(F20,Materials!$A$66:$A$365,Materials!$I$66:$I$365),0)</f>
        <v>0.28541666666666665</v>
      </c>
      <c r="BO19" s="61"/>
      <c r="BP19" s="62"/>
      <c r="BQ19" s="62"/>
      <c r="BR19" s="63"/>
      <c r="BS19" s="63"/>
      <c r="BT19" s="63"/>
      <c r="BU19" s="63"/>
      <c r="BV19" s="62"/>
      <c r="BW19" s="62"/>
      <c r="BX19" s="62"/>
      <c r="BY19" s="62"/>
      <c r="BZ19" s="62"/>
      <c r="CA19" s="62"/>
      <c r="CB19" s="62"/>
      <c r="CC19" s="62"/>
      <c r="CD19" s="62"/>
      <c r="CE19" s="62"/>
      <c r="CF19" s="62"/>
    </row>
    <row r="20" spans="1:84" x14ac:dyDescent="0.2">
      <c r="A20" t="s">
        <v>912</v>
      </c>
      <c r="B20" t="s">
        <v>350</v>
      </c>
      <c r="C20" t="str">
        <f>IF(_xlfn.XLOOKUP(B20,Units!$A$2:$A$100,Units!$C$2:$C$100,"")=0,"Waiting for inputs in Column B",_xlfn.XLOOKUP(B20,Units!$A$2:$A$100,Units!$C$2:$C$100,""))</f>
        <v>Construction for the exterior floor of the building</v>
      </c>
      <c r="D20" t="str">
        <f t="shared" si="0"/>
        <v>[STD WOOD 6INCH,0.02,Oriented strand board,0.03,Gypsum Board,0.019]</v>
      </c>
      <c r="E20">
        <f t="shared" si="1"/>
        <v>3.5036496350364965</v>
      </c>
      <c r="F20" s="29" t="s">
        <v>624</v>
      </c>
      <c r="G20">
        <v>0.02</v>
      </c>
      <c r="H20" t="s">
        <v>16</v>
      </c>
      <c r="I20">
        <v>0.03</v>
      </c>
      <c r="J20" t="s">
        <v>17</v>
      </c>
      <c r="K20">
        <v>1.9E-2</v>
      </c>
      <c r="L20"/>
      <c r="M20"/>
      <c r="N20"/>
      <c r="O20"/>
      <c r="P20"/>
      <c r="Q20" s="30"/>
      <c r="X20" s="5" t="str">
        <f t="shared" si="2"/>
        <v>[Brick,0.523529411764706]</v>
      </c>
      <c r="Y20" s="5">
        <f>IFERROR(I21/_xlfn.XLOOKUP(H21,Materials!$A$66:$A$365,Materials!$I$66:$I$365),0)+IFERROR(K21/_xlfn.XLOOKUP(J21,Materials!$A$66:$A$365,Materials!$I$66:$I$365),0)+IFERROR(M21/_xlfn.XLOOKUP(L21,Materials!$A$66:$A$365,Materials!$I$66:$I$365),0)+IFERROR(O21/_xlfn.XLOOKUP(N21,Materials!$A$66:$A$365,Materials!$I$66:$I$365),0)+IFERROR(Q21/_xlfn.XLOOKUP(P21,Materials!$A$66:$A$365,Materials!$I$66:$I$365),0)+IFERROR(G21/_xlfn.XLOOKUP(F21,Materials!$A$66:$A$365,Materials!$I$66:$I$365),0)</f>
        <v>0.58823529411764708</v>
      </c>
      <c r="BO20" s="61"/>
      <c r="BP20" s="62"/>
      <c r="BQ20" s="62"/>
      <c r="BR20" s="63"/>
      <c r="BS20" s="63"/>
      <c r="BT20" s="63"/>
      <c r="BU20" s="63"/>
      <c r="BV20" s="62"/>
      <c r="BW20" s="62"/>
      <c r="BX20" s="62"/>
      <c r="BY20" s="62"/>
      <c r="BZ20" s="62"/>
      <c r="CA20" s="62"/>
      <c r="CB20" s="62"/>
      <c r="CC20" s="62"/>
      <c r="CD20" s="62"/>
      <c r="CE20" s="62"/>
      <c r="CF20" s="62"/>
    </row>
    <row r="21" spans="1:84" x14ac:dyDescent="0.2">
      <c r="A21" t="s">
        <v>913</v>
      </c>
      <c r="B21" t="s">
        <v>353</v>
      </c>
      <c r="C21" t="str">
        <f>IF(_xlfn.XLOOKUP(B21,Units!$A$2:$A$100,Units!$C$2:$C$100,"")=0,"Waiting for inputs in Column B",_xlfn.XLOOKUP(B21,Units!$A$2:$A$100,Units!$C$2:$C$100,""))</f>
        <v>Construction for the ground floor (including the associated material of the basement, heated or unheated)</v>
      </c>
      <c r="D21" t="str">
        <f t="shared" si="0"/>
        <v>[Brick,0.523529411764706]</v>
      </c>
      <c r="E21">
        <f t="shared" si="1"/>
        <v>1.7</v>
      </c>
      <c r="F21" s="29" t="s">
        <v>121</v>
      </c>
      <c r="G21">
        <f>0.89/1.7</f>
        <v>0.52352941176470591</v>
      </c>
      <c r="H21"/>
      <c r="I21"/>
      <c r="J21"/>
      <c r="K21"/>
      <c r="L21"/>
      <c r="M21"/>
      <c r="N21"/>
      <c r="O21"/>
      <c r="P21"/>
      <c r="Q21" s="30"/>
      <c r="X21" s="5" t="str">
        <f t="shared" si="2"/>
        <v>[STD WOOD 6INCH,0.12,General Concrete,0.2]</v>
      </c>
      <c r="Y21" s="5">
        <f>IFERROR(I22/_xlfn.XLOOKUP(H22,Materials!$A$66:$A$365,Materials!$I$66:$I$365),0)+IFERROR(K22/_xlfn.XLOOKUP(J22,Materials!$A$66:$A$365,Materials!$I$66:$I$365),0)+IFERROR(M22/_xlfn.XLOOKUP(L22,Materials!$A$66:$A$365,Materials!$I$66:$I$365),0)+IFERROR(O22/_xlfn.XLOOKUP(N22,Materials!$A$66:$A$365,Materials!$I$66:$I$365),0)+IFERROR(Q22/_xlfn.XLOOKUP(P22,Materials!$A$66:$A$365,Materials!$I$66:$I$365),0)+IFERROR(G22/_xlfn.XLOOKUP(F22,Materials!$A$66:$A$365,Materials!$I$66:$I$365),0)</f>
        <v>1</v>
      </c>
      <c r="BO21" s="61"/>
      <c r="BP21" s="62"/>
      <c r="BQ21" s="62"/>
      <c r="BR21" s="63"/>
      <c r="BS21" s="63"/>
      <c r="BT21" s="63"/>
      <c r="BU21" s="63"/>
      <c r="BV21" s="62"/>
      <c r="BW21" s="62"/>
      <c r="BX21" s="62"/>
      <c r="BY21" s="62"/>
      <c r="BZ21" s="62"/>
      <c r="CA21" s="62"/>
      <c r="CB21" s="62"/>
      <c r="CC21" s="62"/>
      <c r="CD21" s="62"/>
      <c r="CE21" s="62"/>
      <c r="CF21" s="62"/>
    </row>
    <row r="22" spans="1:84" x14ac:dyDescent="0.2">
      <c r="A22" t="s">
        <v>914</v>
      </c>
      <c r="B22" t="s">
        <v>355</v>
      </c>
      <c r="C22" t="str">
        <f>IF(_xlfn.XLOOKUP(B22,Units!$A$2:$A$100,Units!$C$2:$C$100,"")=0,"Waiting for inputs in Column B",_xlfn.XLOOKUP(B22,Units!$A$2:$A$100,Units!$C$2:$C$100,""))</f>
        <v xml:space="preserve">Construction of the interior floor of the building </v>
      </c>
      <c r="D22" t="str">
        <f t="shared" si="0"/>
        <v>[STD WOOD 6INCH,0.12,General Concrete,0.2]</v>
      </c>
      <c r="E22">
        <f t="shared" si="1"/>
        <v>1</v>
      </c>
      <c r="F22" s="29" t="s">
        <v>624</v>
      </c>
      <c r="G22">
        <v>0.12</v>
      </c>
      <c r="H22" t="s">
        <v>43</v>
      </c>
      <c r="I22">
        <v>0.2</v>
      </c>
      <c r="J22"/>
      <c r="K22"/>
      <c r="L22"/>
      <c r="M22"/>
      <c r="N22"/>
      <c r="O22"/>
      <c r="P22"/>
      <c r="Q22" s="30"/>
      <c r="X22" s="5" t="str">
        <f t="shared" si="2"/>
        <v>[]</v>
      </c>
      <c r="Y22" s="5">
        <f>IFERROR(I23/_xlfn.XLOOKUP(H23,Materials!$A$66:$A$365,Materials!$I$66:$I$365),0)+IFERROR(K23/_xlfn.XLOOKUP(J23,Materials!$A$66:$A$365,Materials!$I$66:$I$365),0)+IFERROR(M23/_xlfn.XLOOKUP(L23,Materials!$A$66:$A$365,Materials!$I$66:$I$365),0)+IFERROR(O23/_xlfn.XLOOKUP(N23,Materials!$A$66:$A$365,Materials!$I$66:$I$365),0)+IFERROR(Q23/_xlfn.XLOOKUP(P23,Materials!$A$66:$A$365,Materials!$I$66:$I$365),0)+IFERROR(G23/_xlfn.XLOOKUP(F23,Materials!$A$66:$A$365,Materials!$I$66:$I$365),0)</f>
        <v>0</v>
      </c>
      <c r="BO22" s="61"/>
      <c r="BP22" s="62"/>
      <c r="BQ22" s="62"/>
      <c r="BR22" s="63"/>
      <c r="BS22" s="63"/>
      <c r="BT22" s="63"/>
      <c r="BU22" s="63"/>
      <c r="BV22" s="62"/>
      <c r="BW22" s="62"/>
      <c r="BX22" s="62"/>
      <c r="BY22" s="62"/>
      <c r="BZ22" s="62"/>
      <c r="CA22" s="62"/>
      <c r="CB22" s="62"/>
      <c r="CC22" s="62"/>
      <c r="CD22" s="62"/>
      <c r="CE22" s="62"/>
      <c r="CF22" s="62"/>
    </row>
    <row r="23" spans="1:84" x14ac:dyDescent="0.2">
      <c r="A23" t="s">
        <v>915</v>
      </c>
      <c r="B23" t="s">
        <v>538</v>
      </c>
      <c r="C23" t="str">
        <f>IF(_xlfn.XLOOKUP(B23,Units!$A$2:$A$100,Units!$C$2:$C$100,"")=0,"Waiting for inputs in Column B",_xlfn.XLOOKUP(B23,Units!$A$2:$A$100,Units!$C$2:$C$100,""))</f>
        <v>Construction of the window including gases</v>
      </c>
      <c r="D23" t="str">
        <f t="shared" si="0"/>
        <v>[]</v>
      </c>
      <c r="E23" t="str">
        <f t="shared" si="1"/>
        <v>Not enough information entered</v>
      </c>
      <c r="F23" s="29"/>
      <c r="G23"/>
      <c r="H23"/>
      <c r="I23"/>
      <c r="J23"/>
      <c r="K23"/>
      <c r="L23"/>
      <c r="M23"/>
      <c r="N23"/>
      <c r="O23"/>
      <c r="P23"/>
      <c r="Q23" s="30"/>
      <c r="X23" s="5" t="str">
        <f t="shared" si="2"/>
        <v>[]</v>
      </c>
      <c r="Y23" s="5">
        <f>IFERROR(I24/_xlfn.XLOOKUP(H24,Materials!$A$66:$A$365,Materials!$I$66:$I$365),0)+IFERROR(K24/_xlfn.XLOOKUP(J24,Materials!$A$66:$A$365,Materials!$I$66:$I$365),0)+IFERROR(M24/_xlfn.XLOOKUP(L24,Materials!$A$66:$A$365,Materials!$I$66:$I$365),0)+IFERROR(O24/_xlfn.XLOOKUP(N24,Materials!$A$66:$A$365,Materials!$I$66:$I$365),0)+IFERROR(Q24/_xlfn.XLOOKUP(P24,Materials!$A$66:$A$365,Materials!$I$66:$I$365),0)+IFERROR(G24/_xlfn.XLOOKUP(F24,Materials!$A$66:$A$365,Materials!$I$66:$I$365),0)</f>
        <v>0</v>
      </c>
      <c r="BO23" s="61"/>
      <c r="BP23" s="62"/>
      <c r="BQ23" s="62"/>
      <c r="BR23" s="63"/>
      <c r="BS23" s="63"/>
      <c r="BT23" s="63"/>
      <c r="BU23" s="63"/>
      <c r="BV23" s="62"/>
      <c r="BW23" s="62"/>
      <c r="BX23" s="62"/>
      <c r="BY23" s="62"/>
      <c r="BZ23" s="62"/>
      <c r="CA23" s="62"/>
      <c r="CB23" s="62"/>
      <c r="CC23" s="62"/>
      <c r="CD23" s="62"/>
      <c r="CE23" s="62"/>
      <c r="CF23" s="63"/>
    </row>
    <row r="24" spans="1:84" x14ac:dyDescent="0.2">
      <c r="A24" t="s">
        <v>916</v>
      </c>
      <c r="B24" t="s">
        <v>538</v>
      </c>
      <c r="C24" t="str">
        <f>IF(_xlfn.XLOOKUP(B24,Units!$A$2:$A$100,Units!$C$2:$C$100,"")=0,"Waiting for inputs in Column B",_xlfn.XLOOKUP(B24,Units!$A$2:$A$100,Units!$C$2:$C$100,""))</f>
        <v>Construction of the window including gases</v>
      </c>
      <c r="D24" t="str">
        <f t="shared" si="0"/>
        <v>[]</v>
      </c>
      <c r="E24" t="str">
        <f t="shared" si="1"/>
        <v>Not enough information entered</v>
      </c>
      <c r="F24" s="29"/>
      <c r="G24"/>
      <c r="H24"/>
      <c r="I24"/>
      <c r="J24"/>
      <c r="K24"/>
      <c r="L24"/>
      <c r="M24"/>
      <c r="N24"/>
      <c r="O24"/>
      <c r="P24"/>
      <c r="Q24" s="30"/>
      <c r="X24" s="5" t="str">
        <f t="shared" si="2"/>
        <v>[]</v>
      </c>
      <c r="Y24" s="5">
        <f>IFERROR(I25/_xlfn.XLOOKUP(H25,Materials!$A$66:$A$365,Materials!$I$66:$I$365),0)+IFERROR(K25/_xlfn.XLOOKUP(J25,Materials!$A$66:$A$365,Materials!$I$66:$I$365),0)+IFERROR(M25/_xlfn.XLOOKUP(L25,Materials!$A$66:$A$365,Materials!$I$66:$I$365),0)+IFERROR(O25/_xlfn.XLOOKUP(N25,Materials!$A$66:$A$365,Materials!$I$66:$I$365),0)+IFERROR(Q25/_xlfn.XLOOKUP(P25,Materials!$A$66:$A$365,Materials!$I$66:$I$365),0)+IFERROR(G25/_xlfn.XLOOKUP(F25,Materials!$A$66:$A$365,Materials!$I$66:$I$365),0)</f>
        <v>0</v>
      </c>
      <c r="BO24" s="61"/>
      <c r="BP24" s="62"/>
      <c r="BQ24" s="62"/>
      <c r="BR24" s="63"/>
      <c r="BS24" s="63"/>
      <c r="BT24" s="63"/>
      <c r="BU24" s="63"/>
      <c r="BV24" s="62"/>
      <c r="BW24" s="62"/>
      <c r="BX24" s="62"/>
      <c r="BY24" s="62"/>
      <c r="BZ24" s="62"/>
      <c r="CA24" s="62"/>
      <c r="CB24" s="62"/>
      <c r="CC24" s="62"/>
      <c r="CD24" s="62"/>
      <c r="CE24" s="62"/>
      <c r="CF24" s="62"/>
    </row>
    <row r="25" spans="1:84" x14ac:dyDescent="0.2">
      <c r="C25" t="str">
        <f>IF(_xlfn.XLOOKUP(B25,Units!$A$2:$A$100,Units!$C$2:$C$100,"")=0,"Waiting for inputs in Column B",_xlfn.XLOOKUP(B25,Units!$A$2:$A$100,Units!$C$2:$C$100,""))</f>
        <v>Waiting for inputs in Column B</v>
      </c>
      <c r="D25" t="s">
        <v>693</v>
      </c>
      <c r="E25" t="str">
        <f t="shared" si="1"/>
        <v>Not enough information entered</v>
      </c>
      <c r="F25" s="29"/>
      <c r="G25"/>
      <c r="H25"/>
      <c r="I25"/>
      <c r="J25"/>
      <c r="K25"/>
      <c r="L25"/>
      <c r="M25"/>
      <c r="N25"/>
      <c r="O25"/>
      <c r="P25"/>
      <c r="Q25" s="30"/>
      <c r="X25" s="5" t="str">
        <f t="shared" si="2"/>
        <v>[]</v>
      </c>
      <c r="Y25" s="5">
        <f>IFERROR(I26/_xlfn.XLOOKUP(H26,Materials!$A$66:$A$365,Materials!$I$66:$I$365),0)+IFERROR(K26/_xlfn.XLOOKUP(J26,Materials!$A$66:$A$365,Materials!$I$66:$I$365),0)+IFERROR(M26/_xlfn.XLOOKUP(L26,Materials!$A$66:$A$365,Materials!$I$66:$I$365),0)+IFERROR(O26/_xlfn.XLOOKUP(N26,Materials!$A$66:$A$365,Materials!$I$66:$I$365),0)+IFERROR(Q26/_xlfn.XLOOKUP(P26,Materials!$A$66:$A$365,Materials!$I$66:$I$365),0)+IFERROR(G26/_xlfn.XLOOKUP(F26,Materials!$A$66:$A$365,Materials!$I$66:$I$365),0)</f>
        <v>0</v>
      </c>
      <c r="BO25" s="61"/>
      <c r="BP25" s="62"/>
      <c r="BQ25" s="62"/>
      <c r="BR25" s="63"/>
      <c r="BS25" s="63"/>
      <c r="BT25" s="63"/>
      <c r="BU25" s="63"/>
      <c r="BV25" s="62"/>
      <c r="BW25" s="62"/>
      <c r="BX25" s="62"/>
      <c r="BY25" s="62"/>
      <c r="BZ25" s="62"/>
      <c r="CA25" s="62"/>
      <c r="CB25" s="62"/>
      <c r="CC25" s="62"/>
      <c r="CD25" s="62"/>
      <c r="CE25" s="62"/>
      <c r="CF25" s="63"/>
    </row>
    <row r="26" spans="1:84" x14ac:dyDescent="0.2">
      <c r="C26" t="str">
        <f>IF(_xlfn.XLOOKUP(B26,Units!$A$2:$A$100,Units!$C$2:$C$100,"")=0,"Waiting for inputs in Column B",_xlfn.XLOOKUP(B26,Units!$A$2:$A$100,Units!$C$2:$C$100,""))</f>
        <v>Waiting for inputs in Column B</v>
      </c>
      <c r="D26" t="str">
        <f t="shared" si="0"/>
        <v>[]</v>
      </c>
      <c r="E26" t="str">
        <f t="shared" si="1"/>
        <v>Not enough information entered</v>
      </c>
      <c r="F26" s="29"/>
      <c r="G26"/>
      <c r="H26"/>
      <c r="I26"/>
      <c r="J26"/>
      <c r="K26"/>
      <c r="L26"/>
      <c r="M26"/>
      <c r="N26"/>
      <c r="O26"/>
      <c r="P26"/>
      <c r="Q26" s="30"/>
      <c r="X26" s="5" t="str">
        <f t="shared" si="2"/>
        <v>[]</v>
      </c>
      <c r="Y26" s="5">
        <f>IFERROR(I27/_xlfn.XLOOKUP(H27,Materials!$A$66:$A$365,Materials!$I$66:$I$365),0)+IFERROR(K27/_xlfn.XLOOKUP(J27,Materials!$A$66:$A$365,Materials!$I$66:$I$365),0)+IFERROR(M27/_xlfn.XLOOKUP(L27,Materials!$A$66:$A$365,Materials!$I$66:$I$365),0)+IFERROR(O27/_xlfn.XLOOKUP(N27,Materials!$A$66:$A$365,Materials!$I$66:$I$365),0)+IFERROR(Q27/_xlfn.XLOOKUP(P27,Materials!$A$66:$A$365,Materials!$I$66:$I$365),0)+IFERROR(G27/_xlfn.XLOOKUP(F27,Materials!$A$66:$A$365,Materials!$I$66:$I$365),0)</f>
        <v>0</v>
      </c>
      <c r="BO26" s="61"/>
      <c r="BP26" s="62"/>
      <c r="BQ26" s="62"/>
      <c r="BR26" s="63"/>
      <c r="BS26" s="63"/>
      <c r="BT26" s="63"/>
      <c r="BU26" s="63"/>
      <c r="BV26" s="62"/>
      <c r="BW26" s="62"/>
      <c r="BX26" s="62"/>
      <c r="BY26" s="62"/>
      <c r="BZ26" s="62"/>
      <c r="CA26" s="62"/>
      <c r="CB26" s="62"/>
      <c r="CC26" s="62"/>
      <c r="CD26" s="62"/>
      <c r="CE26" s="62"/>
      <c r="CF26" s="63"/>
    </row>
    <row r="27" spans="1:84" x14ac:dyDescent="0.2">
      <c r="C27" t="str">
        <f>IF(_xlfn.XLOOKUP(B27,Units!$A$2:$A$100,Units!$C$2:$C$100,"")=0,"Waiting for inputs in Column B",_xlfn.XLOOKUP(B27,Units!$A$2:$A$100,Units!$C$2:$C$100,""))</f>
        <v>Waiting for inputs in Column B</v>
      </c>
      <c r="D27" t="str">
        <f t="shared" si="0"/>
        <v>[]</v>
      </c>
      <c r="E27" t="str">
        <f t="shared" si="1"/>
        <v>Not enough information entered</v>
      </c>
      <c r="F27" s="29"/>
      <c r="G27"/>
      <c r="H27"/>
      <c r="I27"/>
      <c r="J27"/>
      <c r="K27"/>
      <c r="L27"/>
      <c r="M27"/>
      <c r="N27"/>
      <c r="O27"/>
      <c r="P27"/>
      <c r="Q27" s="30"/>
      <c r="X27" s="5" t="str">
        <f t="shared" si="2"/>
        <v>[]</v>
      </c>
      <c r="Y27" s="5">
        <f>IFERROR(I28/_xlfn.XLOOKUP(H28,Materials!$A$66:$A$365,Materials!$I$66:$I$365),0)+IFERROR(K28/_xlfn.XLOOKUP(J28,Materials!$A$66:$A$365,Materials!$I$66:$I$365),0)+IFERROR(M28/_xlfn.XLOOKUP(L28,Materials!$A$66:$A$365,Materials!$I$66:$I$365),0)+IFERROR(O28/_xlfn.XLOOKUP(N28,Materials!$A$66:$A$365,Materials!$I$66:$I$365),0)+IFERROR(Q28/_xlfn.XLOOKUP(P28,Materials!$A$66:$A$365,Materials!$I$66:$I$365),0)+IFERROR(G28/_xlfn.XLOOKUP(F28,Materials!$A$66:$A$365,Materials!$I$66:$I$365),0)</f>
        <v>0</v>
      </c>
      <c r="BO27" s="61"/>
      <c r="BP27" s="62"/>
      <c r="BQ27" s="62"/>
      <c r="BR27" s="63"/>
      <c r="BS27" s="63"/>
      <c r="BT27" s="63"/>
      <c r="BU27" s="63"/>
      <c r="BV27" s="62"/>
      <c r="BW27" s="62"/>
      <c r="BX27" s="62"/>
      <c r="BY27" s="62"/>
      <c r="BZ27" s="62"/>
      <c r="CA27" s="62"/>
      <c r="CB27" s="62"/>
      <c r="CC27" s="62"/>
      <c r="CD27" s="62"/>
      <c r="CE27" s="62"/>
      <c r="CF27" s="62"/>
    </row>
    <row r="28" spans="1:84" x14ac:dyDescent="0.2">
      <c r="D28" t="str">
        <f t="shared" si="0"/>
        <v>[]</v>
      </c>
      <c r="F28" s="29"/>
      <c r="G28"/>
      <c r="H28"/>
      <c r="I28"/>
      <c r="J28"/>
      <c r="K28"/>
      <c r="L28"/>
      <c r="M28"/>
      <c r="N28"/>
      <c r="O28"/>
      <c r="P28"/>
      <c r="Q28" s="30"/>
      <c r="X28" s="5" t="str">
        <f t="shared" si="2"/>
        <v>[]</v>
      </c>
      <c r="Y28" s="5">
        <f>IFERROR(I29/_xlfn.XLOOKUP(H29,Materials!$A$66:$A$365,Materials!$I$66:$I$365),0)+IFERROR(K29/_xlfn.XLOOKUP(J29,Materials!$A$66:$A$365,Materials!$I$66:$I$365),0)+IFERROR(M29/_xlfn.XLOOKUP(L29,Materials!$A$66:$A$365,Materials!$I$66:$I$365),0)+IFERROR(O29/_xlfn.XLOOKUP(N29,Materials!$A$66:$A$365,Materials!$I$66:$I$365),0)+IFERROR(Q29/_xlfn.XLOOKUP(P29,Materials!$A$66:$A$365,Materials!$I$66:$I$365),0)+IFERROR(G29/_xlfn.XLOOKUP(F29,Materials!$A$66:$A$365,Materials!$I$66:$I$365),0)</f>
        <v>0</v>
      </c>
      <c r="BO28" s="61"/>
      <c r="BP28" s="62"/>
      <c r="BQ28" s="62"/>
      <c r="BR28" s="63"/>
      <c r="BS28" s="63"/>
      <c r="BT28" s="63"/>
      <c r="BU28" s="63"/>
      <c r="BV28" s="62"/>
      <c r="BW28" s="62"/>
      <c r="BX28" s="62"/>
      <c r="BY28" s="62"/>
      <c r="BZ28" s="62"/>
      <c r="CA28" s="62"/>
      <c r="CB28" s="62"/>
      <c r="CC28" s="62"/>
      <c r="CD28" s="62"/>
      <c r="CE28" s="62"/>
      <c r="CF28" s="62"/>
    </row>
    <row r="29" spans="1:84" x14ac:dyDescent="0.2">
      <c r="C29" t="str">
        <f>IF(_xlfn.XLOOKUP(B28,Units!$A$2:$A$100,Units!$C$2:$C$100,"")=0,"Waiting for inputs in Column B",_xlfn.XLOOKUP(B28,Units!$A$2:$A$100,Units!$C$2:$C$100,""))</f>
        <v>Waiting for inputs in Column B</v>
      </c>
      <c r="D29" t="str">
        <f t="shared" si="0"/>
        <v>[]</v>
      </c>
      <c r="E29" t="str">
        <f t="shared" ref="E29:E68" si="3">IFERROR(1/Y27, "Not enough information entered")</f>
        <v>Not enough information entered</v>
      </c>
      <c r="F29" s="29"/>
      <c r="G29"/>
      <c r="H29"/>
      <c r="I29"/>
      <c r="J29"/>
      <c r="K29"/>
      <c r="L29"/>
      <c r="M29"/>
      <c r="N29"/>
      <c r="O29"/>
      <c r="P29"/>
      <c r="Q29" s="30"/>
      <c r="X29" s="5" t="str">
        <f t="shared" si="2"/>
        <v>[]</v>
      </c>
      <c r="Y29" s="5">
        <f>IFERROR(I30/_xlfn.XLOOKUP(H30,Materials!$A$66:$A$365,Materials!$I$66:$I$365),0)+IFERROR(K30/_xlfn.XLOOKUP(J30,Materials!$A$66:$A$365,Materials!$I$66:$I$365),0)+IFERROR(M30/_xlfn.XLOOKUP(L30,Materials!$A$66:$A$365,Materials!$I$66:$I$365),0)+IFERROR(O30/_xlfn.XLOOKUP(N30,Materials!$A$66:$A$365,Materials!$I$66:$I$365),0)+IFERROR(Q30/_xlfn.XLOOKUP(P30,Materials!$A$66:$A$365,Materials!$I$66:$I$365),0)+IFERROR(G30/_xlfn.XLOOKUP(F30,Materials!$A$66:$A$365,Materials!$I$66:$I$365),0)</f>
        <v>0</v>
      </c>
      <c r="BO29" s="61"/>
      <c r="BP29" s="62"/>
      <c r="BQ29" s="62"/>
      <c r="BR29" s="63"/>
      <c r="BS29" s="63"/>
      <c r="BT29" s="63"/>
      <c r="BU29" s="63"/>
      <c r="BV29" s="62"/>
      <c r="BW29" s="62"/>
      <c r="BX29" s="62"/>
      <c r="BY29" s="62"/>
      <c r="BZ29" s="62"/>
      <c r="CA29" s="62"/>
      <c r="CB29" s="62"/>
      <c r="CC29" s="62"/>
      <c r="CD29" s="62"/>
      <c r="CE29" s="62"/>
      <c r="CF29" s="62"/>
    </row>
    <row r="30" spans="1:84" x14ac:dyDescent="0.2">
      <c r="C30" t="str">
        <f>IF(_xlfn.XLOOKUP(B29,Units!$A$2:$A$100,Units!$C$2:$C$100,"")=0,"Waiting for inputs in Column B",_xlfn.XLOOKUP(B29,Units!$A$2:$A$100,Units!$C$2:$C$100,""))</f>
        <v>Waiting for inputs in Column B</v>
      </c>
      <c r="D30" t="str">
        <f t="shared" si="0"/>
        <v>[]</v>
      </c>
      <c r="E30" t="str">
        <f t="shared" si="3"/>
        <v>Not enough information entered</v>
      </c>
      <c r="F30" s="29"/>
      <c r="G30"/>
      <c r="H30"/>
      <c r="I30"/>
      <c r="J30"/>
      <c r="K30"/>
      <c r="L30"/>
      <c r="M30"/>
      <c r="N30"/>
      <c r="O30"/>
      <c r="P30"/>
      <c r="Q30" s="30"/>
      <c r="X30" s="5" t="str">
        <f t="shared" si="2"/>
        <v>[]</v>
      </c>
      <c r="Y30" s="5">
        <f>IFERROR(I31/_xlfn.XLOOKUP(H31,Materials!$A$66:$A$365,Materials!$I$66:$I$365),0)+IFERROR(K31/_xlfn.XLOOKUP(J31,Materials!$A$66:$A$365,Materials!$I$66:$I$365),0)+IFERROR(M31/_xlfn.XLOOKUP(L31,Materials!$A$66:$A$365,Materials!$I$66:$I$365),0)+IFERROR(O31/_xlfn.XLOOKUP(N31,Materials!$A$66:$A$365,Materials!$I$66:$I$365),0)+IFERROR(Q31/_xlfn.XLOOKUP(P31,Materials!$A$66:$A$365,Materials!$I$66:$I$365),0)+IFERROR(G31/_xlfn.XLOOKUP(F31,Materials!$A$66:$A$365,Materials!$I$66:$I$365),0)</f>
        <v>0</v>
      </c>
      <c r="BO30" s="61"/>
      <c r="BP30" s="62"/>
      <c r="BQ30" s="62"/>
      <c r="BR30" s="63"/>
      <c r="BS30" s="63"/>
      <c r="BT30" s="63"/>
      <c r="BU30" s="63"/>
      <c r="BV30" s="62"/>
      <c r="BW30" s="62"/>
      <c r="BX30" s="62"/>
      <c r="BY30" s="62"/>
      <c r="BZ30" s="62"/>
      <c r="CA30" s="62"/>
      <c r="CB30" s="62"/>
      <c r="CC30" s="62"/>
      <c r="CD30" s="62"/>
      <c r="CE30" s="62"/>
      <c r="CF30" s="63"/>
    </row>
    <row r="31" spans="1:84" x14ac:dyDescent="0.2">
      <c r="C31" t="str">
        <f>IF(_xlfn.XLOOKUP(B30,Units!$A$2:$A$100,Units!$C$2:$C$100,"")=0,"Waiting for inputs in Column B",_xlfn.XLOOKUP(B30,Units!$A$2:$A$100,Units!$C$2:$C$100,""))</f>
        <v>Waiting for inputs in Column B</v>
      </c>
      <c r="D31" t="str">
        <f t="shared" si="0"/>
        <v>[]</v>
      </c>
      <c r="E31" t="str">
        <f t="shared" si="3"/>
        <v>Not enough information entered</v>
      </c>
      <c r="F31" s="29"/>
      <c r="G31"/>
      <c r="H31"/>
      <c r="I31"/>
      <c r="J31"/>
      <c r="K31"/>
      <c r="L31"/>
      <c r="M31"/>
      <c r="N31"/>
      <c r="O31"/>
      <c r="P31"/>
      <c r="Q31" s="30"/>
      <c r="X31" s="5" t="str">
        <f t="shared" si="2"/>
        <v>[]</v>
      </c>
      <c r="Y31" s="5">
        <f>IFERROR(I32/_xlfn.XLOOKUP(H32,Materials!$A$66:$A$365,Materials!$I$66:$I$365),0)+IFERROR(K32/_xlfn.XLOOKUP(J32,Materials!$A$66:$A$365,Materials!$I$66:$I$365),0)+IFERROR(M32/_xlfn.XLOOKUP(L32,Materials!$A$66:$A$365,Materials!$I$66:$I$365),0)+IFERROR(O32/_xlfn.XLOOKUP(N32,Materials!$A$66:$A$365,Materials!$I$66:$I$365),0)+IFERROR(Q32/_xlfn.XLOOKUP(P32,Materials!$A$66:$A$365,Materials!$I$66:$I$365),0)+IFERROR(G32/_xlfn.XLOOKUP(F32,Materials!$A$66:$A$365,Materials!$I$66:$I$365),0)</f>
        <v>0</v>
      </c>
      <c r="BO31" s="61"/>
      <c r="BP31" s="62"/>
      <c r="BQ31" s="62"/>
      <c r="BR31" s="63"/>
      <c r="BS31" s="63"/>
      <c r="BT31" s="63"/>
      <c r="BU31" s="63"/>
      <c r="BV31" s="62"/>
      <c r="BW31" s="62"/>
      <c r="BX31" s="62"/>
      <c r="BY31" s="62"/>
      <c r="BZ31" s="62"/>
      <c r="CA31" s="62"/>
      <c r="CB31" s="63"/>
      <c r="CC31" s="62"/>
      <c r="CD31" s="62"/>
      <c r="CE31" s="62"/>
      <c r="CF31" s="63"/>
    </row>
    <row r="32" spans="1:84" x14ac:dyDescent="0.2">
      <c r="C32" t="str">
        <f>IF(_xlfn.XLOOKUP(B31,Units!$A$2:$A$100,Units!$C$2:$C$100,"")=0,"Waiting for inputs in Column B",_xlfn.XLOOKUP(B31,Units!$A$2:$A$100,Units!$C$2:$C$100,""))</f>
        <v>Waiting for inputs in Column B</v>
      </c>
      <c r="D32" t="str">
        <f t="shared" si="0"/>
        <v>[]</v>
      </c>
      <c r="E32" t="str">
        <f t="shared" si="3"/>
        <v>Not enough information entered</v>
      </c>
      <c r="F32" s="29"/>
      <c r="G32"/>
      <c r="H32"/>
      <c r="I32"/>
      <c r="J32"/>
      <c r="K32"/>
      <c r="L32"/>
      <c r="M32"/>
      <c r="N32"/>
      <c r="O32"/>
      <c r="P32"/>
      <c r="Q32" s="30"/>
      <c r="X32" s="5" t="str">
        <f t="shared" si="2"/>
        <v>[]</v>
      </c>
      <c r="Y32" s="5">
        <f>IFERROR(I33/_xlfn.XLOOKUP(H33,Materials!$A$66:$A$365,Materials!$I$66:$I$365),0)+IFERROR(K33/_xlfn.XLOOKUP(J33,Materials!$A$66:$A$365,Materials!$I$66:$I$365),0)+IFERROR(M33/_xlfn.XLOOKUP(L33,Materials!$A$66:$A$365,Materials!$I$66:$I$365),0)+IFERROR(O33/_xlfn.XLOOKUP(N33,Materials!$A$66:$A$365,Materials!$I$66:$I$365),0)+IFERROR(Q33/_xlfn.XLOOKUP(P33,Materials!$A$66:$A$365,Materials!$I$66:$I$365),0)+IFERROR(G33/_xlfn.XLOOKUP(F33,Materials!$A$66:$A$365,Materials!$I$66:$I$365),0)</f>
        <v>0</v>
      </c>
      <c r="BO32" s="61"/>
      <c r="BP32" s="62"/>
      <c r="BQ32" s="62"/>
      <c r="BR32" s="63"/>
      <c r="BS32" s="63"/>
      <c r="BT32" s="63"/>
      <c r="BU32" s="63"/>
      <c r="BV32" s="62"/>
      <c r="BW32" s="62"/>
      <c r="BX32" s="62"/>
      <c r="BY32" s="62"/>
      <c r="BZ32" s="62"/>
      <c r="CA32" s="62"/>
      <c r="CB32" s="63"/>
      <c r="CC32" s="62"/>
      <c r="CD32" s="62"/>
      <c r="CE32" s="62"/>
      <c r="CF32" s="63"/>
    </row>
    <row r="33" spans="3:84" x14ac:dyDescent="0.2">
      <c r="C33" t="str">
        <f>IF(_xlfn.XLOOKUP(B32,Units!$A$2:$A$100,Units!$C$2:$C$100,"")=0,"Waiting for inputs in Column B",_xlfn.XLOOKUP(B32,Units!$A$2:$A$100,Units!$C$2:$C$100,""))</f>
        <v>Waiting for inputs in Column B</v>
      </c>
      <c r="D33" t="str">
        <f t="shared" si="0"/>
        <v>[]</v>
      </c>
      <c r="E33" t="str">
        <f t="shared" si="3"/>
        <v>Not enough information entered</v>
      </c>
      <c r="F33" s="29"/>
      <c r="G33"/>
      <c r="H33"/>
      <c r="I33"/>
      <c r="J33"/>
      <c r="K33"/>
      <c r="L33"/>
      <c r="M33"/>
      <c r="N33"/>
      <c r="O33"/>
      <c r="P33"/>
      <c r="Q33" s="30"/>
      <c r="X33" s="5" t="str">
        <f t="shared" si="2"/>
        <v>[]</v>
      </c>
      <c r="Y33" s="5">
        <f>IFERROR(I34/_xlfn.XLOOKUP(H34,Materials!$A$66:$A$365,Materials!$I$66:$I$365),0)+IFERROR(K34/_xlfn.XLOOKUP(J34,Materials!$A$66:$A$365,Materials!$I$66:$I$365),0)+IFERROR(M34/_xlfn.XLOOKUP(L34,Materials!$A$66:$A$365,Materials!$I$66:$I$365),0)+IFERROR(O34/_xlfn.XLOOKUP(N34,Materials!$A$66:$A$365,Materials!$I$66:$I$365),0)+IFERROR(Q34/_xlfn.XLOOKUP(P34,Materials!$A$66:$A$365,Materials!$I$66:$I$365),0)+IFERROR(G34/_xlfn.XLOOKUP(F34,Materials!$A$66:$A$365,Materials!$I$66:$I$365),0)</f>
        <v>0</v>
      </c>
      <c r="BO33" s="61"/>
      <c r="BP33" s="62"/>
      <c r="BQ33" s="62"/>
      <c r="BR33" s="63"/>
      <c r="BS33" s="63"/>
      <c r="BT33" s="63"/>
      <c r="BU33" s="63"/>
      <c r="BV33" s="62"/>
      <c r="BW33" s="62"/>
      <c r="BX33" s="62"/>
      <c r="BY33" s="62"/>
      <c r="BZ33" s="62"/>
      <c r="CA33" s="62"/>
      <c r="CB33" s="63"/>
      <c r="CC33" s="62"/>
      <c r="CD33" s="62"/>
      <c r="CE33" s="62"/>
      <c r="CF33" s="63"/>
    </row>
    <row r="34" spans="3:84" x14ac:dyDescent="0.2">
      <c r="C34" t="str">
        <f>IF(_xlfn.XLOOKUP(B33,Units!$A$2:$A$100,Units!$C$2:$C$100,"")=0,"Waiting for inputs in Column B",_xlfn.XLOOKUP(B33,Units!$A$2:$A$100,Units!$C$2:$C$100,""))</f>
        <v>Waiting for inputs in Column B</v>
      </c>
      <c r="D34" t="str">
        <f t="shared" si="0"/>
        <v>[]</v>
      </c>
      <c r="E34" t="str">
        <f t="shared" si="3"/>
        <v>Not enough information entered</v>
      </c>
      <c r="F34" s="29"/>
      <c r="G34"/>
      <c r="H34"/>
      <c r="I34"/>
      <c r="J34"/>
      <c r="K34"/>
      <c r="L34"/>
      <c r="M34"/>
      <c r="N34"/>
      <c r="O34"/>
      <c r="P34"/>
      <c r="Q34" s="30"/>
      <c r="X34" s="5" t="str">
        <f t="shared" si="2"/>
        <v>[]</v>
      </c>
      <c r="Y34" s="5">
        <f>IFERROR(I35/_xlfn.XLOOKUP(H35,Materials!$A$66:$A$365,Materials!$I$66:$I$365),0)+IFERROR(K35/_xlfn.XLOOKUP(J35,Materials!$A$66:$A$365,Materials!$I$66:$I$365),0)+IFERROR(M35/_xlfn.XLOOKUP(L35,Materials!$A$66:$A$365,Materials!$I$66:$I$365),0)+IFERROR(O35/_xlfn.XLOOKUP(N35,Materials!$A$66:$A$365,Materials!$I$66:$I$365),0)+IFERROR(Q35/_xlfn.XLOOKUP(P35,Materials!$A$66:$A$365,Materials!$I$66:$I$365),0)+IFERROR(G35/_xlfn.XLOOKUP(F35,Materials!$A$66:$A$365,Materials!$I$66:$I$365),0)</f>
        <v>0</v>
      </c>
      <c r="BO34" s="61"/>
      <c r="BP34" s="62"/>
      <c r="BQ34" s="62"/>
      <c r="BR34" s="63"/>
      <c r="BS34" s="63"/>
      <c r="BT34" s="63"/>
      <c r="BU34" s="63"/>
      <c r="BV34" s="62"/>
      <c r="BW34" s="62"/>
      <c r="BX34" s="62"/>
      <c r="BY34" s="62"/>
      <c r="BZ34" s="62"/>
      <c r="CA34" s="62"/>
      <c r="CB34" s="63"/>
      <c r="CC34" s="62"/>
      <c r="CD34" s="62"/>
      <c r="CE34" s="62"/>
      <c r="CF34" s="63"/>
    </row>
    <row r="35" spans="3:84" x14ac:dyDescent="0.2">
      <c r="C35" t="str">
        <f>IF(_xlfn.XLOOKUP(B34,Units!$A$2:$A$100,Units!$C$2:$C$100,"")=0,"Waiting for inputs in Column B",_xlfn.XLOOKUP(B34,Units!$A$2:$A$100,Units!$C$2:$C$100,""))</f>
        <v>Waiting for inputs in Column B</v>
      </c>
      <c r="D35" t="str">
        <f t="shared" si="0"/>
        <v>[]</v>
      </c>
      <c r="E35" t="str">
        <f t="shared" si="3"/>
        <v>Not enough information entered</v>
      </c>
      <c r="F35" s="29"/>
      <c r="G35"/>
      <c r="H35"/>
      <c r="I35"/>
      <c r="J35"/>
      <c r="K35"/>
      <c r="L35"/>
      <c r="M35"/>
      <c r="N35"/>
      <c r="O35"/>
      <c r="P35"/>
      <c r="Q35" s="30"/>
      <c r="X35" s="5" t="str">
        <f t="shared" si="2"/>
        <v>[]</v>
      </c>
      <c r="Y35" s="5">
        <f>IFERROR(I36/_xlfn.XLOOKUP(H36,Materials!$A$66:$A$365,Materials!$I$66:$I$365),0)+IFERROR(K36/_xlfn.XLOOKUP(J36,Materials!$A$66:$A$365,Materials!$I$66:$I$365),0)+IFERROR(M36/_xlfn.XLOOKUP(L36,Materials!$A$66:$A$365,Materials!$I$66:$I$365),0)+IFERROR(O36/_xlfn.XLOOKUP(N36,Materials!$A$66:$A$365,Materials!$I$66:$I$365),0)+IFERROR(Q36/_xlfn.XLOOKUP(P36,Materials!$A$66:$A$365,Materials!$I$66:$I$365),0)+IFERROR(G36/_xlfn.XLOOKUP(F36,Materials!$A$66:$A$365,Materials!$I$66:$I$365),0)</f>
        <v>0</v>
      </c>
      <c r="BO35" s="61"/>
      <c r="BP35" s="62"/>
      <c r="BQ35" s="62"/>
      <c r="BR35" s="63"/>
      <c r="BS35" s="63"/>
      <c r="BT35" s="63"/>
      <c r="BU35" s="63"/>
      <c r="BV35" s="62"/>
      <c r="BW35" s="62"/>
      <c r="BX35" s="62"/>
      <c r="BY35" s="62"/>
      <c r="BZ35" s="62"/>
      <c r="CA35" s="62"/>
      <c r="CB35" s="63"/>
      <c r="CC35" s="62"/>
      <c r="CD35" s="62"/>
      <c r="CE35" s="62"/>
      <c r="CF35" s="63"/>
    </row>
    <row r="36" spans="3:84" x14ac:dyDescent="0.2">
      <c r="C36" t="str">
        <f>IF(_xlfn.XLOOKUP(B35,Units!$A$2:$A$100,Units!$C$2:$C$100,"")=0,"Waiting for inputs in Column B",_xlfn.XLOOKUP(B35,Units!$A$2:$A$100,Units!$C$2:$C$100,""))</f>
        <v>Waiting for inputs in Column B</v>
      </c>
      <c r="D36" t="str">
        <f t="shared" si="0"/>
        <v>[]</v>
      </c>
      <c r="E36" t="str">
        <f t="shared" si="3"/>
        <v>Not enough information entered</v>
      </c>
      <c r="F36" s="29"/>
      <c r="G36"/>
      <c r="H36"/>
      <c r="I36"/>
      <c r="J36"/>
      <c r="K36"/>
      <c r="L36"/>
      <c r="M36"/>
      <c r="N36"/>
      <c r="O36"/>
      <c r="P36"/>
      <c r="Q36" s="30"/>
      <c r="X36" s="5" t="str">
        <f t="shared" si="2"/>
        <v>[]</v>
      </c>
      <c r="Y36" s="5">
        <f>IFERROR(I37/_xlfn.XLOOKUP(H37,Materials!$A$66:$A$365,Materials!$I$66:$I$365),0)+IFERROR(K37/_xlfn.XLOOKUP(J37,Materials!$A$66:$A$365,Materials!$I$66:$I$365),0)+IFERROR(M37/_xlfn.XLOOKUP(L37,Materials!$A$66:$A$365,Materials!$I$66:$I$365),0)+IFERROR(O37/_xlfn.XLOOKUP(N37,Materials!$A$66:$A$365,Materials!$I$66:$I$365),0)+IFERROR(Q37/_xlfn.XLOOKUP(P37,Materials!$A$66:$A$365,Materials!$I$66:$I$365),0)+IFERROR(G37/_xlfn.XLOOKUP(F37,Materials!$A$66:$A$365,Materials!$I$66:$I$365),0)</f>
        <v>0</v>
      </c>
      <c r="BO36" s="61"/>
      <c r="BP36" s="62"/>
      <c r="BQ36" s="62"/>
      <c r="BR36" s="63"/>
      <c r="BS36" s="63"/>
      <c r="BT36" s="63"/>
      <c r="BU36" s="63"/>
      <c r="BV36" s="62"/>
      <c r="BW36" s="62"/>
      <c r="BX36" s="62"/>
      <c r="BY36" s="62"/>
      <c r="BZ36" s="62"/>
      <c r="CA36" s="62"/>
      <c r="CB36" s="64"/>
      <c r="CC36" s="62"/>
      <c r="CD36" s="62"/>
      <c r="CE36" s="62"/>
      <c r="CF36" s="63"/>
    </row>
    <row r="37" spans="3:84" x14ac:dyDescent="0.2">
      <c r="C37" t="str">
        <f>IF(_xlfn.XLOOKUP(B36,Units!$A$2:$A$100,Units!$C$2:$C$100,"")=0,"Waiting for inputs in Column B",_xlfn.XLOOKUP(B36,Units!$A$2:$A$100,Units!$C$2:$C$100,""))</f>
        <v>Waiting for inputs in Column B</v>
      </c>
      <c r="D37" t="str">
        <f t="shared" si="0"/>
        <v>[]</v>
      </c>
      <c r="E37" t="str">
        <f t="shared" si="3"/>
        <v>Not enough information entered</v>
      </c>
      <c r="F37" s="29"/>
      <c r="G37"/>
      <c r="H37"/>
      <c r="I37"/>
      <c r="J37"/>
      <c r="K37"/>
      <c r="L37"/>
      <c r="M37"/>
      <c r="N37"/>
      <c r="O37"/>
      <c r="P37"/>
      <c r="Q37" s="30"/>
      <c r="X37" s="5" t="str">
        <f t="shared" si="2"/>
        <v>[]</v>
      </c>
      <c r="Y37" s="5">
        <f>IFERROR(I38/_xlfn.XLOOKUP(H38,Materials!$A$66:$A$365,Materials!$I$66:$I$365),0)+IFERROR(K38/_xlfn.XLOOKUP(J38,Materials!$A$66:$A$365,Materials!$I$66:$I$365),0)+IFERROR(M38/_xlfn.XLOOKUP(L38,Materials!$A$66:$A$365,Materials!$I$66:$I$365),0)+IFERROR(O38/_xlfn.XLOOKUP(N38,Materials!$A$66:$A$365,Materials!$I$66:$I$365),0)+IFERROR(Q38/_xlfn.XLOOKUP(P38,Materials!$A$66:$A$365,Materials!$I$66:$I$365),0)+IFERROR(G38/_xlfn.XLOOKUP(F38,Materials!$A$66:$A$365,Materials!$I$66:$I$365),0)</f>
        <v>0</v>
      </c>
      <c r="BO37" s="61"/>
      <c r="BP37" s="62"/>
      <c r="BQ37" s="62"/>
      <c r="BR37" s="63"/>
      <c r="BS37" s="63"/>
      <c r="BT37" s="63"/>
      <c r="BU37" s="63"/>
      <c r="BV37" s="62"/>
      <c r="BW37" s="62"/>
      <c r="BX37" s="62"/>
      <c r="BY37" s="62"/>
      <c r="BZ37" s="62"/>
      <c r="CA37" s="62"/>
      <c r="CB37" s="64"/>
      <c r="CC37" s="62"/>
      <c r="CD37" s="62"/>
      <c r="CE37" s="62"/>
      <c r="CF37" s="63"/>
    </row>
    <row r="38" spans="3:84" x14ac:dyDescent="0.2">
      <c r="C38" t="str">
        <f>IF(_xlfn.XLOOKUP(B37,Units!$A$2:$A$100,Units!$C$2:$C$100,"")=0,"Waiting for inputs in Column B",_xlfn.XLOOKUP(B37,Units!$A$2:$A$100,Units!$C$2:$C$100,""))</f>
        <v>Waiting for inputs in Column B</v>
      </c>
      <c r="D38" t="str">
        <f t="shared" si="0"/>
        <v>[]</v>
      </c>
      <c r="E38" t="str">
        <f t="shared" si="3"/>
        <v>Not enough information entered</v>
      </c>
      <c r="F38" s="29"/>
      <c r="G38"/>
      <c r="H38"/>
      <c r="I38"/>
      <c r="J38"/>
      <c r="K38"/>
      <c r="L38"/>
      <c r="M38"/>
      <c r="N38"/>
      <c r="O38"/>
      <c r="P38"/>
      <c r="Q38" s="30"/>
      <c r="X38" s="5" t="str">
        <f t="shared" si="2"/>
        <v>[]</v>
      </c>
      <c r="Y38" s="5">
        <f>IFERROR(I39/_xlfn.XLOOKUP(H39,Materials!$A$66:$A$365,Materials!$I$66:$I$365),0)+IFERROR(K39/_xlfn.XLOOKUP(J39,Materials!$A$66:$A$365,Materials!$I$66:$I$365),0)+IFERROR(M39/_xlfn.XLOOKUP(L39,Materials!$A$66:$A$365,Materials!$I$66:$I$365),0)+IFERROR(O39/_xlfn.XLOOKUP(N39,Materials!$A$66:$A$365,Materials!$I$66:$I$365),0)+IFERROR(Q39/_xlfn.XLOOKUP(P39,Materials!$A$66:$A$365,Materials!$I$66:$I$365),0)+IFERROR(G39/_xlfn.XLOOKUP(F39,Materials!$A$66:$A$365,Materials!$I$66:$I$365),0)</f>
        <v>0</v>
      </c>
      <c r="BO38" s="61"/>
      <c r="BP38" s="62"/>
      <c r="BQ38" s="62"/>
      <c r="BR38" s="63"/>
      <c r="BS38" s="63"/>
      <c r="BT38" s="63"/>
      <c r="BU38" s="63"/>
      <c r="BV38" s="62"/>
      <c r="BW38" s="62"/>
      <c r="BX38" s="62"/>
      <c r="BY38" s="62"/>
      <c r="BZ38" s="62"/>
      <c r="CA38" s="62"/>
      <c r="CB38" s="64"/>
      <c r="CC38" s="62"/>
      <c r="CD38" s="62"/>
      <c r="CE38" s="62"/>
      <c r="CF38" s="63"/>
    </row>
    <row r="39" spans="3:84" x14ac:dyDescent="0.2">
      <c r="C39" t="str">
        <f>IF(_xlfn.XLOOKUP(B38,Units!$A$2:$A$100,Units!$C$2:$C$100,"")=0,"Waiting for inputs in Column B",_xlfn.XLOOKUP(B38,Units!$A$2:$A$100,Units!$C$2:$C$100,""))</f>
        <v>Waiting for inputs in Column B</v>
      </c>
      <c r="D39" t="str">
        <f t="shared" si="0"/>
        <v>[]</v>
      </c>
      <c r="E39" t="str">
        <f t="shared" si="3"/>
        <v>Not enough information entered</v>
      </c>
      <c r="F39" s="29"/>
      <c r="G39"/>
      <c r="H39"/>
      <c r="I39"/>
      <c r="J39"/>
      <c r="K39"/>
      <c r="L39"/>
      <c r="M39"/>
      <c r="N39"/>
      <c r="O39"/>
      <c r="P39"/>
      <c r="Q39" s="30"/>
      <c r="X39" s="5" t="str">
        <f t="shared" si="2"/>
        <v>[]</v>
      </c>
      <c r="Y39" s="5">
        <f>IFERROR(I40/_xlfn.XLOOKUP(H40,Materials!$A$66:$A$365,Materials!$I$66:$I$365),0)+IFERROR(K40/_xlfn.XLOOKUP(J40,Materials!$A$66:$A$365,Materials!$I$66:$I$365),0)+IFERROR(M40/_xlfn.XLOOKUP(L40,Materials!$A$66:$A$365,Materials!$I$66:$I$365),0)+IFERROR(O40/_xlfn.XLOOKUP(N40,Materials!$A$66:$A$365,Materials!$I$66:$I$365),0)+IFERROR(Q40/_xlfn.XLOOKUP(P40,Materials!$A$66:$A$365,Materials!$I$66:$I$365),0)+IFERROR(G40/_xlfn.XLOOKUP(F40,Materials!$A$66:$A$365,Materials!$I$66:$I$365),0)</f>
        <v>0</v>
      </c>
      <c r="BO39" s="61"/>
      <c r="BP39" s="62"/>
      <c r="BQ39" s="62"/>
      <c r="BR39" s="63"/>
      <c r="BS39" s="63"/>
      <c r="BT39" s="63"/>
      <c r="BU39" s="63"/>
      <c r="BV39" s="62"/>
      <c r="BW39" s="62"/>
      <c r="BX39" s="62"/>
      <c r="BY39" s="62"/>
      <c r="BZ39" s="62"/>
      <c r="CA39" s="62"/>
      <c r="CB39" s="64"/>
      <c r="CC39" s="62"/>
      <c r="CD39" s="62"/>
      <c r="CE39" s="62"/>
      <c r="CF39" s="63"/>
    </row>
    <row r="40" spans="3:84" x14ac:dyDescent="0.2">
      <c r="C40" t="str">
        <f>IF(_xlfn.XLOOKUP(B39,Units!$A$2:$A$100,Units!$C$2:$C$100,"")=0,"Waiting for inputs in Column B",_xlfn.XLOOKUP(B39,Units!$A$2:$A$100,Units!$C$2:$C$100,""))</f>
        <v>Waiting for inputs in Column B</v>
      </c>
      <c r="D40" t="str">
        <f t="shared" si="0"/>
        <v>[]</v>
      </c>
      <c r="E40" t="str">
        <f t="shared" si="3"/>
        <v>Not enough information entered</v>
      </c>
      <c r="F40" s="29"/>
      <c r="G40"/>
      <c r="H40"/>
      <c r="I40"/>
      <c r="J40"/>
      <c r="K40"/>
      <c r="L40"/>
      <c r="M40"/>
      <c r="N40"/>
      <c r="O40"/>
      <c r="P40"/>
      <c r="Q40" s="30"/>
      <c r="X40" s="5" t="str">
        <f t="shared" si="2"/>
        <v>[]</v>
      </c>
      <c r="Y40" s="5">
        <f>IFERROR(I41/_xlfn.XLOOKUP(H41,Materials!$A$66:$A$365,Materials!$I$66:$I$365),0)+IFERROR(K41/_xlfn.XLOOKUP(J41,Materials!$A$66:$A$365,Materials!$I$66:$I$365),0)+IFERROR(M41/_xlfn.XLOOKUP(L41,Materials!$A$66:$A$365,Materials!$I$66:$I$365),0)+IFERROR(O41/_xlfn.XLOOKUP(N41,Materials!$A$66:$A$365,Materials!$I$66:$I$365),0)+IFERROR(Q41/_xlfn.XLOOKUP(P41,Materials!$A$66:$A$365,Materials!$I$66:$I$365),0)+IFERROR(G41/_xlfn.XLOOKUP(F41,Materials!$A$66:$A$365,Materials!$I$66:$I$365),0)</f>
        <v>0</v>
      </c>
      <c r="BO40" s="61"/>
      <c r="BP40" s="62"/>
      <c r="BQ40" s="62"/>
      <c r="BR40" s="63"/>
      <c r="BS40" s="63"/>
      <c r="BT40" s="63"/>
      <c r="BU40" s="63"/>
      <c r="BV40" s="62"/>
      <c r="BW40" s="62"/>
      <c r="BX40" s="62"/>
      <c r="BY40" s="62"/>
      <c r="BZ40" s="62"/>
      <c r="CA40" s="62"/>
      <c r="CB40" s="64"/>
      <c r="CC40" s="62"/>
      <c r="CD40" s="62"/>
      <c r="CE40" s="62"/>
      <c r="CF40" s="63"/>
    </row>
    <row r="41" spans="3:84" x14ac:dyDescent="0.2">
      <c r="C41" t="str">
        <f>IF(_xlfn.XLOOKUP(B40,Units!$A$2:$A$100,Units!$C$2:$C$100,"")=0,"Waiting for inputs in Column B",_xlfn.XLOOKUP(B40,Units!$A$2:$A$100,Units!$C$2:$C$100,""))</f>
        <v>Waiting for inputs in Column B</v>
      </c>
      <c r="D41" t="str">
        <f t="shared" si="0"/>
        <v>[]</v>
      </c>
      <c r="E41" t="str">
        <f t="shared" si="3"/>
        <v>Not enough information entered</v>
      </c>
      <c r="F41" s="29"/>
      <c r="G41"/>
      <c r="H41"/>
      <c r="I41"/>
      <c r="J41"/>
      <c r="K41"/>
      <c r="L41"/>
      <c r="M41"/>
      <c r="N41"/>
      <c r="O41"/>
      <c r="P41"/>
      <c r="Q41" s="30"/>
      <c r="X41" s="5" t="str">
        <f t="shared" si="2"/>
        <v>[]</v>
      </c>
      <c r="Y41" s="5">
        <f>IFERROR(I42/_xlfn.XLOOKUP(H42,Materials!$A$66:$A$365,Materials!$I$66:$I$365),0)+IFERROR(K42/_xlfn.XLOOKUP(J42,Materials!$A$66:$A$365,Materials!$I$66:$I$365),0)+IFERROR(M42/_xlfn.XLOOKUP(L42,Materials!$A$66:$A$365,Materials!$I$66:$I$365),0)+IFERROR(O42/_xlfn.XLOOKUP(N42,Materials!$A$66:$A$365,Materials!$I$66:$I$365),0)+IFERROR(Q42/_xlfn.XLOOKUP(P42,Materials!$A$66:$A$365,Materials!$I$66:$I$365),0)+IFERROR(G42/_xlfn.XLOOKUP(F42,Materials!$A$66:$A$365,Materials!$I$66:$I$365),0)</f>
        <v>0</v>
      </c>
      <c r="BO41" s="61"/>
      <c r="BP41" s="62"/>
      <c r="BQ41" s="62"/>
      <c r="BR41" s="63"/>
      <c r="BS41" s="63"/>
      <c r="BT41" s="63"/>
      <c r="BU41" s="63"/>
      <c r="BV41" s="62"/>
      <c r="BW41" s="62"/>
      <c r="BX41" s="62"/>
      <c r="BY41" s="62"/>
      <c r="BZ41" s="62"/>
      <c r="CA41" s="62"/>
      <c r="CB41" s="64"/>
      <c r="CC41" s="62"/>
      <c r="CD41" s="62"/>
      <c r="CE41" s="62"/>
      <c r="CF41" s="63"/>
    </row>
    <row r="42" spans="3:84" x14ac:dyDescent="0.2">
      <c r="C42" t="str">
        <f>IF(_xlfn.XLOOKUP(B41,Units!$A$2:$A$100,Units!$C$2:$C$100,"")=0,"Waiting for inputs in Column B",_xlfn.XLOOKUP(B41,Units!$A$2:$A$100,Units!$C$2:$C$100,""))</f>
        <v>Waiting for inputs in Column B</v>
      </c>
      <c r="D42" t="str">
        <f t="shared" si="0"/>
        <v>[]</v>
      </c>
      <c r="E42" t="str">
        <f t="shared" si="3"/>
        <v>Not enough information entered</v>
      </c>
      <c r="F42" s="29"/>
      <c r="G42"/>
      <c r="H42"/>
      <c r="I42"/>
      <c r="J42"/>
      <c r="K42"/>
      <c r="L42"/>
      <c r="M42"/>
      <c r="N42"/>
      <c r="O42"/>
      <c r="P42"/>
      <c r="Q42" s="30"/>
      <c r="X42" s="5" t="str">
        <f t="shared" si="2"/>
        <v>[]</v>
      </c>
      <c r="Y42" s="5">
        <f>IFERROR(I43/_xlfn.XLOOKUP(H43,Materials!$A$66:$A$365,Materials!$I$66:$I$365),0)+IFERROR(K43/_xlfn.XLOOKUP(J43,Materials!$A$66:$A$365,Materials!$I$66:$I$365),0)+IFERROR(M43/_xlfn.XLOOKUP(L43,Materials!$A$66:$A$365,Materials!$I$66:$I$365),0)+IFERROR(O43/_xlfn.XLOOKUP(N43,Materials!$A$66:$A$365,Materials!$I$66:$I$365),0)+IFERROR(Q43/_xlfn.XLOOKUP(P43,Materials!$A$66:$A$365,Materials!$I$66:$I$365),0)+IFERROR(G43/_xlfn.XLOOKUP(F43,Materials!$A$66:$A$365,Materials!$I$66:$I$365),0)</f>
        <v>0</v>
      </c>
      <c r="BO42" s="61"/>
      <c r="BP42" s="62"/>
      <c r="BQ42" s="62"/>
      <c r="BR42" s="63"/>
      <c r="BS42" s="63"/>
      <c r="BT42" s="63"/>
      <c r="BU42" s="63"/>
      <c r="BV42" s="62"/>
      <c r="BW42" s="62"/>
      <c r="BX42" s="62"/>
      <c r="BY42" s="62"/>
      <c r="BZ42" s="62"/>
      <c r="CA42" s="62"/>
      <c r="CB42" s="63"/>
      <c r="CC42" s="62"/>
      <c r="CD42" s="62"/>
      <c r="CE42" s="62"/>
      <c r="CF42" s="63"/>
    </row>
    <row r="43" spans="3:84" x14ac:dyDescent="0.2">
      <c r="C43" t="str">
        <f>IF(_xlfn.XLOOKUP(B42,Units!$A$2:$A$100,Units!$C$2:$C$100,"")=0,"Waiting for inputs in Column B",_xlfn.XLOOKUP(B42,Units!$A$2:$A$100,Units!$C$2:$C$100,""))</f>
        <v>Waiting for inputs in Column B</v>
      </c>
      <c r="D43" t="str">
        <f t="shared" si="0"/>
        <v>[]</v>
      </c>
      <c r="E43" t="str">
        <f t="shared" si="3"/>
        <v>Not enough information entered</v>
      </c>
      <c r="F43" s="29"/>
      <c r="G43"/>
      <c r="H43"/>
      <c r="I43"/>
      <c r="J43"/>
      <c r="K43"/>
      <c r="L43"/>
      <c r="M43"/>
      <c r="N43"/>
      <c r="O43"/>
      <c r="P43"/>
      <c r="Q43" s="30"/>
      <c r="X43" s="5" t="str">
        <f t="shared" si="2"/>
        <v>[]</v>
      </c>
      <c r="Y43" s="5">
        <f>IFERROR(I44/_xlfn.XLOOKUP(H44,Materials!$A$66:$A$365,Materials!$I$66:$I$365),0)+IFERROR(K44/_xlfn.XLOOKUP(J44,Materials!$A$66:$A$365,Materials!$I$66:$I$365),0)+IFERROR(M44/_xlfn.XLOOKUP(L44,Materials!$A$66:$A$365,Materials!$I$66:$I$365),0)+IFERROR(O44/_xlfn.XLOOKUP(N44,Materials!$A$66:$A$365,Materials!$I$66:$I$365),0)+IFERROR(Q44/_xlfn.XLOOKUP(P44,Materials!$A$66:$A$365,Materials!$I$66:$I$365),0)+IFERROR(G44/_xlfn.XLOOKUP(F44,Materials!$A$66:$A$365,Materials!$I$66:$I$365),0)</f>
        <v>0</v>
      </c>
      <c r="BO43" s="61"/>
      <c r="BP43" s="62"/>
      <c r="BQ43" s="62"/>
      <c r="BR43" s="63"/>
      <c r="BS43" s="63"/>
      <c r="BT43" s="63"/>
      <c r="BU43" s="63"/>
      <c r="BV43" s="62"/>
      <c r="BW43" s="62"/>
      <c r="BX43" s="62"/>
      <c r="BY43" s="62"/>
      <c r="BZ43" s="62"/>
      <c r="CA43" s="62"/>
      <c r="CB43" s="63"/>
      <c r="CC43" s="62"/>
      <c r="CD43" s="62"/>
      <c r="CE43" s="62"/>
      <c r="CF43" s="63"/>
    </row>
    <row r="44" spans="3:84" x14ac:dyDescent="0.2">
      <c r="C44" t="str">
        <f>IF(_xlfn.XLOOKUP(B43,Units!$A$2:$A$100,Units!$C$2:$C$100,"")=0,"Waiting for inputs in Column B",_xlfn.XLOOKUP(B43,Units!$A$2:$A$100,Units!$C$2:$C$100,""))</f>
        <v>Waiting for inputs in Column B</v>
      </c>
      <c r="D44" t="str">
        <f t="shared" si="0"/>
        <v>[]</v>
      </c>
      <c r="E44" t="str">
        <f t="shared" si="3"/>
        <v>Not enough information entered</v>
      </c>
      <c r="F44" s="29"/>
      <c r="G44"/>
      <c r="H44"/>
      <c r="I44"/>
      <c r="J44"/>
      <c r="K44"/>
      <c r="L44"/>
      <c r="M44"/>
      <c r="N44"/>
      <c r="O44"/>
      <c r="P44"/>
      <c r="Q44" s="30"/>
      <c r="X44" s="5" t="str">
        <f t="shared" si="2"/>
        <v>[]</v>
      </c>
      <c r="Y44" s="5">
        <f>IFERROR(I45/_xlfn.XLOOKUP(H45,Materials!$A$66:$A$365,Materials!$I$66:$I$365),0)+IFERROR(K45/_xlfn.XLOOKUP(J45,Materials!$A$66:$A$365,Materials!$I$66:$I$365),0)+IFERROR(M45/_xlfn.XLOOKUP(L45,Materials!$A$66:$A$365,Materials!$I$66:$I$365),0)+IFERROR(O45/_xlfn.XLOOKUP(N45,Materials!$A$66:$A$365,Materials!$I$66:$I$365),0)+IFERROR(Q45/_xlfn.XLOOKUP(P45,Materials!$A$66:$A$365,Materials!$I$66:$I$365),0)+IFERROR(G45/_xlfn.XLOOKUP(F45,Materials!$A$66:$A$365,Materials!$I$66:$I$365),0)</f>
        <v>0</v>
      </c>
      <c r="BO44" s="61"/>
      <c r="BP44" s="62"/>
      <c r="BQ44" s="62"/>
      <c r="BR44" s="63"/>
      <c r="BS44" s="63"/>
      <c r="BT44" s="63"/>
      <c r="BU44" s="63"/>
      <c r="BV44" s="62"/>
      <c r="BW44" s="62"/>
      <c r="BX44" s="62"/>
      <c r="BY44" s="62"/>
      <c r="BZ44" s="62"/>
      <c r="CA44" s="62"/>
      <c r="CB44" s="63"/>
      <c r="CC44" s="62"/>
      <c r="CD44" s="62"/>
      <c r="CE44" s="62"/>
      <c r="CF44" s="63"/>
    </row>
    <row r="45" spans="3:84" x14ac:dyDescent="0.2">
      <c r="C45" t="str">
        <f>IF(_xlfn.XLOOKUP(B44,Units!$A$2:$A$100,Units!$C$2:$C$100,"")=0,"Waiting for inputs in Column B",_xlfn.XLOOKUP(B44,Units!$A$2:$A$100,Units!$C$2:$C$100,""))</f>
        <v>Waiting for inputs in Column B</v>
      </c>
      <c r="D45" t="str">
        <f t="shared" si="0"/>
        <v>[]</v>
      </c>
      <c r="E45" t="str">
        <f t="shared" si="3"/>
        <v>Not enough information entered</v>
      </c>
      <c r="F45" s="29"/>
      <c r="G45"/>
      <c r="H45"/>
      <c r="I45"/>
      <c r="J45"/>
      <c r="K45"/>
      <c r="L45"/>
      <c r="M45"/>
      <c r="N45"/>
      <c r="O45"/>
      <c r="P45"/>
      <c r="Q45" s="30"/>
      <c r="X45" s="5" t="str">
        <f t="shared" si="2"/>
        <v>[]</v>
      </c>
      <c r="Y45" s="5">
        <f>IFERROR(I46/_xlfn.XLOOKUP(H46,Materials!$A$66:$A$365,Materials!$I$66:$I$365),0)+IFERROR(K46/_xlfn.XLOOKUP(J46,Materials!$A$66:$A$365,Materials!$I$66:$I$365),0)+IFERROR(M46/_xlfn.XLOOKUP(L46,Materials!$A$66:$A$365,Materials!$I$66:$I$365),0)+IFERROR(O46/_xlfn.XLOOKUP(N46,Materials!$A$66:$A$365,Materials!$I$66:$I$365),0)+IFERROR(Q46/_xlfn.XLOOKUP(P46,Materials!$A$66:$A$365,Materials!$I$66:$I$365),0)+IFERROR(G46/_xlfn.XLOOKUP(F46,Materials!$A$66:$A$365,Materials!$I$66:$I$365),0)</f>
        <v>0</v>
      </c>
      <c r="BO45" s="61"/>
      <c r="BP45" s="62"/>
      <c r="BQ45" s="62"/>
      <c r="BR45" s="63"/>
      <c r="BS45" s="63"/>
      <c r="BT45" s="63"/>
      <c r="BU45" s="63"/>
      <c r="BV45" s="62"/>
      <c r="BW45" s="62"/>
      <c r="BX45" s="62"/>
      <c r="BY45" s="62"/>
      <c r="BZ45" s="62"/>
      <c r="CA45" s="62"/>
      <c r="CB45" s="63"/>
      <c r="CC45" s="62"/>
      <c r="CD45" s="62"/>
      <c r="CE45" s="62"/>
      <c r="CF45" s="63"/>
    </row>
    <row r="46" spans="3:84" x14ac:dyDescent="0.2">
      <c r="C46" t="str">
        <f>IF(_xlfn.XLOOKUP(B45,Units!$A$2:$A$100,Units!$C$2:$C$100,"")=0,"Waiting for inputs in Column B",_xlfn.XLOOKUP(B45,Units!$A$2:$A$100,Units!$C$2:$C$100,""))</f>
        <v>Waiting for inputs in Column B</v>
      </c>
      <c r="D46" t="str">
        <f t="shared" si="0"/>
        <v>[]</v>
      </c>
      <c r="E46" t="str">
        <f t="shared" si="3"/>
        <v>Not enough information entered</v>
      </c>
      <c r="F46" s="29"/>
      <c r="G46"/>
      <c r="H46"/>
      <c r="I46"/>
      <c r="J46"/>
      <c r="K46"/>
      <c r="L46"/>
      <c r="M46"/>
      <c r="N46"/>
      <c r="O46"/>
      <c r="P46"/>
      <c r="Q46" s="30"/>
      <c r="X46" s="5" t="str">
        <f t="shared" si="2"/>
        <v>[]</v>
      </c>
      <c r="Y46" s="5">
        <f>IFERROR(I47/_xlfn.XLOOKUP(H47,Materials!$A$66:$A$365,Materials!$I$66:$I$365),0)+IFERROR(K47/_xlfn.XLOOKUP(J47,Materials!$A$66:$A$365,Materials!$I$66:$I$365),0)+IFERROR(M47/_xlfn.XLOOKUP(L47,Materials!$A$66:$A$365,Materials!$I$66:$I$365),0)+IFERROR(O47/_xlfn.XLOOKUP(N47,Materials!$A$66:$A$365,Materials!$I$66:$I$365),0)+IFERROR(Q47/_xlfn.XLOOKUP(P47,Materials!$A$66:$A$365,Materials!$I$66:$I$365),0)+IFERROR(G47/_xlfn.XLOOKUP(F47,Materials!$A$66:$A$365,Materials!$I$66:$I$365),0)</f>
        <v>0</v>
      </c>
      <c r="BO46" s="61"/>
      <c r="BP46" s="62"/>
      <c r="BQ46" s="62"/>
      <c r="BR46" s="63"/>
      <c r="BS46" s="63"/>
      <c r="BT46" s="63"/>
      <c r="BU46" s="63"/>
      <c r="BV46" s="62"/>
      <c r="BW46" s="62"/>
      <c r="BX46" s="62"/>
      <c r="BY46" s="62"/>
      <c r="BZ46" s="62"/>
      <c r="CA46" s="62"/>
      <c r="CB46" s="63"/>
      <c r="CC46" s="62"/>
      <c r="CD46" s="62"/>
      <c r="CE46" s="62"/>
      <c r="CF46" s="63"/>
    </row>
    <row r="47" spans="3:84" x14ac:dyDescent="0.2">
      <c r="C47" t="str">
        <f>IF(_xlfn.XLOOKUP(B46,Units!$A$2:$A$100,Units!$C$2:$C$100,"")=0,"Waiting for inputs in Column B",_xlfn.XLOOKUP(B46,Units!$A$2:$A$100,Units!$C$2:$C$100,""))</f>
        <v>Waiting for inputs in Column B</v>
      </c>
      <c r="D47" t="str">
        <f t="shared" si="0"/>
        <v>[]</v>
      </c>
      <c r="E47" t="str">
        <f t="shared" si="3"/>
        <v>Not enough information entered</v>
      </c>
      <c r="F47" s="29"/>
      <c r="G47"/>
      <c r="H47"/>
      <c r="I47"/>
      <c r="J47"/>
      <c r="K47"/>
      <c r="L47"/>
      <c r="M47"/>
      <c r="N47"/>
      <c r="O47"/>
      <c r="P47"/>
      <c r="Q47" s="30"/>
      <c r="X47" s="5" t="str">
        <f t="shared" si="2"/>
        <v>[]</v>
      </c>
      <c r="Y47" s="5">
        <f>IFERROR(I48/_xlfn.XLOOKUP(H48,Materials!$A$66:$A$365,Materials!$I$66:$I$365),0)+IFERROR(K48/_xlfn.XLOOKUP(J48,Materials!$A$66:$A$365,Materials!$I$66:$I$365),0)+IFERROR(M48/_xlfn.XLOOKUP(L48,Materials!$A$66:$A$365,Materials!$I$66:$I$365),0)+IFERROR(O48/_xlfn.XLOOKUP(N48,Materials!$A$66:$A$365,Materials!$I$66:$I$365),0)+IFERROR(Q48/_xlfn.XLOOKUP(P48,Materials!$A$66:$A$365,Materials!$I$66:$I$365),0)+IFERROR(G48/_xlfn.XLOOKUP(F48,Materials!$A$66:$A$365,Materials!$I$66:$I$365),0)</f>
        <v>0</v>
      </c>
      <c r="BO47" s="61"/>
      <c r="BP47" s="62"/>
      <c r="BQ47" s="62"/>
      <c r="BR47" s="63"/>
      <c r="BS47" s="63"/>
      <c r="BT47" s="63"/>
      <c r="BU47" s="63"/>
      <c r="BV47" s="62"/>
      <c r="BW47" s="62"/>
      <c r="BX47" s="62"/>
      <c r="BY47" s="62"/>
      <c r="BZ47" s="62"/>
      <c r="CA47" s="62"/>
      <c r="CB47" s="63"/>
      <c r="CC47" s="62"/>
      <c r="CD47" s="62"/>
      <c r="CE47" s="62"/>
      <c r="CF47" s="63"/>
    </row>
    <row r="48" spans="3:84" x14ac:dyDescent="0.2">
      <c r="C48" t="str">
        <f>IF(_xlfn.XLOOKUP(B47,Units!$A$2:$A$100,Units!$C$2:$C$100,"")=0,"Waiting for inputs in Column B",_xlfn.XLOOKUP(B47,Units!$A$2:$A$100,Units!$C$2:$C$100,""))</f>
        <v>Waiting for inputs in Column B</v>
      </c>
      <c r="D48" t="str">
        <f t="shared" si="0"/>
        <v>[]</v>
      </c>
      <c r="E48" t="str">
        <f t="shared" si="3"/>
        <v>Not enough information entered</v>
      </c>
      <c r="F48" s="29"/>
      <c r="G48"/>
      <c r="H48"/>
      <c r="I48"/>
      <c r="J48"/>
      <c r="K48"/>
      <c r="L48"/>
      <c r="M48"/>
      <c r="N48"/>
      <c r="O48"/>
      <c r="P48"/>
      <c r="Q48" s="30"/>
      <c r="X48" s="5" t="str">
        <f t="shared" si="2"/>
        <v>[]</v>
      </c>
      <c r="Y48" s="5">
        <f>IFERROR(I49/_xlfn.XLOOKUP(H49,Materials!$A$66:$A$365,Materials!$I$66:$I$365),0)+IFERROR(K49/_xlfn.XLOOKUP(J49,Materials!$A$66:$A$365,Materials!$I$66:$I$365),0)+IFERROR(M49/_xlfn.XLOOKUP(L49,Materials!$A$66:$A$365,Materials!$I$66:$I$365),0)+IFERROR(O49/_xlfn.XLOOKUP(N49,Materials!$A$66:$A$365,Materials!$I$66:$I$365),0)+IFERROR(Q49/_xlfn.XLOOKUP(P49,Materials!$A$66:$A$365,Materials!$I$66:$I$365),0)+IFERROR(G49/_xlfn.XLOOKUP(F49,Materials!$A$66:$A$365,Materials!$I$66:$I$365),0)</f>
        <v>0</v>
      </c>
      <c r="BO48" s="61"/>
      <c r="BP48" s="62"/>
      <c r="BQ48" s="62"/>
      <c r="BR48" s="63"/>
      <c r="BS48" s="63"/>
      <c r="BT48" s="63"/>
      <c r="BU48" s="63"/>
      <c r="BV48" s="62"/>
      <c r="BW48" s="62"/>
      <c r="BX48" s="62"/>
      <c r="BY48" s="62"/>
      <c r="BZ48" s="62"/>
      <c r="CA48" s="62"/>
      <c r="CB48" s="63"/>
      <c r="CC48" s="62"/>
      <c r="CD48" s="62"/>
      <c r="CE48" s="62"/>
      <c r="CF48" s="63"/>
    </row>
    <row r="49" spans="3:84" x14ac:dyDescent="0.2">
      <c r="C49" t="str">
        <f>IF(_xlfn.XLOOKUP(B48,Units!$A$2:$A$100,Units!$C$2:$C$100,"")=0,"Waiting for inputs in Column B",_xlfn.XLOOKUP(B48,Units!$A$2:$A$100,Units!$C$2:$C$100,""))</f>
        <v>Waiting for inputs in Column B</v>
      </c>
      <c r="D49" t="str">
        <f t="shared" si="0"/>
        <v>[]</v>
      </c>
      <c r="E49" t="str">
        <f t="shared" si="3"/>
        <v>Not enough information entered</v>
      </c>
      <c r="F49" s="29"/>
      <c r="G49"/>
      <c r="H49"/>
      <c r="I49"/>
      <c r="J49"/>
      <c r="K49"/>
      <c r="L49"/>
      <c r="M49"/>
      <c r="N49"/>
      <c r="O49"/>
      <c r="P49"/>
      <c r="Q49" s="30"/>
      <c r="X49" s="5" t="str">
        <f t="shared" si="2"/>
        <v>[]</v>
      </c>
      <c r="Y49" s="5">
        <f>IFERROR(I50/_xlfn.XLOOKUP(H50,Materials!$A$66:$A$365,Materials!$I$66:$I$365),0)+IFERROR(K50/_xlfn.XLOOKUP(J50,Materials!$A$66:$A$365,Materials!$I$66:$I$365),0)+IFERROR(M50/_xlfn.XLOOKUP(L50,Materials!$A$66:$A$365,Materials!$I$66:$I$365),0)+IFERROR(O50/_xlfn.XLOOKUP(N50,Materials!$A$66:$A$365,Materials!$I$66:$I$365),0)+IFERROR(Q50/_xlfn.XLOOKUP(P50,Materials!$A$66:$A$365,Materials!$I$66:$I$365),0)+IFERROR(G50/_xlfn.XLOOKUP(F50,Materials!$A$66:$A$365,Materials!$I$66:$I$365),0)</f>
        <v>0</v>
      </c>
      <c r="BO49" s="61"/>
      <c r="BP49" s="62"/>
      <c r="BQ49" s="62"/>
      <c r="BR49" s="63"/>
      <c r="BS49" s="63"/>
      <c r="BT49" s="63"/>
      <c r="BU49" s="63"/>
      <c r="BV49" s="62"/>
      <c r="BW49" s="62"/>
      <c r="BX49" s="62"/>
      <c r="BY49" s="62"/>
      <c r="BZ49" s="62"/>
      <c r="CA49" s="62"/>
      <c r="CB49" s="63"/>
      <c r="CC49" s="62"/>
      <c r="CD49" s="62"/>
      <c r="CE49" s="62"/>
      <c r="CF49" s="63"/>
    </row>
    <row r="50" spans="3:84" x14ac:dyDescent="0.2">
      <c r="C50" t="str">
        <f>IF(_xlfn.XLOOKUP(B49,Units!$A$2:$A$100,Units!$C$2:$C$100,"")=0,"Waiting for inputs in Column B",_xlfn.XLOOKUP(B49,Units!$A$2:$A$100,Units!$C$2:$C$100,""))</f>
        <v>Waiting for inputs in Column B</v>
      </c>
      <c r="D50" t="str">
        <f t="shared" si="0"/>
        <v>[]</v>
      </c>
      <c r="E50" t="str">
        <f t="shared" si="3"/>
        <v>Not enough information entered</v>
      </c>
      <c r="F50" s="29"/>
      <c r="G50"/>
      <c r="H50"/>
      <c r="I50"/>
      <c r="J50"/>
      <c r="K50"/>
      <c r="L50"/>
      <c r="M50"/>
      <c r="N50"/>
      <c r="O50"/>
      <c r="P50"/>
      <c r="Q50" s="30"/>
      <c r="X50" s="5" t="str">
        <f t="shared" si="2"/>
        <v>[]</v>
      </c>
      <c r="Y50" s="5">
        <f>IFERROR(I51/_xlfn.XLOOKUP(H51,Materials!$A$66:$A$365,Materials!$I$66:$I$365),0)+IFERROR(K51/_xlfn.XLOOKUP(J51,Materials!$A$66:$A$365,Materials!$I$66:$I$365),0)+IFERROR(M51/_xlfn.XLOOKUP(L51,Materials!$A$66:$A$365,Materials!$I$66:$I$365),0)+IFERROR(O51/_xlfn.XLOOKUP(N51,Materials!$A$66:$A$365,Materials!$I$66:$I$365),0)+IFERROR(Q51/_xlfn.XLOOKUP(P51,Materials!$A$66:$A$365,Materials!$I$66:$I$365),0)+IFERROR(G51/_xlfn.XLOOKUP(F51,Materials!$A$66:$A$365,Materials!$I$66:$I$365),0)</f>
        <v>0</v>
      </c>
      <c r="BO50" s="61"/>
      <c r="BP50" s="62"/>
      <c r="BQ50" s="62"/>
      <c r="BR50" s="63"/>
      <c r="BS50" s="63"/>
      <c r="BT50" s="63"/>
      <c r="BU50" s="63"/>
      <c r="BV50" s="62"/>
      <c r="BW50" s="62"/>
      <c r="BX50" s="62"/>
      <c r="BY50" s="62"/>
      <c r="BZ50" s="62"/>
      <c r="CA50" s="62"/>
      <c r="CB50" s="63"/>
      <c r="CC50" s="62"/>
      <c r="CD50" s="62"/>
      <c r="CE50" s="62"/>
      <c r="CF50" s="63"/>
    </row>
    <row r="51" spans="3:84" x14ac:dyDescent="0.2">
      <c r="C51" t="str">
        <f>IF(_xlfn.XLOOKUP(B50,Units!$A$2:$A$100,Units!$C$2:$C$100,"")=0,"Waiting for inputs in Column B",_xlfn.XLOOKUP(B50,Units!$A$2:$A$100,Units!$C$2:$C$100,""))</f>
        <v>Waiting for inputs in Column B</v>
      </c>
      <c r="D51" t="str">
        <f t="shared" si="0"/>
        <v>[]</v>
      </c>
      <c r="E51" t="str">
        <f t="shared" si="3"/>
        <v>Not enough information entered</v>
      </c>
      <c r="F51" s="29"/>
      <c r="G51"/>
      <c r="H51"/>
      <c r="I51"/>
      <c r="J51"/>
      <c r="K51"/>
      <c r="L51"/>
      <c r="M51"/>
      <c r="N51"/>
      <c r="O51"/>
      <c r="P51"/>
      <c r="Q51" s="30"/>
      <c r="X51" s="5" t="str">
        <f t="shared" si="2"/>
        <v>[]</v>
      </c>
      <c r="Y51" s="5">
        <f>IFERROR(I52/_xlfn.XLOOKUP(H52,Materials!$A$66:$A$365,Materials!$I$66:$I$365),0)+IFERROR(K52/_xlfn.XLOOKUP(J52,Materials!$A$66:$A$365,Materials!$I$66:$I$365),0)+IFERROR(M52/_xlfn.XLOOKUP(L52,Materials!$A$66:$A$365,Materials!$I$66:$I$365),0)+IFERROR(O52/_xlfn.XLOOKUP(N52,Materials!$A$66:$A$365,Materials!$I$66:$I$365),0)+IFERROR(Q52/_xlfn.XLOOKUP(P52,Materials!$A$66:$A$365,Materials!$I$66:$I$365),0)+IFERROR(G52/_xlfn.XLOOKUP(F52,Materials!$A$66:$A$365,Materials!$I$66:$I$365),0)</f>
        <v>0</v>
      </c>
      <c r="BO51" s="61"/>
      <c r="BP51" s="62"/>
      <c r="BQ51" s="62"/>
      <c r="BR51" s="63"/>
      <c r="BS51" s="63"/>
      <c r="BT51" s="63"/>
      <c r="BU51" s="63"/>
      <c r="BV51" s="62"/>
      <c r="BW51" s="62"/>
      <c r="BX51" s="62"/>
      <c r="BY51" s="62"/>
      <c r="BZ51" s="62"/>
      <c r="CA51" s="62"/>
      <c r="CB51" s="63"/>
      <c r="CC51" s="62"/>
      <c r="CD51" s="62"/>
      <c r="CE51" s="62"/>
      <c r="CF51" s="63"/>
    </row>
    <row r="52" spans="3:84" x14ac:dyDescent="0.2">
      <c r="C52" t="str">
        <f>IF(_xlfn.XLOOKUP(B51,Units!$A$2:$A$100,Units!$C$2:$C$100,"")=0,"Waiting for inputs in Column B",_xlfn.XLOOKUP(B51,Units!$A$2:$A$100,Units!$C$2:$C$100,""))</f>
        <v>Waiting for inputs in Column B</v>
      </c>
      <c r="D52" t="str">
        <f t="shared" si="0"/>
        <v>[]</v>
      </c>
      <c r="E52" t="str">
        <f t="shared" si="3"/>
        <v>Not enough information entered</v>
      </c>
      <c r="F52" s="29"/>
      <c r="G52"/>
      <c r="H52"/>
      <c r="I52"/>
      <c r="J52"/>
      <c r="K52"/>
      <c r="L52"/>
      <c r="M52"/>
      <c r="N52"/>
      <c r="O52"/>
      <c r="P52"/>
      <c r="Q52" s="30"/>
      <c r="X52" s="5" t="str">
        <f t="shared" si="2"/>
        <v>[]</v>
      </c>
      <c r="Y52" s="5">
        <f>IFERROR(I53/_xlfn.XLOOKUP(H53,Materials!$A$66:$A$365,Materials!$I$66:$I$365),0)+IFERROR(K53/_xlfn.XLOOKUP(J53,Materials!$A$66:$A$365,Materials!$I$66:$I$365),0)+IFERROR(M53/_xlfn.XLOOKUP(L53,Materials!$A$66:$A$365,Materials!$I$66:$I$365),0)+IFERROR(O53/_xlfn.XLOOKUP(N53,Materials!$A$66:$A$365,Materials!$I$66:$I$365),0)+IFERROR(Q53/_xlfn.XLOOKUP(P53,Materials!$A$66:$A$365,Materials!$I$66:$I$365),0)+IFERROR(G53/_xlfn.XLOOKUP(F53,Materials!$A$66:$A$365,Materials!$I$66:$I$365),0)</f>
        <v>0</v>
      </c>
      <c r="BO52" s="61"/>
      <c r="BP52" s="62"/>
      <c r="BQ52" s="62"/>
      <c r="BR52" s="63"/>
      <c r="BS52" s="63"/>
      <c r="BT52" s="63"/>
      <c r="BU52" s="63"/>
      <c r="BV52" s="62"/>
      <c r="BW52" s="62"/>
      <c r="BX52" s="62"/>
      <c r="BY52" s="62"/>
      <c r="BZ52" s="62"/>
      <c r="CA52" s="62"/>
      <c r="CB52" s="63"/>
      <c r="CC52" s="62"/>
      <c r="CD52" s="62"/>
      <c r="CE52" s="62"/>
      <c r="CF52" s="63"/>
    </row>
    <row r="53" spans="3:84" x14ac:dyDescent="0.2">
      <c r="C53" t="str">
        <f>IF(_xlfn.XLOOKUP(B52,Units!$A$2:$A$100,Units!$C$2:$C$100,"")=0,"Waiting for inputs in Column B",_xlfn.XLOOKUP(B52,Units!$A$2:$A$100,Units!$C$2:$C$100,""))</f>
        <v>Waiting for inputs in Column B</v>
      </c>
      <c r="D53" t="str">
        <f t="shared" si="0"/>
        <v>[]</v>
      </c>
      <c r="E53" t="str">
        <f t="shared" si="3"/>
        <v>Not enough information entered</v>
      </c>
      <c r="F53" s="29"/>
      <c r="G53"/>
      <c r="H53"/>
      <c r="I53"/>
      <c r="J53"/>
      <c r="K53"/>
      <c r="L53"/>
      <c r="M53"/>
      <c r="N53"/>
      <c r="O53"/>
      <c r="P53"/>
      <c r="Q53" s="30"/>
      <c r="X53" s="5" t="str">
        <f t="shared" si="2"/>
        <v>[]</v>
      </c>
      <c r="Y53" s="5">
        <f>IFERROR(I54/_xlfn.XLOOKUP(H54,Materials!$A$66:$A$365,Materials!$I$66:$I$365),0)+IFERROR(K54/_xlfn.XLOOKUP(J54,Materials!$A$66:$A$365,Materials!$I$66:$I$365),0)+IFERROR(M54/_xlfn.XLOOKUP(L54,Materials!$A$66:$A$365,Materials!$I$66:$I$365),0)+IFERROR(O54/_xlfn.XLOOKUP(N54,Materials!$A$66:$A$365,Materials!$I$66:$I$365),0)+IFERROR(Q54/_xlfn.XLOOKUP(P54,Materials!$A$66:$A$365,Materials!$I$66:$I$365),0)+IFERROR(G54/_xlfn.XLOOKUP(F54,Materials!$A$66:$A$365,Materials!$I$66:$I$365),0)</f>
        <v>0</v>
      </c>
      <c r="BO53" s="61"/>
      <c r="BP53" s="62"/>
      <c r="BQ53" s="62"/>
      <c r="BR53" s="63"/>
      <c r="BS53" s="63"/>
      <c r="BT53" s="63"/>
      <c r="BU53" s="63"/>
      <c r="BV53" s="62"/>
      <c r="BW53" s="62"/>
      <c r="BX53" s="62"/>
      <c r="BY53" s="62"/>
      <c r="BZ53" s="62"/>
      <c r="CA53" s="62"/>
      <c r="CB53" s="63"/>
      <c r="CC53" s="62"/>
      <c r="CD53" s="62"/>
      <c r="CE53" s="62"/>
      <c r="CF53" s="63"/>
    </row>
    <row r="54" spans="3:84" x14ac:dyDescent="0.2">
      <c r="C54" t="str">
        <f>IF(_xlfn.XLOOKUP(B53,Units!$A$2:$A$100,Units!$C$2:$C$100,"")=0,"Waiting for inputs in Column B",_xlfn.XLOOKUP(B53,Units!$A$2:$A$100,Units!$C$2:$C$100,""))</f>
        <v>Waiting for inputs in Column B</v>
      </c>
      <c r="D54" t="str">
        <f t="shared" si="0"/>
        <v>[]</v>
      </c>
      <c r="E54" t="str">
        <f t="shared" si="3"/>
        <v>Not enough information entered</v>
      </c>
      <c r="F54" s="29"/>
      <c r="G54"/>
      <c r="H54"/>
      <c r="I54"/>
      <c r="J54"/>
      <c r="K54"/>
      <c r="L54"/>
      <c r="M54"/>
      <c r="N54"/>
      <c r="O54"/>
      <c r="P54"/>
      <c r="Q54" s="30"/>
      <c r="X54" s="5" t="str">
        <f t="shared" si="2"/>
        <v>[]</v>
      </c>
      <c r="Y54" s="5">
        <f>IFERROR(I55/_xlfn.XLOOKUP(H55,Materials!$A$66:$A$365,Materials!$I$66:$I$365),0)+IFERROR(K55/_xlfn.XLOOKUP(J55,Materials!$A$66:$A$365,Materials!$I$66:$I$365),0)+IFERROR(M55/_xlfn.XLOOKUP(L55,Materials!$A$66:$A$365,Materials!$I$66:$I$365),0)+IFERROR(O55/_xlfn.XLOOKUP(N55,Materials!$A$66:$A$365,Materials!$I$66:$I$365),0)+IFERROR(Q55/_xlfn.XLOOKUP(P55,Materials!$A$66:$A$365,Materials!$I$66:$I$365),0)+IFERROR(G55/_xlfn.XLOOKUP(F55,Materials!$A$66:$A$365,Materials!$I$66:$I$365),0)</f>
        <v>0</v>
      </c>
      <c r="BO54" s="61"/>
      <c r="BP54" s="62"/>
      <c r="BQ54" s="62"/>
      <c r="BR54" s="63"/>
      <c r="BS54" s="63"/>
      <c r="BT54" s="63"/>
      <c r="BU54" s="63"/>
      <c r="BV54" s="62"/>
      <c r="BW54" s="62"/>
      <c r="BX54" s="62"/>
      <c r="BY54" s="62"/>
      <c r="BZ54" s="62"/>
      <c r="CA54" s="62"/>
      <c r="CB54" s="62"/>
      <c r="CC54" s="62"/>
      <c r="CD54" s="62"/>
      <c r="CE54" s="62"/>
      <c r="CF54" s="63"/>
    </row>
    <row r="55" spans="3:84" x14ac:dyDescent="0.2">
      <c r="C55" t="str">
        <f>IF(_xlfn.XLOOKUP(B54,Units!$A$2:$A$100,Units!$C$2:$C$100,"")=0,"Waiting for inputs in Column B",_xlfn.XLOOKUP(B54,Units!$A$2:$A$100,Units!$C$2:$C$100,""))</f>
        <v>Waiting for inputs in Column B</v>
      </c>
      <c r="D55" t="str">
        <f t="shared" si="0"/>
        <v>[]</v>
      </c>
      <c r="E55" t="str">
        <f t="shared" si="3"/>
        <v>Not enough information entered</v>
      </c>
      <c r="F55" s="29"/>
      <c r="G55"/>
      <c r="H55"/>
      <c r="I55"/>
      <c r="J55"/>
      <c r="K55"/>
      <c r="L55"/>
      <c r="M55"/>
      <c r="N55"/>
      <c r="O55"/>
      <c r="P55"/>
      <c r="Q55" s="30"/>
      <c r="X55" s="5" t="str">
        <f t="shared" si="2"/>
        <v>[]</v>
      </c>
      <c r="Y55" s="5">
        <f>IFERROR(I56/_xlfn.XLOOKUP(H56,Materials!$A$66:$A$365,Materials!$I$66:$I$365),0)+IFERROR(K56/_xlfn.XLOOKUP(J56,Materials!$A$66:$A$365,Materials!$I$66:$I$365),0)+IFERROR(M56/_xlfn.XLOOKUP(L56,Materials!$A$66:$A$365,Materials!$I$66:$I$365),0)+IFERROR(O56/_xlfn.XLOOKUP(N56,Materials!$A$66:$A$365,Materials!$I$66:$I$365),0)+IFERROR(Q56/_xlfn.XLOOKUP(P56,Materials!$A$66:$A$365,Materials!$I$66:$I$365),0)+IFERROR(G56/_xlfn.XLOOKUP(F56,Materials!$A$66:$A$365,Materials!$I$66:$I$365),0)</f>
        <v>0</v>
      </c>
      <c r="BO55" s="61"/>
      <c r="BP55" s="62"/>
      <c r="BQ55" s="62"/>
      <c r="BR55" s="63"/>
      <c r="BS55" s="63"/>
      <c r="BT55" s="63"/>
      <c r="BU55" s="63"/>
      <c r="BV55" s="62"/>
      <c r="BW55" s="62"/>
      <c r="BX55" s="62"/>
      <c r="BY55" s="62"/>
      <c r="BZ55" s="62"/>
      <c r="CA55" s="62"/>
      <c r="CB55" s="62"/>
      <c r="CC55" s="62"/>
      <c r="CD55" s="62"/>
      <c r="CE55" s="62"/>
      <c r="CF55" s="63"/>
    </row>
    <row r="56" spans="3:84" x14ac:dyDescent="0.2">
      <c r="C56" t="str">
        <f>IF(_xlfn.XLOOKUP(B55,Units!$A$2:$A$100,Units!$C$2:$C$100,"")=0,"Waiting for inputs in Column B",_xlfn.XLOOKUP(B55,Units!$A$2:$A$100,Units!$C$2:$C$100,""))</f>
        <v>Waiting for inputs in Column B</v>
      </c>
      <c r="D56" t="str">
        <f t="shared" si="0"/>
        <v>[]</v>
      </c>
      <c r="E56" t="str">
        <f t="shared" si="3"/>
        <v>Not enough information entered</v>
      </c>
      <c r="F56" s="29"/>
      <c r="G56"/>
      <c r="H56"/>
      <c r="I56"/>
      <c r="J56"/>
      <c r="K56"/>
      <c r="L56"/>
      <c r="M56"/>
      <c r="N56"/>
      <c r="O56"/>
      <c r="P56"/>
      <c r="Q56" s="30"/>
      <c r="X56" s="5" t="str">
        <f t="shared" si="2"/>
        <v>[]</v>
      </c>
      <c r="Y56" s="5">
        <f>IFERROR(I57/_xlfn.XLOOKUP(H57,Materials!$A$66:$A$365,Materials!$I$66:$I$365),0)+IFERROR(K57/_xlfn.XLOOKUP(J57,Materials!$A$66:$A$365,Materials!$I$66:$I$365),0)+IFERROR(M57/_xlfn.XLOOKUP(L57,Materials!$A$66:$A$365,Materials!$I$66:$I$365),0)+IFERROR(O57/_xlfn.XLOOKUP(N57,Materials!$A$66:$A$365,Materials!$I$66:$I$365),0)+IFERROR(Q57/_xlfn.XLOOKUP(P57,Materials!$A$66:$A$365,Materials!$I$66:$I$365),0)+IFERROR(G57/_xlfn.XLOOKUP(F57,Materials!$A$66:$A$365,Materials!$I$66:$I$365),0)</f>
        <v>0</v>
      </c>
      <c r="BO56" s="61"/>
      <c r="BP56" s="62"/>
      <c r="BQ56" s="62"/>
      <c r="BR56" s="63"/>
      <c r="BS56" s="63"/>
      <c r="BT56" s="63"/>
      <c r="BU56" s="63"/>
      <c r="BV56" s="62"/>
      <c r="BW56" s="62"/>
      <c r="BX56" s="62"/>
      <c r="BY56" s="62"/>
      <c r="BZ56" s="62"/>
      <c r="CA56" s="62"/>
      <c r="CB56" s="62"/>
      <c r="CC56" s="62"/>
      <c r="CD56" s="62"/>
      <c r="CE56" s="62"/>
      <c r="CF56" s="63"/>
    </row>
    <row r="57" spans="3:84" x14ac:dyDescent="0.2">
      <c r="C57" t="str">
        <f>IF(_xlfn.XLOOKUP(B56,Units!$A$2:$A$100,Units!$C$2:$C$100,"")=0,"Waiting for inputs in Column B",_xlfn.XLOOKUP(B56,Units!$A$2:$A$100,Units!$C$2:$C$100,""))</f>
        <v>Waiting for inputs in Column B</v>
      </c>
      <c r="D57" t="str">
        <f t="shared" si="0"/>
        <v>[]</v>
      </c>
      <c r="E57" t="str">
        <f t="shared" si="3"/>
        <v>Not enough information entered</v>
      </c>
      <c r="F57" s="29"/>
      <c r="G57"/>
      <c r="H57"/>
      <c r="I57"/>
      <c r="J57"/>
      <c r="K57"/>
      <c r="L57"/>
      <c r="M57"/>
      <c r="N57"/>
      <c r="O57"/>
      <c r="P57"/>
      <c r="Q57" s="30"/>
      <c r="X57" s="5" t="str">
        <f t="shared" si="2"/>
        <v>[]</v>
      </c>
      <c r="Y57" s="5">
        <f>IFERROR(I58/_xlfn.XLOOKUP(H58,Materials!$A$66:$A$365,Materials!$I$66:$I$365),0)+IFERROR(K58/_xlfn.XLOOKUP(J58,Materials!$A$66:$A$365,Materials!$I$66:$I$365),0)+IFERROR(M58/_xlfn.XLOOKUP(L58,Materials!$A$66:$A$365,Materials!$I$66:$I$365),0)+IFERROR(O58/_xlfn.XLOOKUP(N58,Materials!$A$66:$A$365,Materials!$I$66:$I$365),0)+IFERROR(Q58/_xlfn.XLOOKUP(P58,Materials!$A$66:$A$365,Materials!$I$66:$I$365),0)+IFERROR(G58/_xlfn.XLOOKUP(F58,Materials!$A$66:$A$365,Materials!$I$66:$I$365),0)</f>
        <v>0</v>
      </c>
      <c r="BO57" s="61"/>
      <c r="BP57" s="62"/>
      <c r="BQ57" s="62"/>
      <c r="BR57" s="63"/>
      <c r="BS57" s="63"/>
      <c r="BT57" s="63"/>
      <c r="BU57" s="63"/>
      <c r="BV57" s="62"/>
      <c r="BW57" s="62"/>
      <c r="BX57" s="62"/>
      <c r="BY57" s="62"/>
      <c r="BZ57" s="62"/>
      <c r="CA57" s="62"/>
      <c r="CB57" s="62"/>
      <c r="CC57" s="62"/>
      <c r="CD57" s="62"/>
      <c r="CE57" s="62"/>
      <c r="CF57" s="63"/>
    </row>
    <row r="58" spans="3:84" x14ac:dyDescent="0.2">
      <c r="C58" t="str">
        <f>IF(_xlfn.XLOOKUP(B57,Units!$A$2:$A$100,Units!$C$2:$C$100,"")=0,"Waiting for inputs in Column B",_xlfn.XLOOKUP(B57,Units!$A$2:$A$100,Units!$C$2:$C$100,""))</f>
        <v>Waiting for inputs in Column B</v>
      </c>
      <c r="D58" t="str">
        <f t="shared" si="0"/>
        <v>[]</v>
      </c>
      <c r="E58" t="str">
        <f t="shared" si="3"/>
        <v>Not enough information entered</v>
      </c>
      <c r="F58" s="29"/>
      <c r="G58"/>
      <c r="H58"/>
      <c r="I58"/>
      <c r="J58"/>
      <c r="K58"/>
      <c r="L58"/>
      <c r="M58"/>
      <c r="N58"/>
      <c r="O58"/>
      <c r="P58"/>
      <c r="Q58" s="30"/>
      <c r="X58" s="5" t="str">
        <f t="shared" si="2"/>
        <v>[]</v>
      </c>
      <c r="Y58" s="5">
        <f>IFERROR(I59/_xlfn.XLOOKUP(H59,Materials!$A$66:$A$365,Materials!$I$66:$I$365),0)+IFERROR(K59/_xlfn.XLOOKUP(J59,Materials!$A$66:$A$365,Materials!$I$66:$I$365),0)+IFERROR(M59/_xlfn.XLOOKUP(L59,Materials!$A$66:$A$365,Materials!$I$66:$I$365),0)+IFERROR(O59/_xlfn.XLOOKUP(N59,Materials!$A$66:$A$365,Materials!$I$66:$I$365),0)+IFERROR(Q59/_xlfn.XLOOKUP(P59,Materials!$A$66:$A$365,Materials!$I$66:$I$365),0)+IFERROR(G59/_xlfn.XLOOKUP(F59,Materials!$A$66:$A$365,Materials!$I$66:$I$365),0)</f>
        <v>0</v>
      </c>
      <c r="BO58" s="61"/>
      <c r="BP58" s="62"/>
      <c r="BQ58" s="62"/>
      <c r="BR58" s="63"/>
      <c r="BS58" s="63"/>
      <c r="BT58" s="63"/>
      <c r="BU58" s="63"/>
      <c r="BV58" s="62"/>
      <c r="BW58" s="62"/>
      <c r="BX58" s="62"/>
      <c r="BY58" s="62"/>
      <c r="BZ58" s="62"/>
      <c r="CA58" s="62"/>
      <c r="CB58" s="62"/>
      <c r="CC58" s="62"/>
      <c r="CD58" s="62"/>
      <c r="CE58" s="62"/>
      <c r="CF58" s="63"/>
    </row>
    <row r="59" spans="3:84" x14ac:dyDescent="0.2">
      <c r="C59" t="str">
        <f>IF(_xlfn.XLOOKUP(B58,Units!$A$2:$A$100,Units!$C$2:$C$100,"")=0,"Waiting for inputs in Column B",_xlfn.XLOOKUP(B58,Units!$A$2:$A$100,Units!$C$2:$C$100,""))</f>
        <v>Waiting for inputs in Column B</v>
      </c>
      <c r="D59" t="str">
        <f t="shared" si="0"/>
        <v>[]</v>
      </c>
      <c r="E59" t="str">
        <f t="shared" si="3"/>
        <v>Not enough information entered</v>
      </c>
      <c r="F59" s="29"/>
      <c r="G59"/>
      <c r="H59"/>
      <c r="I59"/>
      <c r="J59"/>
      <c r="K59"/>
      <c r="L59"/>
      <c r="M59"/>
      <c r="N59"/>
      <c r="O59"/>
      <c r="P59"/>
      <c r="Q59" s="30"/>
      <c r="X59" s="5" t="str">
        <f t="shared" si="2"/>
        <v>[]</v>
      </c>
      <c r="Y59" s="5">
        <f>IFERROR(I60/_xlfn.XLOOKUP(H60,Materials!$A$66:$A$365,Materials!$I$66:$I$365),0)+IFERROR(K60/_xlfn.XLOOKUP(J60,Materials!$A$66:$A$365,Materials!$I$66:$I$365),0)+IFERROR(M60/_xlfn.XLOOKUP(L60,Materials!$A$66:$A$365,Materials!$I$66:$I$365),0)+IFERROR(O60/_xlfn.XLOOKUP(N60,Materials!$A$66:$A$365,Materials!$I$66:$I$365),0)+IFERROR(Q60/_xlfn.XLOOKUP(P60,Materials!$A$66:$A$365,Materials!$I$66:$I$365),0)+IFERROR(G60/_xlfn.XLOOKUP(F60,Materials!$A$66:$A$365,Materials!$I$66:$I$365),0)</f>
        <v>0</v>
      </c>
      <c r="BO59" s="61"/>
      <c r="BP59" s="62"/>
      <c r="BQ59" s="62"/>
      <c r="BR59" s="63"/>
      <c r="BS59" s="63"/>
      <c r="BT59" s="63"/>
      <c r="BU59" s="63"/>
      <c r="BV59" s="62"/>
      <c r="BW59" s="62"/>
      <c r="BX59" s="62"/>
      <c r="BY59" s="62"/>
      <c r="BZ59" s="62"/>
      <c r="CA59" s="62"/>
      <c r="CB59" s="62"/>
      <c r="CC59" s="62"/>
      <c r="CD59" s="62"/>
      <c r="CE59" s="62"/>
      <c r="CF59" s="63"/>
    </row>
    <row r="60" spans="3:84" x14ac:dyDescent="0.2">
      <c r="C60" t="str">
        <f>IF(_xlfn.XLOOKUP(B59,Units!$A$2:$A$100,Units!$C$2:$C$100,"")=0,"Waiting for inputs in Column B",_xlfn.XLOOKUP(B59,Units!$A$2:$A$100,Units!$C$2:$C$100,""))</f>
        <v>Waiting for inputs in Column B</v>
      </c>
      <c r="D60" t="str">
        <f t="shared" si="0"/>
        <v>[]</v>
      </c>
      <c r="E60" t="str">
        <f t="shared" si="3"/>
        <v>Not enough information entered</v>
      </c>
      <c r="F60" s="29"/>
      <c r="G60"/>
      <c r="H60"/>
      <c r="I60"/>
      <c r="J60"/>
      <c r="K60"/>
      <c r="L60"/>
      <c r="M60"/>
      <c r="N60"/>
      <c r="O60"/>
      <c r="P60"/>
      <c r="Q60" s="30"/>
      <c r="X60" s="5" t="str">
        <f t="shared" si="2"/>
        <v>[]</v>
      </c>
      <c r="Y60" s="5">
        <f>IFERROR(I61/_xlfn.XLOOKUP(H61,Materials!$A$66:$A$365,Materials!$I$66:$I$365),0)+IFERROR(K61/_xlfn.XLOOKUP(J61,Materials!$A$66:$A$365,Materials!$I$66:$I$365),0)+IFERROR(M61/_xlfn.XLOOKUP(L61,Materials!$A$66:$A$365,Materials!$I$66:$I$365),0)+IFERROR(O61/_xlfn.XLOOKUP(N61,Materials!$A$66:$A$365,Materials!$I$66:$I$365),0)+IFERROR(Q61/_xlfn.XLOOKUP(P61,Materials!$A$66:$A$365,Materials!$I$66:$I$365),0)+IFERROR(G61/_xlfn.XLOOKUP(F61,Materials!$A$66:$A$365,Materials!$I$66:$I$365),0)</f>
        <v>0</v>
      </c>
      <c r="BO60" s="61"/>
      <c r="BP60" s="62"/>
      <c r="BQ60" s="62"/>
      <c r="BR60" s="63"/>
      <c r="BS60" s="63"/>
      <c r="BT60" s="63"/>
      <c r="BU60" s="63"/>
      <c r="BV60" s="62"/>
      <c r="BW60" s="62"/>
      <c r="BX60" s="62"/>
      <c r="BY60" s="62"/>
      <c r="BZ60" s="62"/>
      <c r="CA60" s="62"/>
      <c r="CB60" s="62"/>
      <c r="CC60" s="62"/>
      <c r="CD60" s="62"/>
      <c r="CE60" s="62"/>
      <c r="CF60" s="63"/>
    </row>
    <row r="61" spans="3:84" x14ac:dyDescent="0.2">
      <c r="C61" t="str">
        <f>IF(_xlfn.XLOOKUP(B60,Units!$A$2:$A$100,Units!$C$2:$C$100,"")=0,"Waiting for inputs in Column B",_xlfn.XLOOKUP(B60,Units!$A$2:$A$100,Units!$C$2:$C$100,""))</f>
        <v>Waiting for inputs in Column B</v>
      </c>
      <c r="D61" t="str">
        <f t="shared" si="0"/>
        <v>[]</v>
      </c>
      <c r="E61" t="str">
        <f t="shared" si="3"/>
        <v>Not enough information entered</v>
      </c>
      <c r="F61" s="29"/>
      <c r="G61"/>
      <c r="H61"/>
      <c r="I61"/>
      <c r="J61"/>
      <c r="K61"/>
      <c r="L61"/>
      <c r="M61"/>
      <c r="N61"/>
      <c r="O61"/>
      <c r="P61"/>
      <c r="Q61" s="30"/>
      <c r="X61" s="5" t="str">
        <f t="shared" si="2"/>
        <v>[]</v>
      </c>
      <c r="Y61" s="5">
        <f>IFERROR(I62/_xlfn.XLOOKUP(H62,Materials!$A$66:$A$365,Materials!$I$66:$I$365),0)+IFERROR(K62/_xlfn.XLOOKUP(J62,Materials!$A$66:$A$365,Materials!$I$66:$I$365),0)+IFERROR(M62/_xlfn.XLOOKUP(L62,Materials!$A$66:$A$365,Materials!$I$66:$I$365),0)+IFERROR(O62/_xlfn.XLOOKUP(N62,Materials!$A$66:$A$365,Materials!$I$66:$I$365),0)+IFERROR(Q62/_xlfn.XLOOKUP(P62,Materials!$A$66:$A$365,Materials!$I$66:$I$365),0)+IFERROR(G62/_xlfn.XLOOKUP(F62,Materials!$A$66:$A$365,Materials!$I$66:$I$365),0)</f>
        <v>0</v>
      </c>
      <c r="BO61" s="61"/>
      <c r="BP61" s="62"/>
      <c r="BQ61" s="62"/>
      <c r="BR61" s="63"/>
      <c r="BS61" s="63"/>
      <c r="BT61" s="63"/>
      <c r="BU61" s="63"/>
      <c r="BV61" s="62"/>
      <c r="BW61" s="62"/>
      <c r="BX61" s="62"/>
      <c r="BY61" s="62"/>
      <c r="BZ61" s="62"/>
      <c r="CA61" s="62"/>
      <c r="CB61" s="62"/>
      <c r="CC61" s="62"/>
      <c r="CD61" s="62"/>
      <c r="CE61" s="62"/>
      <c r="CF61" s="63"/>
    </row>
    <row r="62" spans="3:84" x14ac:dyDescent="0.2">
      <c r="C62" t="str">
        <f>IF(_xlfn.XLOOKUP(B61,Units!$A$2:$A$100,Units!$C$2:$C$100,"")=0,"Waiting for inputs in Column B",_xlfn.XLOOKUP(B61,Units!$A$2:$A$100,Units!$C$2:$C$100,""))</f>
        <v>Waiting for inputs in Column B</v>
      </c>
      <c r="D62" t="str">
        <f t="shared" si="0"/>
        <v>[]</v>
      </c>
      <c r="E62" t="str">
        <f t="shared" si="3"/>
        <v>Not enough information entered</v>
      </c>
      <c r="F62" s="29"/>
      <c r="G62"/>
      <c r="H62"/>
      <c r="I62"/>
      <c r="J62"/>
      <c r="K62"/>
      <c r="L62"/>
      <c r="M62"/>
      <c r="N62"/>
      <c r="O62"/>
      <c r="P62"/>
      <c r="Q62" s="30"/>
      <c r="X62" s="5" t="str">
        <f t="shared" si="2"/>
        <v>[]</v>
      </c>
      <c r="Y62" s="5">
        <f>IFERROR(I63/_xlfn.XLOOKUP(H63,Materials!$A$66:$A$365,Materials!$I$66:$I$365),0)+IFERROR(K63/_xlfn.XLOOKUP(J63,Materials!$A$66:$A$365,Materials!$I$66:$I$365),0)+IFERROR(M63/_xlfn.XLOOKUP(L63,Materials!$A$66:$A$365,Materials!$I$66:$I$365),0)+IFERROR(O63/_xlfn.XLOOKUP(N63,Materials!$A$66:$A$365,Materials!$I$66:$I$365),0)+IFERROR(Q63/_xlfn.XLOOKUP(P63,Materials!$A$66:$A$365,Materials!$I$66:$I$365),0)+IFERROR(G63/_xlfn.XLOOKUP(F63,Materials!$A$66:$A$365,Materials!$I$66:$I$365),0)</f>
        <v>0</v>
      </c>
      <c r="BO62" s="61"/>
      <c r="BP62" s="62"/>
      <c r="BQ62" s="62"/>
      <c r="BR62" s="63"/>
      <c r="BS62" s="63"/>
      <c r="BT62" s="63"/>
      <c r="BU62" s="63"/>
      <c r="BV62" s="62"/>
      <c r="BW62" s="62"/>
      <c r="BX62" s="62"/>
      <c r="BY62" s="62"/>
      <c r="BZ62" s="62"/>
      <c r="CA62" s="62"/>
      <c r="CB62" s="62"/>
      <c r="CC62" s="62"/>
      <c r="CD62" s="62"/>
      <c r="CE62" s="62"/>
      <c r="CF62" s="63"/>
    </row>
    <row r="63" spans="3:84" x14ac:dyDescent="0.2">
      <c r="C63" t="str">
        <f>IF(_xlfn.XLOOKUP(B62,Units!$A$2:$A$100,Units!$C$2:$C$100,"")=0,"Waiting for inputs in Column B",_xlfn.XLOOKUP(B62,Units!$A$2:$A$100,Units!$C$2:$C$100,""))</f>
        <v>Waiting for inputs in Column B</v>
      </c>
      <c r="D63" t="str">
        <f t="shared" si="0"/>
        <v>[]</v>
      </c>
      <c r="E63" t="str">
        <f t="shared" si="3"/>
        <v>Not enough information entered</v>
      </c>
      <c r="F63" s="29"/>
      <c r="G63"/>
      <c r="H63"/>
      <c r="I63"/>
      <c r="J63"/>
      <c r="K63"/>
      <c r="L63"/>
      <c r="M63"/>
      <c r="N63"/>
      <c r="O63"/>
      <c r="P63"/>
      <c r="Q63" s="30"/>
      <c r="X63" s="5" t="str">
        <f t="shared" si="2"/>
        <v>[]</v>
      </c>
      <c r="Y63" s="5">
        <f>IFERROR(I64/_xlfn.XLOOKUP(H64,Materials!$A$66:$A$365,Materials!$I$66:$I$365),0)+IFERROR(K64/_xlfn.XLOOKUP(J64,Materials!$A$66:$A$365,Materials!$I$66:$I$365),0)+IFERROR(M64/_xlfn.XLOOKUP(L64,Materials!$A$66:$A$365,Materials!$I$66:$I$365),0)+IFERROR(O64/_xlfn.XLOOKUP(N64,Materials!$A$66:$A$365,Materials!$I$66:$I$365),0)+IFERROR(Q64/_xlfn.XLOOKUP(P64,Materials!$A$66:$A$365,Materials!$I$66:$I$365),0)+IFERROR(G64/_xlfn.XLOOKUP(F64,Materials!$A$66:$A$365,Materials!$I$66:$I$365),0)</f>
        <v>0</v>
      </c>
      <c r="BO63" s="61"/>
      <c r="BP63" s="62"/>
      <c r="BQ63" s="62"/>
      <c r="BR63" s="63"/>
      <c r="BS63" s="63"/>
      <c r="BT63" s="63"/>
      <c r="BU63" s="63"/>
      <c r="BV63" s="62"/>
      <c r="BW63" s="62"/>
      <c r="BX63" s="62"/>
      <c r="BY63" s="62"/>
      <c r="BZ63" s="62"/>
      <c r="CA63" s="62"/>
      <c r="CB63" s="62"/>
      <c r="CC63" s="62"/>
      <c r="CD63" s="62"/>
      <c r="CE63" s="62"/>
      <c r="CF63" s="63"/>
    </row>
    <row r="64" spans="3:84" x14ac:dyDescent="0.2">
      <c r="C64" t="str">
        <f>IF(_xlfn.XLOOKUP(B63,Units!$A$2:$A$100,Units!$C$2:$C$100,"")=0,"Waiting for inputs in Column B",_xlfn.XLOOKUP(B63,Units!$A$2:$A$100,Units!$C$2:$C$100,""))</f>
        <v>Waiting for inputs in Column B</v>
      </c>
      <c r="D64" t="str">
        <f t="shared" si="0"/>
        <v>[]</v>
      </c>
      <c r="E64" t="str">
        <f t="shared" si="3"/>
        <v>Not enough information entered</v>
      </c>
      <c r="F64" s="29"/>
      <c r="G64"/>
      <c r="H64"/>
      <c r="I64"/>
      <c r="J64"/>
      <c r="K64"/>
      <c r="L64"/>
      <c r="M64"/>
      <c r="N64"/>
      <c r="O64"/>
      <c r="P64"/>
      <c r="Q64" s="30"/>
      <c r="X64" s="5" t="str">
        <f t="shared" si="2"/>
        <v>[]</v>
      </c>
      <c r="Y64" s="5">
        <f>IFERROR(I65/_xlfn.XLOOKUP(H65,Materials!$A$66:$A$365,Materials!$I$66:$I$365),0)+IFERROR(K65/_xlfn.XLOOKUP(J65,Materials!$A$66:$A$365,Materials!$I$66:$I$365),0)+IFERROR(M65/_xlfn.XLOOKUP(L65,Materials!$A$66:$A$365,Materials!$I$66:$I$365),0)+IFERROR(O65/_xlfn.XLOOKUP(N65,Materials!$A$66:$A$365,Materials!$I$66:$I$365),0)+IFERROR(Q65/_xlfn.XLOOKUP(P65,Materials!$A$66:$A$365,Materials!$I$66:$I$365),0)+IFERROR(G65/_xlfn.XLOOKUP(F65,Materials!$A$66:$A$365,Materials!$I$66:$I$365),0)</f>
        <v>0</v>
      </c>
      <c r="BO64" s="61"/>
      <c r="BP64" s="62"/>
      <c r="BQ64" s="62"/>
      <c r="BR64" s="63"/>
      <c r="BS64" s="63"/>
      <c r="BT64" s="63"/>
      <c r="BU64" s="63"/>
      <c r="BV64" s="62"/>
      <c r="BW64" s="62"/>
      <c r="BX64" s="62"/>
      <c r="BY64" s="62"/>
      <c r="BZ64" s="62"/>
      <c r="CA64" s="62"/>
      <c r="CB64" s="62"/>
      <c r="CC64" s="62"/>
      <c r="CD64" s="62"/>
      <c r="CE64" s="62"/>
      <c r="CF64" s="63"/>
    </row>
    <row r="65" spans="3:84" x14ac:dyDescent="0.2">
      <c r="C65" t="str">
        <f>IF(_xlfn.XLOOKUP(B64,Units!$A$2:$A$100,Units!$C$2:$C$100,"")=0,"Waiting for inputs in Column B",_xlfn.XLOOKUP(B64,Units!$A$2:$A$100,Units!$C$2:$C$100,""))</f>
        <v>Waiting for inputs in Column B</v>
      </c>
      <c r="D65" t="str">
        <f t="shared" si="0"/>
        <v>[]</v>
      </c>
      <c r="E65" t="str">
        <f t="shared" si="3"/>
        <v>Not enough information entered</v>
      </c>
      <c r="F65" s="29"/>
      <c r="G65"/>
      <c r="H65"/>
      <c r="I65"/>
      <c r="J65"/>
      <c r="K65"/>
      <c r="L65"/>
      <c r="M65"/>
      <c r="N65"/>
      <c r="O65"/>
      <c r="P65"/>
      <c r="Q65" s="30"/>
      <c r="X65" s="5" t="str">
        <f t="shared" si="2"/>
        <v>[]</v>
      </c>
      <c r="Y65" s="5">
        <f>IFERROR(I66/_xlfn.XLOOKUP(H66,Materials!$A$66:$A$365,Materials!$I$66:$I$365),0)+IFERROR(K66/_xlfn.XLOOKUP(J66,Materials!$A$66:$A$365,Materials!$I$66:$I$365),0)+IFERROR(M66/_xlfn.XLOOKUP(L66,Materials!$A$66:$A$365,Materials!$I$66:$I$365),0)+IFERROR(O66/_xlfn.XLOOKUP(N66,Materials!$A$66:$A$365,Materials!$I$66:$I$365),0)+IFERROR(Q66/_xlfn.XLOOKUP(P66,Materials!$A$66:$A$365,Materials!$I$66:$I$365),0)+IFERROR(G66/_xlfn.XLOOKUP(F66,Materials!$A$66:$A$365,Materials!$I$66:$I$365),0)</f>
        <v>0</v>
      </c>
      <c r="BO65" s="61"/>
      <c r="BP65" s="62"/>
      <c r="BQ65" s="62"/>
      <c r="BR65" s="63"/>
      <c r="BS65" s="63"/>
      <c r="BT65" s="63"/>
      <c r="BU65" s="63"/>
      <c r="BV65" s="62"/>
      <c r="BW65" s="62"/>
      <c r="BX65" s="62"/>
      <c r="BY65" s="62"/>
      <c r="BZ65" s="62"/>
      <c r="CA65" s="62"/>
      <c r="CB65" s="62"/>
      <c r="CC65" s="62"/>
      <c r="CD65" s="62"/>
      <c r="CE65" s="62"/>
      <c r="CF65" s="63"/>
    </row>
    <row r="66" spans="3:84" x14ac:dyDescent="0.2">
      <c r="C66" t="str">
        <f>IF(_xlfn.XLOOKUP(B65,Units!$A$2:$A$100,Units!$C$2:$C$100,"")=0,"Waiting for inputs in Column B",_xlfn.XLOOKUP(B65,Units!$A$2:$A$100,Units!$C$2:$C$100,""))</f>
        <v>Waiting for inputs in Column B</v>
      </c>
      <c r="D66" t="str">
        <f t="shared" si="0"/>
        <v>[]</v>
      </c>
      <c r="E66" t="str">
        <f t="shared" si="3"/>
        <v>Not enough information entered</v>
      </c>
      <c r="F66" s="29"/>
      <c r="G66"/>
      <c r="H66"/>
      <c r="I66"/>
      <c r="J66"/>
      <c r="K66"/>
      <c r="L66"/>
      <c r="M66"/>
      <c r="N66"/>
      <c r="O66"/>
      <c r="P66"/>
      <c r="Q66" s="30"/>
      <c r="X66" s="5" t="str">
        <f t="shared" si="2"/>
        <v>[]</v>
      </c>
      <c r="Y66" s="5">
        <f>IFERROR(I67/_xlfn.XLOOKUP(H67,Materials!$A$66:$A$365,Materials!$I$66:$I$365),0)+IFERROR(K67/_xlfn.XLOOKUP(J67,Materials!$A$66:$A$365,Materials!$I$66:$I$365),0)+IFERROR(M67/_xlfn.XLOOKUP(L67,Materials!$A$66:$A$365,Materials!$I$66:$I$365),0)+IFERROR(O67/_xlfn.XLOOKUP(N67,Materials!$A$66:$A$365,Materials!$I$66:$I$365),0)+IFERROR(Q67/_xlfn.XLOOKUP(P67,Materials!$A$66:$A$365,Materials!$I$66:$I$365),0)+IFERROR(G67/_xlfn.XLOOKUP(F67,Materials!$A$66:$A$365,Materials!$I$66:$I$365),0)</f>
        <v>0</v>
      </c>
      <c r="BO66" s="61"/>
      <c r="BP66" s="62"/>
      <c r="BQ66" s="62"/>
      <c r="BR66" s="63"/>
      <c r="BS66" s="63"/>
      <c r="BT66" s="63"/>
      <c r="BU66" s="63"/>
      <c r="BV66" s="62"/>
      <c r="BW66" s="62"/>
      <c r="BX66" s="62"/>
      <c r="BY66" s="62"/>
      <c r="BZ66" s="62"/>
      <c r="CA66" s="62"/>
      <c r="CB66" s="62"/>
      <c r="CC66" s="62"/>
      <c r="CD66" s="62"/>
      <c r="CE66" s="62"/>
      <c r="CF66" s="63"/>
    </row>
    <row r="67" spans="3:84" x14ac:dyDescent="0.2">
      <c r="C67" t="str">
        <f>IF(_xlfn.XLOOKUP(B66,Units!$A$2:$A$100,Units!$C$2:$C$100,"")=0,"Waiting for inputs in Column B",_xlfn.XLOOKUP(B66,Units!$A$2:$A$100,Units!$C$2:$C$100,""))</f>
        <v>Waiting for inputs in Column B</v>
      </c>
      <c r="D67" t="str">
        <f t="shared" si="0"/>
        <v>[]</v>
      </c>
      <c r="E67" t="str">
        <f t="shared" si="3"/>
        <v>Not enough information entered</v>
      </c>
      <c r="F67" s="29"/>
      <c r="G67"/>
      <c r="H67"/>
      <c r="I67"/>
      <c r="J67"/>
      <c r="K67"/>
      <c r="L67"/>
      <c r="M67"/>
      <c r="N67"/>
      <c r="O67"/>
      <c r="P67"/>
      <c r="Q67" s="30"/>
      <c r="X67" s="5" t="str">
        <f t="shared" ref="X67:X94" si="4">_xlfn.CONCAT("[",_xlfn.TEXTJOIN(",",TRUE,F68,G68,H68,I68,J68,K68,L68,M68,N68,O68,P68,Q68),"]")</f>
        <v>[]</v>
      </c>
      <c r="Y67" s="5">
        <f>IFERROR(I68/_xlfn.XLOOKUP(H68,Materials!$A$66:$A$365,Materials!$I$66:$I$365),0)+IFERROR(K68/_xlfn.XLOOKUP(J68,Materials!$A$66:$A$365,Materials!$I$66:$I$365),0)+IFERROR(M68/_xlfn.XLOOKUP(L68,Materials!$A$66:$A$365,Materials!$I$66:$I$365),0)+IFERROR(O68/_xlfn.XLOOKUP(N68,Materials!$A$66:$A$365,Materials!$I$66:$I$365),0)+IFERROR(Q68/_xlfn.XLOOKUP(P68,Materials!$A$66:$A$365,Materials!$I$66:$I$365),0)+IFERROR(G68/_xlfn.XLOOKUP(F68,Materials!$A$66:$A$365,Materials!$I$66:$I$365),0)</f>
        <v>0</v>
      </c>
      <c r="BO67" s="61"/>
      <c r="BP67" s="62"/>
      <c r="BQ67" s="62"/>
      <c r="BR67" s="63"/>
      <c r="BS67" s="63"/>
      <c r="BT67" s="63"/>
      <c r="BU67" s="63"/>
      <c r="BV67" s="62"/>
      <c r="BW67" s="62"/>
      <c r="BX67" s="62"/>
      <c r="BY67" s="62"/>
      <c r="BZ67" s="62"/>
      <c r="CA67" s="62"/>
      <c r="CB67" s="62"/>
      <c r="CC67" s="62"/>
      <c r="CD67" s="62"/>
      <c r="CE67" s="62"/>
      <c r="CF67" s="63"/>
    </row>
    <row r="68" spans="3:84" x14ac:dyDescent="0.2">
      <c r="C68" t="str">
        <f>IF(_xlfn.XLOOKUP(B67,Units!$A$2:$A$100,Units!$C$2:$C$100,"")=0,"Waiting for inputs in Column B",_xlfn.XLOOKUP(B67,Units!$A$2:$A$100,Units!$C$2:$C$100,""))</f>
        <v>Waiting for inputs in Column B</v>
      </c>
      <c r="D68" t="str">
        <f t="shared" ref="D68:D94" si="5">X67</f>
        <v>[]</v>
      </c>
      <c r="E68" t="str">
        <f t="shared" si="3"/>
        <v>Not enough information entered</v>
      </c>
      <c r="F68" s="29"/>
      <c r="G68"/>
      <c r="H68"/>
      <c r="I68"/>
      <c r="J68"/>
      <c r="K68"/>
      <c r="L68"/>
      <c r="M68"/>
      <c r="N68"/>
      <c r="O68"/>
      <c r="P68"/>
      <c r="Q68" s="30"/>
      <c r="X68" s="5" t="str">
        <f t="shared" si="4"/>
        <v>[]</v>
      </c>
      <c r="Y68" s="5">
        <f>IFERROR(I69/_xlfn.XLOOKUP(H69,Materials!$A$66:$A$365,Materials!$I$66:$I$365),0)+IFERROR(K69/_xlfn.XLOOKUP(J69,Materials!$A$66:$A$365,Materials!$I$66:$I$365),0)+IFERROR(M69/_xlfn.XLOOKUP(L69,Materials!$A$66:$A$365,Materials!$I$66:$I$365),0)+IFERROR(O69/_xlfn.XLOOKUP(N69,Materials!$A$66:$A$365,Materials!$I$66:$I$365),0)+IFERROR(Q69/_xlfn.XLOOKUP(P69,Materials!$A$66:$A$365,Materials!$I$66:$I$365),0)+IFERROR(G69/_xlfn.XLOOKUP(F69,Materials!$A$66:$A$365,Materials!$I$66:$I$365),0)</f>
        <v>0</v>
      </c>
      <c r="BO68" s="61"/>
      <c r="BP68" s="62"/>
      <c r="BQ68" s="62"/>
      <c r="BR68" s="63"/>
      <c r="BS68" s="63"/>
      <c r="BT68" s="63"/>
      <c r="BU68" s="63"/>
      <c r="BV68" s="62"/>
      <c r="BW68" s="62"/>
      <c r="BX68" s="62"/>
      <c r="BY68" s="62"/>
      <c r="BZ68" s="62"/>
      <c r="CA68" s="62"/>
      <c r="CB68" s="62"/>
      <c r="CC68" s="62"/>
      <c r="CD68" s="62"/>
      <c r="CE68" s="62"/>
      <c r="CF68" s="63"/>
    </row>
    <row r="69" spans="3:84" x14ac:dyDescent="0.2">
      <c r="C69" t="str">
        <f>IF(_xlfn.XLOOKUP(B68,Units!$A$2:$A$100,Units!$C$2:$C$100,"")=0,"Waiting for inputs in Column B",_xlfn.XLOOKUP(B68,Units!$A$2:$A$100,Units!$C$2:$C$100,""))</f>
        <v>Waiting for inputs in Column B</v>
      </c>
      <c r="D69" t="str">
        <f t="shared" si="5"/>
        <v>[]</v>
      </c>
      <c r="E69" t="str">
        <f t="shared" ref="E69:E86" si="6">IFERROR(1/Y67, "Not enough information entered")</f>
        <v>Not enough information entered</v>
      </c>
      <c r="F69" s="29"/>
      <c r="G69"/>
      <c r="H69"/>
      <c r="I69"/>
      <c r="J69"/>
      <c r="K69"/>
      <c r="L69"/>
      <c r="M69"/>
      <c r="N69"/>
      <c r="O69"/>
      <c r="P69"/>
      <c r="Q69" s="30"/>
      <c r="X69" s="5" t="str">
        <f t="shared" si="4"/>
        <v>[]</v>
      </c>
      <c r="Y69" s="5">
        <f>IFERROR(I70/_xlfn.XLOOKUP(H70,Materials!$A$66:$A$365,Materials!$I$66:$I$365),0)+IFERROR(K70/_xlfn.XLOOKUP(J70,Materials!$A$66:$A$365,Materials!$I$66:$I$365),0)+IFERROR(M70/_xlfn.XLOOKUP(L70,Materials!$A$66:$A$365,Materials!$I$66:$I$365),0)+IFERROR(O70/_xlfn.XLOOKUP(N70,Materials!$A$66:$A$365,Materials!$I$66:$I$365),0)+IFERROR(Q70/_xlfn.XLOOKUP(P70,Materials!$A$66:$A$365,Materials!$I$66:$I$365),0)+IFERROR(G70/_xlfn.XLOOKUP(F70,Materials!$A$66:$A$365,Materials!$I$66:$I$365),0)</f>
        <v>0</v>
      </c>
      <c r="BO69" s="61"/>
      <c r="BP69" s="62"/>
      <c r="BQ69" s="62"/>
      <c r="BR69" s="63"/>
      <c r="BS69" s="63"/>
      <c r="BT69" s="63"/>
      <c r="BU69" s="63"/>
      <c r="BV69" s="62"/>
      <c r="BW69" s="62"/>
      <c r="BX69" s="62"/>
      <c r="BY69" s="62"/>
      <c r="BZ69" s="62"/>
      <c r="CA69" s="62"/>
      <c r="CB69" s="62"/>
      <c r="CC69" s="62"/>
      <c r="CD69" s="62"/>
      <c r="CE69" s="62"/>
      <c r="CF69" s="63"/>
    </row>
    <row r="70" spans="3:84" x14ac:dyDescent="0.2">
      <c r="C70" t="str">
        <f>IF(_xlfn.XLOOKUP(B69,Units!$A$2:$A$100,Units!$C$2:$C$100,"")=0,"Waiting for inputs in Column B",_xlfn.XLOOKUP(B69,Units!$A$2:$A$100,Units!$C$2:$C$100,""))</f>
        <v>Waiting for inputs in Column B</v>
      </c>
      <c r="D70" t="str">
        <f t="shared" si="5"/>
        <v>[]</v>
      </c>
      <c r="E70" t="str">
        <f t="shared" si="6"/>
        <v>Not enough information entered</v>
      </c>
      <c r="F70" s="29"/>
      <c r="G70"/>
      <c r="H70"/>
      <c r="I70"/>
      <c r="J70"/>
      <c r="K70"/>
      <c r="L70"/>
      <c r="M70"/>
      <c r="N70"/>
      <c r="O70"/>
      <c r="P70"/>
      <c r="Q70" s="30"/>
      <c r="X70" s="5" t="str">
        <f t="shared" si="4"/>
        <v>[]</v>
      </c>
      <c r="Y70" s="5">
        <f>IFERROR(I71/_xlfn.XLOOKUP(H71,Materials!$A$66:$A$365,Materials!$I$66:$I$365),0)+IFERROR(K71/_xlfn.XLOOKUP(J71,Materials!$A$66:$A$365,Materials!$I$66:$I$365),0)+IFERROR(M71/_xlfn.XLOOKUP(L71,Materials!$A$66:$A$365,Materials!$I$66:$I$365),0)+IFERROR(O71/_xlfn.XLOOKUP(N71,Materials!$A$66:$A$365,Materials!$I$66:$I$365),0)+IFERROR(Q71/_xlfn.XLOOKUP(P71,Materials!$A$66:$A$365,Materials!$I$66:$I$365),0)+IFERROR(G71/_xlfn.XLOOKUP(F71,Materials!$A$66:$A$365,Materials!$I$66:$I$365),0)</f>
        <v>0</v>
      </c>
      <c r="BO70" s="61"/>
      <c r="BP70" s="62"/>
      <c r="BQ70" s="62"/>
      <c r="BR70" s="63"/>
      <c r="BS70" s="63"/>
      <c r="BT70" s="63"/>
      <c r="BU70" s="63"/>
      <c r="BV70" s="62"/>
      <c r="BW70" s="62"/>
      <c r="BX70" s="62"/>
      <c r="BY70" s="62"/>
      <c r="BZ70" s="62"/>
      <c r="CA70" s="62"/>
      <c r="CB70" s="62"/>
      <c r="CC70" s="62"/>
      <c r="CD70" s="62"/>
      <c r="CE70" s="62"/>
      <c r="CF70" s="63"/>
    </row>
    <row r="71" spans="3:84" x14ac:dyDescent="0.2">
      <c r="C71" t="str">
        <f>IF(_xlfn.XLOOKUP(B70,Units!$A$2:$A$100,Units!$C$2:$C$100,"")=0,"Waiting for inputs in Column B",_xlfn.XLOOKUP(B70,Units!$A$2:$A$100,Units!$C$2:$C$100,""))</f>
        <v>Waiting for inputs in Column B</v>
      </c>
      <c r="D71" t="str">
        <f t="shared" si="5"/>
        <v>[]</v>
      </c>
      <c r="E71" t="str">
        <f t="shared" si="6"/>
        <v>Not enough information entered</v>
      </c>
      <c r="F71" s="29"/>
      <c r="G71"/>
      <c r="H71"/>
      <c r="I71"/>
      <c r="J71"/>
      <c r="K71"/>
      <c r="L71"/>
      <c r="M71"/>
      <c r="N71"/>
      <c r="O71"/>
      <c r="P71"/>
      <c r="Q71" s="30"/>
      <c r="X71" s="5" t="str">
        <f t="shared" si="4"/>
        <v>[]</v>
      </c>
      <c r="Y71" s="5">
        <f>IFERROR(I72/_xlfn.XLOOKUP(H72,Materials!$A$66:$A$365,Materials!$I$66:$I$365),0)+IFERROR(K72/_xlfn.XLOOKUP(J72,Materials!$A$66:$A$365,Materials!$I$66:$I$365),0)+IFERROR(M72/_xlfn.XLOOKUP(L72,Materials!$A$66:$A$365,Materials!$I$66:$I$365),0)+IFERROR(O72/_xlfn.XLOOKUP(N72,Materials!$A$66:$A$365,Materials!$I$66:$I$365),0)+IFERROR(Q72/_xlfn.XLOOKUP(P72,Materials!$A$66:$A$365,Materials!$I$66:$I$365),0)+IFERROR(G72/_xlfn.XLOOKUP(F72,Materials!$A$66:$A$365,Materials!$I$66:$I$365),0)</f>
        <v>0</v>
      </c>
      <c r="BO71" s="61"/>
      <c r="BP71" s="62"/>
      <c r="BQ71" s="62"/>
      <c r="BR71" s="63"/>
      <c r="BS71" s="63"/>
      <c r="BT71" s="63"/>
      <c r="BU71" s="63"/>
      <c r="BV71" s="62"/>
      <c r="BW71" s="62"/>
      <c r="BX71" s="62"/>
      <c r="BY71" s="62"/>
      <c r="BZ71" s="62"/>
      <c r="CA71" s="62"/>
      <c r="CB71" s="62"/>
      <c r="CC71" s="62"/>
      <c r="CD71" s="62"/>
      <c r="CE71" s="62"/>
      <c r="CF71" s="63"/>
    </row>
    <row r="72" spans="3:84" x14ac:dyDescent="0.2">
      <c r="C72" t="str">
        <f>IF(_xlfn.XLOOKUP(B71,Units!$A$2:$A$100,Units!$C$2:$C$100,"")=0,"Waiting for inputs in Column B",_xlfn.XLOOKUP(B71,Units!$A$2:$A$100,Units!$C$2:$C$100,""))</f>
        <v>Waiting for inputs in Column B</v>
      </c>
      <c r="D72" t="str">
        <f t="shared" si="5"/>
        <v>[]</v>
      </c>
      <c r="E72" t="str">
        <f t="shared" si="6"/>
        <v>Not enough information entered</v>
      </c>
      <c r="F72" s="29"/>
      <c r="G72"/>
      <c r="H72"/>
      <c r="I72"/>
      <c r="J72"/>
      <c r="K72"/>
      <c r="L72"/>
      <c r="M72"/>
      <c r="N72"/>
      <c r="O72"/>
      <c r="P72"/>
      <c r="Q72" s="30"/>
      <c r="X72" s="5" t="str">
        <f t="shared" si="4"/>
        <v>[]</v>
      </c>
      <c r="Y72" s="5">
        <f>IFERROR(I73/_xlfn.XLOOKUP(H73,Materials!$A$66:$A$365,Materials!$I$66:$I$365),0)+IFERROR(K73/_xlfn.XLOOKUP(J73,Materials!$A$66:$A$365,Materials!$I$66:$I$365),0)+IFERROR(M73/_xlfn.XLOOKUP(L73,Materials!$A$66:$A$365,Materials!$I$66:$I$365),0)+IFERROR(O73/_xlfn.XLOOKUP(N73,Materials!$A$66:$A$365,Materials!$I$66:$I$365),0)+IFERROR(Q73/_xlfn.XLOOKUP(P73,Materials!$A$66:$A$365,Materials!$I$66:$I$365),0)+IFERROR(G73/_xlfn.XLOOKUP(F73,Materials!$A$66:$A$365,Materials!$I$66:$I$365),0)</f>
        <v>0</v>
      </c>
      <c r="BO72" s="61"/>
      <c r="BP72" s="62"/>
      <c r="BQ72" s="62"/>
      <c r="BR72" s="63"/>
      <c r="BS72" s="63"/>
      <c r="BT72" s="63"/>
      <c r="BU72" s="63"/>
      <c r="BV72" s="62"/>
      <c r="BW72" s="62"/>
      <c r="BX72" s="62"/>
      <c r="BY72" s="62"/>
      <c r="BZ72" s="62"/>
      <c r="CA72" s="62"/>
      <c r="CB72" s="62"/>
      <c r="CC72" s="62"/>
      <c r="CD72" s="62"/>
      <c r="CE72" s="62"/>
      <c r="CF72" s="63"/>
    </row>
    <row r="73" spans="3:84" x14ac:dyDescent="0.2">
      <c r="C73" t="str">
        <f>IF(_xlfn.XLOOKUP(B72,Units!$A$2:$A$100,Units!$C$2:$C$100,"")=0,"Waiting for inputs in Column B",_xlfn.XLOOKUP(B72,Units!$A$2:$A$100,Units!$C$2:$C$100,""))</f>
        <v>Waiting for inputs in Column B</v>
      </c>
      <c r="D73" t="str">
        <f t="shared" si="5"/>
        <v>[]</v>
      </c>
      <c r="E73" t="str">
        <f t="shared" si="6"/>
        <v>Not enough information entered</v>
      </c>
      <c r="F73" s="29"/>
      <c r="G73"/>
      <c r="H73"/>
      <c r="I73"/>
      <c r="J73"/>
      <c r="K73"/>
      <c r="L73"/>
      <c r="M73"/>
      <c r="N73"/>
      <c r="O73"/>
      <c r="P73"/>
      <c r="Q73" s="30"/>
      <c r="X73" s="5" t="str">
        <f t="shared" si="4"/>
        <v>[]</v>
      </c>
      <c r="Y73" s="5">
        <f>IFERROR(I74/_xlfn.XLOOKUP(H74,Materials!$A$66:$A$365,Materials!$I$66:$I$365),0)+IFERROR(K74/_xlfn.XLOOKUP(J74,Materials!$A$66:$A$365,Materials!$I$66:$I$365),0)+IFERROR(M74/_xlfn.XLOOKUP(L74,Materials!$A$66:$A$365,Materials!$I$66:$I$365),0)+IFERROR(O74/_xlfn.XLOOKUP(N74,Materials!$A$66:$A$365,Materials!$I$66:$I$365),0)+IFERROR(Q74/_xlfn.XLOOKUP(P74,Materials!$A$66:$A$365,Materials!$I$66:$I$365),0)+IFERROR(G74/_xlfn.XLOOKUP(F74,Materials!$A$66:$A$365,Materials!$I$66:$I$365),0)</f>
        <v>0</v>
      </c>
      <c r="BO73" s="61"/>
      <c r="BP73" s="62"/>
      <c r="BQ73" s="62"/>
      <c r="BR73" s="63"/>
      <c r="BS73" s="63"/>
      <c r="BT73" s="63"/>
      <c r="BU73" s="63"/>
      <c r="BV73" s="62"/>
      <c r="BW73" s="62"/>
      <c r="BX73" s="62"/>
      <c r="BY73" s="62"/>
      <c r="BZ73" s="62"/>
      <c r="CA73" s="62"/>
      <c r="CB73" s="62"/>
      <c r="CC73" s="62"/>
      <c r="CD73" s="62"/>
      <c r="CE73" s="62"/>
      <c r="CF73" s="63"/>
    </row>
    <row r="74" spans="3:84" x14ac:dyDescent="0.2">
      <c r="C74" t="str">
        <f>IF(_xlfn.XLOOKUP(B73,Units!$A$2:$A$100,Units!$C$2:$C$100,"")=0,"Waiting for inputs in Column B",_xlfn.XLOOKUP(B73,Units!$A$2:$A$100,Units!$C$2:$C$100,""))</f>
        <v>Waiting for inputs in Column B</v>
      </c>
      <c r="D74" t="str">
        <f t="shared" si="5"/>
        <v>[]</v>
      </c>
      <c r="E74" t="str">
        <f t="shared" si="6"/>
        <v>Not enough information entered</v>
      </c>
      <c r="F74" s="29"/>
      <c r="G74"/>
      <c r="H74"/>
      <c r="I74"/>
      <c r="J74"/>
      <c r="K74"/>
      <c r="L74"/>
      <c r="M74"/>
      <c r="N74"/>
      <c r="O74"/>
      <c r="P74"/>
      <c r="Q74" s="30"/>
      <c r="X74" s="5" t="str">
        <f t="shared" si="4"/>
        <v>[]</v>
      </c>
      <c r="Y74" s="5">
        <f>IFERROR(I75/_xlfn.XLOOKUP(H75,Materials!$A$66:$A$365,Materials!$I$66:$I$365),0)+IFERROR(K75/_xlfn.XLOOKUP(J75,Materials!$A$66:$A$365,Materials!$I$66:$I$365),0)+IFERROR(M75/_xlfn.XLOOKUP(L75,Materials!$A$66:$A$365,Materials!$I$66:$I$365),0)+IFERROR(O75/_xlfn.XLOOKUP(N75,Materials!$A$66:$A$365,Materials!$I$66:$I$365),0)+IFERROR(Q75/_xlfn.XLOOKUP(P75,Materials!$A$66:$A$365,Materials!$I$66:$I$365),0)+IFERROR(G75/_xlfn.XLOOKUP(F75,Materials!$A$66:$A$365,Materials!$I$66:$I$365),0)</f>
        <v>0</v>
      </c>
      <c r="BO74" s="61"/>
      <c r="BP74" s="62"/>
      <c r="BQ74" s="62"/>
      <c r="BR74" s="63"/>
      <c r="BS74" s="63"/>
      <c r="BT74" s="63"/>
      <c r="BU74" s="63"/>
      <c r="BV74" s="62"/>
      <c r="BW74" s="62"/>
      <c r="BX74" s="62"/>
      <c r="BY74" s="62"/>
      <c r="BZ74" s="62"/>
      <c r="CA74" s="62"/>
      <c r="CB74" s="62"/>
      <c r="CC74" s="62"/>
      <c r="CD74" s="62"/>
      <c r="CE74" s="62"/>
      <c r="CF74" s="63"/>
    </row>
    <row r="75" spans="3:84" x14ac:dyDescent="0.2">
      <c r="C75" t="str">
        <f>IF(_xlfn.XLOOKUP(B74,Units!$A$2:$A$100,Units!$C$2:$C$100,"")=0,"Waiting for inputs in Column B",_xlfn.XLOOKUP(B74,Units!$A$2:$A$100,Units!$C$2:$C$100,""))</f>
        <v>Waiting for inputs in Column B</v>
      </c>
      <c r="D75" t="str">
        <f t="shared" si="5"/>
        <v>[]</v>
      </c>
      <c r="E75" t="str">
        <f t="shared" si="6"/>
        <v>Not enough information entered</v>
      </c>
      <c r="F75" s="29"/>
      <c r="G75"/>
      <c r="H75"/>
      <c r="I75"/>
      <c r="J75"/>
      <c r="K75"/>
      <c r="L75"/>
      <c r="M75"/>
      <c r="N75"/>
      <c r="O75"/>
      <c r="P75"/>
      <c r="Q75" s="30"/>
      <c r="X75" s="5" t="str">
        <f t="shared" si="4"/>
        <v>[]</v>
      </c>
      <c r="Y75" s="5">
        <f>IFERROR(I76/_xlfn.XLOOKUP(H76,Materials!$A$66:$A$365,Materials!$I$66:$I$365),0)+IFERROR(K76/_xlfn.XLOOKUP(J76,Materials!$A$66:$A$365,Materials!$I$66:$I$365),0)+IFERROR(M76/_xlfn.XLOOKUP(L76,Materials!$A$66:$A$365,Materials!$I$66:$I$365),0)+IFERROR(O76/_xlfn.XLOOKUP(N76,Materials!$A$66:$A$365,Materials!$I$66:$I$365),0)+IFERROR(Q76/_xlfn.XLOOKUP(P76,Materials!$A$66:$A$365,Materials!$I$66:$I$365),0)+IFERROR(G76/_xlfn.XLOOKUP(F76,Materials!$A$66:$A$365,Materials!$I$66:$I$365),0)</f>
        <v>0</v>
      </c>
      <c r="BO75" s="61"/>
      <c r="BP75" s="62"/>
      <c r="BQ75" s="62"/>
      <c r="BR75" s="63"/>
      <c r="BS75" s="63"/>
      <c r="BT75" s="63"/>
      <c r="BU75" s="63"/>
      <c r="BV75" s="62"/>
      <c r="BW75" s="62"/>
      <c r="BX75" s="62"/>
      <c r="BY75" s="62"/>
      <c r="BZ75" s="62"/>
      <c r="CA75" s="62"/>
      <c r="CB75" s="62"/>
      <c r="CC75" s="62"/>
      <c r="CD75" s="62"/>
      <c r="CE75" s="62"/>
      <c r="CF75" s="63"/>
    </row>
    <row r="76" spans="3:84" x14ac:dyDescent="0.2">
      <c r="C76" t="str">
        <f>IF(_xlfn.XLOOKUP(B75,Units!$A$2:$A$100,Units!$C$2:$C$100,"")=0,"Waiting for inputs in Column B",_xlfn.XLOOKUP(B75,Units!$A$2:$A$100,Units!$C$2:$C$100,""))</f>
        <v>Waiting for inputs in Column B</v>
      </c>
      <c r="D76" t="str">
        <f t="shared" si="5"/>
        <v>[]</v>
      </c>
      <c r="E76" t="str">
        <f t="shared" si="6"/>
        <v>Not enough information entered</v>
      </c>
      <c r="F76" s="29"/>
      <c r="G76"/>
      <c r="H76"/>
      <c r="I76"/>
      <c r="J76"/>
      <c r="K76"/>
      <c r="L76"/>
      <c r="M76"/>
      <c r="N76"/>
      <c r="O76"/>
      <c r="P76"/>
      <c r="Q76" s="30"/>
      <c r="X76" s="5" t="str">
        <f t="shared" si="4"/>
        <v>[]</v>
      </c>
      <c r="Y76" s="5">
        <f>IFERROR(I77/_xlfn.XLOOKUP(H77,Materials!$A$66:$A$365,Materials!$I$66:$I$365),0)+IFERROR(K77/_xlfn.XLOOKUP(J77,Materials!$A$66:$A$365,Materials!$I$66:$I$365),0)+IFERROR(M77/_xlfn.XLOOKUP(L77,Materials!$A$66:$A$365,Materials!$I$66:$I$365),0)+IFERROR(O77/_xlfn.XLOOKUP(N77,Materials!$A$66:$A$365,Materials!$I$66:$I$365),0)+IFERROR(Q77/_xlfn.XLOOKUP(P77,Materials!$A$66:$A$365,Materials!$I$66:$I$365),0)+IFERROR(G77/_xlfn.XLOOKUP(F77,Materials!$A$66:$A$365,Materials!$I$66:$I$365),0)</f>
        <v>0</v>
      </c>
      <c r="BO76" s="61"/>
      <c r="BP76" s="62"/>
      <c r="BQ76" s="62"/>
      <c r="BR76" s="63"/>
      <c r="BS76" s="63"/>
      <c r="BT76" s="63"/>
      <c r="BU76" s="63"/>
      <c r="BV76" s="62"/>
      <c r="BW76" s="62"/>
      <c r="BX76" s="62"/>
      <c r="BY76" s="62"/>
      <c r="BZ76" s="62"/>
      <c r="CA76" s="62"/>
      <c r="CB76" s="62"/>
      <c r="CC76" s="62"/>
      <c r="CD76" s="62"/>
      <c r="CE76" s="62"/>
      <c r="CF76" s="63"/>
    </row>
    <row r="77" spans="3:84" x14ac:dyDescent="0.2">
      <c r="C77" t="str">
        <f>IF(_xlfn.XLOOKUP(B76,Units!$A$2:$A$100,Units!$C$2:$C$100,"")=0,"Waiting for inputs in Column B",_xlfn.XLOOKUP(B76,Units!$A$2:$A$100,Units!$C$2:$C$100,""))</f>
        <v>Waiting for inputs in Column B</v>
      </c>
      <c r="D77" t="str">
        <f t="shared" si="5"/>
        <v>[]</v>
      </c>
      <c r="E77" t="str">
        <f t="shared" si="6"/>
        <v>Not enough information entered</v>
      </c>
      <c r="F77" s="29"/>
      <c r="G77"/>
      <c r="H77"/>
      <c r="I77"/>
      <c r="J77"/>
      <c r="K77"/>
      <c r="L77"/>
      <c r="M77"/>
      <c r="N77"/>
      <c r="O77"/>
      <c r="P77"/>
      <c r="Q77" s="30"/>
      <c r="X77" s="5" t="str">
        <f t="shared" si="4"/>
        <v>[]</v>
      </c>
      <c r="Y77" s="5">
        <f>IFERROR(I78/_xlfn.XLOOKUP(H78,Materials!$A$66:$A$365,Materials!$I$66:$I$365),0)+IFERROR(K78/_xlfn.XLOOKUP(J78,Materials!$A$66:$A$365,Materials!$I$66:$I$365),0)+IFERROR(M78/_xlfn.XLOOKUP(L78,Materials!$A$66:$A$365,Materials!$I$66:$I$365),0)+IFERROR(O78/_xlfn.XLOOKUP(N78,Materials!$A$66:$A$365,Materials!$I$66:$I$365),0)+IFERROR(Q78/_xlfn.XLOOKUP(P78,Materials!$A$66:$A$365,Materials!$I$66:$I$365),0)+IFERROR(G78/_xlfn.XLOOKUP(F78,Materials!$A$66:$A$365,Materials!$I$66:$I$365),0)</f>
        <v>0</v>
      </c>
      <c r="BO77" s="61"/>
      <c r="BP77" s="62"/>
      <c r="BQ77" s="62"/>
      <c r="BR77" s="63"/>
      <c r="BS77" s="63"/>
      <c r="BT77" s="63"/>
      <c r="BU77" s="63"/>
      <c r="BV77" s="62"/>
      <c r="BW77" s="62"/>
      <c r="BX77" s="62"/>
      <c r="BY77" s="62"/>
      <c r="BZ77" s="62"/>
      <c r="CA77" s="62"/>
      <c r="CB77" s="62"/>
      <c r="CC77" s="62"/>
      <c r="CD77" s="62"/>
      <c r="CE77" s="62"/>
      <c r="CF77" s="63"/>
    </row>
    <row r="78" spans="3:84" x14ac:dyDescent="0.2">
      <c r="C78" t="str">
        <f>IF(_xlfn.XLOOKUP(B77,Units!$A$2:$A$100,Units!$C$2:$C$100,"")=0,"Waiting for inputs in Column B",_xlfn.XLOOKUP(B77,Units!$A$2:$A$100,Units!$C$2:$C$100,""))</f>
        <v>Waiting for inputs in Column B</v>
      </c>
      <c r="D78" t="str">
        <f t="shared" si="5"/>
        <v>[]</v>
      </c>
      <c r="E78" t="str">
        <f t="shared" si="6"/>
        <v>Not enough information entered</v>
      </c>
      <c r="F78" s="29"/>
      <c r="G78"/>
      <c r="H78"/>
      <c r="I78"/>
      <c r="J78"/>
      <c r="K78"/>
      <c r="L78"/>
      <c r="M78"/>
      <c r="N78"/>
      <c r="O78"/>
      <c r="P78"/>
      <c r="Q78" s="30"/>
      <c r="X78" s="5" t="str">
        <f t="shared" si="4"/>
        <v>[]</v>
      </c>
      <c r="Y78" s="5">
        <f>IFERROR(I79/_xlfn.XLOOKUP(H79,Materials!$A$66:$A$365,Materials!$I$66:$I$365),0)+IFERROR(K79/_xlfn.XLOOKUP(J79,Materials!$A$66:$A$365,Materials!$I$66:$I$365),0)+IFERROR(M79/_xlfn.XLOOKUP(L79,Materials!$A$66:$A$365,Materials!$I$66:$I$365),0)+IFERROR(O79/_xlfn.XLOOKUP(N79,Materials!$A$66:$A$365,Materials!$I$66:$I$365),0)+IFERROR(Q79/_xlfn.XLOOKUP(P79,Materials!$A$66:$A$365,Materials!$I$66:$I$365),0)+IFERROR(G79/_xlfn.XLOOKUP(F79,Materials!$A$66:$A$365,Materials!$I$66:$I$365),0)</f>
        <v>0</v>
      </c>
      <c r="BO78" s="61"/>
      <c r="BP78" s="62"/>
      <c r="BQ78" s="62"/>
      <c r="BR78" s="63"/>
      <c r="BS78" s="63"/>
      <c r="BT78" s="63"/>
      <c r="BU78" s="63"/>
      <c r="BV78" s="62"/>
      <c r="BW78" s="62"/>
      <c r="BX78" s="62"/>
      <c r="BY78" s="62"/>
      <c r="BZ78" s="62"/>
      <c r="CA78" s="62"/>
      <c r="CB78" s="62"/>
      <c r="CC78" s="62"/>
      <c r="CD78" s="62"/>
      <c r="CE78" s="62"/>
      <c r="CF78" s="63"/>
    </row>
    <row r="79" spans="3:84" x14ac:dyDescent="0.2">
      <c r="C79" t="str">
        <f>IF(_xlfn.XLOOKUP(B78,Units!$A$2:$A$100,Units!$C$2:$C$100,"")=0,"Waiting for inputs in Column B",_xlfn.XLOOKUP(B78,Units!$A$2:$A$100,Units!$C$2:$C$100,""))</f>
        <v>Waiting for inputs in Column B</v>
      </c>
      <c r="D79" t="str">
        <f t="shared" si="5"/>
        <v>[]</v>
      </c>
      <c r="E79" t="str">
        <f t="shared" si="6"/>
        <v>Not enough information entered</v>
      </c>
      <c r="F79" s="29"/>
      <c r="G79"/>
      <c r="H79"/>
      <c r="I79"/>
      <c r="J79"/>
      <c r="K79"/>
      <c r="L79"/>
      <c r="M79"/>
      <c r="N79"/>
      <c r="O79"/>
      <c r="P79"/>
      <c r="Q79" s="30"/>
      <c r="X79" s="5" t="str">
        <f t="shared" si="4"/>
        <v>[]</v>
      </c>
      <c r="Y79" s="5">
        <f>IFERROR(I80/_xlfn.XLOOKUP(H80,Materials!$A$66:$A$365,Materials!$I$66:$I$365),0)+IFERROR(K80/_xlfn.XLOOKUP(J80,Materials!$A$66:$A$365,Materials!$I$66:$I$365),0)+IFERROR(M80/_xlfn.XLOOKUP(L80,Materials!$A$66:$A$365,Materials!$I$66:$I$365),0)+IFERROR(O80/_xlfn.XLOOKUP(N80,Materials!$A$66:$A$365,Materials!$I$66:$I$365),0)+IFERROR(Q80/_xlfn.XLOOKUP(P80,Materials!$A$66:$A$365,Materials!$I$66:$I$365),0)+IFERROR(G80/_xlfn.XLOOKUP(F80,Materials!$A$66:$A$365,Materials!$I$66:$I$365),0)</f>
        <v>0</v>
      </c>
      <c r="BO79" s="61"/>
      <c r="BP79" s="62"/>
      <c r="BQ79" s="62"/>
      <c r="BR79" s="63"/>
      <c r="BS79" s="63"/>
      <c r="BT79" s="63"/>
      <c r="BU79" s="63"/>
      <c r="BV79" s="62"/>
      <c r="BW79" s="62"/>
      <c r="BX79" s="62"/>
      <c r="BY79" s="62"/>
      <c r="BZ79" s="62"/>
      <c r="CA79" s="62"/>
      <c r="CB79" s="62"/>
      <c r="CC79" s="62"/>
      <c r="CD79" s="62"/>
      <c r="CE79" s="62"/>
      <c r="CF79" s="62"/>
    </row>
    <row r="80" spans="3:84" x14ac:dyDescent="0.2">
      <c r="C80" t="str">
        <f>IF(_xlfn.XLOOKUP(B79,Units!$A$2:$A$100,Units!$C$2:$C$100,"")=0,"Waiting for inputs in Column B",_xlfn.XLOOKUP(B79,Units!$A$2:$A$100,Units!$C$2:$C$100,""))</f>
        <v>Waiting for inputs in Column B</v>
      </c>
      <c r="D80" t="str">
        <f t="shared" si="5"/>
        <v>[]</v>
      </c>
      <c r="E80" t="str">
        <f t="shared" si="6"/>
        <v>Not enough information entered</v>
      </c>
      <c r="F80" s="29"/>
      <c r="G80"/>
      <c r="H80"/>
      <c r="I80"/>
      <c r="J80"/>
      <c r="K80"/>
      <c r="L80"/>
      <c r="M80"/>
      <c r="N80"/>
      <c r="O80"/>
      <c r="P80"/>
      <c r="Q80" s="30"/>
      <c r="X80" s="5" t="str">
        <f t="shared" si="4"/>
        <v>[]</v>
      </c>
      <c r="Y80" s="5">
        <f>IFERROR(I81/_xlfn.XLOOKUP(H81,Materials!$A$66:$A$365,Materials!$I$66:$I$365),0)+IFERROR(K81/_xlfn.XLOOKUP(J81,Materials!$A$66:$A$365,Materials!$I$66:$I$365),0)+IFERROR(M81/_xlfn.XLOOKUP(L81,Materials!$A$66:$A$365,Materials!$I$66:$I$365),0)+IFERROR(O81/_xlfn.XLOOKUP(N81,Materials!$A$66:$A$365,Materials!$I$66:$I$365),0)+IFERROR(Q81/_xlfn.XLOOKUP(P81,Materials!$A$66:$A$365,Materials!$I$66:$I$365),0)+IFERROR(G81/_xlfn.XLOOKUP(F81,Materials!$A$66:$A$365,Materials!$I$66:$I$365),0)</f>
        <v>0</v>
      </c>
      <c r="BO80" s="61"/>
      <c r="BP80" s="62"/>
      <c r="BQ80" s="62"/>
      <c r="BR80" s="63"/>
      <c r="BS80" s="63"/>
      <c r="BT80" s="63"/>
      <c r="BU80" s="63"/>
      <c r="BV80" s="62"/>
      <c r="BW80" s="62"/>
      <c r="BX80" s="62"/>
      <c r="BY80" s="62"/>
      <c r="BZ80" s="62"/>
      <c r="CA80" s="62"/>
      <c r="CB80" s="62"/>
      <c r="CC80" s="62"/>
      <c r="CD80" s="62"/>
      <c r="CE80" s="62"/>
      <c r="CF80" s="63"/>
    </row>
    <row r="81" spans="3:84" x14ac:dyDescent="0.2">
      <c r="C81" t="str">
        <f>IF(_xlfn.XLOOKUP(B80,Units!$A$2:$A$100,Units!$C$2:$C$100,"")=0,"Waiting for inputs in Column B",_xlfn.XLOOKUP(B80,Units!$A$2:$A$100,Units!$C$2:$C$100,""))</f>
        <v>Waiting for inputs in Column B</v>
      </c>
      <c r="D81" t="str">
        <f t="shared" si="5"/>
        <v>[]</v>
      </c>
      <c r="E81" t="str">
        <f t="shared" si="6"/>
        <v>Not enough information entered</v>
      </c>
      <c r="F81" s="29"/>
      <c r="G81"/>
      <c r="H81"/>
      <c r="I81"/>
      <c r="J81"/>
      <c r="K81"/>
      <c r="L81"/>
      <c r="M81"/>
      <c r="N81"/>
      <c r="O81"/>
      <c r="P81"/>
      <c r="Q81" s="30"/>
      <c r="X81" s="5" t="str">
        <f t="shared" si="4"/>
        <v>[]</v>
      </c>
      <c r="Y81" s="5">
        <f>IFERROR(I82/_xlfn.XLOOKUP(H82,Materials!$A$66:$A$365,Materials!$I$66:$I$365),0)+IFERROR(K82/_xlfn.XLOOKUP(J82,Materials!$A$66:$A$365,Materials!$I$66:$I$365),0)+IFERROR(M82/_xlfn.XLOOKUP(L82,Materials!$A$66:$A$365,Materials!$I$66:$I$365),0)+IFERROR(O82/_xlfn.XLOOKUP(N82,Materials!$A$66:$A$365,Materials!$I$66:$I$365),0)+IFERROR(Q82/_xlfn.XLOOKUP(P82,Materials!$A$66:$A$365,Materials!$I$66:$I$365),0)+IFERROR(G82/_xlfn.XLOOKUP(F82,Materials!$A$66:$A$365,Materials!$I$66:$I$365),0)</f>
        <v>0</v>
      </c>
      <c r="BO81" s="61"/>
      <c r="BP81" s="62"/>
      <c r="BQ81" s="62"/>
      <c r="BR81" s="63"/>
      <c r="BS81" s="63"/>
      <c r="BT81" s="63"/>
      <c r="BU81" s="63"/>
      <c r="BV81" s="62"/>
      <c r="BW81" s="62"/>
      <c r="BX81" s="62"/>
      <c r="BY81" s="62"/>
      <c r="BZ81" s="62"/>
      <c r="CA81" s="62"/>
      <c r="CB81" s="62"/>
      <c r="CC81" s="62"/>
      <c r="CD81" s="62"/>
      <c r="CE81" s="62"/>
      <c r="CF81" s="63"/>
    </row>
    <row r="82" spans="3:84" x14ac:dyDescent="0.2">
      <c r="C82" t="str">
        <f>IF(_xlfn.XLOOKUP(B81,Units!$A$2:$A$100,Units!$C$2:$C$100,"")=0,"Waiting for inputs in Column B",_xlfn.XLOOKUP(B81,Units!$A$2:$A$100,Units!$C$2:$C$100,""))</f>
        <v>Waiting for inputs in Column B</v>
      </c>
      <c r="D82" t="str">
        <f t="shared" si="5"/>
        <v>[]</v>
      </c>
      <c r="E82" t="str">
        <f t="shared" si="6"/>
        <v>Not enough information entered</v>
      </c>
      <c r="F82" s="29"/>
      <c r="G82"/>
      <c r="H82"/>
      <c r="I82"/>
      <c r="J82"/>
      <c r="K82"/>
      <c r="L82"/>
      <c r="M82"/>
      <c r="N82"/>
      <c r="O82"/>
      <c r="P82"/>
      <c r="Q82" s="30"/>
      <c r="X82" s="5" t="str">
        <f t="shared" si="4"/>
        <v>[]</v>
      </c>
      <c r="Y82" s="5">
        <f>IFERROR(I83/_xlfn.XLOOKUP(H83,Materials!$A$66:$A$365,Materials!$I$66:$I$365),0)+IFERROR(K83/_xlfn.XLOOKUP(J83,Materials!$A$66:$A$365,Materials!$I$66:$I$365),0)+IFERROR(M83/_xlfn.XLOOKUP(L83,Materials!$A$66:$A$365,Materials!$I$66:$I$365),0)+IFERROR(O83/_xlfn.XLOOKUP(N83,Materials!$A$66:$A$365,Materials!$I$66:$I$365),0)+IFERROR(Q83/_xlfn.XLOOKUP(P83,Materials!$A$66:$A$365,Materials!$I$66:$I$365),0)+IFERROR(G83/_xlfn.XLOOKUP(F83,Materials!$A$66:$A$365,Materials!$I$66:$I$365),0)</f>
        <v>0</v>
      </c>
      <c r="BO82" s="61"/>
      <c r="BP82" s="62"/>
      <c r="BQ82" s="62"/>
      <c r="BR82" s="63"/>
      <c r="BS82" s="63"/>
      <c r="BT82" s="63"/>
      <c r="BU82" s="63"/>
      <c r="BV82" s="62"/>
      <c r="BW82" s="62"/>
      <c r="BX82" s="62"/>
      <c r="BY82" s="62"/>
      <c r="BZ82" s="62"/>
      <c r="CA82" s="62"/>
      <c r="CB82" s="62"/>
      <c r="CC82" s="62"/>
      <c r="CD82" s="62"/>
      <c r="CE82" s="62"/>
      <c r="CF82" s="62"/>
    </row>
    <row r="83" spans="3:84" x14ac:dyDescent="0.2">
      <c r="C83" t="str">
        <f>IF(_xlfn.XLOOKUP(B82,Units!$A$2:$A$100,Units!$C$2:$C$100,"")=0,"Waiting for inputs in Column B",_xlfn.XLOOKUP(B82,Units!$A$2:$A$100,Units!$C$2:$C$100,""))</f>
        <v>Waiting for inputs in Column B</v>
      </c>
      <c r="D83" t="str">
        <f t="shared" si="5"/>
        <v>[]</v>
      </c>
      <c r="E83" t="str">
        <f t="shared" si="6"/>
        <v>Not enough information entered</v>
      </c>
      <c r="F83" s="29"/>
      <c r="G83"/>
      <c r="H83"/>
      <c r="I83"/>
      <c r="J83"/>
      <c r="K83"/>
      <c r="L83"/>
      <c r="M83"/>
      <c r="N83"/>
      <c r="O83"/>
      <c r="P83"/>
      <c r="Q83" s="30"/>
      <c r="X83" s="5" t="str">
        <f t="shared" si="4"/>
        <v>[]</v>
      </c>
      <c r="Y83" s="5">
        <f>IFERROR(I84/_xlfn.XLOOKUP(H84,Materials!$A$66:$A$365,Materials!$I$66:$I$365),0)+IFERROR(K84/_xlfn.XLOOKUP(J84,Materials!$A$66:$A$365,Materials!$I$66:$I$365),0)+IFERROR(M84/_xlfn.XLOOKUP(L84,Materials!$A$66:$A$365,Materials!$I$66:$I$365),0)+IFERROR(O84/_xlfn.XLOOKUP(N84,Materials!$A$66:$A$365,Materials!$I$66:$I$365),0)+IFERROR(Q84/_xlfn.XLOOKUP(P84,Materials!$A$66:$A$365,Materials!$I$66:$I$365),0)+IFERROR(G84/_xlfn.XLOOKUP(F84,Materials!$A$66:$A$365,Materials!$I$66:$I$365),0)</f>
        <v>0</v>
      </c>
      <c r="BO83" s="61"/>
      <c r="BP83" s="62"/>
      <c r="BQ83" s="62"/>
      <c r="BR83" s="63"/>
      <c r="BS83" s="63"/>
      <c r="BT83" s="63"/>
      <c r="BU83" s="63"/>
      <c r="BV83" s="62"/>
      <c r="BW83" s="62"/>
      <c r="BX83" s="62"/>
      <c r="BY83" s="62"/>
      <c r="BZ83" s="62"/>
      <c r="CA83" s="62"/>
      <c r="CB83" s="62"/>
      <c r="CC83" s="62"/>
      <c r="CD83" s="62"/>
      <c r="CE83" s="62"/>
      <c r="CF83" s="62"/>
    </row>
    <row r="84" spans="3:84" x14ac:dyDescent="0.2">
      <c r="C84" t="str">
        <f>IF(_xlfn.XLOOKUP(B83,Units!$A$2:$A$100,Units!$C$2:$C$100,"")=0,"Waiting for inputs in Column B",_xlfn.XLOOKUP(B83,Units!$A$2:$A$100,Units!$C$2:$C$100,""))</f>
        <v>Waiting for inputs in Column B</v>
      </c>
      <c r="D84" t="str">
        <f t="shared" si="5"/>
        <v>[]</v>
      </c>
      <c r="E84" t="str">
        <f t="shared" si="6"/>
        <v>Not enough information entered</v>
      </c>
      <c r="F84" s="29"/>
      <c r="G84"/>
      <c r="H84"/>
      <c r="I84"/>
      <c r="J84"/>
      <c r="K84"/>
      <c r="L84"/>
      <c r="M84"/>
      <c r="N84"/>
      <c r="O84"/>
      <c r="P84"/>
      <c r="Q84" s="30"/>
      <c r="X84" s="5" t="str">
        <f t="shared" si="4"/>
        <v>[]</v>
      </c>
      <c r="Y84" s="5">
        <f>IFERROR(I85/_xlfn.XLOOKUP(H85,Materials!$A$66:$A$365,Materials!$I$66:$I$365),0)+IFERROR(K85/_xlfn.XLOOKUP(J85,Materials!$A$66:$A$365,Materials!$I$66:$I$365),0)+IFERROR(M85/_xlfn.XLOOKUP(L85,Materials!$A$66:$A$365,Materials!$I$66:$I$365),0)+IFERROR(O85/_xlfn.XLOOKUP(N85,Materials!$A$66:$A$365,Materials!$I$66:$I$365),0)+IFERROR(Q85/_xlfn.XLOOKUP(P85,Materials!$A$66:$A$365,Materials!$I$66:$I$365),0)+IFERROR(G85/_xlfn.XLOOKUP(F85,Materials!$A$66:$A$365,Materials!$I$66:$I$365),0)</f>
        <v>0</v>
      </c>
      <c r="BO84" s="61"/>
      <c r="BP84" s="62"/>
      <c r="BQ84" s="62"/>
      <c r="BR84" s="63"/>
      <c r="BS84" s="63"/>
      <c r="BT84" s="63"/>
      <c r="BU84" s="63"/>
      <c r="BV84" s="62"/>
      <c r="BW84" s="62"/>
      <c r="BX84" s="62"/>
      <c r="BY84" s="62"/>
      <c r="BZ84" s="62"/>
      <c r="CA84" s="62"/>
      <c r="CB84" s="62"/>
      <c r="CC84" s="62"/>
      <c r="CD84" s="62"/>
      <c r="CE84" s="62"/>
      <c r="CF84" s="63"/>
    </row>
    <row r="85" spans="3:84" x14ac:dyDescent="0.2">
      <c r="C85" t="str">
        <f>IF(_xlfn.XLOOKUP(B84,Units!$A$2:$A$100,Units!$C$2:$C$100,"")=0,"Waiting for inputs in Column B",_xlfn.XLOOKUP(B84,Units!$A$2:$A$100,Units!$C$2:$C$100,""))</f>
        <v>Waiting for inputs in Column B</v>
      </c>
      <c r="D85" t="str">
        <f t="shared" si="5"/>
        <v>[]</v>
      </c>
      <c r="E85" t="str">
        <f t="shared" si="6"/>
        <v>Not enough information entered</v>
      </c>
      <c r="F85" s="29"/>
      <c r="G85"/>
      <c r="H85"/>
      <c r="I85"/>
      <c r="J85"/>
      <c r="K85"/>
      <c r="L85"/>
      <c r="M85"/>
      <c r="N85"/>
      <c r="O85"/>
      <c r="P85"/>
      <c r="Q85" s="30"/>
      <c r="X85" s="5" t="str">
        <f t="shared" si="4"/>
        <v>[]</v>
      </c>
      <c r="Y85" s="5">
        <f>IFERROR(I86/_xlfn.XLOOKUP(H86,Materials!$A$66:$A$365,Materials!$I$66:$I$365),0)+IFERROR(K86/_xlfn.XLOOKUP(J86,Materials!$A$66:$A$365,Materials!$I$66:$I$365),0)+IFERROR(M86/_xlfn.XLOOKUP(L86,Materials!$A$66:$A$365,Materials!$I$66:$I$365),0)+IFERROR(O86/_xlfn.XLOOKUP(N86,Materials!$A$66:$A$365,Materials!$I$66:$I$365),0)+IFERROR(Q86/_xlfn.XLOOKUP(P86,Materials!$A$66:$A$365,Materials!$I$66:$I$365),0)+IFERROR(G86/_xlfn.XLOOKUP(F86,Materials!$A$66:$A$365,Materials!$I$66:$I$365),0)</f>
        <v>0</v>
      </c>
      <c r="BO85" s="61"/>
      <c r="BP85" s="62"/>
      <c r="BQ85" s="62"/>
      <c r="BR85" s="63"/>
      <c r="BS85" s="63"/>
      <c r="BT85" s="63"/>
      <c r="BU85" s="63"/>
      <c r="BV85" s="62"/>
      <c r="BW85" s="62"/>
      <c r="BX85" s="62"/>
      <c r="BY85" s="62"/>
      <c r="BZ85" s="62"/>
      <c r="CA85" s="62"/>
      <c r="CB85" s="62"/>
      <c r="CC85" s="62"/>
      <c r="CD85" s="62"/>
      <c r="CE85" s="62"/>
      <c r="CF85" s="63"/>
    </row>
    <row r="86" spans="3:84" x14ac:dyDescent="0.2">
      <c r="C86" t="str">
        <f>IF(_xlfn.XLOOKUP(B85,Units!$A$2:$A$100,Units!$C$2:$C$100,"")=0,"Waiting for inputs in Column B",_xlfn.XLOOKUP(B85,Units!$A$2:$A$100,Units!$C$2:$C$100,""))</f>
        <v>Waiting for inputs in Column B</v>
      </c>
      <c r="D86" t="str">
        <f t="shared" si="5"/>
        <v>[]</v>
      </c>
      <c r="E86" t="str">
        <f t="shared" si="6"/>
        <v>Not enough information entered</v>
      </c>
      <c r="F86" s="29"/>
      <c r="G86"/>
      <c r="H86"/>
      <c r="I86"/>
      <c r="J86"/>
      <c r="K86"/>
      <c r="L86"/>
      <c r="M86"/>
      <c r="N86"/>
      <c r="O86"/>
      <c r="P86"/>
      <c r="Q86" s="30"/>
      <c r="X86" s="5" t="str">
        <f t="shared" si="4"/>
        <v>[]</v>
      </c>
      <c r="Y86" s="5">
        <f>IFERROR(I87/_xlfn.XLOOKUP(H87,Materials!$A$66:$A$365,Materials!$I$66:$I$365),0)+IFERROR(K87/_xlfn.XLOOKUP(J87,Materials!$A$66:$A$365,Materials!$I$66:$I$365),0)+IFERROR(M87/_xlfn.XLOOKUP(L87,Materials!$A$66:$A$365,Materials!$I$66:$I$365),0)+IFERROR(O87/_xlfn.XLOOKUP(N87,Materials!$A$66:$A$365,Materials!$I$66:$I$365),0)+IFERROR(Q87/_xlfn.XLOOKUP(P87,Materials!$A$66:$A$365,Materials!$I$66:$I$365),0)+IFERROR(G87/_xlfn.XLOOKUP(F87,Materials!$A$66:$A$365,Materials!$I$66:$I$365),0)</f>
        <v>0</v>
      </c>
      <c r="BO86" s="61"/>
      <c r="BP86" s="62"/>
      <c r="BQ86" s="62"/>
      <c r="BR86" s="63"/>
      <c r="BS86" s="63"/>
      <c r="BT86" s="63"/>
      <c r="BU86" s="63"/>
      <c r="BV86" s="62"/>
      <c r="BW86" s="62"/>
      <c r="BX86" s="62"/>
      <c r="BY86" s="62"/>
      <c r="BZ86" s="62"/>
      <c r="CA86" s="62"/>
      <c r="CB86" s="62"/>
      <c r="CC86" s="62"/>
      <c r="CD86" s="62"/>
      <c r="CE86" s="62"/>
      <c r="CF86" s="63"/>
    </row>
    <row r="87" spans="3:84" x14ac:dyDescent="0.2">
      <c r="C87" t="str">
        <f>IF(_xlfn.XLOOKUP(B86,Units!$A$2:$A$100,Units!$C$2:$C$100,"")=0,"Waiting for inputs in Column B",_xlfn.XLOOKUP(B86,Units!$A$2:$A$100,Units!$C$2:$C$100,""))</f>
        <v>Waiting for inputs in Column B</v>
      </c>
      <c r="D87" t="str">
        <f t="shared" si="5"/>
        <v>[]</v>
      </c>
      <c r="F87" s="29"/>
      <c r="G87"/>
      <c r="H87"/>
      <c r="I87"/>
      <c r="J87"/>
      <c r="K87"/>
      <c r="L87"/>
      <c r="M87"/>
      <c r="N87"/>
      <c r="O87"/>
      <c r="P87"/>
      <c r="Q87" s="30"/>
      <c r="X87" s="5" t="str">
        <f t="shared" si="4"/>
        <v>[]</v>
      </c>
      <c r="BO87" s="61"/>
      <c r="BP87" s="62"/>
      <c r="BQ87" s="62"/>
      <c r="BR87" s="63"/>
      <c r="BS87" s="63"/>
      <c r="BT87" s="63"/>
      <c r="BU87" s="63"/>
      <c r="BV87" s="62"/>
      <c r="BW87" s="62"/>
      <c r="BX87" s="62"/>
      <c r="BY87" s="62"/>
      <c r="BZ87" s="62"/>
      <c r="CA87" s="62"/>
      <c r="CB87" s="62"/>
      <c r="CC87" s="62"/>
      <c r="CD87" s="62"/>
      <c r="CE87" s="62"/>
      <c r="CF87" s="63"/>
    </row>
    <row r="88" spans="3:84" x14ac:dyDescent="0.2">
      <c r="C88" t="str">
        <f>IF(_xlfn.XLOOKUP(B87,Units!$A$2:$A$100,Units!$C$2:$C$100,"")=0,"Waiting for inputs in Column B",_xlfn.XLOOKUP(B87,Units!$A$2:$A$100,Units!$C$2:$C$100,""))</f>
        <v>Waiting for inputs in Column B</v>
      </c>
      <c r="D88" t="str">
        <f t="shared" si="5"/>
        <v>[]</v>
      </c>
      <c r="F88" s="29"/>
      <c r="G88"/>
      <c r="H88"/>
      <c r="I88"/>
      <c r="J88"/>
      <c r="K88"/>
      <c r="L88"/>
      <c r="M88"/>
      <c r="N88"/>
      <c r="O88"/>
      <c r="P88"/>
      <c r="Q88" s="30"/>
      <c r="X88" s="5" t="str">
        <f t="shared" si="4"/>
        <v>[]</v>
      </c>
      <c r="BO88" s="61"/>
      <c r="BP88" s="62"/>
      <c r="BQ88" s="62"/>
      <c r="BR88" s="63"/>
      <c r="BS88" s="63"/>
      <c r="BT88" s="63"/>
      <c r="BU88" s="63"/>
      <c r="BV88" s="62"/>
      <c r="BW88" s="62"/>
      <c r="BX88" s="62"/>
      <c r="BY88" s="62"/>
      <c r="BZ88" s="62"/>
      <c r="CA88" s="62"/>
      <c r="CB88" s="62"/>
      <c r="CC88" s="62"/>
      <c r="CD88" s="62"/>
      <c r="CE88" s="62"/>
      <c r="CF88" s="63"/>
    </row>
    <row r="89" spans="3:84" x14ac:dyDescent="0.2">
      <c r="C89" t="str">
        <f>IF(_xlfn.XLOOKUP(B88,Units!$A$2:$A$100,Units!$C$2:$C$100,"")=0,"Waiting for inputs in Column B",_xlfn.XLOOKUP(B88,Units!$A$2:$A$100,Units!$C$2:$C$100,""))</f>
        <v>Waiting for inputs in Column B</v>
      </c>
      <c r="D89" t="str">
        <f t="shared" si="5"/>
        <v>[]</v>
      </c>
      <c r="F89" s="29"/>
      <c r="G89"/>
      <c r="H89"/>
      <c r="I89"/>
      <c r="J89"/>
      <c r="K89"/>
      <c r="L89"/>
      <c r="M89"/>
      <c r="N89"/>
      <c r="O89"/>
      <c r="P89"/>
      <c r="Q89" s="30"/>
      <c r="X89" s="5" t="str">
        <f t="shared" si="4"/>
        <v>[]</v>
      </c>
      <c r="BO89" s="61"/>
      <c r="BP89" s="62"/>
      <c r="BQ89" s="62"/>
      <c r="BR89" s="63"/>
      <c r="BS89" s="63"/>
      <c r="BT89" s="63"/>
      <c r="BU89" s="63"/>
      <c r="BV89" s="62"/>
      <c r="BW89" s="62"/>
      <c r="BX89" s="62"/>
      <c r="BY89" s="62"/>
      <c r="BZ89" s="62"/>
      <c r="CA89" s="62"/>
      <c r="CB89" s="62"/>
      <c r="CC89" s="62"/>
      <c r="CD89" s="62"/>
      <c r="CE89" s="62"/>
      <c r="CF89" s="63"/>
    </row>
    <row r="90" spans="3:84" x14ac:dyDescent="0.2">
      <c r="C90" t="str">
        <f>IF(_xlfn.XLOOKUP(B89,Units!$A$2:$A$100,Units!$C$2:$C$100,"")=0,"Waiting for inputs in Column B",_xlfn.XLOOKUP(B89,Units!$A$2:$A$100,Units!$C$2:$C$100,""))</f>
        <v>Waiting for inputs in Column B</v>
      </c>
      <c r="D90" t="str">
        <f t="shared" si="5"/>
        <v>[]</v>
      </c>
      <c r="F90" s="29"/>
      <c r="G90"/>
      <c r="H90"/>
      <c r="I90"/>
      <c r="J90"/>
      <c r="K90"/>
      <c r="L90"/>
      <c r="M90"/>
      <c r="N90"/>
      <c r="O90"/>
      <c r="P90"/>
      <c r="Q90" s="30"/>
      <c r="X90" s="5" t="str">
        <f t="shared" si="4"/>
        <v>[]</v>
      </c>
      <c r="BO90" s="61"/>
      <c r="BP90" s="62"/>
      <c r="BQ90" s="62"/>
      <c r="BR90" s="63"/>
      <c r="BS90" s="63"/>
      <c r="BT90" s="63"/>
      <c r="BU90" s="63"/>
      <c r="BV90" s="62"/>
      <c r="BW90" s="62"/>
      <c r="BX90" s="62"/>
      <c r="BY90" s="62"/>
      <c r="BZ90" s="62"/>
      <c r="CA90" s="62"/>
      <c r="CB90" s="62"/>
      <c r="CC90" s="62"/>
      <c r="CD90" s="62"/>
      <c r="CE90" s="62"/>
      <c r="CF90" s="63"/>
    </row>
    <row r="91" spans="3:84" x14ac:dyDescent="0.2">
      <c r="C91" t="str">
        <f>IF(_xlfn.XLOOKUP(B90,Units!$A$2:$A$100,Units!$C$2:$C$100,"")=0,"Waiting for inputs in Column B",_xlfn.XLOOKUP(B90,Units!$A$2:$A$100,Units!$C$2:$C$100,""))</f>
        <v>Waiting for inputs in Column B</v>
      </c>
      <c r="D91" t="str">
        <f t="shared" si="5"/>
        <v>[]</v>
      </c>
      <c r="F91" s="29"/>
      <c r="G91"/>
      <c r="H91"/>
      <c r="I91"/>
      <c r="J91"/>
      <c r="K91"/>
      <c r="L91"/>
      <c r="M91"/>
      <c r="N91"/>
      <c r="O91"/>
      <c r="P91"/>
      <c r="Q91" s="30"/>
      <c r="X91" s="5" t="str">
        <f t="shared" si="4"/>
        <v>[]</v>
      </c>
      <c r="BO91" s="61"/>
      <c r="BP91" s="62"/>
      <c r="BQ91" s="62"/>
      <c r="BR91" s="63"/>
      <c r="BS91" s="63"/>
      <c r="BT91" s="63"/>
      <c r="BU91" s="63"/>
      <c r="BV91" s="62"/>
      <c r="BW91" s="62"/>
      <c r="BX91" s="62"/>
      <c r="BY91" s="62"/>
      <c r="BZ91" s="62"/>
      <c r="CA91" s="62"/>
      <c r="CB91" s="62"/>
      <c r="CC91" s="62"/>
      <c r="CD91" s="62"/>
      <c r="CE91" s="62"/>
      <c r="CF91" s="63"/>
    </row>
    <row r="92" spans="3:84" x14ac:dyDescent="0.2">
      <c r="C92" t="str">
        <f>IF(_xlfn.XLOOKUP(B91,Units!$A$2:$A$100,Units!$C$2:$C$100,"")=0,"Waiting for inputs in Column B",_xlfn.XLOOKUP(B91,Units!$A$2:$A$100,Units!$C$2:$C$100,""))</f>
        <v>Waiting for inputs in Column B</v>
      </c>
      <c r="D92" t="str">
        <f t="shared" si="5"/>
        <v>[]</v>
      </c>
      <c r="F92" s="29"/>
      <c r="G92"/>
      <c r="H92"/>
      <c r="I92"/>
      <c r="J92"/>
      <c r="K92"/>
      <c r="L92"/>
      <c r="M92"/>
      <c r="N92"/>
      <c r="O92"/>
      <c r="P92"/>
      <c r="Q92" s="30"/>
      <c r="X92" s="5" t="str">
        <f t="shared" si="4"/>
        <v>[]</v>
      </c>
      <c r="BO92" s="61"/>
      <c r="BP92" s="62"/>
      <c r="BQ92" s="62"/>
      <c r="BR92" s="63"/>
      <c r="BS92" s="63"/>
      <c r="BT92" s="63"/>
      <c r="BU92" s="63"/>
      <c r="BV92" s="62"/>
      <c r="BW92" s="62"/>
      <c r="BX92" s="62"/>
      <c r="BY92" s="62"/>
      <c r="BZ92" s="62"/>
      <c r="CA92" s="62"/>
      <c r="CB92" s="62"/>
      <c r="CC92" s="62"/>
      <c r="CD92" s="62"/>
      <c r="CE92" s="62"/>
      <c r="CF92" s="63"/>
    </row>
    <row r="93" spans="3:84" x14ac:dyDescent="0.2">
      <c r="C93" t="str">
        <f>IF(_xlfn.XLOOKUP(B92,Units!$A$2:$A$100,Units!$C$2:$C$100,"")=0,"Waiting for inputs in Column B",_xlfn.XLOOKUP(B92,Units!$A$2:$A$100,Units!$C$2:$C$100,""))</f>
        <v>Waiting for inputs in Column B</v>
      </c>
      <c r="D93" t="str">
        <f t="shared" si="5"/>
        <v>[]</v>
      </c>
      <c r="F93" s="29"/>
      <c r="G93"/>
      <c r="H93"/>
      <c r="I93"/>
      <c r="J93"/>
      <c r="K93"/>
      <c r="L93"/>
      <c r="M93"/>
      <c r="N93"/>
      <c r="O93"/>
      <c r="P93"/>
      <c r="Q93" s="30"/>
      <c r="X93" s="5" t="str">
        <f t="shared" si="4"/>
        <v>[]</v>
      </c>
      <c r="BO93" s="61"/>
      <c r="BP93" s="62"/>
      <c r="BQ93" s="62"/>
      <c r="BR93" s="63"/>
      <c r="BS93" s="63"/>
      <c r="BT93" s="63"/>
      <c r="BU93" s="63"/>
      <c r="BV93" s="62"/>
      <c r="BW93" s="62"/>
      <c r="BX93" s="62"/>
      <c r="BY93" s="62"/>
      <c r="BZ93" s="62"/>
      <c r="CA93" s="62"/>
      <c r="CB93" s="62"/>
      <c r="CC93" s="62"/>
      <c r="CD93" s="62"/>
      <c r="CE93" s="62"/>
      <c r="CF93" s="63"/>
    </row>
    <row r="94" spans="3:84" x14ac:dyDescent="0.2">
      <c r="C94" t="str">
        <f>IF(_xlfn.XLOOKUP(B93,Units!$A$2:$A$100,Units!$C$2:$C$100,"")=0,"Waiting for inputs in Column B",_xlfn.XLOOKUP(B93,Units!$A$2:$A$100,Units!$C$2:$C$100,""))</f>
        <v>Waiting for inputs in Column B</v>
      </c>
      <c r="D94" t="str">
        <f t="shared" si="5"/>
        <v>[]</v>
      </c>
      <c r="F94" s="29"/>
      <c r="G94"/>
      <c r="H94"/>
      <c r="I94"/>
      <c r="J94"/>
      <c r="K94"/>
      <c r="L94"/>
      <c r="M94"/>
      <c r="N94"/>
      <c r="O94"/>
      <c r="P94"/>
      <c r="Q94" s="30"/>
      <c r="X94" s="5" t="str">
        <f t="shared" si="4"/>
        <v>[]</v>
      </c>
      <c r="BO94" s="61"/>
      <c r="BP94" s="62"/>
      <c r="BQ94" s="62"/>
      <c r="BR94" s="63"/>
      <c r="BS94" s="63"/>
      <c r="BT94" s="63"/>
      <c r="BU94" s="63"/>
      <c r="BV94" s="62"/>
      <c r="BW94" s="62"/>
      <c r="BX94" s="62"/>
      <c r="BY94" s="62"/>
      <c r="BZ94" s="62"/>
      <c r="CA94" s="62"/>
      <c r="CB94" s="62"/>
      <c r="CC94" s="62"/>
      <c r="CD94" s="62"/>
      <c r="CE94" s="62"/>
      <c r="CF94" s="63"/>
    </row>
    <row r="95" spans="3:84" x14ac:dyDescent="0.2">
      <c r="C95" t="str">
        <f>IF(_xlfn.XLOOKUP(B94,Units!$A$2:$A$100,Units!$C$2:$C$100,"")=0,"Waiting for inputs in Column B",_xlfn.XLOOKUP(B94,Units!$A$2:$A$100,Units!$C$2:$C$100,""))</f>
        <v>Waiting for inputs in Column B</v>
      </c>
      <c r="BO95" s="61"/>
      <c r="BP95" s="62"/>
      <c r="BQ95" s="62"/>
      <c r="BR95" s="63"/>
      <c r="BS95" s="63"/>
      <c r="BT95" s="63"/>
      <c r="BU95" s="63"/>
      <c r="BV95" s="62"/>
      <c r="BW95" s="62"/>
      <c r="BX95" s="62"/>
      <c r="BY95" s="62"/>
      <c r="BZ95" s="62"/>
      <c r="CA95" s="62"/>
      <c r="CB95" s="62"/>
      <c r="CC95" s="62"/>
      <c r="CD95" s="62"/>
      <c r="CE95" s="62"/>
      <c r="CF95" s="63"/>
    </row>
    <row r="96" spans="3:84" x14ac:dyDescent="0.2">
      <c r="BO96" s="61"/>
      <c r="BP96" s="62"/>
      <c r="BQ96" s="62"/>
      <c r="BR96" s="63"/>
      <c r="BS96" s="63"/>
      <c r="BT96" s="63"/>
      <c r="BU96" s="63"/>
      <c r="BV96" s="62"/>
      <c r="BW96" s="62"/>
      <c r="BX96" s="62"/>
      <c r="BY96" s="62"/>
      <c r="BZ96" s="62"/>
      <c r="CA96" s="62"/>
      <c r="CB96" s="62"/>
      <c r="CC96" s="62"/>
      <c r="CD96" s="62"/>
      <c r="CE96" s="62"/>
      <c r="CF96" s="63"/>
    </row>
    <row r="97" spans="67:84" x14ac:dyDescent="0.2">
      <c r="BO97" s="61"/>
      <c r="BP97" s="62"/>
      <c r="BQ97" s="62"/>
      <c r="BR97" s="63"/>
      <c r="BS97" s="63"/>
      <c r="BT97" s="63"/>
      <c r="BU97" s="63"/>
      <c r="BV97" s="62"/>
      <c r="BW97" s="62"/>
      <c r="BX97" s="62"/>
      <c r="BY97" s="62"/>
      <c r="BZ97" s="62"/>
      <c r="CA97" s="62"/>
      <c r="CB97" s="62"/>
      <c r="CC97" s="62"/>
      <c r="CD97" s="62"/>
      <c r="CE97" s="62"/>
      <c r="CF97" s="63"/>
    </row>
    <row r="98" spans="67:84" x14ac:dyDescent="0.2">
      <c r="BO98" s="61"/>
      <c r="BP98" s="62"/>
      <c r="BQ98" s="62"/>
      <c r="BR98" s="63"/>
      <c r="BS98" s="63"/>
      <c r="BT98" s="63"/>
      <c r="BU98" s="63"/>
      <c r="BV98" s="62"/>
      <c r="BW98" s="62"/>
      <c r="BX98" s="62"/>
      <c r="BY98" s="62"/>
      <c r="BZ98" s="62"/>
      <c r="CA98" s="62"/>
      <c r="CB98" s="62"/>
      <c r="CC98" s="62"/>
      <c r="CD98" s="62"/>
      <c r="CE98" s="62"/>
      <c r="CF98" s="63"/>
    </row>
    <row r="99" spans="67:84" x14ac:dyDescent="0.2">
      <c r="BO99" s="61"/>
      <c r="BP99" s="62"/>
      <c r="BQ99" s="62"/>
      <c r="BR99" s="63"/>
      <c r="BS99" s="63"/>
      <c r="BT99" s="63"/>
      <c r="BU99" s="63"/>
      <c r="BV99" s="62"/>
      <c r="BW99" s="62"/>
      <c r="BX99" s="62"/>
      <c r="BY99" s="62"/>
      <c r="BZ99" s="62"/>
      <c r="CA99" s="62"/>
      <c r="CB99" s="62"/>
      <c r="CC99" s="62"/>
      <c r="CD99" s="62"/>
      <c r="CE99" s="62"/>
      <c r="CF99" s="63"/>
    </row>
    <row r="100" spans="67:84" x14ac:dyDescent="0.2">
      <c r="BO100" s="61"/>
      <c r="BP100" s="62"/>
      <c r="BQ100" s="62"/>
      <c r="BR100" s="63"/>
      <c r="BS100" s="63"/>
      <c r="BT100" s="63"/>
      <c r="BU100" s="63"/>
      <c r="BV100" s="62"/>
      <c r="BW100" s="62"/>
      <c r="BX100" s="62"/>
      <c r="BY100" s="62"/>
      <c r="BZ100" s="62"/>
      <c r="CA100" s="62"/>
      <c r="CB100" s="62"/>
      <c r="CC100" s="62"/>
      <c r="CD100" s="62"/>
      <c r="CE100" s="62"/>
      <c r="CF100" s="63"/>
    </row>
  </sheetData>
  <mergeCells count="1">
    <mergeCell ref="F1:M1"/>
  </mergeCells>
  <conditionalFormatting sqref="A15:B94">
    <cfRule type="containsBlanks" dxfId="18" priority="9">
      <formula>LEN(TRIM(A15))=0</formula>
    </cfRule>
  </conditionalFormatting>
  <conditionalFormatting sqref="B3:B94">
    <cfRule type="containsBlanks" dxfId="17" priority="5">
      <formula>LEN(TRIM(B3))=0</formula>
    </cfRule>
  </conditionalFormatting>
  <conditionalFormatting sqref="F21 H21 J21:J85 H23:H85 F23:F85">
    <cfRule type="containsBlanks" dxfId="16" priority="4">
      <formula>LEN(TRIM(F21))=0</formula>
    </cfRule>
  </conditionalFormatting>
  <conditionalFormatting sqref="L20:L85">
    <cfRule type="containsBlanks" dxfId="15" priority="3">
      <formula>LEN(TRIM(L20))=0</formula>
    </cfRule>
  </conditionalFormatting>
  <conditionalFormatting sqref="N20:N85">
    <cfRule type="containsBlanks" dxfId="14" priority="2">
      <formula>LEN(TRIM(N20))=0</formula>
    </cfRule>
  </conditionalFormatting>
  <conditionalFormatting sqref="P20:P85">
    <cfRule type="containsBlanks" dxfId="13" priority="1">
      <formula>LEN(TRIM(P20))=0</formula>
    </cfRule>
  </conditionalFormatting>
  <conditionalFormatting sqref="R16:R94">
    <cfRule type="containsBlanks" dxfId="12" priority="6">
      <formula>LEN(TRIM(R16))=0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5B1DDB0-401F-D640-AA84-BB55E26336C9}">
          <x14:formula1>
            <xm:f>Drop_downs!$A$3:$A$9</xm:f>
          </x14:formula1>
          <xm:sqref>B3:B101</xm:sqref>
        </x14:dataValidation>
        <x14:dataValidation type="list" allowBlank="1" showInputMessage="1" showErrorMessage="1" xr:uid="{A3510CE3-4CDC-4501-8666-B57AA7C3ED3E}">
          <x14:formula1>
            <xm:f>Materials!$A$66:$A$365</xm:f>
          </x14:formula1>
          <xm:sqref>P3:P85 F3:F68 J3:J68 H3:H68 N3:N85 L3:L85</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M4"/>
  <sheetViews>
    <sheetView zoomScale="111" zoomScaleNormal="111" workbookViewId="0">
      <pane xSplit="12" ySplit="1" topLeftCell="M2" activePane="bottomRight" state="frozen"/>
      <selection pane="topRight" activeCell="H1" sqref="H1"/>
      <selection pane="bottomLeft" activeCell="A2" sqref="A2"/>
      <selection pane="bottomRight" activeCell="C8" sqref="C8"/>
    </sheetView>
  </sheetViews>
  <sheetFormatPr baseColWidth="10" defaultColWidth="11.5" defaultRowHeight="16" x14ac:dyDescent="0.2"/>
  <cols>
    <col min="1" max="1" width="40" customWidth="1"/>
    <col min="2" max="2" width="20" customWidth="1"/>
    <col min="3" max="3" width="12.5" customWidth="1"/>
    <col min="4" max="6" width="19.1640625" customWidth="1"/>
    <col min="7" max="7" width="10.33203125" customWidth="1"/>
    <col min="8" max="8" width="46.5" customWidth="1"/>
    <col min="9" max="9" width="25.83203125" customWidth="1"/>
    <col min="10" max="10" width="17.6640625" customWidth="1"/>
    <col min="11" max="11" width="25.5" customWidth="1"/>
    <col min="12" max="12" width="34.33203125" customWidth="1"/>
    <col min="13" max="13" width="21.5" style="30" customWidth="1"/>
    <col min="14" max="16384" width="11.5" style="5"/>
  </cols>
  <sheetData>
    <row r="1" spans="1:13" ht="50" customHeight="1" x14ac:dyDescent="0.2">
      <c r="A1" s="70" t="s">
        <v>452</v>
      </c>
      <c r="B1" s="70" t="s">
        <v>545</v>
      </c>
      <c r="C1" s="70" t="s">
        <v>762</v>
      </c>
      <c r="D1" s="70" t="s">
        <v>926</v>
      </c>
      <c r="E1" s="70"/>
      <c r="F1" s="70"/>
      <c r="G1" s="126" t="s">
        <v>509</v>
      </c>
      <c r="H1" s="126"/>
      <c r="I1" s="126"/>
      <c r="J1" s="126"/>
      <c r="K1" s="126"/>
      <c r="L1" s="126"/>
      <c r="M1" s="126"/>
    </row>
    <row r="2" spans="1:13" x14ac:dyDescent="0.2">
      <c r="A2" s="43" t="s">
        <v>0</v>
      </c>
      <c r="B2" s="43" t="s">
        <v>468</v>
      </c>
      <c r="C2" s="43" t="s">
        <v>532</v>
      </c>
      <c r="D2" s="43" t="s">
        <v>888</v>
      </c>
      <c r="E2" s="43" t="s">
        <v>922</v>
      </c>
      <c r="F2" s="43" t="s">
        <v>923</v>
      </c>
      <c r="G2" s="43" t="s">
        <v>339</v>
      </c>
      <c r="H2" s="43" t="s">
        <v>341</v>
      </c>
      <c r="I2" s="43" t="s">
        <v>343</v>
      </c>
      <c r="J2" s="43" t="s">
        <v>921</v>
      </c>
      <c r="K2" s="43" t="s">
        <v>924</v>
      </c>
      <c r="L2" s="43" t="s">
        <v>353</v>
      </c>
      <c r="M2" s="45" t="s">
        <v>925</v>
      </c>
    </row>
    <row r="3" spans="1:13" ht="51" x14ac:dyDescent="0.2">
      <c r="A3" s="36" t="s">
        <v>510</v>
      </c>
      <c r="B3" s="36" t="s">
        <v>541</v>
      </c>
      <c r="C3" s="36"/>
      <c r="D3" s="36"/>
      <c r="E3" s="36"/>
      <c r="F3" s="36"/>
      <c r="G3" s="7" t="s">
        <v>338</v>
      </c>
      <c r="H3" s="7" t="s">
        <v>340</v>
      </c>
      <c r="I3" s="7" t="s">
        <v>342</v>
      </c>
      <c r="J3" s="7" t="s">
        <v>349</v>
      </c>
      <c r="K3" s="7" t="s">
        <v>349</v>
      </c>
      <c r="L3" s="7" t="s">
        <v>352</v>
      </c>
      <c r="M3" s="71" t="s">
        <v>511</v>
      </c>
    </row>
    <row r="4" spans="1:13" ht="51" x14ac:dyDescent="0.2">
      <c r="A4" t="s">
        <v>564</v>
      </c>
      <c r="B4" t="s">
        <v>544</v>
      </c>
      <c r="C4">
        <v>0.6</v>
      </c>
      <c r="D4" t="s">
        <v>927</v>
      </c>
      <c r="E4">
        <v>0</v>
      </c>
      <c r="F4" s="7" t="s">
        <v>338</v>
      </c>
      <c r="G4" s="7" t="s">
        <v>338</v>
      </c>
      <c r="H4" s="7" t="s">
        <v>340</v>
      </c>
      <c r="I4" s="7" t="s">
        <v>342</v>
      </c>
      <c r="J4" s="7" t="s">
        <v>349</v>
      </c>
      <c r="K4" s="7" t="s">
        <v>349</v>
      </c>
      <c r="L4" s="7" t="s">
        <v>352</v>
      </c>
      <c r="M4" s="71" t="s">
        <v>511</v>
      </c>
    </row>
  </sheetData>
  <mergeCells count="1">
    <mergeCell ref="G1:M1"/>
  </mergeCells>
  <conditionalFormatting sqref="A5:M91 A4:E4">
    <cfRule type="containsBlanks" dxfId="11" priority="1">
      <formula>LEN(TRIM(A4))=0</formula>
    </cfRule>
  </conditionalFormatting>
  <dataValidations count="1">
    <dataValidation type="decimal" allowBlank="1" showInputMessage="1" showErrorMessage="1" sqref="C3:C91 D3:F3 D5:F91" xr:uid="{1C4500E6-5E36-4867-BBC6-5DE2CB17ADAB}">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showErrorMessage="1" xr:uid="{1A0808F8-2DDD-486B-BCCA-A4E8E8C230D2}">
          <x14:formula1>
            <xm:f>Constructions!$A:$A</xm:f>
          </x14:formula1>
          <xm:sqref>G5:G91</xm:sqref>
        </x14:dataValidation>
        <x14:dataValidation type="list" allowBlank="1" showInputMessage="1" showErrorMessage="1" xr:uid="{F8EF7375-C139-4115-857A-375818BF35BD}">
          <x14:formula1>
            <xm:f>Constructions!$B:$B</xm:f>
          </x14:formula1>
          <xm:sqref>H5:H91</xm:sqref>
        </x14:dataValidation>
        <x14:dataValidation type="list" allowBlank="1" showInputMessage="1" showErrorMessage="1" xr:uid="{A5C658BF-DEBE-43B7-927B-0F0BF76A7608}">
          <x14:formula1>
            <xm:f>Constructions!$C:$C</xm:f>
          </x14:formula1>
          <xm:sqref>I5:J91</xm:sqref>
        </x14:dataValidation>
        <x14:dataValidation type="list" allowBlank="1" showInputMessage="1" showErrorMessage="1" xr:uid="{2A7D7688-6E86-4CCE-8192-5C6D1C9F14E5}">
          <x14:formula1>
            <xm:f>Constructions!$D:$D</xm:f>
          </x14:formula1>
          <xm:sqref>K5:K91</xm:sqref>
        </x14:dataValidation>
        <x14:dataValidation type="list" allowBlank="1" showInputMessage="1" showErrorMessage="1" xr:uid="{45889609-7332-417B-9A01-44364C59B37C}">
          <x14:formula1>
            <xm:f>Constructions!$E:$E</xm:f>
          </x14:formula1>
          <xm:sqref>L5:L91</xm:sqref>
        </x14:dataValidation>
        <x14:dataValidation type="list" allowBlank="1" showInputMessage="1" showErrorMessage="1" xr:uid="{7CD7CB2F-2944-443E-845E-D1FF01287938}">
          <x14:formula1>
            <xm:f>Constructions!$F:$F</xm:f>
          </x14:formula1>
          <xm:sqref>M5:M91</xm:sqref>
        </x14:dataValidation>
        <x14:dataValidation type="list" allowBlank="1" showInputMessage="1" showErrorMessage="1" xr:uid="{F4A1CA6C-F65E-4392-892D-B54B1126260F}">
          <x14:formula1>
            <xm:f>Constructions!$G:$G</xm:f>
          </x14:formula1>
          <xm:sqref>B5:B91 B3</xm:sqref>
        </x14:dataValidation>
        <x14:dataValidation type="list" allowBlank="1" showInputMessage="1" showErrorMessage="1" xr:uid="{9CC2B3B4-07E9-E346-95AF-4DA54248B4A2}">
          <x14:formula1>
            <xm:f>Constructions!$B$2:$B$16</xm:f>
          </x14:formula1>
          <xm:sqref>H3:H4</xm:sqref>
        </x14:dataValidation>
        <x14:dataValidation type="list" allowBlank="1" showInputMessage="1" showErrorMessage="1" xr:uid="{A6806D6D-736C-BB49-97AE-A92C5DDF82FD}">
          <x14:formula1>
            <xm:f>Constructions!$A$2:$A$14</xm:f>
          </x14:formula1>
          <xm:sqref>G3:G4 F4</xm:sqref>
        </x14:dataValidation>
        <x14:dataValidation type="list" allowBlank="1" showInputMessage="1" showErrorMessage="1" xr:uid="{848EC710-F0F1-544C-9EC8-0FC96FDFFD3C}">
          <x14:formula1>
            <xm:f>Constructions!$C$2:$C$11</xm:f>
          </x14:formula1>
          <xm:sqref>I3:I4</xm:sqref>
        </x14:dataValidation>
        <x14:dataValidation type="list" allowBlank="1" showInputMessage="1" showErrorMessage="1" xr:uid="{4E2E5BCE-B11C-4946-A7C0-2FEA6E6D73C7}">
          <x14:formula1>
            <xm:f>Constructions!$D$2:$D$11</xm:f>
          </x14:formula1>
          <xm:sqref>J3:K4</xm:sqref>
        </x14:dataValidation>
        <x14:dataValidation type="list" allowBlank="1" showInputMessage="1" showErrorMessage="1" xr:uid="{478A521D-93DD-B844-9A66-C5D19B3455C0}">
          <x14:formula1>
            <xm:f>Constructions!$E$2:$E$9</xm:f>
          </x14:formula1>
          <xm:sqref>L3:L4</xm:sqref>
        </x14:dataValidation>
        <x14:dataValidation type="list" allowBlank="1" showInputMessage="1" showErrorMessage="1" xr:uid="{8F7BF4EB-8A6F-104D-899C-81101273BF41}">
          <x14:formula1>
            <xm:f>Constructions!$F$2:$F$10</xm:f>
          </x14:formula1>
          <xm:sqref>M3:M4</xm:sqref>
        </x14:dataValidation>
        <x14:dataValidation type="list" allowBlank="1" showInputMessage="1" showErrorMessage="1" xr:uid="{D750347B-97E6-498F-B9F4-0F21FAE21836}">
          <x14:formula1>
            <xm:f>Window_choices!$A$3:$A$1048576</xm:f>
          </x14:formula1>
          <xm:sqref>B4</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workbookViewId="0">
      <selection activeCell="J19" sqref="J19"/>
    </sheetView>
  </sheetViews>
  <sheetFormatPr baseColWidth="10" defaultColWidth="11.1640625" defaultRowHeight="16" x14ac:dyDescent="0.2"/>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C7"/>
  <sheetViews>
    <sheetView workbookViewId="0">
      <selection activeCell="D19" sqref="D19"/>
    </sheetView>
  </sheetViews>
  <sheetFormatPr baseColWidth="10" defaultColWidth="10.83203125" defaultRowHeight="16" x14ac:dyDescent="0.2"/>
  <cols>
    <col min="1" max="2" width="22.5" customWidth="1"/>
    <col min="3" max="3" width="38.5" style="30" customWidth="1"/>
    <col min="4" max="16384" width="10.83203125" style="5"/>
  </cols>
  <sheetData>
    <row r="1" spans="1:3" ht="72" customHeight="1" x14ac:dyDescent="0.2">
      <c r="A1" s="80" t="s">
        <v>821</v>
      </c>
      <c r="B1" s="80" t="s">
        <v>822</v>
      </c>
      <c r="C1" s="80" t="s">
        <v>823</v>
      </c>
    </row>
    <row r="2" spans="1:3" ht="17" x14ac:dyDescent="0.2">
      <c r="A2" s="50" t="s">
        <v>820</v>
      </c>
      <c r="B2" s="50" t="s">
        <v>819</v>
      </c>
      <c r="C2" s="90" t="s">
        <v>356</v>
      </c>
    </row>
    <row r="3" spans="1:3" x14ac:dyDescent="0.2">
      <c r="A3" s="96" t="s">
        <v>824</v>
      </c>
      <c r="B3" s="96" t="s">
        <v>792</v>
      </c>
      <c r="C3" s="97">
        <v>1</v>
      </c>
    </row>
    <row r="4" spans="1:3" x14ac:dyDescent="0.2">
      <c r="A4" s="96" t="s">
        <v>824</v>
      </c>
      <c r="B4" s="96" t="s">
        <v>795</v>
      </c>
      <c r="C4" s="97">
        <v>1</v>
      </c>
    </row>
    <row r="5" spans="1:3" x14ac:dyDescent="0.2">
      <c r="A5" s="96" t="s">
        <v>824</v>
      </c>
      <c r="B5" s="96" t="s">
        <v>798</v>
      </c>
      <c r="C5" s="97">
        <v>1</v>
      </c>
    </row>
    <row r="6" spans="1:3" x14ac:dyDescent="0.2">
      <c r="A6" s="96" t="s">
        <v>824</v>
      </c>
      <c r="B6" s="96" t="s">
        <v>796</v>
      </c>
      <c r="C6" s="97">
        <v>1</v>
      </c>
    </row>
    <row r="7" spans="1:3" x14ac:dyDescent="0.2">
      <c r="A7" s="96" t="s">
        <v>824</v>
      </c>
      <c r="B7" s="96" t="s">
        <v>797</v>
      </c>
      <c r="C7" s="97">
        <v>1</v>
      </c>
    </row>
  </sheetData>
  <conditionalFormatting sqref="B4">
    <cfRule type="containsBlanks" dxfId="10" priority="1">
      <formula>LEN(TRIM(B4))=0</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B3" sqref="B3"/>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80" t="s">
        <v>750</v>
      </c>
      <c r="B1" s="80" t="s">
        <v>751</v>
      </c>
      <c r="C1" s="122" t="s">
        <v>752</v>
      </c>
      <c r="D1" s="123"/>
      <c r="E1" s="123"/>
      <c r="F1" s="123"/>
      <c r="G1" s="123"/>
      <c r="H1" s="123"/>
      <c r="I1" s="123"/>
      <c r="J1" s="123"/>
      <c r="K1" s="123"/>
      <c r="L1" s="123"/>
      <c r="M1" s="123"/>
      <c r="N1" s="123"/>
      <c r="O1" s="123"/>
      <c r="P1" s="123"/>
      <c r="Q1" s="123"/>
      <c r="R1" s="123"/>
      <c r="S1" s="123"/>
      <c r="T1" s="123"/>
      <c r="U1" s="123"/>
      <c r="V1" s="123"/>
      <c r="W1" s="123"/>
      <c r="X1" s="123"/>
      <c r="Y1" s="123"/>
      <c r="Z1" s="123"/>
      <c r="AA1" s="124"/>
    </row>
    <row r="2" spans="1:27" ht="17" x14ac:dyDescent="0.2">
      <c r="A2" s="50" t="s">
        <v>722</v>
      </c>
      <c r="B2" s="51" t="s">
        <v>356</v>
      </c>
      <c r="C2" s="51" t="s">
        <v>721</v>
      </c>
      <c r="D2" s="51" t="s">
        <v>697</v>
      </c>
      <c r="E2" s="51" t="s">
        <v>698</v>
      </c>
      <c r="F2" s="51" t="s">
        <v>699</v>
      </c>
      <c r="G2" s="51" t="s">
        <v>700</v>
      </c>
      <c r="H2" s="51" t="s">
        <v>701</v>
      </c>
      <c r="I2" s="51" t="s">
        <v>702</v>
      </c>
      <c r="J2" s="51" t="s">
        <v>703</v>
      </c>
      <c r="K2" s="51" t="s">
        <v>704</v>
      </c>
      <c r="L2" s="51" t="s">
        <v>705</v>
      </c>
      <c r="M2" s="51" t="s">
        <v>706</v>
      </c>
      <c r="N2" s="51" t="s">
        <v>707</v>
      </c>
      <c r="O2" s="51" t="s">
        <v>708</v>
      </c>
      <c r="P2" s="51" t="s">
        <v>709</v>
      </c>
      <c r="Q2" s="51" t="s">
        <v>710</v>
      </c>
      <c r="R2" s="51" t="s">
        <v>711</v>
      </c>
      <c r="S2" s="51" t="s">
        <v>712</v>
      </c>
      <c r="T2" s="51" t="s">
        <v>713</v>
      </c>
      <c r="U2" s="51" t="s">
        <v>714</v>
      </c>
      <c r="V2" s="51" t="s">
        <v>715</v>
      </c>
      <c r="W2" s="51" t="s">
        <v>716</v>
      </c>
      <c r="X2" s="51" t="s">
        <v>717</v>
      </c>
      <c r="Y2" s="51" t="s">
        <v>718</v>
      </c>
      <c r="Z2" s="51" t="s">
        <v>719</v>
      </c>
      <c r="AA2" s="51" t="s">
        <v>720</v>
      </c>
    </row>
    <row r="3" spans="1:27" x14ac:dyDescent="0.2">
      <c r="A3" t="s">
        <v>732</v>
      </c>
      <c r="B3" t="s">
        <v>696</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747</v>
      </c>
      <c r="B4" t="s">
        <v>696</v>
      </c>
      <c r="C4">
        <f ca="1">RANDBETWEEN(0,100)/100</f>
        <v>0.94</v>
      </c>
      <c r="D4">
        <f t="shared" ref="D4:AA4" ca="1" si="0">RANDBETWEEN(0,100)/100</f>
        <v>0.23</v>
      </c>
      <c r="E4">
        <f t="shared" ca="1" si="0"/>
        <v>0.04</v>
      </c>
      <c r="F4">
        <f t="shared" ca="1" si="0"/>
        <v>0.9</v>
      </c>
      <c r="G4">
        <f t="shared" ca="1" si="0"/>
        <v>0.27</v>
      </c>
      <c r="H4">
        <f t="shared" ca="1" si="0"/>
        <v>0</v>
      </c>
      <c r="I4">
        <f t="shared" ca="1" si="0"/>
        <v>0.1</v>
      </c>
      <c r="J4">
        <f t="shared" ca="1" si="0"/>
        <v>0.79</v>
      </c>
      <c r="K4">
        <f t="shared" ca="1" si="0"/>
        <v>0.86</v>
      </c>
      <c r="L4">
        <f t="shared" ca="1" si="0"/>
        <v>0.44</v>
      </c>
      <c r="M4">
        <f t="shared" ca="1" si="0"/>
        <v>0.45</v>
      </c>
      <c r="N4">
        <f t="shared" ca="1" si="0"/>
        <v>0.81</v>
      </c>
      <c r="O4">
        <f t="shared" ca="1" si="0"/>
        <v>0.72</v>
      </c>
      <c r="P4">
        <f t="shared" ca="1" si="0"/>
        <v>0.4</v>
      </c>
      <c r="Q4">
        <f t="shared" ca="1" si="0"/>
        <v>0.71</v>
      </c>
      <c r="R4">
        <f t="shared" ca="1" si="0"/>
        <v>0.8</v>
      </c>
      <c r="S4">
        <f ca="1">RANDBETWEEN(0,100)/100</f>
        <v>0.46</v>
      </c>
      <c r="T4">
        <f t="shared" ca="1" si="0"/>
        <v>0.67</v>
      </c>
      <c r="U4">
        <f t="shared" ca="1" si="0"/>
        <v>0.83</v>
      </c>
      <c r="V4">
        <f t="shared" ca="1" si="0"/>
        <v>0.65</v>
      </c>
      <c r="W4">
        <f t="shared" ca="1" si="0"/>
        <v>0.06</v>
      </c>
      <c r="X4">
        <f t="shared" ca="1" si="0"/>
        <v>7.0000000000000007E-2</v>
      </c>
      <c r="Y4">
        <f t="shared" ca="1" si="0"/>
        <v>0.69</v>
      </c>
      <c r="Z4">
        <f t="shared" ca="1" si="0"/>
        <v>0.88</v>
      </c>
      <c r="AA4">
        <f t="shared" ca="1" si="0"/>
        <v>0.34</v>
      </c>
    </row>
    <row r="5" spans="1:27" x14ac:dyDescent="0.2">
      <c r="A5" t="s">
        <v>771</v>
      </c>
      <c r="B5" t="s">
        <v>841</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770</v>
      </c>
      <c r="B6" t="s">
        <v>841</v>
      </c>
      <c r="C6">
        <v>24</v>
      </c>
      <c r="D6">
        <v>24</v>
      </c>
      <c r="E6">
        <v>24</v>
      </c>
      <c r="F6">
        <v>24</v>
      </c>
      <c r="G6">
        <v>24</v>
      </c>
      <c r="H6">
        <v>24</v>
      </c>
      <c r="I6">
        <v>24</v>
      </c>
      <c r="J6">
        <v>24</v>
      </c>
      <c r="K6">
        <v>24</v>
      </c>
      <c r="L6">
        <v>24</v>
      </c>
      <c r="M6">
        <v>24</v>
      </c>
      <c r="N6">
        <v>24</v>
      </c>
      <c r="O6">
        <v>24</v>
      </c>
      <c r="P6">
        <v>24</v>
      </c>
      <c r="Q6">
        <v>24</v>
      </c>
      <c r="R6">
        <v>24</v>
      </c>
      <c r="S6">
        <v>24</v>
      </c>
      <c r="T6">
        <v>24</v>
      </c>
      <c r="U6">
        <v>24</v>
      </c>
      <c r="V6">
        <v>24</v>
      </c>
      <c r="W6">
        <v>24</v>
      </c>
      <c r="X6">
        <v>24</v>
      </c>
      <c r="Y6">
        <v>24</v>
      </c>
      <c r="Z6">
        <v>24</v>
      </c>
      <c r="AA6">
        <v>24</v>
      </c>
    </row>
    <row r="7" spans="1:27" x14ac:dyDescent="0.2">
      <c r="B7" t="s">
        <v>841</v>
      </c>
    </row>
    <row r="8" spans="1:27" x14ac:dyDescent="0.2">
      <c r="B8" t="s">
        <v>696</v>
      </c>
    </row>
    <row r="9" spans="1:27" x14ac:dyDescent="0.2">
      <c r="B9" t="s">
        <v>696</v>
      </c>
    </row>
    <row r="10" spans="1:27" x14ac:dyDescent="0.2">
      <c r="B10" t="s">
        <v>696</v>
      </c>
    </row>
    <row r="11" spans="1:27" x14ac:dyDescent="0.2">
      <c r="B11" t="s">
        <v>696</v>
      </c>
    </row>
    <row r="12" spans="1:27" x14ac:dyDescent="0.2">
      <c r="B12" t="s">
        <v>696</v>
      </c>
    </row>
    <row r="13" spans="1:27" x14ac:dyDescent="0.2">
      <c r="B13" t="s">
        <v>696</v>
      </c>
    </row>
    <row r="14" spans="1:27" x14ac:dyDescent="0.2">
      <c r="B14" t="s">
        <v>696</v>
      </c>
    </row>
    <row r="15" spans="1:27" x14ac:dyDescent="0.2">
      <c r="B15" t="s">
        <v>696</v>
      </c>
    </row>
    <row r="16" spans="1:27" x14ac:dyDescent="0.2">
      <c r="B16" t="s">
        <v>696</v>
      </c>
    </row>
    <row r="17" spans="2:2" x14ac:dyDescent="0.2">
      <c r="B17" t="s">
        <v>696</v>
      </c>
    </row>
    <row r="18" spans="2:2" x14ac:dyDescent="0.2">
      <c r="B18" t="s">
        <v>696</v>
      </c>
    </row>
    <row r="19" spans="2:2" x14ac:dyDescent="0.2">
      <c r="B19" t="s">
        <v>696</v>
      </c>
    </row>
    <row r="20" spans="2:2" x14ac:dyDescent="0.2">
      <c r="B20" t="s">
        <v>696</v>
      </c>
    </row>
    <row r="21" spans="2:2" x14ac:dyDescent="0.2">
      <c r="B21" t="s">
        <v>696</v>
      </c>
    </row>
    <row r="22" spans="2:2" x14ac:dyDescent="0.2">
      <c r="B22" t="s">
        <v>696</v>
      </c>
    </row>
    <row r="23" spans="2:2" x14ac:dyDescent="0.2">
      <c r="B23" t="s">
        <v>696</v>
      </c>
    </row>
    <row r="24" spans="2:2" x14ac:dyDescent="0.2">
      <c r="B24" t="s">
        <v>696</v>
      </c>
    </row>
    <row r="25" spans="2:2" x14ac:dyDescent="0.2">
      <c r="B25" t="s">
        <v>696</v>
      </c>
    </row>
    <row r="26" spans="2:2" x14ac:dyDescent="0.2">
      <c r="B26" t="s">
        <v>696</v>
      </c>
    </row>
    <row r="27" spans="2:2" x14ac:dyDescent="0.2">
      <c r="B27" t="s">
        <v>696</v>
      </c>
    </row>
    <row r="28" spans="2:2" x14ac:dyDescent="0.2">
      <c r="B28" t="s">
        <v>696</v>
      </c>
    </row>
    <row r="29" spans="2:2" x14ac:dyDescent="0.2">
      <c r="B29" t="s">
        <v>696</v>
      </c>
    </row>
    <row r="30" spans="2:2" x14ac:dyDescent="0.2">
      <c r="B30" t="s">
        <v>696</v>
      </c>
    </row>
    <row r="31" spans="2:2" x14ac:dyDescent="0.2">
      <c r="B31" t="s">
        <v>696</v>
      </c>
    </row>
    <row r="32" spans="2:2" x14ac:dyDescent="0.2">
      <c r="B32" t="s">
        <v>696</v>
      </c>
    </row>
    <row r="33" spans="2:2" x14ac:dyDescent="0.2">
      <c r="B33" t="s">
        <v>696</v>
      </c>
    </row>
    <row r="34" spans="2:2" x14ac:dyDescent="0.2">
      <c r="B34" t="s">
        <v>696</v>
      </c>
    </row>
    <row r="35" spans="2:2" x14ac:dyDescent="0.2">
      <c r="B35" t="s">
        <v>696</v>
      </c>
    </row>
    <row r="36" spans="2:2" x14ac:dyDescent="0.2">
      <c r="B36" t="s">
        <v>696</v>
      </c>
    </row>
  </sheetData>
  <mergeCells count="1">
    <mergeCell ref="C1:AA1"/>
  </mergeCells>
  <phoneticPr fontId="9" type="noConversion"/>
  <conditionalFormatting sqref="A4:A36">
    <cfRule type="containsBlanks" dxfId="9" priority="1">
      <formula>LEN(TRIM(A4))=0</formula>
    </cfRule>
  </conditionalFormatting>
  <conditionalFormatting sqref="B4:AA36">
    <cfRule type="containsBlanks" dxfId="8"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5"/>
  <sheetViews>
    <sheetView workbookViewId="0">
      <selection activeCell="A5" sqref="A5"/>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80" t="s">
        <v>750</v>
      </c>
      <c r="B1" s="122" t="s">
        <v>753</v>
      </c>
      <c r="C1" s="123"/>
      <c r="D1" s="123"/>
      <c r="E1" s="123"/>
      <c r="F1" s="123"/>
      <c r="G1" s="123"/>
      <c r="H1" s="124"/>
    </row>
    <row r="2" spans="1:8" ht="17" x14ac:dyDescent="0.2">
      <c r="A2" s="50" t="s">
        <v>723</v>
      </c>
      <c r="B2" s="51" t="s">
        <v>724</v>
      </c>
      <c r="C2" s="51" t="s">
        <v>725</v>
      </c>
      <c r="D2" s="51" t="s">
        <v>726</v>
      </c>
      <c r="E2" s="51" t="s">
        <v>727</v>
      </c>
      <c r="F2" s="51" t="s">
        <v>728</v>
      </c>
      <c r="G2" s="51" t="s">
        <v>729</v>
      </c>
      <c r="H2" s="90" t="s">
        <v>730</v>
      </c>
    </row>
    <row r="3" spans="1:8" x14ac:dyDescent="0.2">
      <c r="A3" t="s">
        <v>733</v>
      </c>
      <c r="B3" t="s">
        <v>732</v>
      </c>
      <c r="C3" t="s">
        <v>732</v>
      </c>
      <c r="D3" t="s">
        <v>747</v>
      </c>
      <c r="E3" t="s">
        <v>747</v>
      </c>
      <c r="F3" t="s">
        <v>732</v>
      </c>
      <c r="G3" t="s">
        <v>732</v>
      </c>
      <c r="H3" s="30" t="s">
        <v>732</v>
      </c>
    </row>
    <row r="4" spans="1:8" x14ac:dyDescent="0.2">
      <c r="A4" t="s">
        <v>771</v>
      </c>
      <c r="B4" t="s">
        <v>771</v>
      </c>
      <c r="C4" t="s">
        <v>771</v>
      </c>
      <c r="D4" t="s">
        <v>771</v>
      </c>
      <c r="E4" t="s">
        <v>771</v>
      </c>
      <c r="F4" t="s">
        <v>771</v>
      </c>
      <c r="G4" t="s">
        <v>771</v>
      </c>
      <c r="H4" t="s">
        <v>771</v>
      </c>
    </row>
    <row r="5" spans="1:8" x14ac:dyDescent="0.2">
      <c r="A5" t="s">
        <v>770</v>
      </c>
      <c r="B5" t="s">
        <v>770</v>
      </c>
      <c r="C5" t="s">
        <v>770</v>
      </c>
      <c r="D5" t="s">
        <v>770</v>
      </c>
      <c r="E5" t="s">
        <v>770</v>
      </c>
      <c r="F5" t="s">
        <v>770</v>
      </c>
      <c r="G5" t="s">
        <v>770</v>
      </c>
      <c r="H5" t="s">
        <v>770</v>
      </c>
    </row>
  </sheetData>
  <mergeCells count="1">
    <mergeCell ref="B1:H1"/>
  </mergeCells>
  <conditionalFormatting sqref="A3:A43">
    <cfRule type="containsBlanks" dxfId="7" priority="4">
      <formula>LEN(TRIM(A3))=0</formula>
    </cfRule>
  </conditionalFormatting>
  <conditionalFormatting sqref="B3:H3 B6:H43">
    <cfRule type="containsBlanks" dxfId="6" priority="3">
      <formula>LEN(TRIM(B3))=0</formula>
    </cfRule>
  </conditionalFormatting>
  <conditionalFormatting sqref="B4:H5">
    <cfRule type="containsBlanks" dxfId="5" priority="1">
      <formula>LEN(TRIM(B4))=0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47"/>
  <sheetViews>
    <sheetView workbookViewId="0">
      <selection activeCell="C12" sqref="C12"/>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80" t="s">
        <v>750</v>
      </c>
      <c r="B1" s="88" t="s">
        <v>754</v>
      </c>
      <c r="C1" s="129" t="s">
        <v>753</v>
      </c>
      <c r="D1" s="130"/>
      <c r="E1" s="130"/>
      <c r="F1" s="130"/>
      <c r="G1" s="130"/>
      <c r="H1" s="130"/>
      <c r="I1" s="130"/>
      <c r="J1" s="130"/>
      <c r="K1" s="130"/>
      <c r="L1" s="130"/>
      <c r="M1" s="130"/>
      <c r="N1" s="131"/>
    </row>
    <row r="2" spans="1:14" ht="17" x14ac:dyDescent="0.2">
      <c r="A2" s="50" t="s">
        <v>731</v>
      </c>
      <c r="B2" s="51" t="s">
        <v>695</v>
      </c>
      <c r="C2" s="51" t="s">
        <v>734</v>
      </c>
      <c r="D2" s="51" t="s">
        <v>735</v>
      </c>
      <c r="E2" s="51" t="s">
        <v>736</v>
      </c>
      <c r="F2" s="51" t="s">
        <v>737</v>
      </c>
      <c r="G2" s="51" t="s">
        <v>738</v>
      </c>
      <c r="H2" s="51" t="s">
        <v>739</v>
      </c>
      <c r="I2" s="51" t="s">
        <v>740</v>
      </c>
      <c r="J2" s="51" t="s">
        <v>741</v>
      </c>
      <c r="K2" s="51" t="s">
        <v>742</v>
      </c>
      <c r="L2" s="51" t="s">
        <v>743</v>
      </c>
      <c r="M2" s="51" t="s">
        <v>744</v>
      </c>
      <c r="N2" s="90" t="s">
        <v>745</v>
      </c>
    </row>
    <row r="3" spans="1:14" x14ac:dyDescent="0.2">
      <c r="A3" t="s">
        <v>746</v>
      </c>
      <c r="B3" t="s">
        <v>772</v>
      </c>
    </row>
    <row r="4" spans="1:14" x14ac:dyDescent="0.2">
      <c r="A4" t="s">
        <v>775</v>
      </c>
      <c r="B4" t="s">
        <v>755</v>
      </c>
    </row>
    <row r="5" spans="1:14" x14ac:dyDescent="0.2">
      <c r="A5" t="s">
        <v>776</v>
      </c>
      <c r="B5" t="s">
        <v>773</v>
      </c>
    </row>
    <row r="6" spans="1:14" x14ac:dyDescent="0.2">
      <c r="A6" t="s">
        <v>777</v>
      </c>
      <c r="B6" t="s">
        <v>778</v>
      </c>
    </row>
    <row r="7" spans="1:14" x14ac:dyDescent="0.2">
      <c r="A7" t="s">
        <v>801</v>
      </c>
      <c r="B7" t="s">
        <v>772</v>
      </c>
      <c r="C7" t="s">
        <v>733</v>
      </c>
      <c r="D7" t="s">
        <v>733</v>
      </c>
      <c r="E7" t="s">
        <v>733</v>
      </c>
      <c r="F7" t="s">
        <v>733</v>
      </c>
      <c r="G7" t="s">
        <v>733</v>
      </c>
      <c r="H7" t="s">
        <v>733</v>
      </c>
      <c r="I7" t="s">
        <v>733</v>
      </c>
      <c r="J7" t="s">
        <v>733</v>
      </c>
      <c r="K7" t="s">
        <v>733</v>
      </c>
      <c r="L7" t="s">
        <v>733</v>
      </c>
      <c r="M7" t="s">
        <v>733</v>
      </c>
      <c r="N7" t="s">
        <v>733</v>
      </c>
    </row>
    <row r="8" spans="1:14" x14ac:dyDescent="0.2">
      <c r="A8" s="78" t="s">
        <v>802</v>
      </c>
      <c r="B8" t="s">
        <v>772</v>
      </c>
      <c r="C8" t="s">
        <v>733</v>
      </c>
      <c r="D8" t="s">
        <v>733</v>
      </c>
      <c r="E8" t="s">
        <v>733</v>
      </c>
      <c r="F8" t="s">
        <v>733</v>
      </c>
      <c r="G8" t="s">
        <v>733</v>
      </c>
      <c r="H8" t="s">
        <v>733</v>
      </c>
      <c r="I8" t="s">
        <v>733</v>
      </c>
      <c r="J8" t="s">
        <v>733</v>
      </c>
      <c r="K8" t="s">
        <v>733</v>
      </c>
      <c r="L8" t="s">
        <v>733</v>
      </c>
      <c r="M8" t="s">
        <v>733</v>
      </c>
      <c r="N8" t="s">
        <v>733</v>
      </c>
    </row>
    <row r="9" spans="1:14" x14ac:dyDescent="0.2">
      <c r="A9" s="78" t="s">
        <v>803</v>
      </c>
      <c r="B9" t="s">
        <v>772</v>
      </c>
      <c r="C9" t="s">
        <v>733</v>
      </c>
      <c r="D9" t="s">
        <v>733</v>
      </c>
      <c r="E9" t="s">
        <v>733</v>
      </c>
      <c r="F9" t="s">
        <v>733</v>
      </c>
      <c r="G9" t="s">
        <v>733</v>
      </c>
      <c r="H9" t="s">
        <v>733</v>
      </c>
      <c r="I9" t="s">
        <v>733</v>
      </c>
      <c r="J9" t="s">
        <v>733</v>
      </c>
      <c r="K9" t="s">
        <v>733</v>
      </c>
      <c r="L9" t="s">
        <v>733</v>
      </c>
      <c r="M9" t="s">
        <v>733</v>
      </c>
      <c r="N9" t="s">
        <v>733</v>
      </c>
    </row>
    <row r="10" spans="1:14" x14ac:dyDescent="0.2">
      <c r="A10" t="s">
        <v>804</v>
      </c>
      <c r="B10" t="s">
        <v>755</v>
      </c>
      <c r="C10" t="s">
        <v>733</v>
      </c>
      <c r="D10" t="s">
        <v>733</v>
      </c>
      <c r="E10" t="s">
        <v>733</v>
      </c>
      <c r="F10" t="s">
        <v>733</v>
      </c>
      <c r="G10" t="s">
        <v>733</v>
      </c>
      <c r="H10" t="s">
        <v>733</v>
      </c>
      <c r="I10" t="s">
        <v>733</v>
      </c>
      <c r="J10" t="s">
        <v>733</v>
      </c>
      <c r="K10" t="s">
        <v>733</v>
      </c>
      <c r="L10" t="s">
        <v>733</v>
      </c>
      <c r="M10" t="s">
        <v>733</v>
      </c>
      <c r="N10" t="s">
        <v>733</v>
      </c>
    </row>
    <row r="11" spans="1:14" x14ac:dyDescent="0.2">
      <c r="A11" s="78" t="s">
        <v>805</v>
      </c>
      <c r="B11" t="s">
        <v>755</v>
      </c>
      <c r="C11" t="s">
        <v>733</v>
      </c>
      <c r="D11" t="s">
        <v>733</v>
      </c>
      <c r="E11" t="s">
        <v>733</v>
      </c>
      <c r="F11" t="s">
        <v>733</v>
      </c>
      <c r="G11" t="s">
        <v>733</v>
      </c>
      <c r="H11" t="s">
        <v>733</v>
      </c>
      <c r="I11" t="s">
        <v>733</v>
      </c>
      <c r="J11" t="s">
        <v>733</v>
      </c>
      <c r="K11" t="s">
        <v>733</v>
      </c>
      <c r="L11" t="s">
        <v>733</v>
      </c>
      <c r="M11" t="s">
        <v>733</v>
      </c>
      <c r="N11" t="s">
        <v>733</v>
      </c>
    </row>
    <row r="12" spans="1:14" x14ac:dyDescent="0.2">
      <c r="A12" s="78" t="s">
        <v>806</v>
      </c>
      <c r="B12" t="s">
        <v>755</v>
      </c>
    </row>
    <row r="13" spans="1:14" x14ac:dyDescent="0.2">
      <c r="A13" s="11" t="s">
        <v>807</v>
      </c>
      <c r="B13" t="s">
        <v>773</v>
      </c>
    </row>
    <row r="14" spans="1:14" x14ac:dyDescent="0.2">
      <c r="A14" s="92" t="s">
        <v>808</v>
      </c>
      <c r="B14" t="s">
        <v>773</v>
      </c>
    </row>
    <row r="15" spans="1:14" x14ac:dyDescent="0.2">
      <c r="A15" s="92" t="s">
        <v>809</v>
      </c>
      <c r="B15" t="s">
        <v>773</v>
      </c>
    </row>
    <row r="16" spans="1:14" x14ac:dyDescent="0.2">
      <c r="A16" s="77" t="s">
        <v>552</v>
      </c>
      <c r="B16" t="s">
        <v>755</v>
      </c>
    </row>
    <row r="17" spans="1:2" x14ac:dyDescent="0.2">
      <c r="A17" s="77" t="s">
        <v>553</v>
      </c>
      <c r="B17" t="s">
        <v>755</v>
      </c>
    </row>
    <row r="18" spans="1:2" x14ac:dyDescent="0.2">
      <c r="A18" s="77" t="s">
        <v>554</v>
      </c>
      <c r="B18" t="s">
        <v>755</v>
      </c>
    </row>
    <row r="19" spans="1:2" x14ac:dyDescent="0.2">
      <c r="A19" s="77" t="s">
        <v>555</v>
      </c>
      <c r="B19" t="s">
        <v>755</v>
      </c>
    </row>
    <row r="20" spans="1:2" x14ac:dyDescent="0.2">
      <c r="A20" s="77" t="s">
        <v>556</v>
      </c>
      <c r="B20" t="s">
        <v>755</v>
      </c>
    </row>
    <row r="21" spans="1:2" x14ac:dyDescent="0.2">
      <c r="A21" s="77" t="s">
        <v>557</v>
      </c>
      <c r="B21" t="s">
        <v>755</v>
      </c>
    </row>
    <row r="22" spans="1:2" x14ac:dyDescent="0.2">
      <c r="A22" s="77" t="s">
        <v>558</v>
      </c>
      <c r="B22" t="s">
        <v>755</v>
      </c>
    </row>
    <row r="23" spans="1:2" x14ac:dyDescent="0.2">
      <c r="A23" s="77" t="s">
        <v>559</v>
      </c>
      <c r="B23" t="s">
        <v>755</v>
      </c>
    </row>
    <row r="24" spans="1:2" x14ac:dyDescent="0.2">
      <c r="A24" s="77" t="s">
        <v>560</v>
      </c>
      <c r="B24" t="s">
        <v>755</v>
      </c>
    </row>
    <row r="25" spans="1:2" x14ac:dyDescent="0.2">
      <c r="A25" s="77" t="s">
        <v>561</v>
      </c>
      <c r="B25" t="s">
        <v>755</v>
      </c>
    </row>
    <row r="26" spans="1:2" x14ac:dyDescent="0.2">
      <c r="A26" s="77" t="s">
        <v>552</v>
      </c>
      <c r="B26" t="s">
        <v>772</v>
      </c>
    </row>
    <row r="27" spans="1:2" x14ac:dyDescent="0.2">
      <c r="A27" s="77" t="s">
        <v>553</v>
      </c>
      <c r="B27" t="s">
        <v>772</v>
      </c>
    </row>
    <row r="28" spans="1:2" x14ac:dyDescent="0.2">
      <c r="A28" s="77" t="s">
        <v>554</v>
      </c>
      <c r="B28" t="s">
        <v>772</v>
      </c>
    </row>
    <row r="29" spans="1:2" x14ac:dyDescent="0.2">
      <c r="A29" s="77" t="s">
        <v>555</v>
      </c>
      <c r="B29" t="s">
        <v>772</v>
      </c>
    </row>
    <row r="30" spans="1:2" x14ac:dyDescent="0.2">
      <c r="A30" s="77" t="s">
        <v>556</v>
      </c>
      <c r="B30" t="s">
        <v>772</v>
      </c>
    </row>
    <row r="31" spans="1:2" x14ac:dyDescent="0.2">
      <c r="A31" s="77" t="s">
        <v>557</v>
      </c>
      <c r="B31" t="s">
        <v>772</v>
      </c>
    </row>
    <row r="32" spans="1:2" x14ac:dyDescent="0.2">
      <c r="A32" s="77" t="s">
        <v>558</v>
      </c>
      <c r="B32" t="s">
        <v>772</v>
      </c>
    </row>
    <row r="33" spans="1:14" x14ac:dyDescent="0.2">
      <c r="A33" s="77" t="s">
        <v>559</v>
      </c>
      <c r="B33" t="s">
        <v>772</v>
      </c>
    </row>
    <row r="34" spans="1:14" x14ac:dyDescent="0.2">
      <c r="A34" s="77" t="s">
        <v>560</v>
      </c>
      <c r="B34" t="s">
        <v>772</v>
      </c>
    </row>
    <row r="35" spans="1:14" x14ac:dyDescent="0.2">
      <c r="A35" s="77" t="s">
        <v>561</v>
      </c>
      <c r="B35" t="s">
        <v>772</v>
      </c>
    </row>
    <row r="36" spans="1:14" x14ac:dyDescent="0.2">
      <c r="A36" s="92" t="s">
        <v>552</v>
      </c>
      <c r="B36" t="s">
        <v>773</v>
      </c>
    </row>
    <row r="37" spans="1:14" x14ac:dyDescent="0.2">
      <c r="A37" s="92" t="s">
        <v>553</v>
      </c>
      <c r="B37" t="s">
        <v>773</v>
      </c>
    </row>
    <row r="38" spans="1:14" x14ac:dyDescent="0.2">
      <c r="A38" s="92" t="s">
        <v>554</v>
      </c>
      <c r="B38" t="s">
        <v>773</v>
      </c>
    </row>
    <row r="39" spans="1:14" x14ac:dyDescent="0.2">
      <c r="A39" s="92" t="s">
        <v>555</v>
      </c>
      <c r="B39" t="s">
        <v>773</v>
      </c>
    </row>
    <row r="40" spans="1:14" x14ac:dyDescent="0.2">
      <c r="A40" s="92" t="s">
        <v>556</v>
      </c>
      <c r="B40" t="s">
        <v>773</v>
      </c>
    </row>
    <row r="41" spans="1:14" x14ac:dyDescent="0.2">
      <c r="A41" s="92" t="s">
        <v>557</v>
      </c>
      <c r="B41" t="s">
        <v>773</v>
      </c>
    </row>
    <row r="42" spans="1:14" x14ac:dyDescent="0.2">
      <c r="A42" s="92" t="s">
        <v>558</v>
      </c>
      <c r="B42" t="s">
        <v>773</v>
      </c>
    </row>
    <row r="43" spans="1:14" x14ac:dyDescent="0.2">
      <c r="A43" s="92" t="s">
        <v>559</v>
      </c>
      <c r="B43" t="s">
        <v>773</v>
      </c>
    </row>
    <row r="44" spans="1:14" x14ac:dyDescent="0.2">
      <c r="A44" s="92" t="s">
        <v>560</v>
      </c>
      <c r="B44" t="s">
        <v>773</v>
      </c>
    </row>
    <row r="45" spans="1:14" x14ac:dyDescent="0.2">
      <c r="A45" s="92" t="s">
        <v>561</v>
      </c>
      <c r="B45" t="s">
        <v>773</v>
      </c>
    </row>
    <row r="46" spans="1:14" x14ac:dyDescent="0.2">
      <c r="A46" s="92" t="s">
        <v>810</v>
      </c>
      <c r="B46" t="s">
        <v>778</v>
      </c>
      <c r="C46" t="s">
        <v>771</v>
      </c>
      <c r="D46" t="s">
        <v>771</v>
      </c>
      <c r="E46" t="s">
        <v>771</v>
      </c>
      <c r="F46" t="s">
        <v>771</v>
      </c>
      <c r="G46" t="s">
        <v>771</v>
      </c>
      <c r="H46" t="s">
        <v>771</v>
      </c>
      <c r="I46" t="s">
        <v>771</v>
      </c>
      <c r="J46" t="s">
        <v>771</v>
      </c>
      <c r="K46" t="s">
        <v>771</v>
      </c>
      <c r="L46" t="s">
        <v>771</v>
      </c>
      <c r="M46" t="s">
        <v>771</v>
      </c>
      <c r="N46" t="s">
        <v>771</v>
      </c>
    </row>
    <row r="47" spans="1:14" x14ac:dyDescent="0.2">
      <c r="A47" s="92" t="s">
        <v>811</v>
      </c>
      <c r="B47" t="s">
        <v>778</v>
      </c>
      <c r="C47" t="s">
        <v>770</v>
      </c>
      <c r="D47" t="s">
        <v>770</v>
      </c>
      <c r="E47" t="s">
        <v>770</v>
      </c>
      <c r="F47" t="s">
        <v>770</v>
      </c>
      <c r="G47" t="s">
        <v>770</v>
      </c>
      <c r="H47" t="s">
        <v>770</v>
      </c>
      <c r="I47" t="s">
        <v>770</v>
      </c>
      <c r="J47" t="s">
        <v>770</v>
      </c>
      <c r="K47" t="s">
        <v>770</v>
      </c>
      <c r="L47" t="s">
        <v>770</v>
      </c>
      <c r="M47" t="s">
        <v>770</v>
      </c>
      <c r="N47" t="s">
        <v>770</v>
      </c>
    </row>
  </sheetData>
  <mergeCells count="1">
    <mergeCell ref="C1:N1"/>
  </mergeCells>
  <conditionalFormatting sqref="A3:A35 A46:A49">
    <cfRule type="containsBlanks" dxfId="4" priority="5">
      <formula>LEN(TRIM(A3))=0</formula>
    </cfRule>
  </conditionalFormatting>
  <conditionalFormatting sqref="B3:N6 B7:B11 B12:N45 B46:B47 B48:N49">
    <cfRule type="containsBlanks" dxfId="3" priority="6">
      <formula>LEN(TRIM(B3))=0</formula>
    </cfRule>
  </conditionalFormatting>
  <conditionalFormatting sqref="C7:N11">
    <cfRule type="containsBlanks" dxfId="2" priority="3">
      <formula>LEN(TRIM(C7))=0</formula>
    </cfRule>
  </conditionalFormatting>
  <conditionalFormatting sqref="C46:N47">
    <cfRule type="containsBlanks" dxfId="1" priority="1">
      <formula>LEN(TRIM(C46))=0</formula>
    </cfRule>
  </conditionalFormatting>
  <dataValidations count="1">
    <dataValidation type="list" allowBlank="1" showInputMessage="1" showErrorMessage="1" sqref="B3:B49" xr:uid="{B3AFFA6F-2A5B-CA45-B08F-0CDAC3EE8EF8}">
      <formula1>"Occupancy, Equipment, Lighting, Flow rate, Setpoint"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RowHeight="16" x14ac:dyDescent="0.2"/>
  <cols>
    <col min="2" max="2" width="20" customWidth="1"/>
  </cols>
  <sheetData>
    <row r="2" spans="1:3" x14ac:dyDescent="0.2">
      <c r="A2" t="s">
        <v>885</v>
      </c>
      <c r="B2" t="s">
        <v>886</v>
      </c>
      <c r="C2" t="s">
        <v>887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A14" sqref="A14"/>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527</v>
      </c>
      <c r="B1" s="49" t="s">
        <v>764</v>
      </c>
      <c r="C1" s="49" t="s">
        <v>472</v>
      </c>
      <c r="D1" s="49" t="s">
        <v>528</v>
      </c>
      <c r="E1" s="49" t="s">
        <v>518</v>
      </c>
      <c r="F1" s="76"/>
      <c r="G1" s="76"/>
      <c r="H1" s="49" t="s">
        <v>516</v>
      </c>
      <c r="I1" s="49" t="s">
        <v>517</v>
      </c>
      <c r="J1" s="53" t="s">
        <v>473</v>
      </c>
    </row>
    <row r="2" spans="1:10" ht="17" x14ac:dyDescent="0.2">
      <c r="A2" s="73" t="s">
        <v>748</v>
      </c>
      <c r="B2" s="73" t="s">
        <v>749</v>
      </c>
      <c r="C2" s="73" t="s">
        <v>512</v>
      </c>
      <c r="D2" s="73" t="s">
        <v>470</v>
      </c>
      <c r="E2" s="73" t="s">
        <v>529</v>
      </c>
      <c r="F2" s="73" t="s">
        <v>535</v>
      </c>
      <c r="G2" s="73" t="s">
        <v>531</v>
      </c>
      <c r="H2" s="73" t="s">
        <v>513</v>
      </c>
      <c r="I2" s="74" t="s">
        <v>457</v>
      </c>
      <c r="J2" s="75" t="s">
        <v>456</v>
      </c>
    </row>
    <row r="3" spans="1:10" ht="17" x14ac:dyDescent="0.2">
      <c r="A3" s="37" t="s">
        <v>458</v>
      </c>
      <c r="B3" s="37"/>
      <c r="C3" s="37" t="s">
        <v>383</v>
      </c>
      <c r="D3" s="37" t="str">
        <f>_xlfn.XLOOKUP(C3,Units!$A$2:$A$30,Units!$D$2:$D$30,"")</f>
        <v>Use a % change or a numerical change for the value of the retrofit</v>
      </c>
      <c r="E3" s="37">
        <v>-2</v>
      </c>
      <c r="F3" s="38" t="s">
        <v>471</v>
      </c>
      <c r="G3" s="39" t="str">
        <f>_xlfn.XLOOKUP(C3,Units!$A$2:$A$30,Units!$B$2:$B$30,"")</f>
        <v>C</v>
      </c>
      <c r="H3" s="37" t="s">
        <v>514</v>
      </c>
      <c r="I3" s="40" t="s">
        <v>546</v>
      </c>
      <c r="J3" s="72"/>
    </row>
    <row r="4" spans="1:10" ht="34" x14ac:dyDescent="0.2">
      <c r="A4" s="37" t="s">
        <v>459</v>
      </c>
      <c r="B4" s="37"/>
      <c r="C4" s="37" t="s">
        <v>375</v>
      </c>
      <c r="D4" s="37" t="str">
        <f>_xlfn.XLOOKUP(C4,Units!$A$2:$A$30,Units!$D$2:$D$30,"")</f>
        <v>Use a % change or a numerical change for the value of the retrofit</v>
      </c>
      <c r="E4" s="37">
        <v>4.5</v>
      </c>
      <c r="F4" s="38" t="s">
        <v>530</v>
      </c>
      <c r="G4" s="39" t="str">
        <f>_xlfn.XLOOKUP(C4,Units!$A$2:$A$30,Units!$B$2:$B$30,"")</f>
        <v>W/m2</v>
      </c>
      <c r="H4" s="37" t="s">
        <v>514</v>
      </c>
      <c r="I4" s="41" t="s">
        <v>460</v>
      </c>
      <c r="J4" s="72"/>
    </row>
    <row r="5" spans="1:10" ht="17" x14ac:dyDescent="0.2">
      <c r="A5" s="37" t="s">
        <v>461</v>
      </c>
      <c r="B5" s="37"/>
      <c r="C5" s="37" t="s">
        <v>374</v>
      </c>
      <c r="D5" s="37" t="str">
        <f>_xlfn.XLOOKUP(C5,Units!$A$2:$A$30,Units!$D$2:$D$30,"")</f>
        <v>Use a % change or a numerical change for the value of the retrofit</v>
      </c>
      <c r="E5" s="37">
        <v>-20</v>
      </c>
      <c r="F5" s="38" t="s">
        <v>471</v>
      </c>
      <c r="G5" s="39" t="str">
        <f>_xlfn.XLOOKUP(C5,Units!$A$2:$A$30,Units!$B$2:$B$30,"")</f>
        <v>W/m2</v>
      </c>
      <c r="H5" s="37" t="s">
        <v>514</v>
      </c>
      <c r="I5" s="41" t="s">
        <v>462</v>
      </c>
      <c r="J5" s="72"/>
    </row>
    <row r="6" spans="1:10" ht="17" x14ac:dyDescent="0.2">
      <c r="A6" s="37" t="s">
        <v>463</v>
      </c>
      <c r="B6" s="37"/>
      <c r="C6" s="37" t="s">
        <v>532</v>
      </c>
      <c r="D6" s="37" t="str">
        <f>_xlfn.XLOOKUP(C6,Units!$A$2:$A$30,Units!$D$2:$D$30,"")</f>
        <v>Use a % change or a numerical change for the value of the retrofit</v>
      </c>
      <c r="E6" s="37">
        <v>0.4</v>
      </c>
      <c r="F6" s="38" t="s">
        <v>530</v>
      </c>
      <c r="G6" s="39" t="str">
        <f>_xlfn.XLOOKUP(C6,Units!$A$2:$A$30,Units!$B$2:$B$30,"")</f>
        <v>ACH_natural</v>
      </c>
      <c r="H6" s="37" t="s">
        <v>514</v>
      </c>
      <c r="I6" s="41" t="s">
        <v>464</v>
      </c>
      <c r="J6" s="72"/>
    </row>
    <row r="7" spans="1:10" ht="34" x14ac:dyDescent="0.2">
      <c r="A7" s="37" t="s">
        <v>780</v>
      </c>
      <c r="B7" s="37"/>
      <c r="C7" s="37" t="s">
        <v>381</v>
      </c>
      <c r="D7" s="37" t="str">
        <f>_xlfn.XLOOKUP(C7,Units!$A$2:$A$30,Units!$D$2:$D$30,"")</f>
        <v>Change to the new heating fuel source (e.g., Electricity, Propane, NaturalGas)</v>
      </c>
      <c r="E7" s="37" t="s">
        <v>537</v>
      </c>
      <c r="F7" s="38" t="s">
        <v>536</v>
      </c>
      <c r="G7" s="39" t="str">
        <f>_xlfn.XLOOKUP(C7,Units!$A$2:$A$30,Units!$B$2:$B$30,"")</f>
        <v>ListChoice</v>
      </c>
      <c r="H7" s="37" t="s">
        <v>515</v>
      </c>
      <c r="I7" s="42" t="s">
        <v>465</v>
      </c>
      <c r="J7" s="72"/>
    </row>
    <row r="8" spans="1:10" ht="34" x14ac:dyDescent="0.2">
      <c r="A8" s="37" t="s">
        <v>391</v>
      </c>
      <c r="B8" s="37"/>
      <c r="C8" s="37" t="s">
        <v>393</v>
      </c>
      <c r="D8" s="37" t="str">
        <f>_xlfn.XLOOKUP(C8,Units!$A$2:$A$30,Units!$D$2:$D$30,"")</f>
        <v>Change to the new heating fuel source (e.g., Electricity, Propane, NaturalGas)</v>
      </c>
      <c r="E8" s="37" t="s">
        <v>537</v>
      </c>
      <c r="F8" s="38" t="s">
        <v>536</v>
      </c>
      <c r="G8" s="39" t="str">
        <f>_xlfn.XLOOKUP(C8,Units!$A$2:$A$30,Units!$B$2:$B$30,"")</f>
        <v>ListChoice</v>
      </c>
      <c r="H8" s="37" t="s">
        <v>515</v>
      </c>
      <c r="I8" s="41" t="s">
        <v>466</v>
      </c>
      <c r="J8" s="72"/>
    </row>
    <row r="9" spans="1:10" ht="34" x14ac:dyDescent="0.2">
      <c r="A9" s="37" t="s">
        <v>22</v>
      </c>
      <c r="B9" s="37"/>
      <c r="C9" s="37" t="s">
        <v>341</v>
      </c>
      <c r="D9" s="37" t="str">
        <f>_xlfn.XLOOKUP(C9,Units!$A$2:$A$30,Units!$D$2:$D$30,"")</f>
        <v>Choose a new "retrofitted" construction from your generated Construction_components. This should be a feasible retrofit for the current state of the building(e.g., don't put a 6inch stud retrofit on a 4inch stud building)</v>
      </c>
      <c r="E9" s="39" t="s">
        <v>340</v>
      </c>
      <c r="F9" s="38" t="s">
        <v>536</v>
      </c>
      <c r="G9" s="39" t="str">
        <f>_xlfn.XLOOKUP(C9,Units!$A$2:$A$30,Units!$B$2:$B$30,"")</f>
        <v>MaterialThicknessList</v>
      </c>
      <c r="H9" s="37" t="s">
        <v>515</v>
      </c>
      <c r="I9" s="42" t="s">
        <v>467</v>
      </c>
      <c r="J9" s="72"/>
    </row>
    <row r="10" spans="1:10" ht="17" x14ac:dyDescent="0.2">
      <c r="A10" s="37" t="s">
        <v>468</v>
      </c>
      <c r="B10" s="37"/>
      <c r="C10" s="37" t="s">
        <v>538</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542</v>
      </c>
      <c r="F10" s="38" t="s">
        <v>536</v>
      </c>
      <c r="G10" s="39" t="str">
        <f>_xlfn.XLOOKUP(C10,Units!$A$2:$A$30,Units!$B$2:$B$30,"")</f>
        <v>MaterialThicknessList</v>
      </c>
      <c r="H10" s="37" t="s">
        <v>515</v>
      </c>
      <c r="I10" s="41" t="s">
        <v>469</v>
      </c>
      <c r="J10" s="72"/>
    </row>
    <row r="11" spans="1:10" x14ac:dyDescent="0.2">
      <c r="A11" s="37" t="s">
        <v>22</v>
      </c>
      <c r="B11" s="37"/>
      <c r="C11" s="11" t="s">
        <v>532</v>
      </c>
      <c r="D11" s="11" t="str">
        <f>_xlfn.XLOOKUP(C11,Units!$A$2:$A$30,Units!$D$2:$D$30,"")</f>
        <v>Use a % change or a numerical change for the value of the retrofit</v>
      </c>
      <c r="E11">
        <v>-10</v>
      </c>
      <c r="F11" s="12" t="s">
        <v>471</v>
      </c>
      <c r="G11" t="str">
        <f>_xlfn.XLOOKUP(C11,Units!$A$2:$A$30,Units!$B$2:$B$30,"")</f>
        <v>ACH_natural</v>
      </c>
    </row>
    <row r="12" spans="1:10" x14ac:dyDescent="0.2">
      <c r="B12" s="37"/>
      <c r="C12" s="11" t="s">
        <v>375</v>
      </c>
      <c r="D12" s="11" t="str">
        <f>_xlfn.XLOOKUP(C12,Units!$A$2:$A$30,Units!$D$2:$D$30,"")</f>
        <v>Use a % change or a numerical change for the value of the retrofit</v>
      </c>
      <c r="F12" s="12"/>
      <c r="G12" t="str">
        <f>_xlfn.XLOOKUP(C12,Units!$A$2:$A$30,Units!$B$2:$B$30,"")</f>
        <v>W/m2</v>
      </c>
    </row>
    <row r="13" spans="1:10" x14ac:dyDescent="0.2">
      <c r="B13" s="37"/>
      <c r="C13" s="11" t="s">
        <v>339</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538</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693</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0"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516</v>
      </c>
      <c r="B1" s="70"/>
      <c r="C1" s="126"/>
      <c r="D1" s="126"/>
      <c r="E1" s="126"/>
      <c r="F1" s="126"/>
      <c r="G1" s="126"/>
      <c r="H1" s="126"/>
    </row>
    <row r="2" spans="1:8" x14ac:dyDescent="0.2">
      <c r="A2" s="43" t="s">
        <v>748</v>
      </c>
      <c r="B2" s="43" t="s">
        <v>781</v>
      </c>
      <c r="C2" s="43" t="s">
        <v>782</v>
      </c>
      <c r="D2" s="43" t="s">
        <v>783</v>
      </c>
      <c r="E2" s="102"/>
      <c r="F2" s="43"/>
      <c r="G2" s="43"/>
      <c r="H2" s="45"/>
    </row>
    <row r="3" spans="1:8" x14ac:dyDescent="0.2">
      <c r="A3" t="s">
        <v>784</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D18" sqref="D18"/>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368</v>
      </c>
      <c r="B1" s="1" t="s">
        <v>394</v>
      </c>
      <c r="C1" s="1" t="s">
        <v>361</v>
      </c>
      <c r="D1" s="1" t="s">
        <v>519</v>
      </c>
    </row>
    <row r="2" spans="1:4" x14ac:dyDescent="0.2">
      <c r="A2" t="s">
        <v>339</v>
      </c>
      <c r="B2" t="s">
        <v>414</v>
      </c>
      <c r="C2" t="s">
        <v>413</v>
      </c>
      <c r="D2" t="s">
        <v>520</v>
      </c>
    </row>
    <row r="3" spans="1:4" x14ac:dyDescent="0.2">
      <c r="A3" t="s">
        <v>341</v>
      </c>
      <c r="B3" t="s">
        <v>414</v>
      </c>
      <c r="C3" t="s">
        <v>415</v>
      </c>
      <c r="D3" t="s">
        <v>520</v>
      </c>
    </row>
    <row r="4" spans="1:4" x14ac:dyDescent="0.2">
      <c r="A4" t="s">
        <v>343</v>
      </c>
      <c r="B4" t="s">
        <v>414</v>
      </c>
      <c r="C4" t="s">
        <v>416</v>
      </c>
      <c r="D4" t="s">
        <v>520</v>
      </c>
    </row>
    <row r="5" spans="1:4" x14ac:dyDescent="0.2">
      <c r="A5" t="s">
        <v>350</v>
      </c>
      <c r="B5" t="s">
        <v>414</v>
      </c>
      <c r="C5" t="s">
        <v>417</v>
      </c>
      <c r="D5" t="s">
        <v>520</v>
      </c>
    </row>
    <row r="6" spans="1:4" x14ac:dyDescent="0.2">
      <c r="A6" t="s">
        <v>353</v>
      </c>
      <c r="B6" t="s">
        <v>414</v>
      </c>
      <c r="C6" t="s">
        <v>418</v>
      </c>
      <c r="D6" t="s">
        <v>520</v>
      </c>
    </row>
    <row r="7" spans="1:4" x14ac:dyDescent="0.2">
      <c r="A7" t="s">
        <v>355</v>
      </c>
      <c r="B7" t="s">
        <v>414</v>
      </c>
      <c r="C7" t="s">
        <v>419</v>
      </c>
      <c r="D7" t="s">
        <v>520</v>
      </c>
    </row>
    <row r="8" spans="1:4" x14ac:dyDescent="0.2">
      <c r="A8" t="s">
        <v>538</v>
      </c>
      <c r="B8" t="s">
        <v>414</v>
      </c>
      <c r="C8" t="s">
        <v>539</v>
      </c>
      <c r="D8" t="s">
        <v>520</v>
      </c>
    </row>
    <row r="9" spans="1:4" x14ac:dyDescent="0.2">
      <c r="A9" t="s">
        <v>373</v>
      </c>
      <c r="B9" t="s">
        <v>422</v>
      </c>
      <c r="C9" t="s">
        <v>430</v>
      </c>
      <c r="D9" t="s">
        <v>521</v>
      </c>
    </row>
    <row r="10" spans="1:4" x14ac:dyDescent="0.2">
      <c r="A10" t="s">
        <v>374</v>
      </c>
      <c r="B10" t="s">
        <v>395</v>
      </c>
      <c r="C10" t="s">
        <v>431</v>
      </c>
      <c r="D10" t="s">
        <v>521</v>
      </c>
    </row>
    <row r="11" spans="1:4" x14ac:dyDescent="0.2">
      <c r="A11" t="s">
        <v>375</v>
      </c>
      <c r="B11" t="s">
        <v>395</v>
      </c>
      <c r="C11" t="s">
        <v>432</v>
      </c>
      <c r="D11" t="s">
        <v>521</v>
      </c>
    </row>
    <row r="12" spans="1:4" x14ac:dyDescent="0.2">
      <c r="A12" t="s">
        <v>376</v>
      </c>
      <c r="B12" t="s">
        <v>423</v>
      </c>
      <c r="C12" t="s">
        <v>433</v>
      </c>
      <c r="D12" t="s">
        <v>522</v>
      </c>
    </row>
    <row r="13" spans="1:4" x14ac:dyDescent="0.2">
      <c r="A13" t="s">
        <v>532</v>
      </c>
      <c r="B13" t="s">
        <v>533</v>
      </c>
      <c r="C13" t="s">
        <v>534</v>
      </c>
      <c r="D13" t="s">
        <v>521</v>
      </c>
    </row>
    <row r="14" spans="1:4" x14ac:dyDescent="0.2">
      <c r="A14" t="s">
        <v>377</v>
      </c>
      <c r="B14" t="s">
        <v>424</v>
      </c>
      <c r="C14" t="s">
        <v>434</v>
      </c>
      <c r="D14" t="s">
        <v>523</v>
      </c>
    </row>
    <row r="15" spans="1:4" x14ac:dyDescent="0.2">
      <c r="A15" t="s">
        <v>378</v>
      </c>
      <c r="B15" t="s">
        <v>424</v>
      </c>
      <c r="C15" t="s">
        <v>434</v>
      </c>
      <c r="D15" t="s">
        <v>523</v>
      </c>
    </row>
    <row r="16" spans="1:4" x14ac:dyDescent="0.2">
      <c r="A16" t="s">
        <v>379</v>
      </c>
      <c r="B16" t="s">
        <v>425</v>
      </c>
      <c r="C16" t="s">
        <v>435</v>
      </c>
      <c r="D16" t="s">
        <v>521</v>
      </c>
    </row>
    <row r="17" spans="1:4" x14ac:dyDescent="0.2">
      <c r="A17" t="s">
        <v>380</v>
      </c>
      <c r="B17" t="s">
        <v>425</v>
      </c>
      <c r="C17" t="s">
        <v>436</v>
      </c>
      <c r="D17" t="s">
        <v>521</v>
      </c>
    </row>
    <row r="18" spans="1:4" x14ac:dyDescent="0.2">
      <c r="A18" t="s">
        <v>381</v>
      </c>
      <c r="B18" t="s">
        <v>424</v>
      </c>
      <c r="C18" t="s">
        <v>437</v>
      </c>
      <c r="D18" t="s">
        <v>525</v>
      </c>
    </row>
    <row r="19" spans="1:4" x14ac:dyDescent="0.2">
      <c r="A19" t="s">
        <v>382</v>
      </c>
      <c r="B19" t="s">
        <v>424</v>
      </c>
      <c r="C19" t="s">
        <v>438</v>
      </c>
      <c r="D19" t="s">
        <v>526</v>
      </c>
    </row>
    <row r="20" spans="1:4" x14ac:dyDescent="0.2">
      <c r="A20" t="s">
        <v>383</v>
      </c>
      <c r="B20" t="s">
        <v>425</v>
      </c>
      <c r="C20" t="s">
        <v>439</v>
      </c>
      <c r="D20" t="s">
        <v>521</v>
      </c>
    </row>
    <row r="21" spans="1:4" x14ac:dyDescent="0.2">
      <c r="A21" t="s">
        <v>384</v>
      </c>
      <c r="B21" t="s">
        <v>425</v>
      </c>
      <c r="C21" t="s">
        <v>440</v>
      </c>
      <c r="D21" t="s">
        <v>521</v>
      </c>
    </row>
    <row r="22" spans="1:4" x14ac:dyDescent="0.2">
      <c r="A22" t="s">
        <v>385</v>
      </c>
      <c r="B22" t="s">
        <v>426</v>
      </c>
      <c r="C22" t="s">
        <v>441</v>
      </c>
      <c r="D22" t="s">
        <v>524</v>
      </c>
    </row>
    <row r="23" spans="1:4" x14ac:dyDescent="0.2">
      <c r="A23" t="s">
        <v>386</v>
      </c>
      <c r="B23" t="s">
        <v>426</v>
      </c>
      <c r="C23" t="s">
        <v>442</v>
      </c>
      <c r="D23" t="s">
        <v>524</v>
      </c>
    </row>
    <row r="24" spans="1:4" x14ac:dyDescent="0.2">
      <c r="A24" t="s">
        <v>387</v>
      </c>
      <c r="B24" t="s">
        <v>427</v>
      </c>
      <c r="C24" t="s">
        <v>443</v>
      </c>
      <c r="D24" t="s">
        <v>521</v>
      </c>
    </row>
    <row r="25" spans="1:4" x14ac:dyDescent="0.2">
      <c r="A25" t="s">
        <v>388</v>
      </c>
      <c r="B25" t="s">
        <v>444</v>
      </c>
      <c r="C25" t="s">
        <v>445</v>
      </c>
      <c r="D25" t="s">
        <v>521</v>
      </c>
    </row>
    <row r="26" spans="1:4" x14ac:dyDescent="0.2">
      <c r="A26" t="s">
        <v>389</v>
      </c>
      <c r="B26" t="s">
        <v>444</v>
      </c>
      <c r="C26" t="s">
        <v>446</v>
      </c>
      <c r="D26" t="s">
        <v>521</v>
      </c>
    </row>
    <row r="27" spans="1:4" x14ac:dyDescent="0.2">
      <c r="A27" s="6" t="s">
        <v>420</v>
      </c>
      <c r="B27" t="s">
        <v>429</v>
      </c>
      <c r="C27" t="s">
        <v>447</v>
      </c>
      <c r="D27" t="s">
        <v>521</v>
      </c>
    </row>
    <row r="28" spans="1:4" x14ac:dyDescent="0.2">
      <c r="A28" t="s">
        <v>392</v>
      </c>
      <c r="B28" t="s">
        <v>425</v>
      </c>
      <c r="C28" t="s">
        <v>448</v>
      </c>
      <c r="D28" t="s">
        <v>521</v>
      </c>
    </row>
    <row r="29" spans="1:4" x14ac:dyDescent="0.2">
      <c r="A29" t="s">
        <v>421</v>
      </c>
      <c r="B29" t="s">
        <v>428</v>
      </c>
      <c r="C29" t="s">
        <v>449</v>
      </c>
      <c r="D29" t="s">
        <v>521</v>
      </c>
    </row>
    <row r="30" spans="1:4" x14ac:dyDescent="0.2">
      <c r="A30" t="s">
        <v>393</v>
      </c>
      <c r="B30" t="s">
        <v>424</v>
      </c>
      <c r="C30" t="s">
        <v>450</v>
      </c>
      <c r="D30" t="s">
        <v>525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772</v>
      </c>
      <c r="B1" t="s">
        <v>787</v>
      </c>
      <c r="G1" t="s">
        <v>788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789</v>
      </c>
      <c r="B1" t="s">
        <v>790</v>
      </c>
      <c r="C1" t="s">
        <v>791</v>
      </c>
      <c r="D1" t="s">
        <v>792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N7"/>
  <sheetViews>
    <sheetView workbookViewId="0">
      <selection activeCell="F16" sqref="F16"/>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4" x14ac:dyDescent="0.2">
      <c r="A1" t="s">
        <v>391</v>
      </c>
      <c r="D1" t="s">
        <v>576</v>
      </c>
      <c r="H1" t="s">
        <v>585</v>
      </c>
    </row>
    <row r="2" spans="1:14" ht="34" x14ac:dyDescent="0.2">
      <c r="A2" s="50" t="s">
        <v>393</v>
      </c>
      <c r="B2" t="s">
        <v>587</v>
      </c>
      <c r="C2" s="50" t="s">
        <v>392</v>
      </c>
      <c r="D2" s="51" t="s">
        <v>574</v>
      </c>
      <c r="E2" s="51" t="s">
        <v>930</v>
      </c>
      <c r="F2" s="50" t="s">
        <v>573</v>
      </c>
      <c r="G2" s="52" t="s">
        <v>584</v>
      </c>
      <c r="H2" s="50" t="s">
        <v>580</v>
      </c>
      <c r="I2" s="50" t="s">
        <v>579</v>
      </c>
      <c r="J2" s="51" t="s">
        <v>577</v>
      </c>
      <c r="K2" s="50" t="s">
        <v>578</v>
      </c>
      <c r="L2" s="79" t="s">
        <v>572</v>
      </c>
      <c r="M2" s="79" t="s">
        <v>590</v>
      </c>
      <c r="N2" s="79" t="s">
        <v>591</v>
      </c>
    </row>
    <row r="3" spans="1:14" x14ac:dyDescent="0.2">
      <c r="A3" t="s">
        <v>582</v>
      </c>
      <c r="B3" t="s">
        <v>601</v>
      </c>
      <c r="D3" t="s">
        <v>598</v>
      </c>
      <c r="E3" t="s">
        <v>931</v>
      </c>
      <c r="F3" t="s">
        <v>588</v>
      </c>
      <c r="G3" t="s">
        <v>590</v>
      </c>
      <c r="H3" t="s">
        <v>458</v>
      </c>
      <c r="I3" t="s">
        <v>594</v>
      </c>
      <c r="J3" t="s">
        <v>582</v>
      </c>
      <c r="L3" t="s">
        <v>606</v>
      </c>
      <c r="M3" t="s">
        <v>758</v>
      </c>
      <c r="N3" t="s">
        <v>757</v>
      </c>
    </row>
    <row r="4" spans="1:14" x14ac:dyDescent="0.2">
      <c r="A4" t="s">
        <v>586</v>
      </c>
      <c r="B4" t="s">
        <v>602</v>
      </c>
      <c r="D4" t="s">
        <v>597</v>
      </c>
      <c r="E4" t="s">
        <v>591</v>
      </c>
      <c r="F4" t="s">
        <v>589</v>
      </c>
      <c r="G4" t="s">
        <v>591</v>
      </c>
      <c r="H4" t="s">
        <v>575</v>
      </c>
      <c r="I4" t="s">
        <v>581</v>
      </c>
      <c r="J4" t="s">
        <v>586</v>
      </c>
      <c r="L4" t="s">
        <v>604</v>
      </c>
      <c r="M4" t="s">
        <v>759</v>
      </c>
      <c r="N4" t="s">
        <v>760</v>
      </c>
    </row>
    <row r="5" spans="1:14" x14ac:dyDescent="0.2">
      <c r="A5" t="s">
        <v>537</v>
      </c>
      <c r="D5" t="s">
        <v>599</v>
      </c>
      <c r="E5" t="s">
        <v>763</v>
      </c>
      <c r="G5" t="s">
        <v>592</v>
      </c>
      <c r="H5" t="s">
        <v>929</v>
      </c>
      <c r="J5" t="s">
        <v>595</v>
      </c>
      <c r="L5" t="s">
        <v>605</v>
      </c>
      <c r="M5" t="s">
        <v>893</v>
      </c>
      <c r="N5" t="s">
        <v>893</v>
      </c>
    </row>
    <row r="6" spans="1:14" x14ac:dyDescent="0.2">
      <c r="A6" t="s">
        <v>761</v>
      </c>
      <c r="D6" t="s">
        <v>600</v>
      </c>
      <c r="E6" t="s">
        <v>933</v>
      </c>
      <c r="G6" t="s">
        <v>593</v>
      </c>
      <c r="J6" t="s">
        <v>537</v>
      </c>
    </row>
    <row r="7" spans="1:14" x14ac:dyDescent="0.2">
      <c r="E7" t="s">
        <v>932</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E15" sqref="E15"/>
    </sheetView>
  </sheetViews>
  <sheetFormatPr baseColWidth="10" defaultColWidth="11.5" defaultRowHeight="16" x14ac:dyDescent="0.2"/>
  <cols>
    <col min="1" max="1" width="22.83203125" customWidth="1"/>
  </cols>
  <sheetData>
    <row r="1" spans="1:5" x14ac:dyDescent="0.2">
      <c r="A1" s="1" t="s">
        <v>920</v>
      </c>
    </row>
    <row r="2" spans="1:5" x14ac:dyDescent="0.2">
      <c r="A2" s="1" t="s">
        <v>0</v>
      </c>
      <c r="B2" s="1" t="s">
        <v>765</v>
      </c>
      <c r="C2" s="1" t="s">
        <v>918</v>
      </c>
      <c r="D2" s="1" t="s">
        <v>766</v>
      </c>
      <c r="E2" s="1" t="s">
        <v>356</v>
      </c>
    </row>
    <row r="3" spans="1:5" x14ac:dyDescent="0.2">
      <c r="A3" t="s">
        <v>540</v>
      </c>
      <c r="B3">
        <v>0.90500000000000003</v>
      </c>
      <c r="C3">
        <v>5.8940000000000001</v>
      </c>
      <c r="D3">
        <v>0.91300000000000003</v>
      </c>
      <c r="E3" t="s">
        <v>767</v>
      </c>
    </row>
    <row r="4" spans="1:5" x14ac:dyDescent="0.2">
      <c r="A4" t="s">
        <v>541</v>
      </c>
      <c r="B4">
        <v>0.76400000000000001</v>
      </c>
      <c r="C4">
        <v>2.72</v>
      </c>
      <c r="D4">
        <v>0.81200000000000006</v>
      </c>
      <c r="E4" t="s">
        <v>768</v>
      </c>
    </row>
    <row r="5" spans="1:5" x14ac:dyDescent="0.2">
      <c r="A5" t="s">
        <v>542</v>
      </c>
      <c r="B5">
        <v>0.373</v>
      </c>
      <c r="C5">
        <v>1.4930000000000001</v>
      </c>
      <c r="D5">
        <v>0.44400000000000001</v>
      </c>
      <c r="E5" t="s">
        <v>768</v>
      </c>
    </row>
    <row r="6" spans="1:5" x14ac:dyDescent="0.2">
      <c r="A6" t="s">
        <v>543</v>
      </c>
      <c r="B6">
        <v>0.64900000000000002</v>
      </c>
      <c r="C6">
        <v>1.5069999999999999</v>
      </c>
      <c r="D6">
        <v>0.76900000000000002</v>
      </c>
      <c r="E6" t="s">
        <v>768</v>
      </c>
    </row>
    <row r="7" spans="1:5" x14ac:dyDescent="0.2">
      <c r="A7" t="s">
        <v>544</v>
      </c>
      <c r="B7">
        <v>0.76400000000000001</v>
      </c>
      <c r="C7">
        <v>0.78500000000000003</v>
      </c>
      <c r="D7">
        <v>0.66100000000000003</v>
      </c>
      <c r="E7" t="s">
        <v>769</v>
      </c>
    </row>
    <row r="8" spans="1:5" x14ac:dyDescent="0.2">
      <c r="A8" t="s">
        <v>842</v>
      </c>
      <c r="B8">
        <v>0.67330000000000001</v>
      </c>
      <c r="C8">
        <v>0.89900000000000002</v>
      </c>
      <c r="D8">
        <v>0.55600000000000005</v>
      </c>
      <c r="E8" t="s">
        <v>768</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451</v>
      </c>
      <c r="B1" t="s">
        <v>679</v>
      </c>
      <c r="C1" t="s">
        <v>678</v>
      </c>
      <c r="D1" t="s">
        <v>680</v>
      </c>
    </row>
    <row r="2" spans="1:4" x14ac:dyDescent="0.2">
      <c r="A2" t="s">
        <v>681</v>
      </c>
      <c r="B2" t="s">
        <v>683</v>
      </c>
      <c r="C2" t="s">
        <v>683</v>
      </c>
      <c r="D2" t="s">
        <v>683</v>
      </c>
    </row>
    <row r="3" spans="1:4" x14ac:dyDescent="0.2">
      <c r="A3" t="s">
        <v>682</v>
      </c>
    </row>
  </sheetData>
  <phoneticPr fontId="9" type="noConversion"/>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topLeftCell="E1" workbookViewId="0">
      <selection activeCell="B43" sqref="B43"/>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371</v>
      </c>
      <c r="D1" t="s">
        <v>372</v>
      </c>
      <c r="G1" t="s">
        <v>390</v>
      </c>
      <c r="J1" t="s">
        <v>391</v>
      </c>
    </row>
    <row r="2" spans="1:11" x14ac:dyDescent="0.2">
      <c r="A2" s="1" t="s">
        <v>360</v>
      </c>
      <c r="B2" s="1" t="s">
        <v>361</v>
      </c>
      <c r="D2" s="1" t="s">
        <v>360</v>
      </c>
      <c r="E2" s="1" t="s">
        <v>361</v>
      </c>
      <c r="G2" s="1" t="s">
        <v>360</v>
      </c>
      <c r="H2" s="1" t="s">
        <v>361</v>
      </c>
      <c r="J2" s="2" t="s">
        <v>360</v>
      </c>
      <c r="K2" s="2" t="s">
        <v>361</v>
      </c>
    </row>
    <row r="3" spans="1:11" x14ac:dyDescent="0.2">
      <c r="A3" t="s">
        <v>339</v>
      </c>
      <c r="D3" t="s">
        <v>373</v>
      </c>
      <c r="G3" t="s">
        <v>377</v>
      </c>
      <c r="H3" t="s">
        <v>409</v>
      </c>
      <c r="J3" s="6" t="s">
        <v>420</v>
      </c>
    </row>
    <row r="4" spans="1:11" x14ac:dyDescent="0.2">
      <c r="A4" t="s">
        <v>341</v>
      </c>
      <c r="D4" t="s">
        <v>374</v>
      </c>
      <c r="G4" t="s">
        <v>378</v>
      </c>
      <c r="H4" t="s">
        <v>409</v>
      </c>
      <c r="J4" t="s">
        <v>392</v>
      </c>
    </row>
    <row r="5" spans="1:11" x14ac:dyDescent="0.2">
      <c r="A5" t="s">
        <v>343</v>
      </c>
      <c r="D5" t="s">
        <v>532</v>
      </c>
      <c r="G5" t="s">
        <v>379</v>
      </c>
      <c r="H5" t="s">
        <v>410</v>
      </c>
      <c r="J5" t="s">
        <v>421</v>
      </c>
    </row>
    <row r="6" spans="1:11" x14ac:dyDescent="0.2">
      <c r="A6" t="s">
        <v>350</v>
      </c>
      <c r="D6" t="s">
        <v>375</v>
      </c>
      <c r="G6" t="s">
        <v>380</v>
      </c>
      <c r="H6" t="s">
        <v>411</v>
      </c>
      <c r="J6" t="s">
        <v>393</v>
      </c>
    </row>
    <row r="7" spans="1:11" x14ac:dyDescent="0.2">
      <c r="A7" t="s">
        <v>353</v>
      </c>
      <c r="D7" t="s">
        <v>376</v>
      </c>
      <c r="G7" t="s">
        <v>381</v>
      </c>
    </row>
    <row r="8" spans="1:11" x14ac:dyDescent="0.2">
      <c r="A8" t="s">
        <v>538</v>
      </c>
      <c r="G8" t="s">
        <v>382</v>
      </c>
    </row>
    <row r="9" spans="1:11" x14ac:dyDescent="0.2">
      <c r="A9" t="s">
        <v>355</v>
      </c>
      <c r="G9" t="s">
        <v>383</v>
      </c>
    </row>
    <row r="10" spans="1:11" x14ac:dyDescent="0.2">
      <c r="G10" t="s">
        <v>384</v>
      </c>
    </row>
    <row r="11" spans="1:11" x14ac:dyDescent="0.2">
      <c r="G11" t="s">
        <v>385</v>
      </c>
    </row>
    <row r="12" spans="1:11" x14ac:dyDescent="0.2">
      <c r="G12" t="s">
        <v>386</v>
      </c>
    </row>
    <row r="13" spans="1:11" x14ac:dyDescent="0.2">
      <c r="G13" t="s">
        <v>387</v>
      </c>
    </row>
    <row r="14" spans="1:11" x14ac:dyDescent="0.2">
      <c r="G14" t="s">
        <v>388</v>
      </c>
    </row>
    <row r="15" spans="1:11" x14ac:dyDescent="0.2">
      <c r="G15" t="s">
        <v>389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5"/>
  <sheetViews>
    <sheetView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550</v>
      </c>
      <c r="B1" t="s">
        <v>755</v>
      </c>
      <c r="C1" t="s">
        <v>772</v>
      </c>
      <c r="D1" t="s">
        <v>773</v>
      </c>
      <c r="E1" t="s">
        <v>778</v>
      </c>
    </row>
    <row r="2" spans="1:5" x14ac:dyDescent="0.2">
      <c r="A2" t="s">
        <v>562</v>
      </c>
      <c r="B2" t="str" cm="1">
        <f t="array" ref="B2:B15">_xlfn._xlws.FILTER(IF(Year_schedules!$B:$B=B$1,Year_schedules!$A:$A,""),IF(Year_schedules!$B:$B=B$1,Year_schedules!$A:$A,"")&lt;&gt;"")</f>
        <v>MA_occupancy_1</v>
      </c>
      <c r="C2" t="str" cm="1">
        <f t="array" ref="C2:C15">_xlfn._xlws.FILTER(IF(Year_schedules!$B:$B=C$1,Year_schedules!$A:$A,""),IF(Year_schedules!$B:$B=C$1,Year_schedules!$A:$A,"")&lt;&gt;"")</f>
        <v>Equipment_schedule</v>
      </c>
      <c r="D2" t="str" cm="1">
        <f t="array" ref="D2:D15">_xlfn._xlws.FILTER(IF(Year_schedules!$B:$B=D$1,Year_schedules!$A:$A,""),IF(Year_schedules!$B:$B=D$1,Year_schedules!$A:$A,"")&lt;&gt;"")</f>
        <v>MA_lighting_1</v>
      </c>
      <c r="E2" t="s">
        <v>779</v>
      </c>
    </row>
    <row r="3" spans="1:5" x14ac:dyDescent="0.2">
      <c r="A3" s="77" t="s">
        <v>551</v>
      </c>
      <c r="B3" t="str">
        <v>Residential_WFH_occ</v>
      </c>
      <c r="C3" t="str">
        <v>Residential_WFH_equipment</v>
      </c>
      <c r="D3" t="str">
        <v>Residential_WFH_lighting</v>
      </c>
      <c r="E3" t="str" cm="1">
        <f t="array" ref="E3:E5">_xlfn._xlws.FILTER(IF(Year_schedules!$B:$B=E$1,Year_schedules!$A:$A,""),IF(Year_schedules!$B:$B=E$1,Year_schedules!$A:$A,"")&lt;&gt;"")</f>
        <v>MA_heating_st_1</v>
      </c>
    </row>
    <row r="4" spans="1:5" x14ac:dyDescent="0.2">
      <c r="A4" s="78" t="s">
        <v>603</v>
      </c>
      <c r="B4" t="str">
        <v>Residential_occ</v>
      </c>
      <c r="C4" t="str">
        <v>Residential_equipment</v>
      </c>
      <c r="D4" t="str">
        <v>Residential_light</v>
      </c>
      <c r="E4" t="str">
        <v>Res_heating</v>
      </c>
    </row>
    <row r="5" spans="1:5" x14ac:dyDescent="0.2">
      <c r="A5" s="77" t="s">
        <v>552</v>
      </c>
      <c r="B5" t="str">
        <v>Residential_busy_occ</v>
      </c>
      <c r="C5" t="str">
        <v>Residential_busy_equipment</v>
      </c>
      <c r="D5" t="str">
        <v>Residential_busy_light</v>
      </c>
      <c r="E5" t="str">
        <v>Res_cooling</v>
      </c>
    </row>
    <row r="6" spans="1:5" x14ac:dyDescent="0.2">
      <c r="A6" s="77" t="s">
        <v>553</v>
      </c>
      <c r="B6" t="str">
        <v>Kitchen</v>
      </c>
      <c r="C6" t="str">
        <v>Kitchen</v>
      </c>
      <c r="D6" t="str">
        <v>Kitchen</v>
      </c>
    </row>
    <row r="7" spans="1:5" x14ac:dyDescent="0.2">
      <c r="A7" s="77" t="s">
        <v>554</v>
      </c>
      <c r="B7" t="str">
        <v>Office</v>
      </c>
      <c r="C7" t="str">
        <v>Office</v>
      </c>
      <c r="D7" t="str">
        <v>Office</v>
      </c>
    </row>
    <row r="8" spans="1:5" x14ac:dyDescent="0.2">
      <c r="A8" s="77" t="s">
        <v>555</v>
      </c>
      <c r="B8" t="str">
        <v>MeetingRoom</v>
      </c>
      <c r="C8" t="str">
        <v>MeetingRoom</v>
      </c>
      <c r="D8" t="str">
        <v>MeetingRoom</v>
      </c>
    </row>
    <row r="9" spans="1:5" x14ac:dyDescent="0.2">
      <c r="A9" s="77" t="s">
        <v>556</v>
      </c>
      <c r="B9" t="str">
        <v>HotelRoom</v>
      </c>
      <c r="C9" t="str">
        <v>HotelRoom</v>
      </c>
      <c r="D9" t="str">
        <v>HotelRoom</v>
      </c>
    </row>
    <row r="10" spans="1:5" x14ac:dyDescent="0.2">
      <c r="A10" s="77" t="s">
        <v>557</v>
      </c>
      <c r="B10" t="str">
        <v>ClassRoom</v>
      </c>
      <c r="C10" t="str">
        <v>ClassRoom</v>
      </c>
      <c r="D10" t="str">
        <v>ClassRoom</v>
      </c>
    </row>
    <row r="11" spans="1:5" x14ac:dyDescent="0.2">
      <c r="A11" s="77" t="s">
        <v>558</v>
      </c>
      <c r="B11" t="str">
        <v>Library</v>
      </c>
      <c r="C11" t="str">
        <v>Library</v>
      </c>
      <c r="D11" t="str">
        <v>Library</v>
      </c>
    </row>
    <row r="12" spans="1:5" x14ac:dyDescent="0.2">
      <c r="A12" s="77" t="s">
        <v>559</v>
      </c>
      <c r="B12" t="str">
        <v>LectureHall</v>
      </c>
      <c r="C12" t="str">
        <v>LectureHall</v>
      </c>
      <c r="D12" t="str">
        <v>LectureHall</v>
      </c>
    </row>
    <row r="13" spans="1:5" x14ac:dyDescent="0.2">
      <c r="A13" s="77" t="s">
        <v>560</v>
      </c>
      <c r="B13" t="str">
        <v>SuperMarket</v>
      </c>
      <c r="C13" t="str">
        <v>SuperMarket</v>
      </c>
      <c r="D13" t="str">
        <v>SuperMarket</v>
      </c>
    </row>
    <row r="14" spans="1:5" x14ac:dyDescent="0.2">
      <c r="A14" s="77" t="s">
        <v>561</v>
      </c>
      <c r="B14" t="str">
        <v>Shopping</v>
      </c>
      <c r="C14" t="str">
        <v>Shopping</v>
      </c>
      <c r="D14" t="str">
        <v>Shopping</v>
      </c>
    </row>
    <row r="15" spans="1:5" x14ac:dyDescent="0.2">
      <c r="B15" t="str">
        <v>ScienceLab</v>
      </c>
      <c r="C15" t="str">
        <v>ScienceLab</v>
      </c>
      <c r="D15" t="str">
        <v>ScienceLab</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G9"/>
  <sheetViews>
    <sheetView workbookViewId="0">
      <selection activeCell="C12" sqref="C12"/>
    </sheetView>
  </sheetViews>
  <sheetFormatPr baseColWidth="10" defaultColWidth="8.83203125" defaultRowHeight="16" x14ac:dyDescent="0.2"/>
  <cols>
    <col min="1" max="1" width="29.83203125" customWidth="1"/>
    <col min="2" max="2" width="98.5" customWidth="1"/>
    <col min="3" max="3" width="22.33203125" customWidth="1"/>
    <col min="4" max="4" width="25" customWidth="1"/>
    <col min="5" max="5" width="23.6640625" customWidth="1"/>
    <col min="6" max="6" width="22.5" customWidth="1"/>
  </cols>
  <sheetData>
    <row r="1" spans="1:7" x14ac:dyDescent="0.2">
      <c r="A1" s="8" t="s">
        <v>339</v>
      </c>
      <c r="B1" s="8" t="s">
        <v>341</v>
      </c>
      <c r="C1" s="8" t="s">
        <v>343</v>
      </c>
      <c r="D1" s="8" t="s">
        <v>350</v>
      </c>
      <c r="E1" s="8" t="s">
        <v>353</v>
      </c>
      <c r="F1" s="8" t="s">
        <v>355</v>
      </c>
      <c r="G1" s="8" t="s">
        <v>538</v>
      </c>
    </row>
    <row r="2" spans="1:7" x14ac:dyDescent="0.2">
      <c r="A2" t="str" cm="1">
        <f t="array" ref="A2:A3">_xlfn._xlws.FILTER(IF(Construction_components!$B:$B=A$1,Construction_components!$A:$A,""),IF(Construction_components!$B:$B=A$1,Construction_components!$A:$A,"")&lt;&gt;"")</f>
        <v>Template_MA_SF_OLD</v>
      </c>
      <c r="B2" t="str" cm="1">
        <f t="array" ref="B2:B9">_xlfn._xlws.FILTER(IF(Construction_components!$B:$B=B$1,Construction_components!$A:$A,""),IF(Construction_components!$B:$B=B$1,Construction_components!$A:$A,"")&lt;&gt;"")</f>
        <v>Template_MA_MF_NEW_roof</v>
      </c>
      <c r="C2" t="str" cm="1">
        <f t="array" ref="C2:C5">_xlfn._xlws.FILTER(IF(Construction_components!$B:$B=C$1,Construction_components!$A:$A,""),IF(Construction_components!$B:$B=C$1,Construction_components!$A:$A,"")&lt;&gt;"")</f>
        <v>TEMPLATE_MF_MA_LOW_facade</v>
      </c>
      <c r="D2" t="str" cm="1">
        <f t="array" ref="D2:D3">_xlfn._xlws.FILTER(IF(Construction_components!$B:$B=D$1,Construction_components!$A:$A,""),IF(Construction_components!$B:$B=D$1,Construction_components!$A:$A,"")&lt;&gt;"")</f>
        <v>SFH_ext_floor_ALL</v>
      </c>
      <c r="E2" t="str" cm="1">
        <f t="array" ref="E2:E3">_xlfn._xlws.FILTER(IF(Construction_components!$B:$B=E$1,Construction_components!$A:$A,""),IF(Construction_components!$B:$B=E$1,Construction_components!$A:$A,"")&lt;&gt;"")</f>
        <v>SFH_ground_slab</v>
      </c>
      <c r="F2" t="str" cm="1">
        <f t="array" ref="F2:F3">_xlfn._xlws.FILTER(IF(Construction_components!$B:$B=F$1,Construction_components!$A:$A,""),IF(Construction_components!$B:$B=F$1,Construction_components!$A:$A,"")&lt;&gt;"")</f>
        <v>SF_int_floor</v>
      </c>
      <c r="G2" t="s">
        <v>540</v>
      </c>
    </row>
    <row r="3" spans="1:7" x14ac:dyDescent="0.2">
      <c r="A3" t="str">
        <v>Partition_MA_SFH</v>
      </c>
      <c r="B3" t="str">
        <v>Template_MA_SF_OLD_roof</v>
      </c>
      <c r="C3" t="str">
        <v>TEMPLATE_MF_MA_HIGH_facade</v>
      </c>
      <c r="D3" t="str">
        <v>Exterior_floor_MA_SFH</v>
      </c>
      <c r="E3" t="str">
        <v>GF_MA_SFH</v>
      </c>
      <c r="F3" t="str">
        <v>IF_MA_SFH</v>
      </c>
      <c r="G3" t="s">
        <v>541</v>
      </c>
    </row>
    <row r="4" spans="1:7" x14ac:dyDescent="0.2">
      <c r="B4" t="str">
        <v>SFH_MA_mid_roof</v>
      </c>
      <c r="C4" t="str">
        <v>SFH_ground_wall</v>
      </c>
      <c r="G4" t="s">
        <v>542</v>
      </c>
    </row>
    <row r="5" spans="1:7" x14ac:dyDescent="0.2">
      <c r="B5" t="str">
        <v>MA_SFH_new_roof</v>
      </c>
      <c r="C5" t="str">
        <v>Facade_MA_SFH</v>
      </c>
      <c r="G5" t="s">
        <v>543</v>
      </c>
    </row>
    <row r="6" spans="1:7" x14ac:dyDescent="0.2">
      <c r="B6" t="str">
        <v>TEMPLATE_MA_MFH_WOOD</v>
      </c>
      <c r="G6" t="s">
        <v>544</v>
      </c>
    </row>
    <row r="7" spans="1:7" x14ac:dyDescent="0.2">
      <c r="B7" t="str">
        <v>SFH_roof_post_2003</v>
      </c>
      <c r="G7" t="str" cm="1">
        <f t="array" ref="G7:G8">_xlfn._xlws.FILTER(IF(Construction_components!$B:$B=G$1,Construction_components!$A:$A,""),IF(Construction_components!$B:$B=G$1,Construction_components!$A:$A,"")&lt;&gt;"")</f>
        <v>Single_pane_MA_SFH</v>
      </c>
    </row>
    <row r="8" spans="1:7" x14ac:dyDescent="0.2">
      <c r="B8" t="str">
        <v>MA_roof_2</v>
      </c>
      <c r="G8" t="str">
        <v>Double_pane_MA_SFH</v>
      </c>
    </row>
    <row r="9" spans="1:7" x14ac:dyDescent="0.2">
      <c r="B9" t="str">
        <v>Code_1_wall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Country_description</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Envelope_assembly</vt:lpstr>
      <vt:lpstr>Schedules_assembly (OPT)&gt;&gt;&gt;</vt:lpstr>
      <vt:lpstr>Building_features</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2025-03-10T21:27:29Z</dcterms:modified>
</cp:coreProperties>
</file>