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Global Urban Building Inventory/02 Partners/04 Germany (Munich)/"/>
    </mc:Choice>
  </mc:AlternateContent>
  <xr:revisionPtr revIDLastSave="0" documentId="13_ncr:1_{2003A53D-F710-CF46-BB19-2F9DEE92E8FC}" xr6:coauthVersionLast="47" xr6:coauthVersionMax="47" xr10:uidLastSave="{00000000-0000-0000-0000-000000000000}"/>
  <bookViews>
    <workbookView xWindow="860" yWindow="500" windowWidth="28800" windowHeight="16680" tabRatio="926" firstSheet="16" activeTab="27"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HVAC_DHW_assembly" sheetId="24" r:id="rId19"/>
    <sheet name="Building_construction&gt;&gt;&gt;&gt;" sheetId="4" r:id="rId20"/>
    <sheet name="Construction_generator" sheetId="12" state="hidden" r:id="rId21"/>
    <sheet name="Materials_choice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Materials_choices!$A$2:$J$366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D4" i="9"/>
  <c r="D7" i="9"/>
  <c r="D8" i="9"/>
  <c r="D11" i="9"/>
  <c r="D12" i="9"/>
  <c r="D15" i="9"/>
  <c r="D16" i="9"/>
  <c r="X3" i="9"/>
  <c r="X4" i="9"/>
  <c r="D5" i="9" s="1"/>
  <c r="X5" i="9"/>
  <c r="D6" i="9" s="1"/>
  <c r="X6" i="9"/>
  <c r="X7" i="9"/>
  <c r="X8" i="9"/>
  <c r="D9" i="9" s="1"/>
  <c r="X9" i="9"/>
  <c r="D10" i="9" s="1"/>
  <c r="X10" i="9"/>
  <c r="X11" i="9"/>
  <c r="X12" i="9"/>
  <c r="D13" i="9" s="1"/>
  <c r="X13" i="9"/>
  <c r="D14" i="9" s="1"/>
  <c r="X14" i="9"/>
  <c r="X15" i="9"/>
  <c r="X16" i="9"/>
  <c r="D17" i="9" s="1"/>
  <c r="X17" i="9"/>
  <c r="D18" i="9" s="1"/>
  <c r="X18" i="9"/>
  <c r="D19" i="9" s="1"/>
  <c r="X19" i="9"/>
  <c r="D20" i="9" s="1"/>
  <c r="X20" i="9"/>
  <c r="D21" i="9" s="1"/>
  <c r="X21" i="9"/>
  <c r="D22" i="9" s="1"/>
  <c r="X22" i="9"/>
  <c r="D23" i="9" s="1"/>
  <c r="X23" i="9"/>
  <c r="D24" i="9" s="1"/>
  <c r="X24" i="9"/>
  <c r="D25" i="9" s="1"/>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 r="B2" i="20" l="1" a="1"/>
  <c r="B2" i="20" s="1"/>
  <c r="F2" i="20" a="1"/>
  <c r="F2" i="20" s="1"/>
  <c r="C2" i="20" a="1"/>
  <c r="C2" i="20" s="1"/>
  <c r="D2" i="20" a="1"/>
  <c r="D2" i="20" s="1"/>
  <c r="E2" i="20" a="1"/>
  <c r="E2" i="20" s="1"/>
  <c r="A2" i="20" a="1"/>
  <c r="A2" i="20" s="1"/>
  <c r="G7" i="20" a="1"/>
  <c r="G7" i="2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<sst xmlns="http://schemas.openxmlformats.org/spreadsheetml/2006/main" count="2607" uniqueCount="911">
  <si>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</si>
  <si>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</si>
  <si>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</si>
  <si>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</si>
  <si>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</si>
  <si>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</si>
  <si>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</si>
  <si>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</si>
  <si>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</si>
  <si>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</si>
  <si>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</si>
  <si>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</si>
  <si>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</si>
  <si>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</si>
  <si>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</si>
  <si>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</si>
  <si>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</si>
  <si>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LargeOffice-1A_MAT-AIR-WALL</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</si>
  <si>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</si>
  <si>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</si>
  <si>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</si>
  <si>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</si>
  <si>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</si>
  <si>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</si>
  <si>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</si>
  <si>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</si>
  <si>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</si>
  <si>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</si>
  <si>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</si>
  <si>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</si>
  <si>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</si>
  <si>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</si>
  <si>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</si>
  <si>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</si>
  <si>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</si>
  <si>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</si>
  <si>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</si>
  <si>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</si>
  <si>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</si>
  <si>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</si>
  <si>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</si>
  <si>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</si>
  <si>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</si>
  <si>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</si>
  <si>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</si>
  <si>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</si>
  <si>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</si>
  <si>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</si>
  <si>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</si>
  <si>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</si>
  <si>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</si>
  <si>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</si>
  <si>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</si>
  <si>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</si>
  <si>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</si>
  <si>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</si>
  <si>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</si>
  <si>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</si>
  <si>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</si>
  <si>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</si>
  <si>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</si>
  <si>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</si>
  <si>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</si>
  <si>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</si>
  <si>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</si>
  <si>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</si>
  <si>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</si>
  <si>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</si>
  <si>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</si>
  <si>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</si>
  <si>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</si>
  <si>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</si>
  <si>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</si>
  <si>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</si>
  <si>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</si>
  <si>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</si>
  <si>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</si>
  <si>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</si>
  <si>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</si>
  <si>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</si>
  <si>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</si>
  <si>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</si>
  <si>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</si>
  <si>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</si>
  <si>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</si>
  <si>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</si>
  <si>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</si>
  <si>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</si>
  <si>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</si>
  <si>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</si>
  <si>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</si>
  <si>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</si>
  <si>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</si>
  <si>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</si>
  <si>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</si>
  <si>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</si>
  <si>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</si>
  <si>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</si>
  <si>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</si>
  <si>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</si>
  <si>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</si>
  <si>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</si>
  <si>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</si>
  <si>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</si>
  <si>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</si>
  <si>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</si>
  <si>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</si>
  <si>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</si>
  <si>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</si>
  <si>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</si>
  <si>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</si>
  <si>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</si>
  <si>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</si>
  <si>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</si>
  <si>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</si>
  <si>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</si>
  <si>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</si>
  <si>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</si>
  <si>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</si>
  <si>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</si>
  <si>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</si>
  <si>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</si>
  <si>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</si>
  <si>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</si>
  <si>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</si>
  <si>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</si>
  <si>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</si>
  <si>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</si>
  <si>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</si>
  <si>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</si>
  <si>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</si>
  <si>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</si>
  <si>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</si>
  <si>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</si>
  <si>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</si>
  <si>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</si>
  <si>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</si>
  <si>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</si>
  <si>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</si>
  <si>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</si>
  <si>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</si>
  <si>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</si>
  <si>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</si>
  <si>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</si>
  <si>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</si>
  <si>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</si>
  <si>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</si>
  <si>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</si>
  <si>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</si>
  <si>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</si>
  <si>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</si>
  <si>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</si>
  <si>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</si>
  <si>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</si>
  <si>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</si>
  <si>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</si>
  <si>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</si>
  <si>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</si>
  <si>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</si>
  <si>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</si>
  <si>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</si>
  <si>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</si>
  <si>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</si>
  <si>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</si>
  <si>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</si>
  <si>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</si>
  <si>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</si>
  <si>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</si>
  <si>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</si>
  <si>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</si>
  <si>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</si>
  <si>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</si>
  <si>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</si>
  <si>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</si>
  <si>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</si>
  <si>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</si>
  <si>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</si>
  <si>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</si>
  <si>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</si>
  <si>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</si>
  <si>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</si>
  <si>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</si>
  <si>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</si>
  <si>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</si>
  <si>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</si>
  <si>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</si>
  <si>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</si>
  <si>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</si>
  <si>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</si>
  <si>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</si>
  <si>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</si>
  <si>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</si>
  <si>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</si>
  <si>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</si>
  <si>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</si>
  <si>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</si>
  <si>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</si>
  <si>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</si>
  <si>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</si>
  <si>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</si>
  <si>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</si>
  <si>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</si>
  <si>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</si>
  <si>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</si>
  <si>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</si>
  <si>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</si>
  <si>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</si>
  <si>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</si>
  <si>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</si>
  <si>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</si>
  <si>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</si>
  <si>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</si>
  <si>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</si>
  <si>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</si>
  <si>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</si>
  <si>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</si>
  <si>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</si>
  <si>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</si>
  <si>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</si>
  <si>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</si>
  <si>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</si>
  <si>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</si>
  <si>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</si>
  <si>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</si>
  <si>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</si>
  <si>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</si>
  <si>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</si>
  <si>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</si>
  <si>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</si>
  <si>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</si>
  <si>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</si>
  <si>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</si>
  <si>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</si>
  <si>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</si>
  <si>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</si>
  <si>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</si>
  <si>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</si>
  <si>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</si>
  <si>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</si>
  <si>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</si>
  <si>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</si>
  <si>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</si>
  <si>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</si>
  <si>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</si>
  <si>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</si>
  <si>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</si>
  <si>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</si>
  <si>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</si>
  <si>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</si>
  <si>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</si>
  <si>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</si>
  <si>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</si>
  <si>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</si>
  <si>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</si>
  <si>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</si>
  <si>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</si>
  <si>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</si>
  <si>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</si>
  <si>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</si>
  <si>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</si>
  <si>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</si>
  <si>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</si>
  <si>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</si>
  <si>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</si>
  <si>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</si>
  <si>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</si>
  <si>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</si>
  <si>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</si>
  <si>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</si>
  <si>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</si>
  <si>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</si>
  <si>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</si>
  <si>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</si>
  <si>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</si>
  <si>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</si>
  <si>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</si>
  <si>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</si>
  <si>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</si>
  <si>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</si>
  <si>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</si>
  <si>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</si>
  <si>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</si>
  <si>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</si>
  <si>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</si>
  <si>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</si>
  <si>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</si>
  <si>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</si>
  <si>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</si>
  <si>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</si>
  <si>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</si>
  <si>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</si>
  <si>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</si>
  <si>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</si>
  <si>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</si>
  <si>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</si>
  <si>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</si>
  <si>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</si>
  <si>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</si>
  <si>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</si>
  <si>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</si>
  <si>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</si>
  <si>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</si>
  <si>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</si>
  <si>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</si>
  <si>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</si>
  <si>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</si>
  <si>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</si>
  <si>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</si>
  <si>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</si>
  <si>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</si>
  <si>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</si>
  <si>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</si>
  <si>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</si>
  <si>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</si>
  <si>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</si>
  <si>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</si>
  <si>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</si>
  <si>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</si>
  <si>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</si>
  <si>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</si>
  <si>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</si>
  <si>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</si>
  <si>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</si>
  <si>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</si>
  <si>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</si>
  <si>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</si>
  <si>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</si>
  <si>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</si>
  <si>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</si>
  <si>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</si>
  <si>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</si>
  <si>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</si>
  <si>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</si>
  <si>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</si>
  <si>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</si>
  <si>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</si>
  <si>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</si>
  <si>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</si>
  <si>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</si>
  <si>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</si>
  <si>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[LargeOffice-5A_STD WOOD 6INCH, 0.019]</t>
  </si>
  <si>
    <t>Partition</t>
  </si>
  <si>
    <t>Template_MA_MF_NEW_roof</t>
  </si>
  <si>
    <t>[Concrete Cement/Lime - Mortar - And Stucco - 1600 Kg/M3 - 51mm, 0.019, Vaporpermeable Felt, 0.01, Oriented strand board, 0.0158, LargeOffice-1A_MAT-AIR-WALL, 0.012, Gypsum Board, 0.0157]</t>
  </si>
  <si>
    <t>Roof</t>
  </si>
  <si>
    <t>TEMPLATE_MF_MA_LOW_facade</t>
  </si>
  <si>
    <t>[Stucco, 0.003, Concrete, 0.03, Oriented strand board, 0.011, Foam glass, 0.1397, Plaster, 0.0157]</t>
  </si>
  <si>
    <t>Facade</t>
  </si>
  <si>
    <t>TEMPLATE_MF_MA_HIGH_facade</t>
  </si>
  <si>
    <t>Template_MA_SF_OLD_roof</t>
  </si>
  <si>
    <t>SFH_MA_mid_roof</t>
  </si>
  <si>
    <t>[MidriseApartment-5A_ROOF MEMBRANE, 0.0095, MidriseApartment-5A_IEAD RES ROOF INSULATION, 0.127338689, MidriseApartment-5A_METAL DECKING, 0.0015]</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</si>
  <si>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</si>
  <si>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</si>
  <si>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</si>
  <si>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</si>
  <si>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</si>
  <si>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</si>
  <si>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</si>
  <si>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</si>
  <si>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</si>
  <si>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</si>
  <si>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</si>
  <si>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</si>
  <si>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</si>
  <si>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</si>
  <si>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</si>
  <si>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</si>
  <si>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</si>
  <si>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</si>
  <si>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</si>
  <si>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</si>
  <si>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</si>
  <si>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</si>
  <si>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</si>
  <si>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</si>
  <si>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</si>
  <si>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Variable_name</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</si>
  <si>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</si>
  <si>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</si>
  <si>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</si>
  <si>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</si>
  <si>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</si>
  <si>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</si>
  <si>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</si>
  <si>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</si>
  <si>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</si>
  <si>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</si>
  <si>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</si>
  <si>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</si>
  <si>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</si>
  <si>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</si>
  <si>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</si>
  <si>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</si>
  <si>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</si>
  <si>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</si>
  <si>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</si>
  <si>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</si>
  <si>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</si>
  <si>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</si>
  <si>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</si>
  <si>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</si>
  <si>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</si>
  <si>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</si>
  <si>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</si>
  <si>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</si>
  <si>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</si>
  <si>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</si>
  <si>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</si>
  <si>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</si>
  <si>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</si>
  <si>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</si>
  <si>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</si>
  <si>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</si>
  <si>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</si>
  <si>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</si>
  <si>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</si>
  <si>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</si>
  <si>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</si>
  <si>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</si>
  <si>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</si>
  <si>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</si>
  <si>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</si>
  <si>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</si>
  <si>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</si>
  <si>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</si>
  <si>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</si>
  <si>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</si>
  <si>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</si>
  <si>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</si>
  <si>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</si>
  <si>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</si>
  <si>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</si>
  <si>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</si>
  <si>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</si>
  <si>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</si>
  <si>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</si>
  <si>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</si>
  <si>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</si>
  <si>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</si>
  <si>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</si>
  <si>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</si>
  <si>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</si>
  <si>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</si>
  <si>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</si>
  <si>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</si>
  <si>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</si>
  <si>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</si>
  <si>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</si>
  <si>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</si>
  <si>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</si>
  <si>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</si>
  <si>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</si>
  <si>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</si>
  <si>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</si>
  <si>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</si>
  <si>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</si>
  <si>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</si>
  <si>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</si>
  <si>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</si>
  <si>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</si>
  <si>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</si>
  <si>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</si>
  <si>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</si>
  <si>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</si>
  <si>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</si>
  <si>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</si>
  <si>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</si>
  <si>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</si>
  <si>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</si>
  <si>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</si>
  <si>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</si>
  <si>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</si>
  <si>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</si>
  <si>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</si>
  <si>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</si>
  <si>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</si>
  <si>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</si>
  <si>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</si>
  <si>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</si>
  <si>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</si>
  <si>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</si>
  <si>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</si>
  <si>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</si>
  <si>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</si>
  <si>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</si>
  <si>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</si>
  <si>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</si>
  <si>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</si>
  <si>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</si>
  <si>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</si>
  <si>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</si>
  <si>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</si>
  <si>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</si>
  <si>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</si>
  <si>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</si>
  <si>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</si>
  <si>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</si>
  <si>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</si>
  <si>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</si>
  <si>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</si>
  <si>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</si>
  <si>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</si>
  <si>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</si>
  <si>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</si>
  <si>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</si>
  <si>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</si>
  <si>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</si>
  <si>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</si>
  <si>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</si>
  <si>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</si>
  <si>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</si>
  <si>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</si>
  <si>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</si>
  <si>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</si>
  <si>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</si>
  <si>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</si>
  <si>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</si>
  <si>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</si>
  <si>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</si>
  <si>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</si>
  <si>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</si>
  <si>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</si>
  <si>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</si>
  <si>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</si>
  <si>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</si>
  <si>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</si>
  <si>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</si>
  <si>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</si>
  <si>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</si>
  <si>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</si>
  <si>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</si>
  <si>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</si>
  <si>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</si>
  <si>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</si>
  <si>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</si>
  <si>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</si>
  <si>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</si>
  <si>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</si>
  <si>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</si>
  <si>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</si>
  <si>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</si>
  <si>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</si>
  <si>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</si>
  <si>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</si>
  <si>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</si>
  <si>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</si>
  <si>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</si>
  <si>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</si>
  <si>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</si>
  <si>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</si>
  <si>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</si>
  <si>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</si>
  <si>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</si>
  <si>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</si>
  <si>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</si>
  <si>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</si>
  <si>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</si>
  <si>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</si>
  <si>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</si>
  <si>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</si>
  <si>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</si>
  <si>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</si>
  <si>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</si>
  <si>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</si>
  <si>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</si>
  <si>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</si>
  <si>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</si>
  <si>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</si>
  <si>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</si>
  <si>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</si>
  <si>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t>Gas_furnace_old</t>
  </si>
  <si>
    <r>
      <t>Add another unit</t>
    </r>
    <r>
      <rPr>
        <b/>
        <sz val="12"/>
        <color theme="1"/>
        <rFont val="Aptos Narrow"/>
        <scheme val="minor"/>
      </rPr>
      <t xml:space="preserve"> kWh per year/m2</t>
    </r>
  </si>
  <si>
    <t>Occupant_schedule</t>
  </si>
  <si>
    <t>Equipment_power_density</t>
  </si>
  <si>
    <t>Equipment_schedules</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</si>
  <si>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</si>
  <si>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</si>
  <si>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</si>
  <si>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</si>
  <si>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</si>
  <si>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</si>
  <si>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</si>
  <si>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</si>
  <si>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</si>
  <si>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</si>
  <si>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</si>
  <si>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</si>
  <si>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</si>
  <si>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</si>
  <si>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</si>
  <si>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</si>
  <si>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</si>
  <si>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</si>
  <si>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</si>
  <si>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</si>
  <si>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</si>
  <si>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</si>
  <si>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</si>
  <si>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</si>
  <si>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</si>
  <si>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</si>
  <si>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</si>
  <si>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</si>
  <si>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Nat_ventilation_MFH</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</si>
  <si>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</si>
  <si>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</si>
  <si>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</si>
  <si>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</si>
  <si>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</si>
  <si>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</si>
  <si>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</si>
  <si>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</si>
  <si>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</si>
  <si>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</si>
  <si>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</si>
  <si>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</si>
  <si>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</si>
  <si>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</si>
  <si>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</si>
  <si>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</si>
  <si>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</si>
  <si>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</si>
  <si>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</si>
  <si>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</si>
  <si>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</si>
  <si>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</si>
  <si>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</si>
  <si>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</si>
  <si>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</si>
  <si>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</si>
  <si>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</si>
  <si>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</si>
  <si>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</si>
  <si>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</si>
  <si>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</si>
  <si>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</si>
  <si>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</si>
  <si>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</si>
  <si>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</si>
  <si>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</si>
  <si>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</si>
  <si>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</si>
  <si>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</si>
  <si>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</si>
  <si>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</si>
  <si>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</si>
  <si>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</si>
  <si>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</si>
  <si>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</si>
  <si>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</si>
  <si>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</si>
  <si>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</si>
  <si>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</si>
  <si>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</si>
  <si>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</si>
  <si>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</si>
  <si>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</si>
  <si>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</si>
  <si>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</si>
  <si>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</si>
  <si>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</si>
  <si>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</si>
  <si>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</si>
  <si>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</si>
  <si>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</si>
  <si>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</si>
  <si>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</si>
  <si>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</si>
  <si>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</si>
  <si>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</si>
  <si>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</si>
  <si>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</si>
  <si>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</si>
  <si>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</si>
  <si>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</si>
  <si>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</si>
  <si>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</si>
  <si>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</si>
  <si>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</si>
  <si>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</si>
  <si>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</si>
  <si>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</si>
  <si>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</si>
  <si>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</si>
  <si>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</si>
  <si>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</si>
  <si>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</si>
  <si>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</si>
  <si>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</si>
  <si>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</si>
  <si>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</si>
  <si>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</si>
  <si>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</si>
  <si>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</si>
  <si>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</si>
  <si>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</si>
  <si>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</si>
  <si>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</si>
  <si>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</si>
  <si>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</si>
  <si>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</si>
  <si>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</si>
  <si>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</si>
  <si>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</si>
  <si>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</si>
  <si>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</si>
  <si>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</si>
  <si>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</si>
  <si>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</si>
  <si>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</si>
  <si>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</si>
  <si>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</si>
  <si>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</si>
  <si>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</si>
  <si>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</si>
  <si>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</si>
  <si>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</si>
  <si>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</si>
  <si>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</si>
  <si>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</si>
  <si>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</si>
  <si>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</si>
  <si>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</si>
  <si>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</si>
  <si>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</si>
  <si>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</si>
  <si>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</si>
  <si>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</si>
  <si>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</si>
  <si>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</si>
  <si>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</si>
  <si>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</si>
  <si>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</si>
  <si>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</si>
  <si>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</si>
  <si>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</si>
  <si>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</si>
  <si>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</si>
  <si>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</si>
  <si>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</si>
  <si>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</si>
  <si>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</si>
  <si>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</si>
  <si>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</si>
  <si>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</si>
  <si>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</si>
  <si>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</si>
  <si>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</si>
  <si>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</si>
  <si>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</si>
  <si>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</si>
  <si>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</si>
  <si>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</si>
  <si>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</si>
  <si>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</si>
  <si>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</si>
  <si>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</si>
  <si>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</si>
  <si>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</si>
  <si>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</si>
  <si>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</si>
  <si>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</si>
  <si>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</si>
  <si>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</si>
  <si>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</si>
  <si>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</si>
  <si>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</si>
  <si>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</si>
  <si>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</si>
  <si>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</si>
  <si>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</si>
  <si>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Window_type</t>
  </si>
  <si>
    <t>DCV</t>
  </si>
  <si>
    <t>Identify whether this is part of a "deep" or "shallow" retrofit (e.g., energy efficiency measure vs. gut retrofits)</t>
  </si>
  <si>
    <t>SHGF</t>
  </si>
  <si>
    <t>UValue [W/m2-k]</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</si>
  <si>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</si>
  <si>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</si>
  <si>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</si>
  <si>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</si>
  <si>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</si>
  <si>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</si>
  <si>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</si>
  <si>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</si>
  <si>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</si>
  <si>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</si>
  <si>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</si>
  <si>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</si>
  <si>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</si>
  <si>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</si>
  <si>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</si>
  <si>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</si>
  <si>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</si>
  <si>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</si>
  <si>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</si>
  <si>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</si>
  <si>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DHW_flow</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</si>
  <si>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</si>
  <si>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</si>
  <si>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</si>
  <si>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</si>
  <si>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</si>
  <si>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</si>
  <si>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</si>
  <si>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</si>
  <si>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</si>
  <si>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</si>
  <si>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</si>
  <si>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</si>
  <si>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</si>
  <si>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</si>
  <si>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</si>
  <si>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WFH</t>
  </si>
  <si>
    <t>Res_norm</t>
  </si>
  <si>
    <t>WFH_equipment</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</si>
  <si>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</si>
  <si>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</si>
  <si>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</si>
  <si>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</si>
  <si>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</si>
  <si>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</si>
  <si>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</si>
  <si>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</si>
  <si>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</si>
  <si>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Res_norm_eq</t>
  </si>
  <si>
    <t>Res_busy_eq</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</si>
  <si>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</si>
  <si>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</si>
  <si>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</si>
  <si>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</si>
  <si>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</si>
  <si>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</si>
  <si>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</si>
  <si>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</si>
  <si>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</si>
  <si>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</si>
  <si>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</si>
  <si>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</si>
  <si>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</si>
  <si>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</si>
  <si>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</si>
  <si>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</si>
  <si>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</si>
  <si>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</si>
  <si>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</si>
  <si>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</si>
  <si>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</si>
  <si>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</si>
  <si>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</si>
  <si>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</si>
  <si>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</si>
  <si>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</si>
  <si>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</si>
  <si>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</si>
  <si>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</si>
  <si>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</si>
  <si>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</si>
  <si>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[Oriented strand board,0.019,Oriented strand board,0.019,Oriented strand board,0.019,Oriented strand board,0.019]</t>
  </si>
  <si>
    <t>Temperature</t>
  </si>
  <si>
    <t>Window_double_krypton</t>
  </si>
  <si>
    <t>Double_layer_brick</t>
  </si>
  <si>
    <t xml:space="preserve">Probability </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</si>
  <si>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</si>
  <si>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</si>
  <si>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</si>
  <si>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</si>
  <si>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</si>
  <si>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</si>
  <si>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</si>
  <si>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</si>
  <si>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</si>
  <si>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</si>
  <si>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</si>
  <si>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</si>
  <si>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</si>
  <si>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</si>
  <si>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</si>
  <si>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</si>
  <si>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</si>
  <si>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</si>
  <si>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</si>
  <si>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</si>
  <si>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</si>
  <si>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</si>
  <si>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</si>
  <si>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DE_WEST_MFH</t>
  </si>
  <si>
    <t>DE_WEST_SFH</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</si>
  <si>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</si>
  <si>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</si>
  <si>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</si>
  <si>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</si>
  <si>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</si>
  <si>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</si>
  <si>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</si>
  <si>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</si>
  <si>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</si>
  <si>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</si>
  <si>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</si>
  <si>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</si>
  <si>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</si>
  <si>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</si>
  <si>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</si>
  <si>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</si>
  <si>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DE_WEST__pre_1980</t>
  </si>
  <si>
    <t>Water</t>
  </si>
  <si>
    <t>TODO: Send field study for the cold climate heat pumps</t>
  </si>
  <si>
    <t>TAB NAMES</t>
  </si>
  <si>
    <t>DEEP RETROFITS</t>
  </si>
  <si>
    <t>SHALLOW RETROFITS</t>
  </si>
  <si>
    <t>Infiltration_unit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</si>
</sst>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1">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46">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50"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microsoft.com/office/2017/06/relationships/rdRichValue" Target="richData/rdrichvalue.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408</v>
      </c>
      <c r="B2" s="14"/>
      <c r="C2" s="14"/>
      <c r="D2" s="14"/>
      <c r="E2" s="14"/>
      <c r="F2" s="14"/>
      <c r="G2" s="15" t="s">
        <v>487</v>
      </c>
      <c r="H2" s="14"/>
      <c r="I2" s="14"/>
      <c r="J2" s="16"/>
    </row>
    <row r="3" spans="1:11" x14ac:dyDescent="0.2">
      <c r="B3" s="26" t="s">
        <v>855</v>
      </c>
      <c r="C3" s="26" t="s">
        <v>856</v>
      </c>
      <c r="D3" s="26"/>
      <c r="G3" s="104" t="s">
        <v>486</v>
      </c>
      <c r="H3" s="104"/>
      <c r="I3" s="104"/>
      <c r="J3" s="105"/>
      <c r="K3" s="91"/>
    </row>
    <row r="4" spans="1:11" x14ac:dyDescent="0.2">
      <c r="A4" s="18" t="s">
        <v>854</v>
      </c>
      <c r="B4" s="19" t="s">
        <v>812</v>
      </c>
      <c r="C4" s="17" t="s">
        <v>829</v>
      </c>
      <c r="G4" s="28" t="s">
        <v>489</v>
      </c>
      <c r="J4" s="20"/>
    </row>
    <row r="5" spans="1:11" x14ac:dyDescent="0.2">
      <c r="B5" s="19" t="s">
        <v>396</v>
      </c>
      <c r="C5" s="17" t="s">
        <v>832</v>
      </c>
      <c r="G5" s="28" t="s">
        <v>488</v>
      </c>
      <c r="J5" s="20"/>
    </row>
    <row r="6" spans="1:11" x14ac:dyDescent="0.2">
      <c r="B6" s="19" t="s">
        <v>457</v>
      </c>
      <c r="C6" s="17" t="s">
        <v>831</v>
      </c>
      <c r="G6" s="64" t="s">
        <v>642</v>
      </c>
      <c r="J6" s="20"/>
    </row>
    <row r="7" spans="1:11" x14ac:dyDescent="0.2">
      <c r="B7" s="19" t="s">
        <v>830</v>
      </c>
      <c r="C7" s="17" t="s">
        <v>848</v>
      </c>
      <c r="G7" s="28" t="s">
        <v>643</v>
      </c>
      <c r="J7" s="20"/>
    </row>
    <row r="8" spans="1:11" x14ac:dyDescent="0.2">
      <c r="G8" s="64" t="s">
        <v>644</v>
      </c>
      <c r="J8" s="20"/>
    </row>
    <row r="9" spans="1:11" x14ac:dyDescent="0.2">
      <c r="G9" s="28" t="s">
        <v>645</v>
      </c>
      <c r="J9" s="20"/>
    </row>
    <row r="10" spans="1:11" x14ac:dyDescent="0.2">
      <c r="G10" s="28" t="s">
        <v>646</v>
      </c>
      <c r="J10" s="20"/>
    </row>
    <row r="11" spans="1:11" x14ac:dyDescent="0.2">
      <c r="A11" s="106" t="s">
        <v>852</v>
      </c>
      <c r="B11" s="19" t="s">
        <v>409</v>
      </c>
      <c r="G11" s="28" t="s">
        <v>647</v>
      </c>
      <c r="J11" s="20"/>
    </row>
    <row r="12" spans="1:11" x14ac:dyDescent="0.2">
      <c r="A12" s="106"/>
      <c r="B12" s="19" t="s">
        <v>410</v>
      </c>
      <c r="J12" s="20"/>
    </row>
    <row r="13" spans="1:11" x14ac:dyDescent="0.2">
      <c r="B13" s="19" t="s">
        <v>480</v>
      </c>
      <c r="J13" s="20"/>
    </row>
    <row r="14" spans="1:11" x14ac:dyDescent="0.2">
      <c r="B14" s="19" t="s">
        <v>849</v>
      </c>
      <c r="J14" s="20"/>
    </row>
    <row r="15" spans="1:11" x14ac:dyDescent="0.2">
      <c r="A15" s="19"/>
      <c r="B15" s="19" t="s">
        <v>556</v>
      </c>
      <c r="G15" s="26" t="s">
        <v>490</v>
      </c>
      <c r="J15" s="20"/>
    </row>
    <row r="16" spans="1:11" x14ac:dyDescent="0.2">
      <c r="A16" s="19"/>
      <c r="B16" s="19" t="s">
        <v>850</v>
      </c>
      <c r="G16" s="27" t="s">
        <v>554</v>
      </c>
      <c r="J16" s="20"/>
    </row>
    <row r="17" spans="1:10" x14ac:dyDescent="0.2">
      <c r="A17" s="19"/>
      <c r="B17" s="19" t="s">
        <v>851</v>
      </c>
      <c r="G17" s="26" t="s">
        <v>411</v>
      </c>
      <c r="J17" s="20"/>
    </row>
    <row r="18" spans="1:10" x14ac:dyDescent="0.2">
      <c r="A18" s="19"/>
      <c r="G18" s="21"/>
      <c r="H18" s="17" t="s">
        <v>412</v>
      </c>
      <c r="J18" s="20"/>
    </row>
    <row r="19" spans="1:10" x14ac:dyDescent="0.2">
      <c r="A19" s="19"/>
      <c r="G19" s="22"/>
      <c r="H19" s="17" t="s">
        <v>413</v>
      </c>
      <c r="J19" s="20"/>
    </row>
    <row r="20" spans="1:10" x14ac:dyDescent="0.2">
      <c r="A20" s="18" t="s">
        <v>414</v>
      </c>
      <c r="B20" s="17" t="s">
        <v>853</v>
      </c>
      <c r="G20"/>
      <c r="H20" s="17" t="s">
        <v>696</v>
      </c>
      <c r="J20" s="20"/>
    </row>
    <row r="21" spans="1:10" x14ac:dyDescent="0.2">
      <c r="A21" s="19"/>
      <c r="G21" s="89"/>
      <c r="H21" s="17" t="s">
        <v>697</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796</v>
      </c>
    </row>
  </sheetData>
  <mergeCells count="2">
    <mergeCell ref="G3:J3"/>
    <mergeCell ref="A11:A12"/>
  </mergeCells>
  <conditionalFormatting sqref="G20">
    <cfRule type="containsBlanks" dxfId="45"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5" t="s">
        <v>481</v>
      </c>
      <c r="B1" s="116"/>
      <c r="C1" s="116"/>
      <c r="D1" s="116"/>
      <c r="E1" s="116"/>
      <c r="F1" s="116"/>
      <c r="G1" s="116"/>
      <c r="H1" s="116"/>
      <c r="I1" s="116"/>
      <c r="J1" s="117"/>
    </row>
    <row r="2" spans="1:23" x14ac:dyDescent="0.2">
      <c r="A2" s="32" t="s">
        <v>502</v>
      </c>
      <c r="B2" s="33" t="s">
        <v>374</v>
      </c>
      <c r="C2" s="33" t="s">
        <v>501</v>
      </c>
      <c r="D2" s="34"/>
      <c r="E2" s="34"/>
      <c r="F2" s="34"/>
      <c r="G2" s="34"/>
      <c r="H2" s="34"/>
      <c r="I2" s="34"/>
      <c r="J2" s="35"/>
    </row>
    <row r="3" spans="1:23" ht="17" customHeight="1" x14ac:dyDescent="0.2">
      <c r="A3" s="29" t="s">
        <v>482</v>
      </c>
      <c r="B3"/>
      <c r="C3" s="118" t="s">
        <v>493</v>
      </c>
      <c r="D3" s="118"/>
      <c r="E3" s="118"/>
      <c r="F3" s="118"/>
      <c r="G3" s="118"/>
      <c r="H3" s="118"/>
      <c r="I3" s="118"/>
      <c r="J3" s="119"/>
      <c r="O3" s="31" t="s">
        <v>499</v>
      </c>
      <c r="P3" s="3"/>
      <c r="Q3" s="3"/>
      <c r="R3" s="3"/>
      <c r="S3" s="3"/>
      <c r="T3" s="3"/>
      <c r="U3" s="3"/>
      <c r="V3" s="4"/>
    </row>
    <row r="4" spans="1:23" ht="17" customHeight="1" x14ac:dyDescent="0.2">
      <c r="A4" s="29" t="s">
        <v>484</v>
      </c>
      <c r="B4"/>
      <c r="C4" s="118" t="s">
        <v>494</v>
      </c>
      <c r="D4" s="118"/>
      <c r="E4" s="118"/>
      <c r="F4" s="118"/>
      <c r="G4" s="118"/>
      <c r="H4" s="118"/>
      <c r="I4" s="118"/>
      <c r="J4" s="119"/>
      <c r="O4" s="109" t="s">
        <v>500</v>
      </c>
      <c r="P4" s="110"/>
      <c r="Q4" s="110"/>
      <c r="R4" s="110"/>
      <c r="S4" s="110"/>
      <c r="T4" s="110"/>
      <c r="U4" s="110"/>
      <c r="V4" s="111"/>
      <c r="W4" s="87"/>
    </row>
    <row r="5" spans="1:23" ht="17" customHeight="1" x14ac:dyDescent="0.2">
      <c r="A5" s="29" t="s">
        <v>492</v>
      </c>
      <c r="B5"/>
      <c r="C5" s="118" t="s">
        <v>495</v>
      </c>
      <c r="D5" s="118"/>
      <c r="E5" s="118"/>
      <c r="F5" s="118"/>
      <c r="G5" s="118"/>
      <c r="H5" s="118"/>
      <c r="I5" s="118"/>
      <c r="J5" s="119"/>
      <c r="O5" s="109"/>
      <c r="P5" s="110"/>
      <c r="Q5" s="110"/>
      <c r="R5" s="110"/>
      <c r="S5" s="110"/>
      <c r="T5" s="110"/>
      <c r="U5" s="110"/>
      <c r="V5" s="111"/>
    </row>
    <row r="6" spans="1:23" ht="35.25" customHeight="1" x14ac:dyDescent="0.2">
      <c r="A6" s="29" t="s">
        <v>483</v>
      </c>
      <c r="B6"/>
      <c r="C6" s="118" t="s">
        <v>496</v>
      </c>
      <c r="D6" s="118"/>
      <c r="E6" s="118"/>
      <c r="F6" s="118"/>
      <c r="G6" s="118"/>
      <c r="H6" s="118"/>
      <c r="I6" s="118"/>
      <c r="J6" s="119"/>
      <c r="O6" s="109"/>
      <c r="P6" s="110"/>
      <c r="Q6" s="110"/>
      <c r="R6" s="110"/>
      <c r="S6" s="110"/>
      <c r="T6" s="110"/>
      <c r="U6" s="110"/>
      <c r="V6" s="111"/>
    </row>
    <row r="7" spans="1:23" ht="15.75" customHeight="1" x14ac:dyDescent="0.2">
      <c r="A7" s="29" t="s">
        <v>491</v>
      </c>
      <c r="B7"/>
      <c r="C7" s="118" t="s">
        <v>498</v>
      </c>
      <c r="D7" s="118"/>
      <c r="E7" s="118"/>
      <c r="F7" s="118"/>
      <c r="G7" s="118"/>
      <c r="H7" s="118"/>
      <c r="I7" s="118"/>
      <c r="J7" s="119"/>
      <c r="O7" s="109"/>
      <c r="P7" s="110"/>
      <c r="Q7" s="110"/>
      <c r="R7" s="110"/>
      <c r="S7" s="110"/>
      <c r="T7" s="110"/>
      <c r="U7" s="110"/>
      <c r="V7" s="111"/>
    </row>
    <row r="8" spans="1:23" x14ac:dyDescent="0.2">
      <c r="A8" s="93" t="s">
        <v>485</v>
      </c>
      <c r="B8"/>
      <c r="C8" s="120" t="s">
        <v>834</v>
      </c>
      <c r="D8" s="118"/>
      <c r="E8" s="118"/>
      <c r="F8" s="118"/>
      <c r="G8" s="118"/>
      <c r="H8" s="118"/>
      <c r="I8" s="118"/>
      <c r="J8" s="119"/>
      <c r="O8" s="109"/>
      <c r="P8" s="110"/>
      <c r="Q8" s="110"/>
      <c r="R8" s="110"/>
      <c r="S8" s="110"/>
      <c r="T8" s="110"/>
      <c r="U8" s="110"/>
      <c r="V8" s="111"/>
    </row>
    <row r="9" spans="1:23" x14ac:dyDescent="0.2">
      <c r="A9" s="94" t="s">
        <v>497</v>
      </c>
      <c r="B9" s="95"/>
      <c r="C9" s="107" t="s">
        <v>835</v>
      </c>
      <c r="D9" s="107"/>
      <c r="E9" s="107"/>
      <c r="F9" s="107"/>
      <c r="G9" s="107"/>
      <c r="H9" s="107"/>
      <c r="I9" s="107"/>
      <c r="J9" s="108"/>
      <c r="O9" s="109"/>
      <c r="P9" s="110"/>
      <c r="Q9" s="110"/>
      <c r="R9" s="110"/>
      <c r="S9" s="110"/>
      <c r="T9" s="110"/>
      <c r="U9" s="110"/>
      <c r="V9" s="111"/>
    </row>
    <row r="10" spans="1:23" ht="15.75" customHeight="1" x14ac:dyDescent="0.2">
      <c r="O10" s="109"/>
      <c r="P10" s="110"/>
      <c r="Q10" s="110"/>
      <c r="R10" s="110"/>
      <c r="S10" s="110"/>
      <c r="T10" s="110"/>
      <c r="U10" s="110"/>
      <c r="V10" s="111"/>
    </row>
    <row r="11" spans="1:23" ht="15.75" customHeight="1" x14ac:dyDescent="0.2">
      <c r="O11" s="109"/>
      <c r="P11" s="110"/>
      <c r="Q11" s="110"/>
      <c r="R11" s="110"/>
      <c r="S11" s="110"/>
      <c r="T11" s="110"/>
      <c r="U11" s="110"/>
      <c r="V11" s="111"/>
    </row>
    <row r="12" spans="1:23" ht="15.75" customHeight="1" x14ac:dyDescent="0.2">
      <c r="O12" s="109"/>
      <c r="P12" s="110"/>
      <c r="Q12" s="110"/>
      <c r="R12" s="110"/>
      <c r="S12" s="110"/>
      <c r="T12" s="110"/>
      <c r="U12" s="110"/>
      <c r="V12" s="111"/>
    </row>
    <row r="13" spans="1:23" x14ac:dyDescent="0.2">
      <c r="O13" s="109"/>
      <c r="P13" s="110"/>
      <c r="Q13" s="110"/>
      <c r="R13" s="110"/>
      <c r="S13" s="110"/>
      <c r="T13" s="110"/>
      <c r="U13" s="110"/>
      <c r="V13" s="111"/>
    </row>
    <row r="14" spans="1:23" x14ac:dyDescent="0.2">
      <c r="O14" s="109"/>
      <c r="P14" s="110"/>
      <c r="Q14" s="110"/>
      <c r="R14" s="110"/>
      <c r="S14" s="110"/>
      <c r="T14" s="110"/>
      <c r="U14" s="110"/>
      <c r="V14" s="111"/>
    </row>
    <row r="15" spans="1:23" ht="15.75" customHeight="1" x14ac:dyDescent="0.2">
      <c r="O15" s="109"/>
      <c r="P15" s="110"/>
      <c r="Q15" s="110"/>
      <c r="R15" s="110"/>
      <c r="S15" s="110"/>
      <c r="T15" s="110"/>
      <c r="U15" s="110"/>
      <c r="V15" s="111"/>
    </row>
    <row r="16" spans="1:23" x14ac:dyDescent="0.2">
      <c r="O16" s="109"/>
      <c r="P16" s="110"/>
      <c r="Q16" s="110"/>
      <c r="R16" s="110"/>
      <c r="S16" s="110"/>
      <c r="T16" s="110"/>
      <c r="U16" s="110"/>
      <c r="V16" s="111"/>
    </row>
    <row r="17" spans="15:22" x14ac:dyDescent="0.2">
      <c r="O17" s="109"/>
      <c r="P17" s="110"/>
      <c r="Q17" s="110"/>
      <c r="R17" s="110"/>
      <c r="S17" s="110"/>
      <c r="T17" s="110"/>
      <c r="U17" s="110"/>
      <c r="V17" s="111"/>
    </row>
    <row r="18" spans="15:22" x14ac:dyDescent="0.2">
      <c r="O18" s="109"/>
      <c r="P18" s="110"/>
      <c r="Q18" s="110"/>
      <c r="R18" s="110"/>
      <c r="S18" s="110"/>
      <c r="T18" s="110"/>
      <c r="U18" s="110"/>
      <c r="V18" s="111"/>
    </row>
    <row r="19" spans="15:22" x14ac:dyDescent="0.2">
      <c r="O19" s="109"/>
      <c r="P19" s="110"/>
      <c r="Q19" s="110"/>
      <c r="R19" s="110"/>
      <c r="S19" s="110"/>
      <c r="T19" s="110"/>
      <c r="U19" s="110"/>
      <c r="V19" s="111"/>
    </row>
    <row r="20" spans="15:22" ht="15.75" customHeight="1" x14ac:dyDescent="0.2">
      <c r="O20" s="109"/>
      <c r="P20" s="110"/>
      <c r="Q20" s="110"/>
      <c r="R20" s="110"/>
      <c r="S20" s="110"/>
      <c r="T20" s="110"/>
      <c r="U20" s="110"/>
      <c r="V20" s="111"/>
    </row>
    <row r="21" spans="15:22" x14ac:dyDescent="0.2">
      <c r="O21" s="109"/>
      <c r="P21" s="110"/>
      <c r="Q21" s="110"/>
      <c r="R21" s="110"/>
      <c r="S21" s="110"/>
      <c r="T21" s="110"/>
      <c r="U21" s="110"/>
      <c r="V21" s="111"/>
    </row>
    <row r="22" spans="15:22" x14ac:dyDescent="0.2">
      <c r="O22" s="109"/>
      <c r="P22" s="110"/>
      <c r="Q22" s="110"/>
      <c r="R22" s="110"/>
      <c r="S22" s="110"/>
      <c r="T22" s="110"/>
      <c r="U22" s="110"/>
      <c r="V22" s="111"/>
    </row>
    <row r="23" spans="15:22" ht="15.75" customHeight="1" x14ac:dyDescent="0.2">
      <c r="O23" s="109"/>
      <c r="P23" s="110"/>
      <c r="Q23" s="110"/>
      <c r="R23" s="110"/>
      <c r="S23" s="110"/>
      <c r="T23" s="110"/>
      <c r="U23" s="110"/>
      <c r="V23" s="111"/>
    </row>
    <row r="24" spans="15:22" x14ac:dyDescent="0.2">
      <c r="O24" s="109"/>
      <c r="P24" s="110"/>
      <c r="Q24" s="110"/>
      <c r="R24" s="110"/>
      <c r="S24" s="110"/>
      <c r="T24" s="110"/>
      <c r="U24" s="110"/>
      <c r="V24" s="111"/>
    </row>
    <row r="25" spans="15:22" x14ac:dyDescent="0.2">
      <c r="O25" s="109"/>
      <c r="P25" s="110"/>
      <c r="Q25" s="110"/>
      <c r="R25" s="110"/>
      <c r="S25" s="110"/>
      <c r="T25" s="110"/>
      <c r="U25" s="110"/>
      <c r="V25" s="111"/>
    </row>
    <row r="26" spans="15:22" x14ac:dyDescent="0.2">
      <c r="O26" s="109"/>
      <c r="P26" s="110"/>
      <c r="Q26" s="110"/>
      <c r="R26" s="110"/>
      <c r="S26" s="110"/>
      <c r="T26" s="110"/>
      <c r="U26" s="110"/>
      <c r="V26" s="111"/>
    </row>
    <row r="27" spans="15:22" x14ac:dyDescent="0.2">
      <c r="O27" s="109"/>
      <c r="P27" s="110"/>
      <c r="Q27" s="110"/>
      <c r="R27" s="110"/>
      <c r="S27" s="110"/>
      <c r="T27" s="110"/>
      <c r="U27" s="110"/>
      <c r="V27" s="111"/>
    </row>
    <row r="28" spans="15:22" ht="15.75" customHeight="1" x14ac:dyDescent="0.2">
      <c r="O28" s="109"/>
      <c r="P28" s="110"/>
      <c r="Q28" s="110"/>
      <c r="R28" s="110"/>
      <c r="S28" s="110"/>
      <c r="T28" s="110"/>
      <c r="U28" s="110"/>
      <c r="V28" s="111"/>
    </row>
    <row r="29" spans="15:22" x14ac:dyDescent="0.2">
      <c r="O29" s="109"/>
      <c r="P29" s="110"/>
      <c r="Q29" s="110"/>
      <c r="R29" s="110"/>
      <c r="S29" s="110"/>
      <c r="T29" s="110"/>
      <c r="U29" s="110"/>
      <c r="V29" s="111"/>
    </row>
    <row r="30" spans="15:22" x14ac:dyDescent="0.2">
      <c r="O30" s="109"/>
      <c r="P30" s="110"/>
      <c r="Q30" s="110"/>
      <c r="R30" s="110"/>
      <c r="S30" s="110"/>
      <c r="T30" s="110"/>
      <c r="U30" s="110"/>
      <c r="V30" s="111"/>
    </row>
    <row r="31" spans="15:22" x14ac:dyDescent="0.2">
      <c r="O31" s="109"/>
      <c r="P31" s="110"/>
      <c r="Q31" s="110"/>
      <c r="R31" s="110"/>
      <c r="S31" s="110"/>
      <c r="T31" s="110"/>
      <c r="U31" s="110"/>
      <c r="V31" s="111"/>
    </row>
    <row r="32" spans="15:22" x14ac:dyDescent="0.2">
      <c r="O32" s="109"/>
      <c r="P32" s="110"/>
      <c r="Q32" s="110"/>
      <c r="R32" s="110"/>
      <c r="S32" s="110"/>
      <c r="T32" s="110"/>
      <c r="U32" s="110"/>
      <c r="V32" s="111"/>
    </row>
    <row r="33" spans="15:22" x14ac:dyDescent="0.2">
      <c r="O33" s="109"/>
      <c r="P33" s="110"/>
      <c r="Q33" s="110"/>
      <c r="R33" s="110"/>
      <c r="S33" s="110"/>
      <c r="T33" s="110"/>
      <c r="U33" s="110"/>
      <c r="V33" s="111"/>
    </row>
    <row r="34" spans="15:22" x14ac:dyDescent="0.2">
      <c r="O34" s="109"/>
      <c r="P34" s="110"/>
      <c r="Q34" s="110"/>
      <c r="R34" s="110"/>
      <c r="S34" s="110"/>
      <c r="T34" s="110"/>
      <c r="U34" s="110"/>
      <c r="V34" s="111"/>
    </row>
    <row r="35" spans="15:22" x14ac:dyDescent="0.2">
      <c r="O35" s="109"/>
      <c r="P35" s="110"/>
      <c r="Q35" s="110"/>
      <c r="R35" s="110"/>
      <c r="S35" s="110"/>
      <c r="T35" s="110"/>
      <c r="U35" s="110"/>
      <c r="V35" s="111"/>
    </row>
    <row r="36" spans="15:22" x14ac:dyDescent="0.2">
      <c r="O36" s="109"/>
      <c r="P36" s="110"/>
      <c r="Q36" s="110"/>
      <c r="R36" s="110"/>
      <c r="S36" s="110"/>
      <c r="T36" s="110"/>
      <c r="U36" s="110"/>
      <c r="V36" s="111"/>
    </row>
    <row r="37" spans="15:22" x14ac:dyDescent="0.2">
      <c r="O37" s="109"/>
      <c r="P37" s="110"/>
      <c r="Q37" s="110"/>
      <c r="R37" s="110"/>
      <c r="S37" s="110"/>
      <c r="T37" s="110"/>
      <c r="U37" s="110"/>
      <c r="V37" s="111"/>
    </row>
    <row r="38" spans="15:22" x14ac:dyDescent="0.2">
      <c r="O38" s="109"/>
      <c r="P38" s="110"/>
      <c r="Q38" s="110"/>
      <c r="R38" s="110"/>
      <c r="S38" s="110"/>
      <c r="T38" s="110"/>
      <c r="U38" s="110"/>
      <c r="V38" s="111"/>
    </row>
    <row r="39" spans="15:22" x14ac:dyDescent="0.2">
      <c r="O39" s="109"/>
      <c r="P39" s="110"/>
      <c r="Q39" s="110"/>
      <c r="R39" s="110"/>
      <c r="S39" s="110"/>
      <c r="T39" s="110"/>
      <c r="U39" s="110"/>
      <c r="V39" s="111"/>
    </row>
    <row r="40" spans="15:22" x14ac:dyDescent="0.2">
      <c r="O40" s="109"/>
      <c r="P40" s="110"/>
      <c r="Q40" s="110"/>
      <c r="R40" s="110"/>
      <c r="S40" s="110"/>
      <c r="T40" s="110"/>
      <c r="U40" s="110"/>
      <c r="V40" s="111"/>
    </row>
    <row r="41" spans="15:22" x14ac:dyDescent="0.2">
      <c r="O41" s="109"/>
      <c r="P41" s="110"/>
      <c r="Q41" s="110"/>
      <c r="R41" s="110"/>
      <c r="S41" s="110"/>
      <c r="T41" s="110"/>
      <c r="U41" s="110"/>
      <c r="V41" s="111"/>
    </row>
    <row r="42" spans="15:22" x14ac:dyDescent="0.2">
      <c r="O42" s="109"/>
      <c r="P42" s="110"/>
      <c r="Q42" s="110"/>
      <c r="R42" s="110"/>
      <c r="S42" s="110"/>
      <c r="T42" s="110"/>
      <c r="U42" s="110"/>
      <c r="V42" s="111"/>
    </row>
    <row r="43" spans="15:22" x14ac:dyDescent="0.2">
      <c r="O43" s="109"/>
      <c r="P43" s="110"/>
      <c r="Q43" s="110"/>
      <c r="R43" s="110"/>
      <c r="S43" s="110"/>
      <c r="T43" s="110"/>
      <c r="U43" s="110"/>
      <c r="V43" s="111"/>
    </row>
    <row r="44" spans="15:22" x14ac:dyDescent="0.2">
      <c r="O44" s="109"/>
      <c r="P44" s="110"/>
      <c r="Q44" s="110"/>
      <c r="R44" s="110"/>
      <c r="S44" s="110"/>
      <c r="T44" s="110"/>
      <c r="U44" s="110"/>
      <c r="V44" s="111"/>
    </row>
    <row r="45" spans="15:22" x14ac:dyDescent="0.2">
      <c r="O45" s="112"/>
      <c r="P45" s="113"/>
      <c r="Q45" s="113"/>
      <c r="R45" s="113"/>
      <c r="S45" s="113"/>
      <c r="T45" s="113"/>
      <c r="U45" s="113"/>
      <c r="V45" s="114"/>
    </row>
  </sheetData>
  <mergeCells count="9">
    <mergeCell ref="C9:J9"/>
    <mergeCell ref="O4:V45"/>
    <mergeCell ref="A1:J1"/>
    <mergeCell ref="C3:J3"/>
    <mergeCell ref="C4:J4"/>
    <mergeCell ref="C5:J5"/>
    <mergeCell ref="C6:J6"/>
    <mergeCell ref="C7:J7"/>
    <mergeCell ref="C8:J8"/>
  </mergeCells>
  <conditionalFormatting sqref="B3:B9">
    <cfRule type="containsBlanks" dxfId="44"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460</v>
      </c>
      <c r="B1" s="47" t="s">
        <v>553</v>
      </c>
      <c r="C1" s="49" t="s">
        <v>461</v>
      </c>
      <c r="D1" s="47" t="s">
        <v>553</v>
      </c>
      <c r="E1" s="53" t="s">
        <v>459</v>
      </c>
    </row>
    <row r="2" spans="1:6" ht="17" x14ac:dyDescent="0.2">
      <c r="A2" s="50" t="s">
        <v>373</v>
      </c>
      <c r="B2" s="51" t="s">
        <v>366</v>
      </c>
      <c r="C2" s="50" t="s">
        <v>374</v>
      </c>
      <c r="D2" s="52" t="s">
        <v>400</v>
      </c>
      <c r="E2" s="54" t="s">
        <v>375</v>
      </c>
    </row>
    <row r="3" spans="1:6" ht="34" x14ac:dyDescent="0.2">
      <c r="A3" t="s">
        <v>379</v>
      </c>
      <c r="B3" s="7" t="str">
        <f>_xlfn.XLOOKUP(A3,Units!$A$2:$A$100,Units!$C$2:$C$100,"")</f>
        <v>Number of people in the space per area, averaged based on the schedule choice</v>
      </c>
      <c r="D3" s="10" t="str">
        <f>_xlfn.XLOOKUP(A3,Units!$A$2:$A$100,Units!$B$2:$B$100,"")</f>
        <v>ppl/m2</v>
      </c>
      <c r="E3" s="30" t="s">
        <v>402</v>
      </c>
    </row>
    <row r="4" spans="1:6" ht="34" x14ac:dyDescent="0.2">
      <c r="A4" t="s">
        <v>379</v>
      </c>
      <c r="B4" s="7" t="str">
        <f>_xlfn.XLOOKUP(A4,Units!$A$2:$A$100,Units!$C$2:$C$100,"")</f>
        <v>Number of people in the space per area, averaged based on the schedule choice</v>
      </c>
      <c r="D4" s="10" t="str">
        <f>_xlfn.XLOOKUP(A4,Units!$A$2:$A$100,Units!$B$2:$B$100,"")</f>
        <v>ppl/m2</v>
      </c>
      <c r="E4" s="30" t="s">
        <v>403</v>
      </c>
    </row>
    <row r="5" spans="1:6" ht="34" x14ac:dyDescent="0.2">
      <c r="A5" t="s">
        <v>381</v>
      </c>
      <c r="B5" s="7" t="str">
        <f>_xlfn.XLOOKUP(A5,Units!$A$2:$A$100,Units!$C$2:$C$100,"")</f>
        <v>Power density based on the equipment commonly found in the space, normalized for the schedule chosen</v>
      </c>
      <c r="D5" s="10" t="str">
        <f>_xlfn.XLOOKUP(A5,Units!$A$2:$A$100,Units!$B$2:$B$100,"")</f>
        <v>W/m2</v>
      </c>
      <c r="E5" s="30" t="s">
        <v>404</v>
      </c>
      <c r="F5" s="5" t="s">
        <v>572</v>
      </c>
    </row>
    <row r="6" spans="1:6" ht="34" x14ac:dyDescent="0.2">
      <c r="A6" t="s">
        <v>381</v>
      </c>
      <c r="B6" s="7" t="str">
        <f>_xlfn.XLOOKUP(A6,Units!$A$2:$A$100,Units!$C$2:$C$100,"")</f>
        <v>Power density based on the equipment commonly found in the space, normalized for the schedule chosen</v>
      </c>
      <c r="D6" s="10" t="str">
        <f>_xlfn.XLOOKUP(A6,Units!$A$2:$A$100,Units!$B$2:$B$100,"")</f>
        <v>W/m2</v>
      </c>
      <c r="E6" s="30" t="s">
        <v>405</v>
      </c>
    </row>
    <row r="7" spans="1:6" ht="34" x14ac:dyDescent="0.2">
      <c r="A7" t="s">
        <v>380</v>
      </c>
      <c r="B7" s="7" t="str">
        <f>_xlfn.XLOOKUP(A7,Units!$A$2:$A$100,Units!$C$2:$C$100,"")</f>
        <v>Lighting density per area, based on the identified bulb choices and expected lighting efficiency</v>
      </c>
      <c r="D7" s="10" t="str">
        <f>_xlfn.XLOOKUP(A7,Units!$A$2:$A$100,Units!$B$2:$B$100,"")</f>
        <v>W/m2</v>
      </c>
      <c r="E7" s="30" t="s">
        <v>406</v>
      </c>
    </row>
    <row r="8" spans="1:6" ht="34" x14ac:dyDescent="0.2">
      <c r="A8" t="s">
        <v>380</v>
      </c>
      <c r="B8" s="7" t="str">
        <f>_xlfn.XLOOKUP(A8,Units!$A$2:$A$100,Units!$C$2:$C$100,"")</f>
        <v>Lighting density per area, based on the identified bulb choices and expected lighting efficiency</v>
      </c>
      <c r="D8" s="10" t="str">
        <f>_xlfn.XLOOKUP(A8,Units!$A$2:$A$100,Units!$B$2:$B$100,"")</f>
        <v>W/m2</v>
      </c>
      <c r="E8" s="30" t="s">
        <v>407</v>
      </c>
    </row>
    <row r="9" spans="1:6" ht="34" x14ac:dyDescent="0.2">
      <c r="A9" t="s">
        <v>379</v>
      </c>
      <c r="B9" s="7" t="str">
        <f>_xlfn.XLOOKUP(A9,Units!$A$2:$A$100,Units!$C$2:$C$100,"")</f>
        <v>Number of people in the space per area, averaged based on the schedule choice</v>
      </c>
      <c r="D9" s="10" t="str">
        <f>_xlfn.XLOOKUP(A9,Units!$A$2:$A$100,Units!$B$2:$B$100,"")</f>
        <v>ppl/m2</v>
      </c>
    </row>
    <row r="10" spans="1:6" ht="34" x14ac:dyDescent="0.2">
      <c r="A10" t="s">
        <v>382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382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380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43" priority="1">
      <formula>LEN(TRIM(A3))=0</formula>
    </cfRule>
  </conditionalFormatting>
  <conditionalFormatting sqref="C3:C139">
    <cfRule type="containsBlanks" dxfId="42" priority="3">
      <formula>LEN(TRIM(C3))=0</formula>
    </cfRule>
  </conditionalFormatting>
  <conditionalFormatting sqref="E9:E139">
    <cfRule type="containsBlanks" dxfId="41"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811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805</v>
      </c>
      <c r="B1" s="88" t="s">
        <v>806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460</v>
      </c>
      <c r="B1" s="47" t="s">
        <v>553</v>
      </c>
      <c r="C1" s="46" t="s">
        <v>461</v>
      </c>
      <c r="D1" s="47" t="s">
        <v>553</v>
      </c>
      <c r="E1" s="48" t="s">
        <v>459</v>
      </c>
    </row>
    <row r="2" spans="1:5" ht="17" x14ac:dyDescent="0.2">
      <c r="A2" s="43" t="s">
        <v>373</v>
      </c>
      <c r="B2" s="44" t="s">
        <v>366</v>
      </c>
      <c r="C2" s="43" t="s">
        <v>374</v>
      </c>
      <c r="D2" s="43" t="s">
        <v>400</v>
      </c>
      <c r="E2" s="45" t="s">
        <v>375</v>
      </c>
    </row>
    <row r="3" spans="1:5" ht="34" x14ac:dyDescent="0.2">
      <c r="A3" t="s">
        <v>383</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389</v>
      </c>
      <c r="B4" s="7" t="str">
        <f>_xlfn.XLOOKUP(A4,Units!$A$2:$A$100,Units!$C$2:$C$100,"")</f>
        <v>Temperature of thermostat set in building to trigger heating equipment</v>
      </c>
      <c r="D4" t="str">
        <f>_xlfn.XLOOKUP(A4,Units!$A$2:$A$100,Units!$B$2:$B$100,"")</f>
        <v>C</v>
      </c>
    </row>
    <row r="5" spans="1:5" ht="17" x14ac:dyDescent="0.2">
      <c r="A5" t="s">
        <v>385</v>
      </c>
      <c r="B5" s="7" t="str">
        <f>_xlfn.XLOOKUP(A5,Units!$A$2:$A$100,Units!$C$2:$C$100,"")</f>
        <v xml:space="preserve">Temperatures of distribution systems (e.g., pipes) to heat space to given setpoints </v>
      </c>
      <c r="D5" t="str">
        <f>_xlfn.XLOOKUP(A5,Units!$A$2:$A$100,Units!$B$2:$B$100,"")</f>
        <v>C</v>
      </c>
    </row>
    <row r="6" spans="1:5" ht="17" x14ac:dyDescent="0.2">
      <c r="A6" t="s">
        <v>391</v>
      </c>
      <c r="B6" s="7" t="str">
        <f>_xlfn.XLOOKUP(A6,Units!$A$2:$A$100,Units!$C$2:$C$100,"")</f>
        <v>Thermostat schedule for heating</v>
      </c>
      <c r="D6" t="str">
        <f>_xlfn.XLOOKUP(A6,Units!$A$2:$A$100,Units!$B$2:$B$100,"")</f>
        <v>SB_time</v>
      </c>
    </row>
    <row r="7" spans="1:5" ht="17" x14ac:dyDescent="0.2">
      <c r="A7" t="s">
        <v>390</v>
      </c>
      <c r="B7" s="7" t="str">
        <f>_xlfn.XLOOKUP(A7,Units!$A$2:$A$100,Units!$C$2:$C$100,"")</f>
        <v>Temperature of thermostat set in building to trigger cooling equipment</v>
      </c>
      <c r="D7" t="str">
        <f>_xlfn.XLOOKUP(A7,Units!$A$2:$A$100,Units!$B$2:$B$100,"")</f>
        <v>C</v>
      </c>
    </row>
    <row r="8" spans="1:5" ht="17" x14ac:dyDescent="0.2">
      <c r="A8" t="s">
        <v>392</v>
      </c>
      <c r="B8" s="7" t="str">
        <f>_xlfn.XLOOKUP(A8,Units!$A$2:$A$100,Units!$C$2:$C$100,"")</f>
        <v>Thermostat schedule for cooling</v>
      </c>
      <c r="D8" t="str">
        <f>_xlfn.XLOOKUP(A8,Units!$A$2:$A$100,Units!$B$2:$B$100,"")</f>
        <v>SB_time</v>
      </c>
    </row>
    <row r="9" spans="1:5" ht="17" x14ac:dyDescent="0.2">
      <c r="A9" t="s">
        <v>386</v>
      </c>
      <c r="B9" s="7" t="str">
        <f>_xlfn.XLOOKUP(A9,Units!$A$2:$A$100,Units!$C$2:$C$100,"")</f>
        <v xml:space="preserve">Temperatures of distribution systems (e.g., pipes) to cool space to given setpoints </v>
      </c>
      <c r="D9" t="str">
        <f>_xlfn.XLOOKUP(A9,Units!$A$2:$A$100,Units!$B$2:$B$100,"")</f>
        <v>C</v>
      </c>
    </row>
    <row r="10" spans="1:5" ht="17" x14ac:dyDescent="0.2">
      <c r="A10" t="s">
        <v>392</v>
      </c>
      <c r="B10" s="7" t="str">
        <f>_xlfn.XLOOKUP(A10,Units!$A$2:$A$100,Units!$C$2:$C$100,"")</f>
        <v>Thermostat schedule for cooling</v>
      </c>
      <c r="D10" t="str">
        <f>_xlfn.XLOOKUP(A10,Units!$A$2:$A$100,Units!$B$2:$B$100,"")</f>
        <v>SB_time</v>
      </c>
    </row>
    <row r="11" spans="1:5" ht="34" x14ac:dyDescent="0.2">
      <c r="A11" t="s">
        <v>393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394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395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394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0" priority="2">
      <formula>LEN(TRIM(A3))=0</formula>
    </cfRule>
  </conditionalFormatting>
  <conditionalFormatting sqref="C3:C49 E3:E49">
    <cfRule type="containsBlanks" dxfId="39"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topLeftCell="C1" workbookViewId="0">
      <selection activeCell="C20" sqref="C20"/>
    </sheetView>
  </sheetViews>
  <sheetFormatPr baseColWidth="10" defaultColWidth="8.83203125" defaultRowHeight="16" x14ac:dyDescent="0.2"/>
  <cols>
    <col min="1" max="4" width="43.83203125" customWidth="1"/>
    <col min="5" max="5" width="43.83203125" style="99" customWidth="1"/>
    <col min="6" max="6" width="18.83203125" style="5" customWidth="1"/>
    <col min="7" max="16384" width="8.83203125" style="5"/>
  </cols>
  <sheetData>
    <row r="1" spans="1:6" ht="51" x14ac:dyDescent="0.2">
      <c r="A1" s="80" t="s">
        <v>459</v>
      </c>
      <c r="B1" s="100" t="s">
        <v>843</v>
      </c>
      <c r="C1" s="103"/>
      <c r="E1" s="100" t="s">
        <v>842</v>
      </c>
    </row>
    <row r="2" spans="1:6" ht="17" x14ac:dyDescent="0.2">
      <c r="A2" s="50" t="s">
        <v>0</v>
      </c>
      <c r="B2" s="51" t="s">
        <v>379</v>
      </c>
      <c r="C2" s="51" t="s">
        <v>862</v>
      </c>
      <c r="D2" s="51" t="s">
        <v>693</v>
      </c>
      <c r="E2" s="98" t="s">
        <v>573</v>
      </c>
      <c r="F2" s="98" t="s">
        <v>863</v>
      </c>
    </row>
    <row r="3" spans="1:6" x14ac:dyDescent="0.2">
      <c r="A3" t="s">
        <v>890</v>
      </c>
      <c r="B3">
        <v>5.6</v>
      </c>
      <c r="D3" t="s">
        <v>857</v>
      </c>
      <c r="E3" s="99" t="s">
        <v>820</v>
      </c>
      <c r="F3" s="5" t="s">
        <v>864</v>
      </c>
    </row>
    <row r="4" spans="1:6" x14ac:dyDescent="0.2">
      <c r="A4" t="s">
        <v>891</v>
      </c>
      <c r="B4">
        <v>4.5</v>
      </c>
      <c r="D4" t="s">
        <v>857</v>
      </c>
      <c r="E4" s="99" t="s">
        <v>820</v>
      </c>
      <c r="F4" s="5" t="s">
        <v>864</v>
      </c>
    </row>
    <row r="5" spans="1:6" x14ac:dyDescent="0.2">
      <c r="D5" t="s">
        <v>857</v>
      </c>
      <c r="E5" s="99" t="s">
        <v>820</v>
      </c>
      <c r="F5" s="5" t="s">
        <v>864</v>
      </c>
    </row>
    <row r="6" spans="1:6" x14ac:dyDescent="0.2">
      <c r="D6" t="s">
        <v>857</v>
      </c>
      <c r="E6" s="99" t="s">
        <v>820</v>
      </c>
      <c r="F6" s="5" t="s">
        <v>864</v>
      </c>
    </row>
    <row r="7" spans="1:6" x14ac:dyDescent="0.2">
      <c r="D7" t="s">
        <v>857</v>
      </c>
    </row>
    <row r="8" spans="1:6" x14ac:dyDescent="0.2">
      <c r="D8" t="s">
        <v>857</v>
      </c>
    </row>
    <row r="9" spans="1:6" x14ac:dyDescent="0.2">
      <c r="D9" t="s">
        <v>857</v>
      </c>
    </row>
    <row r="10" spans="1:6" x14ac:dyDescent="0.2">
      <c r="D10" t="s">
        <v>857</v>
      </c>
    </row>
    <row r="11" spans="1:6" x14ac:dyDescent="0.2">
      <c r="D11" t="s">
        <v>857</v>
      </c>
    </row>
    <row r="12" spans="1:6" x14ac:dyDescent="0.2">
      <c r="D12" t="s">
        <v>857</v>
      </c>
    </row>
    <row r="13" spans="1:6" x14ac:dyDescent="0.2">
      <c r="D13" t="s">
        <v>857</v>
      </c>
    </row>
    <row r="14" spans="1:6" x14ac:dyDescent="0.2">
      <c r="D14" t="s">
        <v>857</v>
      </c>
    </row>
    <row r="15" spans="1:6" x14ac:dyDescent="0.2">
      <c r="D15" t="s">
        <v>857</v>
      </c>
    </row>
    <row r="16" spans="1:6" x14ac:dyDescent="0.2">
      <c r="D16" t="s">
        <v>857</v>
      </c>
    </row>
    <row r="17" spans="4:4" x14ac:dyDescent="0.2">
      <c r="D17" t="s">
        <v>857</v>
      </c>
    </row>
    <row r="18" spans="4:4" x14ac:dyDescent="0.2">
      <c r="D18" t="s">
        <v>857</v>
      </c>
    </row>
    <row r="19" spans="4:4" x14ac:dyDescent="0.2">
      <c r="D19" t="s">
        <v>857</v>
      </c>
    </row>
    <row r="20" spans="4:4" x14ac:dyDescent="0.2">
      <c r="D20" t="s">
        <v>857</v>
      </c>
    </row>
    <row r="21" spans="4:4" x14ac:dyDescent="0.2">
      <c r="D21" t="s">
        <v>857</v>
      </c>
    </row>
    <row r="22" spans="4:4" x14ac:dyDescent="0.2">
      <c r="D22" t="s">
        <v>857</v>
      </c>
    </row>
    <row r="23" spans="4:4" x14ac:dyDescent="0.2">
      <c r="D23" t="s">
        <v>857</v>
      </c>
    </row>
    <row r="24" spans="4:4" x14ac:dyDescent="0.2">
      <c r="D24" t="s">
        <v>857</v>
      </c>
    </row>
    <row r="25" spans="4:4" x14ac:dyDescent="0.2">
      <c r="D25" t="s">
        <v>857</v>
      </c>
    </row>
    <row r="26" spans="4:4" x14ac:dyDescent="0.2">
      <c r="D26" t="s">
        <v>857</v>
      </c>
    </row>
    <row r="27" spans="4:4" x14ac:dyDescent="0.2">
      <c r="D27" t="s">
        <v>857</v>
      </c>
    </row>
    <row r="28" spans="4:4" x14ac:dyDescent="0.2">
      <c r="D28" t="s">
        <v>857</v>
      </c>
    </row>
    <row r="29" spans="4:4" x14ac:dyDescent="0.2">
      <c r="D29" t="s">
        <v>857</v>
      </c>
    </row>
    <row r="30" spans="4:4" x14ac:dyDescent="0.2">
      <c r="D30" t="s">
        <v>857</v>
      </c>
    </row>
    <row r="31" spans="4:4" x14ac:dyDescent="0.2">
      <c r="D31" t="s">
        <v>857</v>
      </c>
    </row>
    <row r="32" spans="4:4" x14ac:dyDescent="0.2">
      <c r="D32" t="s">
        <v>857</v>
      </c>
    </row>
    <row r="33" spans="4:4" x14ac:dyDescent="0.2">
      <c r="D33" t="s">
        <v>857</v>
      </c>
    </row>
    <row r="34" spans="4:4" x14ac:dyDescent="0.2">
      <c r="D34" t="s">
        <v>857</v>
      </c>
    </row>
    <row r="35" spans="4:4" x14ac:dyDescent="0.2">
      <c r="D35" t="s">
        <v>857</v>
      </c>
    </row>
    <row r="36" spans="4:4" x14ac:dyDescent="0.2">
      <c r="D36" t="s">
        <v>857</v>
      </c>
    </row>
    <row r="37" spans="4:4" x14ac:dyDescent="0.2">
      <c r="D37" t="s">
        <v>857</v>
      </c>
    </row>
    <row r="38" spans="4:4" x14ac:dyDescent="0.2">
      <c r="D38" t="s">
        <v>857</v>
      </c>
    </row>
    <row r="39" spans="4:4" x14ac:dyDescent="0.2">
      <c r="D39" t="s">
        <v>857</v>
      </c>
    </row>
    <row r="40" spans="4:4" x14ac:dyDescent="0.2">
      <c r="D40" t="s">
        <v>857</v>
      </c>
    </row>
    <row r="41" spans="4:4" x14ac:dyDescent="0.2">
      <c r="D41" t="s">
        <v>857</v>
      </c>
    </row>
    <row r="42" spans="4:4" x14ac:dyDescent="0.2">
      <c r="D42" t="s">
        <v>857</v>
      </c>
    </row>
    <row r="43" spans="4:4" x14ac:dyDescent="0.2">
      <c r="D43" t="s">
        <v>857</v>
      </c>
    </row>
    <row r="44" spans="4:4" x14ac:dyDescent="0.2">
      <c r="D44" t="s">
        <v>857</v>
      </c>
    </row>
    <row r="45" spans="4:4" x14ac:dyDescent="0.2">
      <c r="D45" t="s">
        <v>857</v>
      </c>
    </row>
    <row r="46" spans="4:4" x14ac:dyDescent="0.2">
      <c r="D46" t="s">
        <v>857</v>
      </c>
    </row>
    <row r="47" spans="4:4" x14ac:dyDescent="0.2">
      <c r="D47" t="s">
        <v>857</v>
      </c>
    </row>
    <row r="48" spans="4:4" x14ac:dyDescent="0.2">
      <c r="D48" t="s">
        <v>857</v>
      </c>
    </row>
    <row r="49" spans="4:4" x14ac:dyDescent="0.2">
      <c r="D49" t="s">
        <v>857</v>
      </c>
    </row>
    <row r="50" spans="4:4" x14ac:dyDescent="0.2">
      <c r="D50" t="s">
        <v>857</v>
      </c>
    </row>
    <row r="51" spans="4:4" x14ac:dyDescent="0.2">
      <c r="D51" t="s">
        <v>857</v>
      </c>
    </row>
    <row r="52" spans="4:4" x14ac:dyDescent="0.2">
      <c r="D52" t="s">
        <v>857</v>
      </c>
    </row>
    <row r="53" spans="4:4" x14ac:dyDescent="0.2">
      <c r="D53" t="s">
        <v>857</v>
      </c>
    </row>
    <row r="54" spans="4:4" x14ac:dyDescent="0.2">
      <c r="D54" t="s">
        <v>857</v>
      </c>
    </row>
    <row r="55" spans="4:4" x14ac:dyDescent="0.2">
      <c r="D55" t="s">
        <v>857</v>
      </c>
    </row>
  </sheetData>
  <conditionalFormatting sqref="B3:E55">
    <cfRule type="containsBlanks" dxfId="38" priority="2">
      <formula>LEN(TRIM(B3))=0</formula>
    </cfRule>
  </conditionalFormatting>
  <conditionalFormatting sqref="E3:E55">
    <cfRule type="containsBlanks" dxfId="37" priority="1">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E3:E55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D55"/>
  <sheetViews>
    <sheetView workbookViewId="0">
      <selection activeCell="B10" sqref="B10"/>
    </sheetView>
  </sheetViews>
  <sheetFormatPr baseColWidth="10" defaultColWidth="8.83203125" defaultRowHeight="16" x14ac:dyDescent="0.2"/>
  <cols>
    <col min="1" max="1" width="43.83203125" customWidth="1"/>
    <col min="2" max="2" width="27.6640625" customWidth="1"/>
    <col min="3" max="3" width="27.5" customWidth="1"/>
    <col min="4" max="4" width="27.5" style="30" customWidth="1"/>
    <col min="5" max="16384" width="8.83203125" style="5"/>
  </cols>
  <sheetData>
    <row r="1" spans="1:4" ht="68" x14ac:dyDescent="0.2">
      <c r="A1" s="80" t="s">
        <v>459</v>
      </c>
      <c r="B1" s="100" t="s">
        <v>844</v>
      </c>
      <c r="D1" s="100" t="s">
        <v>845</v>
      </c>
    </row>
    <row r="2" spans="1:4" x14ac:dyDescent="0.2">
      <c r="A2" s="50" t="s">
        <v>0</v>
      </c>
      <c r="B2" s="52" t="s">
        <v>576</v>
      </c>
      <c r="C2" s="54" t="s">
        <v>577</v>
      </c>
      <c r="D2" s="81" t="s">
        <v>695</v>
      </c>
    </row>
    <row r="3" spans="1:4" x14ac:dyDescent="0.2">
      <c r="A3" t="s">
        <v>893</v>
      </c>
      <c r="B3">
        <v>5.76</v>
      </c>
      <c r="C3" t="s">
        <v>823</v>
      </c>
      <c r="D3" s="30" t="s">
        <v>401</v>
      </c>
    </row>
    <row r="4" spans="1:4" x14ac:dyDescent="0.2">
      <c r="A4" t="s">
        <v>894</v>
      </c>
      <c r="B4">
        <v>4.9000000000000004</v>
      </c>
      <c r="D4" s="30" t="s">
        <v>401</v>
      </c>
    </row>
    <row r="5" spans="1:4" x14ac:dyDescent="0.2">
      <c r="A5" t="s">
        <v>895</v>
      </c>
      <c r="B5">
        <v>2.7</v>
      </c>
      <c r="D5" s="30" t="s">
        <v>401</v>
      </c>
    </row>
    <row r="6" spans="1:4" x14ac:dyDescent="0.2">
      <c r="A6" t="s">
        <v>896</v>
      </c>
      <c r="B6">
        <v>2.2999999999999998</v>
      </c>
      <c r="D6" s="30" t="s">
        <v>401</v>
      </c>
    </row>
    <row r="7" spans="1:4" x14ac:dyDescent="0.2">
      <c r="D7" s="30" t="s">
        <v>401</v>
      </c>
    </row>
    <row r="8" spans="1:4" x14ac:dyDescent="0.2">
      <c r="D8" s="30" t="s">
        <v>401</v>
      </c>
    </row>
    <row r="9" spans="1:4" x14ac:dyDescent="0.2">
      <c r="D9" s="30" t="s">
        <v>401</v>
      </c>
    </row>
    <row r="10" spans="1:4" x14ac:dyDescent="0.2">
      <c r="D10" s="30" t="s">
        <v>401</v>
      </c>
    </row>
    <row r="11" spans="1:4" x14ac:dyDescent="0.2">
      <c r="D11" s="30" t="s">
        <v>401</v>
      </c>
    </row>
    <row r="12" spans="1:4" x14ac:dyDescent="0.2">
      <c r="D12" s="30" t="s">
        <v>401</v>
      </c>
    </row>
    <row r="13" spans="1:4" x14ac:dyDescent="0.2">
      <c r="D13" s="30" t="s">
        <v>401</v>
      </c>
    </row>
    <row r="14" spans="1:4" x14ac:dyDescent="0.2">
      <c r="D14" s="30" t="s">
        <v>401</v>
      </c>
    </row>
    <row r="15" spans="1:4" x14ac:dyDescent="0.2">
      <c r="D15" s="30" t="s">
        <v>401</v>
      </c>
    </row>
    <row r="16" spans="1:4" x14ac:dyDescent="0.2">
      <c r="D16" s="30" t="s">
        <v>401</v>
      </c>
    </row>
    <row r="17" spans="4:4" x14ac:dyDescent="0.2">
      <c r="D17" s="30" t="s">
        <v>401</v>
      </c>
    </row>
    <row r="18" spans="4:4" x14ac:dyDescent="0.2">
      <c r="D18" s="30" t="s">
        <v>401</v>
      </c>
    </row>
    <row r="19" spans="4:4" x14ac:dyDescent="0.2">
      <c r="D19" s="30" t="s">
        <v>401</v>
      </c>
    </row>
    <row r="20" spans="4:4" x14ac:dyDescent="0.2">
      <c r="D20" s="30" t="s">
        <v>401</v>
      </c>
    </row>
    <row r="21" spans="4:4" x14ac:dyDescent="0.2">
      <c r="D21" s="30" t="s">
        <v>401</v>
      </c>
    </row>
    <row r="22" spans="4:4" x14ac:dyDescent="0.2">
      <c r="D22" s="30" t="s">
        <v>401</v>
      </c>
    </row>
    <row r="23" spans="4:4" x14ac:dyDescent="0.2">
      <c r="D23" s="30" t="s">
        <v>401</v>
      </c>
    </row>
    <row r="24" spans="4:4" x14ac:dyDescent="0.2">
      <c r="D24" s="30" t="s">
        <v>401</v>
      </c>
    </row>
    <row r="25" spans="4:4" x14ac:dyDescent="0.2">
      <c r="D25" s="30" t="s">
        <v>401</v>
      </c>
    </row>
    <row r="26" spans="4:4" x14ac:dyDescent="0.2">
      <c r="D26" s="30" t="s">
        <v>401</v>
      </c>
    </row>
    <row r="27" spans="4:4" x14ac:dyDescent="0.2">
      <c r="D27" s="30" t="s">
        <v>401</v>
      </c>
    </row>
    <row r="28" spans="4:4" x14ac:dyDescent="0.2">
      <c r="D28" s="30" t="s">
        <v>401</v>
      </c>
    </row>
    <row r="29" spans="4:4" x14ac:dyDescent="0.2">
      <c r="D29" s="30" t="s">
        <v>401</v>
      </c>
    </row>
    <row r="30" spans="4:4" x14ac:dyDescent="0.2">
      <c r="D30" s="30" t="s">
        <v>401</v>
      </c>
    </row>
    <row r="31" spans="4:4" x14ac:dyDescent="0.2">
      <c r="D31" s="30" t="s">
        <v>401</v>
      </c>
    </row>
    <row r="32" spans="4:4" x14ac:dyDescent="0.2">
      <c r="D32" s="30" t="s">
        <v>401</v>
      </c>
    </row>
    <row r="33" spans="4:4" x14ac:dyDescent="0.2">
      <c r="D33" s="30" t="s">
        <v>401</v>
      </c>
    </row>
    <row r="34" spans="4:4" x14ac:dyDescent="0.2">
      <c r="D34" s="30" t="s">
        <v>401</v>
      </c>
    </row>
    <row r="35" spans="4:4" x14ac:dyDescent="0.2">
      <c r="D35" s="30" t="s">
        <v>401</v>
      </c>
    </row>
    <row r="36" spans="4:4" x14ac:dyDescent="0.2">
      <c r="D36" s="30" t="s">
        <v>401</v>
      </c>
    </row>
    <row r="37" spans="4:4" x14ac:dyDescent="0.2">
      <c r="D37" s="30" t="s">
        <v>401</v>
      </c>
    </row>
    <row r="38" spans="4:4" x14ac:dyDescent="0.2">
      <c r="D38" s="30" t="s">
        <v>401</v>
      </c>
    </row>
    <row r="39" spans="4:4" x14ac:dyDescent="0.2">
      <c r="D39" s="30" t="s">
        <v>401</v>
      </c>
    </row>
    <row r="40" spans="4:4" x14ac:dyDescent="0.2">
      <c r="D40" s="30" t="s">
        <v>401</v>
      </c>
    </row>
    <row r="41" spans="4:4" x14ac:dyDescent="0.2">
      <c r="D41" s="30" t="s">
        <v>401</v>
      </c>
    </row>
    <row r="42" spans="4:4" x14ac:dyDescent="0.2">
      <c r="D42" s="30" t="s">
        <v>401</v>
      </c>
    </row>
    <row r="43" spans="4:4" x14ac:dyDescent="0.2">
      <c r="D43" s="30" t="s">
        <v>401</v>
      </c>
    </row>
    <row r="44" spans="4:4" x14ac:dyDescent="0.2">
      <c r="D44" s="30" t="s">
        <v>401</v>
      </c>
    </row>
    <row r="45" spans="4:4" x14ac:dyDescent="0.2">
      <c r="D45" s="30" t="s">
        <v>401</v>
      </c>
    </row>
    <row r="46" spans="4:4" x14ac:dyDescent="0.2">
      <c r="D46" s="30" t="s">
        <v>401</v>
      </c>
    </row>
    <row r="47" spans="4:4" x14ac:dyDescent="0.2">
      <c r="D47" s="30" t="s">
        <v>401</v>
      </c>
    </row>
    <row r="48" spans="4:4" x14ac:dyDescent="0.2">
      <c r="D48" s="30" t="s">
        <v>401</v>
      </c>
    </row>
    <row r="49" spans="4:4" x14ac:dyDescent="0.2">
      <c r="D49" s="30" t="s">
        <v>401</v>
      </c>
    </row>
    <row r="50" spans="4:4" x14ac:dyDescent="0.2">
      <c r="D50" s="30" t="s">
        <v>401</v>
      </c>
    </row>
    <row r="51" spans="4:4" x14ac:dyDescent="0.2">
      <c r="D51" s="30" t="s">
        <v>401</v>
      </c>
    </row>
    <row r="52" spans="4:4" x14ac:dyDescent="0.2">
      <c r="D52" s="30" t="s">
        <v>401</v>
      </c>
    </row>
    <row r="53" spans="4:4" x14ac:dyDescent="0.2">
      <c r="D53" s="30" t="s">
        <v>401</v>
      </c>
    </row>
    <row r="54" spans="4:4" x14ac:dyDescent="0.2">
      <c r="D54" s="30" t="s">
        <v>401</v>
      </c>
    </row>
    <row r="55" spans="4:4" x14ac:dyDescent="0.2">
      <c r="D55" s="30" t="s">
        <v>401</v>
      </c>
    </row>
  </sheetData>
  <conditionalFormatting sqref="B3:D55">
    <cfRule type="containsBlanks" dxfId="36" priority="2">
      <formula>LEN(TRIM(B3))=0</formula>
    </cfRule>
  </conditionalFormatting>
  <conditionalFormatting sqref="C3:C55">
    <cfRule type="containsBlanks" dxfId="35"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C3:C55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D18" sqref="D18"/>
    </sheetView>
  </sheetViews>
  <sheetFormatPr baseColWidth="10" defaultColWidth="8.83203125" defaultRowHeight="16" x14ac:dyDescent="0.2"/>
  <cols>
    <col min="1" max="4" width="43.83203125" customWidth="1"/>
    <col min="5" max="16384" width="8.83203125" style="5"/>
  </cols>
  <sheetData>
    <row r="1" spans="1:5" ht="51" x14ac:dyDescent="0.2">
      <c r="A1" s="80" t="s">
        <v>459</v>
      </c>
      <c r="B1" s="101" t="s">
        <v>846</v>
      </c>
      <c r="C1" s="11"/>
      <c r="D1" s="101" t="s">
        <v>847</v>
      </c>
    </row>
    <row r="2" spans="1:5" x14ac:dyDescent="0.2">
      <c r="A2" s="50" t="s">
        <v>0</v>
      </c>
      <c r="B2" s="52" t="s">
        <v>574</v>
      </c>
      <c r="C2" s="52" t="s">
        <v>694</v>
      </c>
      <c r="D2" s="54" t="s">
        <v>575</v>
      </c>
      <c r="E2" s="54" t="s">
        <v>865</v>
      </c>
    </row>
    <row r="3" spans="1:5" x14ac:dyDescent="0.2">
      <c r="A3" t="s">
        <v>897</v>
      </c>
      <c r="B3">
        <v>9.8000000000000007</v>
      </c>
      <c r="C3" t="s">
        <v>401</v>
      </c>
      <c r="D3" t="s">
        <v>817</v>
      </c>
    </row>
    <row r="4" spans="1:5" x14ac:dyDescent="0.2">
      <c r="A4" t="s">
        <v>898</v>
      </c>
      <c r="B4">
        <v>8.5</v>
      </c>
      <c r="C4" t="s">
        <v>401</v>
      </c>
      <c r="D4" t="s">
        <v>817</v>
      </c>
    </row>
    <row r="5" spans="1:5" x14ac:dyDescent="0.2">
      <c r="A5" t="s">
        <v>899</v>
      </c>
      <c r="B5">
        <v>4.8</v>
      </c>
      <c r="C5" t="s">
        <v>401</v>
      </c>
      <c r="D5" t="s">
        <v>817</v>
      </c>
    </row>
    <row r="6" spans="1:5" x14ac:dyDescent="0.2">
      <c r="A6" t="s">
        <v>900</v>
      </c>
      <c r="B6">
        <v>5.7</v>
      </c>
      <c r="C6" t="s">
        <v>401</v>
      </c>
      <c r="D6" t="s">
        <v>817</v>
      </c>
    </row>
    <row r="7" spans="1:5" x14ac:dyDescent="0.2">
      <c r="C7" t="s">
        <v>401</v>
      </c>
    </row>
    <row r="8" spans="1:5" x14ac:dyDescent="0.2">
      <c r="C8" t="s">
        <v>401</v>
      </c>
    </row>
    <row r="9" spans="1:5" x14ac:dyDescent="0.2">
      <c r="C9" t="s">
        <v>401</v>
      </c>
    </row>
    <row r="10" spans="1:5" x14ac:dyDescent="0.2">
      <c r="C10" t="s">
        <v>401</v>
      </c>
    </row>
    <row r="11" spans="1:5" x14ac:dyDescent="0.2">
      <c r="C11" t="s">
        <v>401</v>
      </c>
    </row>
    <row r="12" spans="1:5" x14ac:dyDescent="0.2">
      <c r="C12" t="s">
        <v>401</v>
      </c>
    </row>
    <row r="13" spans="1:5" x14ac:dyDescent="0.2">
      <c r="C13" t="s">
        <v>401</v>
      </c>
    </row>
    <row r="14" spans="1:5" x14ac:dyDescent="0.2">
      <c r="C14" t="s">
        <v>401</v>
      </c>
    </row>
    <row r="15" spans="1:5" x14ac:dyDescent="0.2">
      <c r="C15" t="s">
        <v>401</v>
      </c>
    </row>
    <row r="16" spans="1:5" x14ac:dyDescent="0.2">
      <c r="C16" t="s">
        <v>401</v>
      </c>
    </row>
    <row r="17" spans="3:3" x14ac:dyDescent="0.2">
      <c r="C17" t="s">
        <v>401</v>
      </c>
    </row>
    <row r="18" spans="3:3" x14ac:dyDescent="0.2">
      <c r="C18" t="s">
        <v>401</v>
      </c>
    </row>
    <row r="19" spans="3:3" x14ac:dyDescent="0.2">
      <c r="C19" t="s">
        <v>401</v>
      </c>
    </row>
    <row r="20" spans="3:3" x14ac:dyDescent="0.2">
      <c r="C20" t="s">
        <v>401</v>
      </c>
    </row>
    <row r="21" spans="3:3" x14ac:dyDescent="0.2">
      <c r="C21" t="s">
        <v>401</v>
      </c>
    </row>
    <row r="22" spans="3:3" x14ac:dyDescent="0.2">
      <c r="C22" t="s">
        <v>401</v>
      </c>
    </row>
    <row r="23" spans="3:3" x14ac:dyDescent="0.2">
      <c r="C23" t="s">
        <v>401</v>
      </c>
    </row>
    <row r="24" spans="3:3" x14ac:dyDescent="0.2">
      <c r="C24" t="s">
        <v>401</v>
      </c>
    </row>
    <row r="25" spans="3:3" x14ac:dyDescent="0.2">
      <c r="C25" t="s">
        <v>401</v>
      </c>
    </row>
    <row r="26" spans="3:3" x14ac:dyDescent="0.2">
      <c r="C26" t="s">
        <v>401</v>
      </c>
    </row>
    <row r="27" spans="3:3" x14ac:dyDescent="0.2">
      <c r="C27" t="s">
        <v>401</v>
      </c>
    </row>
    <row r="28" spans="3:3" x14ac:dyDescent="0.2">
      <c r="C28" t="s">
        <v>401</v>
      </c>
    </row>
    <row r="29" spans="3:3" x14ac:dyDescent="0.2">
      <c r="C29" t="s">
        <v>401</v>
      </c>
    </row>
    <row r="30" spans="3:3" x14ac:dyDescent="0.2">
      <c r="C30" t="s">
        <v>401</v>
      </c>
    </row>
    <row r="31" spans="3:3" x14ac:dyDescent="0.2">
      <c r="C31" t="s">
        <v>401</v>
      </c>
    </row>
    <row r="32" spans="3:3" x14ac:dyDescent="0.2">
      <c r="C32" t="s">
        <v>401</v>
      </c>
    </row>
    <row r="33" spans="3:3" x14ac:dyDescent="0.2">
      <c r="C33" t="s">
        <v>401</v>
      </c>
    </row>
    <row r="34" spans="3:3" x14ac:dyDescent="0.2">
      <c r="C34" t="s">
        <v>401</v>
      </c>
    </row>
    <row r="35" spans="3:3" x14ac:dyDescent="0.2">
      <c r="C35" t="s">
        <v>401</v>
      </c>
    </row>
    <row r="36" spans="3:3" x14ac:dyDescent="0.2">
      <c r="C36" t="s">
        <v>401</v>
      </c>
    </row>
    <row r="37" spans="3:3" x14ac:dyDescent="0.2">
      <c r="C37" t="s">
        <v>401</v>
      </c>
    </row>
    <row r="38" spans="3:3" x14ac:dyDescent="0.2">
      <c r="C38" t="s">
        <v>401</v>
      </c>
    </row>
    <row r="39" spans="3:3" x14ac:dyDescent="0.2">
      <c r="C39" t="s">
        <v>401</v>
      </c>
    </row>
    <row r="40" spans="3:3" x14ac:dyDescent="0.2">
      <c r="C40" t="s">
        <v>401</v>
      </c>
    </row>
    <row r="41" spans="3:3" x14ac:dyDescent="0.2">
      <c r="C41" t="s">
        <v>401</v>
      </c>
    </row>
    <row r="42" spans="3:3" x14ac:dyDescent="0.2">
      <c r="C42" t="s">
        <v>401</v>
      </c>
    </row>
    <row r="43" spans="3:3" x14ac:dyDescent="0.2">
      <c r="C43" t="s">
        <v>401</v>
      </c>
    </row>
    <row r="44" spans="3:3" x14ac:dyDescent="0.2">
      <c r="C44" t="s">
        <v>401</v>
      </c>
    </row>
    <row r="45" spans="3:3" x14ac:dyDescent="0.2">
      <c r="C45" t="s">
        <v>401</v>
      </c>
    </row>
    <row r="46" spans="3:3" x14ac:dyDescent="0.2">
      <c r="C46" t="s">
        <v>401</v>
      </c>
    </row>
    <row r="47" spans="3:3" x14ac:dyDescent="0.2">
      <c r="C47" t="s">
        <v>401</v>
      </c>
    </row>
    <row r="48" spans="3:3" x14ac:dyDescent="0.2">
      <c r="C48" t="s">
        <v>401</v>
      </c>
    </row>
    <row r="49" spans="3:3" x14ac:dyDescent="0.2">
      <c r="C49" t="s">
        <v>401</v>
      </c>
    </row>
    <row r="50" spans="3:3" x14ac:dyDescent="0.2">
      <c r="C50" t="s">
        <v>401</v>
      </c>
    </row>
    <row r="51" spans="3:3" x14ac:dyDescent="0.2">
      <c r="C51" t="s">
        <v>401</v>
      </c>
    </row>
    <row r="52" spans="3:3" x14ac:dyDescent="0.2">
      <c r="C52" t="s">
        <v>401</v>
      </c>
    </row>
    <row r="53" spans="3:3" x14ac:dyDescent="0.2">
      <c r="C53" t="s">
        <v>401</v>
      </c>
    </row>
    <row r="54" spans="3:3" x14ac:dyDescent="0.2">
      <c r="C54" t="s">
        <v>401</v>
      </c>
    </row>
    <row r="55" spans="3:3" x14ac:dyDescent="0.2">
      <c r="C55" t="s">
        <v>401</v>
      </c>
    </row>
  </sheetData>
  <conditionalFormatting sqref="B3:D3 D4:D57 B4:C55">
    <cfRule type="containsBlanks" dxfId="34" priority="2">
      <formula>LEN(TRIM(B3))=0</formula>
    </cfRule>
  </conditionalFormatting>
  <conditionalFormatting sqref="D3:D57">
    <cfRule type="containsBlanks" dxfId="33"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A17" sqref="A17"/>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459</v>
      </c>
      <c r="B1" s="67"/>
      <c r="C1" s="67"/>
      <c r="D1" s="67"/>
      <c r="E1" s="67"/>
      <c r="F1" s="67"/>
      <c r="G1" s="67"/>
    </row>
    <row r="2" spans="1:8" x14ac:dyDescent="0.2">
      <c r="A2" s="50" t="s">
        <v>0</v>
      </c>
      <c r="B2" s="50" t="s">
        <v>580</v>
      </c>
      <c r="C2" s="52" t="s">
        <v>578</v>
      </c>
      <c r="D2" s="52" t="s">
        <v>782</v>
      </c>
      <c r="E2" s="54" t="s">
        <v>579</v>
      </c>
      <c r="F2" s="54" t="s">
        <v>781</v>
      </c>
      <c r="G2" s="54" t="s">
        <v>616</v>
      </c>
      <c r="H2" s="54" t="s">
        <v>865</v>
      </c>
    </row>
    <row r="3" spans="1:8" x14ac:dyDescent="0.2">
      <c r="A3" t="s">
        <v>902</v>
      </c>
      <c r="B3" t="s">
        <v>614</v>
      </c>
      <c r="C3">
        <v>20</v>
      </c>
      <c r="D3" t="s">
        <v>827</v>
      </c>
      <c r="E3">
        <v>23</v>
      </c>
      <c r="F3" t="s">
        <v>828</v>
      </c>
      <c r="G3" t="s">
        <v>866</v>
      </c>
    </row>
    <row r="4" spans="1:8" x14ac:dyDescent="0.2">
      <c r="A4" t="s">
        <v>901</v>
      </c>
      <c r="B4" t="s">
        <v>614</v>
      </c>
      <c r="C4">
        <v>19</v>
      </c>
      <c r="D4" t="s">
        <v>827</v>
      </c>
      <c r="E4">
        <v>22</v>
      </c>
      <c r="F4" t="s">
        <v>828</v>
      </c>
      <c r="G4" t="s">
        <v>866</v>
      </c>
    </row>
  </sheetData>
  <conditionalFormatting sqref="B3:B55">
    <cfRule type="containsBlanks" dxfId="32" priority="5">
      <formula>LEN(TRIM(B3))=0</formula>
    </cfRule>
  </conditionalFormatting>
  <conditionalFormatting sqref="B3:C55">
    <cfRule type="containsBlanks" dxfId="31" priority="6">
      <formula>LEN(TRIM(B3))=0</formula>
    </cfRule>
  </conditionalFormatting>
  <conditionalFormatting sqref="D3:D55">
    <cfRule type="containsBlanks" dxfId="30" priority="3">
      <formula>LEN(TRIM(D3))=0</formula>
    </cfRule>
  </conditionalFormatting>
  <conditionalFormatting sqref="D3:E55">
    <cfRule type="containsBlanks" dxfId="29" priority="4">
      <formula>LEN(TRIM(D3))=0</formula>
    </cfRule>
  </conditionalFormatting>
  <conditionalFormatting sqref="F3:G55">
    <cfRule type="containsBlanks" dxfId="28" priority="1">
      <formula>LEN(TRIM(F3))=0</formula>
    </cfRule>
    <cfRule type="containsBlanks" dxfId="27"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HVAC_options!$K$3:$K$14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D55"/>
  <sheetViews>
    <sheetView workbookViewId="0">
      <selection activeCell="B4" sqref="B4"/>
    </sheetView>
  </sheetViews>
  <sheetFormatPr baseColWidth="10" defaultColWidth="8.83203125" defaultRowHeight="16" x14ac:dyDescent="0.2"/>
  <cols>
    <col min="1" max="1" width="43.83203125" customWidth="1"/>
    <col min="2" max="2" width="19.5" customWidth="1"/>
    <col min="3" max="3" width="19.5" style="30" customWidth="1"/>
    <col min="4" max="16384" width="8.83203125" style="5"/>
  </cols>
  <sheetData>
    <row r="1" spans="1:4" ht="34" x14ac:dyDescent="0.2">
      <c r="A1" s="80" t="s">
        <v>459</v>
      </c>
      <c r="B1" s="67"/>
      <c r="C1" s="80"/>
    </row>
    <row r="2" spans="1:4" x14ac:dyDescent="0.2">
      <c r="A2" s="50" t="s">
        <v>0</v>
      </c>
      <c r="B2" s="54" t="s">
        <v>700</v>
      </c>
      <c r="C2" s="54" t="s">
        <v>617</v>
      </c>
      <c r="D2" s="54" t="s">
        <v>863</v>
      </c>
    </row>
    <row r="3" spans="1:4" x14ac:dyDescent="0.2">
      <c r="A3" t="s">
        <v>892</v>
      </c>
      <c r="B3">
        <v>1.1000000000000001</v>
      </c>
      <c r="C3" s="30" t="s">
        <v>699</v>
      </c>
      <c r="D3" s="5" t="s">
        <v>867</v>
      </c>
    </row>
    <row r="4" spans="1:4" x14ac:dyDescent="0.2">
      <c r="C4" s="30" t="s">
        <v>699</v>
      </c>
    </row>
    <row r="5" spans="1:4" x14ac:dyDescent="0.2">
      <c r="C5" s="30" t="s">
        <v>699</v>
      </c>
    </row>
    <row r="6" spans="1:4" x14ac:dyDescent="0.2">
      <c r="C6" s="30" t="s">
        <v>699</v>
      </c>
    </row>
    <row r="7" spans="1:4" x14ac:dyDescent="0.2">
      <c r="C7" s="30" t="s">
        <v>699</v>
      </c>
    </row>
    <row r="8" spans="1:4" x14ac:dyDescent="0.2">
      <c r="C8" s="30" t="s">
        <v>699</v>
      </c>
    </row>
    <row r="9" spans="1:4" x14ac:dyDescent="0.2">
      <c r="C9" s="30" t="s">
        <v>699</v>
      </c>
    </row>
    <row r="10" spans="1:4" x14ac:dyDescent="0.2">
      <c r="C10" s="30" t="s">
        <v>699</v>
      </c>
    </row>
    <row r="11" spans="1:4" x14ac:dyDescent="0.2">
      <c r="C11" s="30" t="s">
        <v>699</v>
      </c>
    </row>
    <row r="12" spans="1:4" x14ac:dyDescent="0.2">
      <c r="C12" s="30" t="s">
        <v>699</v>
      </c>
    </row>
    <row r="13" spans="1:4" x14ac:dyDescent="0.2">
      <c r="C13" s="30" t="s">
        <v>699</v>
      </c>
    </row>
    <row r="14" spans="1:4" x14ac:dyDescent="0.2">
      <c r="C14" s="30" t="s">
        <v>699</v>
      </c>
    </row>
    <row r="15" spans="1:4" x14ac:dyDescent="0.2">
      <c r="C15" s="30" t="s">
        <v>699</v>
      </c>
    </row>
    <row r="16" spans="1:4" x14ac:dyDescent="0.2">
      <c r="C16" s="30" t="s">
        <v>699</v>
      </c>
    </row>
    <row r="17" spans="3:3" x14ac:dyDescent="0.2">
      <c r="C17" s="30" t="s">
        <v>699</v>
      </c>
    </row>
    <row r="18" spans="3:3" x14ac:dyDescent="0.2">
      <c r="C18" s="30" t="s">
        <v>699</v>
      </c>
    </row>
    <row r="19" spans="3:3" x14ac:dyDescent="0.2">
      <c r="C19" s="30" t="s">
        <v>699</v>
      </c>
    </row>
    <row r="20" spans="3:3" x14ac:dyDescent="0.2">
      <c r="C20" s="30" t="s">
        <v>699</v>
      </c>
    </row>
    <row r="21" spans="3:3" x14ac:dyDescent="0.2">
      <c r="C21" s="30" t="s">
        <v>699</v>
      </c>
    </row>
    <row r="22" spans="3:3" x14ac:dyDescent="0.2">
      <c r="C22" s="30" t="s">
        <v>699</v>
      </c>
    </row>
    <row r="23" spans="3:3" x14ac:dyDescent="0.2">
      <c r="C23" s="30" t="s">
        <v>699</v>
      </c>
    </row>
    <row r="24" spans="3:3" x14ac:dyDescent="0.2">
      <c r="C24" s="30" t="s">
        <v>699</v>
      </c>
    </row>
    <row r="25" spans="3:3" x14ac:dyDescent="0.2">
      <c r="C25" s="30" t="s">
        <v>699</v>
      </c>
    </row>
    <row r="26" spans="3:3" x14ac:dyDescent="0.2">
      <c r="C26" s="30" t="s">
        <v>699</v>
      </c>
    </row>
    <row r="27" spans="3:3" x14ac:dyDescent="0.2">
      <c r="C27" s="30" t="s">
        <v>699</v>
      </c>
    </row>
    <row r="28" spans="3:3" x14ac:dyDescent="0.2">
      <c r="C28" s="30" t="s">
        <v>699</v>
      </c>
    </row>
    <row r="29" spans="3:3" x14ac:dyDescent="0.2">
      <c r="C29" s="30" t="s">
        <v>699</v>
      </c>
    </row>
    <row r="30" spans="3:3" x14ac:dyDescent="0.2">
      <c r="C30" s="30" t="s">
        <v>699</v>
      </c>
    </row>
    <row r="31" spans="3:3" x14ac:dyDescent="0.2">
      <c r="C31" s="30" t="s">
        <v>699</v>
      </c>
    </row>
    <row r="32" spans="3:3" x14ac:dyDescent="0.2">
      <c r="C32" s="30" t="s">
        <v>699</v>
      </c>
    </row>
    <row r="33" spans="3:3" x14ac:dyDescent="0.2">
      <c r="C33" s="30" t="s">
        <v>699</v>
      </c>
    </row>
    <row r="34" spans="3:3" x14ac:dyDescent="0.2">
      <c r="C34" s="30" t="s">
        <v>699</v>
      </c>
    </row>
    <row r="35" spans="3:3" x14ac:dyDescent="0.2">
      <c r="C35" s="30" t="s">
        <v>699</v>
      </c>
    </row>
    <row r="36" spans="3:3" x14ac:dyDescent="0.2">
      <c r="C36" s="30" t="s">
        <v>699</v>
      </c>
    </row>
    <row r="37" spans="3:3" x14ac:dyDescent="0.2">
      <c r="C37" s="30" t="s">
        <v>699</v>
      </c>
    </row>
    <row r="38" spans="3:3" x14ac:dyDescent="0.2">
      <c r="C38" s="30" t="s">
        <v>699</v>
      </c>
    </row>
    <row r="39" spans="3:3" x14ac:dyDescent="0.2">
      <c r="C39" s="30" t="s">
        <v>699</v>
      </c>
    </row>
    <row r="40" spans="3:3" x14ac:dyDescent="0.2">
      <c r="C40" s="30" t="s">
        <v>699</v>
      </c>
    </row>
    <row r="41" spans="3:3" x14ac:dyDescent="0.2">
      <c r="C41" s="30" t="s">
        <v>699</v>
      </c>
    </row>
    <row r="42" spans="3:3" x14ac:dyDescent="0.2">
      <c r="C42" s="30" t="s">
        <v>699</v>
      </c>
    </row>
    <row r="43" spans="3:3" x14ac:dyDescent="0.2">
      <c r="C43" s="30" t="s">
        <v>699</v>
      </c>
    </row>
    <row r="44" spans="3:3" x14ac:dyDescent="0.2">
      <c r="C44" s="30" t="s">
        <v>699</v>
      </c>
    </row>
    <row r="45" spans="3:3" x14ac:dyDescent="0.2">
      <c r="C45" s="30" t="s">
        <v>699</v>
      </c>
    </row>
    <row r="46" spans="3:3" x14ac:dyDescent="0.2">
      <c r="C46" s="30" t="s">
        <v>699</v>
      </c>
    </row>
    <row r="47" spans="3:3" x14ac:dyDescent="0.2">
      <c r="C47" s="30" t="s">
        <v>699</v>
      </c>
    </row>
    <row r="48" spans="3:3" x14ac:dyDescent="0.2">
      <c r="C48" s="30" t="s">
        <v>699</v>
      </c>
    </row>
    <row r="49" spans="3:3" x14ac:dyDescent="0.2">
      <c r="C49" s="30" t="s">
        <v>699</v>
      </c>
    </row>
    <row r="50" spans="3:3" x14ac:dyDescent="0.2">
      <c r="C50" s="30" t="s">
        <v>699</v>
      </c>
    </row>
    <row r="51" spans="3:3" x14ac:dyDescent="0.2">
      <c r="C51" s="30" t="s">
        <v>699</v>
      </c>
    </row>
    <row r="52" spans="3:3" x14ac:dyDescent="0.2">
      <c r="C52" s="30" t="s">
        <v>699</v>
      </c>
    </row>
    <row r="53" spans="3:3" x14ac:dyDescent="0.2">
      <c r="C53" s="30" t="s">
        <v>699</v>
      </c>
    </row>
    <row r="54" spans="3:3" x14ac:dyDescent="0.2">
      <c r="C54" s="30" t="s">
        <v>699</v>
      </c>
    </row>
    <row r="55" spans="3:3" x14ac:dyDescent="0.2">
      <c r="C55" s="30" t="s">
        <v>699</v>
      </c>
    </row>
  </sheetData>
  <conditionalFormatting sqref="B3:C55 B307:C1048576">
    <cfRule type="containsBlanks" dxfId="26" priority="1">
      <formula>LEN(TRIM(B3))=0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topLeftCell="B1" workbookViewId="0">
      <selection activeCell="E10" sqref="E10"/>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459</v>
      </c>
      <c r="B1" s="121" t="s">
        <v>798</v>
      </c>
      <c r="C1" s="122"/>
      <c r="D1" s="122"/>
      <c r="E1" s="122"/>
      <c r="F1" s="122"/>
    </row>
    <row r="2" spans="1:6" ht="17" x14ac:dyDescent="0.2">
      <c r="A2" s="50" t="s">
        <v>0</v>
      </c>
      <c r="B2" s="51" t="s">
        <v>764</v>
      </c>
      <c r="C2" s="51" t="s">
        <v>784</v>
      </c>
      <c r="D2" s="51" t="s">
        <v>381</v>
      </c>
      <c r="E2" s="51" t="s">
        <v>785</v>
      </c>
      <c r="F2" s="51" t="s">
        <v>797</v>
      </c>
    </row>
    <row r="3" spans="1:6" x14ac:dyDescent="0.2">
      <c r="A3" t="s">
        <v>890</v>
      </c>
      <c r="B3" t="s">
        <v>890</v>
      </c>
      <c r="C3" t="s">
        <v>893</v>
      </c>
      <c r="D3" t="s">
        <v>897</v>
      </c>
      <c r="E3" t="s">
        <v>902</v>
      </c>
      <c r="F3" t="s">
        <v>892</v>
      </c>
    </row>
    <row r="4" spans="1:6" x14ac:dyDescent="0.2">
      <c r="A4" t="s">
        <v>891</v>
      </c>
      <c r="B4" t="s">
        <v>891</v>
      </c>
      <c r="C4" t="s">
        <v>895</v>
      </c>
      <c r="D4" t="s">
        <v>899</v>
      </c>
      <c r="E4" t="s">
        <v>901</v>
      </c>
      <c r="F4" t="s">
        <v>892</v>
      </c>
    </row>
  </sheetData>
  <mergeCells count="1">
    <mergeCell ref="B1:F1"/>
  </mergeCells>
  <phoneticPr fontId="9" type="noConversion"/>
  <conditionalFormatting sqref="B3:F55">
    <cfRule type="containsBlanks" dxfId="25" priority="1">
      <formula>LEN(TRIM(B3))=0</formula>
    </cfRule>
    <cfRule type="containsBlanks" dxfId="24"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A20" sqref="A20"/>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459</v>
      </c>
      <c r="B1" s="88" t="s">
        <v>461</v>
      </c>
      <c r="C1" s="67"/>
      <c r="D1" s="67"/>
      <c r="E1" s="67" t="s">
        <v>906</v>
      </c>
      <c r="F1" s="67"/>
      <c r="G1" s="80" t="s">
        <v>698</v>
      </c>
    </row>
    <row r="2" spans="1:7" ht="17" x14ac:dyDescent="0.2">
      <c r="A2" s="50" t="s">
        <v>0</v>
      </c>
      <c r="B2" s="50" t="s">
        <v>588</v>
      </c>
      <c r="C2" s="51" t="s">
        <v>585</v>
      </c>
      <c r="D2" s="51" t="s">
        <v>888</v>
      </c>
      <c r="E2" s="51" t="s">
        <v>649</v>
      </c>
      <c r="F2" s="51" t="s">
        <v>703</v>
      </c>
      <c r="G2" s="54" t="s">
        <v>765</v>
      </c>
    </row>
    <row r="3" spans="1:7" ht="18" customHeight="1" x14ac:dyDescent="0.2">
      <c r="A3" t="s">
        <v>903</v>
      </c>
      <c r="B3" t="s">
        <v>464</v>
      </c>
      <c r="C3" t="s">
        <v>590</v>
      </c>
      <c r="D3" t="s">
        <v>905</v>
      </c>
      <c r="E3" s="30">
        <v>0.82</v>
      </c>
      <c r="F3" s="30"/>
      <c r="G3" s="86">
        <f>E3*F3</f>
        <v>0</v>
      </c>
    </row>
    <row r="4" spans="1:7" x14ac:dyDescent="0.2">
      <c r="A4" t="s">
        <v>868</v>
      </c>
      <c r="B4" t="s">
        <v>464</v>
      </c>
      <c r="C4" t="s">
        <v>590</v>
      </c>
      <c r="E4" s="30">
        <v>0.95</v>
      </c>
      <c r="F4" s="30"/>
      <c r="G4" s="86">
        <f t="shared" ref="G4:G57" si="0">E4*F4</f>
        <v>0</v>
      </c>
    </row>
    <row r="5" spans="1:7" x14ac:dyDescent="0.2">
      <c r="A5" t="s">
        <v>869</v>
      </c>
      <c r="B5" t="s">
        <v>464</v>
      </c>
      <c r="C5" t="s">
        <v>590</v>
      </c>
      <c r="E5" s="30">
        <v>0.8</v>
      </c>
      <c r="F5" s="30"/>
      <c r="G5" s="86">
        <f t="shared" si="0"/>
        <v>0</v>
      </c>
    </row>
    <row r="6" spans="1:7" x14ac:dyDescent="0.2">
      <c r="A6" t="s">
        <v>870</v>
      </c>
      <c r="B6" t="s">
        <v>464</v>
      </c>
      <c r="C6" t="s">
        <v>590</v>
      </c>
      <c r="E6" s="30">
        <v>0.91</v>
      </c>
      <c r="F6" s="30"/>
      <c r="G6" s="86">
        <f t="shared" si="0"/>
        <v>0</v>
      </c>
    </row>
    <row r="7" spans="1:7" x14ac:dyDescent="0.2">
      <c r="A7" t="s">
        <v>871</v>
      </c>
      <c r="B7" t="s">
        <v>464</v>
      </c>
      <c r="C7" t="s">
        <v>603</v>
      </c>
      <c r="E7" s="30"/>
      <c r="F7" s="30"/>
      <c r="G7" s="86">
        <f t="shared" si="0"/>
        <v>0</v>
      </c>
    </row>
    <row r="8" spans="1:7" x14ac:dyDescent="0.2">
      <c r="A8" t="s">
        <v>872</v>
      </c>
      <c r="B8" t="s">
        <v>464</v>
      </c>
      <c r="C8" t="s">
        <v>603</v>
      </c>
      <c r="E8" s="30"/>
      <c r="F8" s="30"/>
      <c r="G8" s="86">
        <f t="shared" si="0"/>
        <v>0</v>
      </c>
    </row>
    <row r="9" spans="1:7" x14ac:dyDescent="0.2">
      <c r="A9" t="s">
        <v>873</v>
      </c>
      <c r="B9" t="s">
        <v>464</v>
      </c>
      <c r="E9" s="30"/>
      <c r="F9" s="30"/>
      <c r="G9" s="86">
        <f t="shared" si="0"/>
        <v>0</v>
      </c>
    </row>
    <row r="10" spans="1:7" x14ac:dyDescent="0.2">
      <c r="A10" t="s">
        <v>874</v>
      </c>
      <c r="B10" t="s">
        <v>464</v>
      </c>
      <c r="E10" s="30"/>
      <c r="F10" s="30"/>
      <c r="G10" s="86">
        <f t="shared" si="0"/>
        <v>0</v>
      </c>
    </row>
    <row r="11" spans="1:7" x14ac:dyDescent="0.2">
      <c r="A11" t="s">
        <v>875</v>
      </c>
      <c r="B11" t="s">
        <v>464</v>
      </c>
      <c r="E11" s="30"/>
      <c r="F11" s="30"/>
      <c r="G11" s="86">
        <f t="shared" si="0"/>
        <v>0</v>
      </c>
    </row>
    <row r="12" spans="1:7" x14ac:dyDescent="0.2">
      <c r="A12" t="s">
        <v>876</v>
      </c>
      <c r="B12" t="s">
        <v>464</v>
      </c>
      <c r="C12" t="s">
        <v>543</v>
      </c>
      <c r="E12" s="30"/>
      <c r="F12" s="30"/>
      <c r="G12" s="86">
        <f t="shared" si="0"/>
        <v>0</v>
      </c>
    </row>
    <row r="13" spans="1:7" x14ac:dyDescent="0.2">
      <c r="A13" t="s">
        <v>877</v>
      </c>
      <c r="B13" t="s">
        <v>464</v>
      </c>
      <c r="C13" t="s">
        <v>543</v>
      </c>
      <c r="E13" s="30"/>
      <c r="F13" s="30"/>
      <c r="G13" s="86">
        <f t="shared" si="0"/>
        <v>0</v>
      </c>
    </row>
    <row r="14" spans="1:7" x14ac:dyDescent="0.2">
      <c r="A14" t="s">
        <v>878</v>
      </c>
      <c r="B14" t="s">
        <v>464</v>
      </c>
      <c r="C14" t="s">
        <v>543</v>
      </c>
      <c r="E14" s="30"/>
      <c r="F14" s="30"/>
      <c r="G14" s="86">
        <f t="shared" si="0"/>
        <v>0</v>
      </c>
    </row>
    <row r="15" spans="1:7" x14ac:dyDescent="0.2">
      <c r="A15" t="s">
        <v>879</v>
      </c>
      <c r="B15" t="s">
        <v>464</v>
      </c>
      <c r="E15" s="30"/>
      <c r="F15" s="30"/>
      <c r="G15" s="86">
        <f t="shared" si="0"/>
        <v>0</v>
      </c>
    </row>
    <row r="16" spans="1:7" x14ac:dyDescent="0.2">
      <c r="A16" t="s">
        <v>880</v>
      </c>
      <c r="B16" t="s">
        <v>464</v>
      </c>
      <c r="E16" s="30"/>
      <c r="F16" s="30"/>
      <c r="G16" s="86">
        <f t="shared" si="0"/>
        <v>0</v>
      </c>
    </row>
    <row r="17" spans="2:7" x14ac:dyDescent="0.2">
      <c r="B17" t="s">
        <v>583</v>
      </c>
      <c r="E17" s="30"/>
      <c r="F17" s="30"/>
      <c r="G17" s="86">
        <f t="shared" si="0"/>
        <v>0</v>
      </c>
    </row>
    <row r="18" spans="2:7" x14ac:dyDescent="0.2">
      <c r="E18" s="30"/>
      <c r="F18" s="30"/>
      <c r="G18" s="86">
        <f t="shared" si="0"/>
        <v>0</v>
      </c>
    </row>
    <row r="19" spans="2:7" x14ac:dyDescent="0.2">
      <c r="E19" s="30"/>
      <c r="F19" s="30"/>
      <c r="G19" s="86">
        <f t="shared" si="0"/>
        <v>0</v>
      </c>
    </row>
    <row r="20" spans="2:7" x14ac:dyDescent="0.2">
      <c r="E20" s="30"/>
      <c r="F20" s="30"/>
      <c r="G20" s="86">
        <f t="shared" si="0"/>
        <v>0</v>
      </c>
    </row>
    <row r="21" spans="2:7" x14ac:dyDescent="0.2">
      <c r="E21" s="30"/>
      <c r="F21" s="30"/>
      <c r="G21" s="86">
        <f t="shared" si="0"/>
        <v>0</v>
      </c>
    </row>
    <row r="22" spans="2:7" x14ac:dyDescent="0.2">
      <c r="E22" s="30"/>
      <c r="F22" s="30"/>
      <c r="G22" s="86">
        <f t="shared" si="0"/>
        <v>0</v>
      </c>
    </row>
    <row r="23" spans="2:7" x14ac:dyDescent="0.2">
      <c r="E23" s="30"/>
      <c r="F23" s="30"/>
      <c r="G23" s="86">
        <f t="shared" si="0"/>
        <v>0</v>
      </c>
    </row>
    <row r="24" spans="2:7" x14ac:dyDescent="0.2">
      <c r="E24" s="30"/>
      <c r="F24" s="30"/>
      <c r="G24" s="86">
        <f t="shared" si="0"/>
        <v>0</v>
      </c>
    </row>
    <row r="25" spans="2:7" x14ac:dyDescent="0.2">
      <c r="E25" s="30"/>
      <c r="F25" s="30"/>
      <c r="G25" s="86">
        <f t="shared" si="0"/>
        <v>0</v>
      </c>
    </row>
    <row r="26" spans="2:7" x14ac:dyDescent="0.2">
      <c r="E26" s="30"/>
      <c r="F26" s="30"/>
      <c r="G26" s="86">
        <f t="shared" si="0"/>
        <v>0</v>
      </c>
    </row>
    <row r="27" spans="2:7" x14ac:dyDescent="0.2">
      <c r="E27" s="30"/>
      <c r="F27" s="30"/>
      <c r="G27" s="86">
        <f t="shared" si="0"/>
        <v>0</v>
      </c>
    </row>
    <row r="28" spans="2:7" x14ac:dyDescent="0.2">
      <c r="E28" s="30"/>
      <c r="F28" s="30"/>
      <c r="G28" s="86">
        <f t="shared" si="0"/>
        <v>0</v>
      </c>
    </row>
    <row r="29" spans="2:7" x14ac:dyDescent="0.2">
      <c r="E29" s="30"/>
      <c r="F29" s="30"/>
      <c r="G29" s="86">
        <f t="shared" si="0"/>
        <v>0</v>
      </c>
    </row>
    <row r="30" spans="2:7" x14ac:dyDescent="0.2">
      <c r="E30" s="30"/>
      <c r="F30" s="30"/>
      <c r="G30" s="86">
        <f t="shared" si="0"/>
        <v>0</v>
      </c>
    </row>
    <row r="31" spans="2:7" x14ac:dyDescent="0.2">
      <c r="E31" s="30"/>
      <c r="F31" s="30"/>
      <c r="G31" s="86">
        <f t="shared" si="0"/>
        <v>0</v>
      </c>
    </row>
    <row r="32" spans="2: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3" priority="3">
      <formula>LEN(TRIM(A3))=0</formula>
    </cfRule>
  </conditionalFormatting>
  <conditionalFormatting sqref="B5:D57">
    <cfRule type="containsBlanks" dxfId="22" priority="1">
      <formula>LEN(TRIM(B5))=0</formula>
    </cfRule>
    <cfRule type="containsBlanks" dxfId="21"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HVAC_options!$G$3:$G$7</xm:f>
          </x14:formula1>
          <xm:sqref>B3:B43</xm:sqref>
        </x14:dataValidation>
        <x14:dataValidation type="list" allowBlank="1" showInputMessage="1" showErrorMessage="1" xr:uid="{16062F8E-C39B-4811-9C9A-80842E3D663F}">
          <x14:formula1>
            <xm:f>HVAC_options!$I$3:$I$13</xm:f>
          </x14:formula1>
          <xm:sqref>C3:C49 D40:D49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G208"/>
  <sheetViews>
    <sheetView workbookViewId="0">
      <selection activeCell="B20" sqref="B20:B21"/>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51" x14ac:dyDescent="0.2">
      <c r="A1" s="53" t="s">
        <v>459</v>
      </c>
      <c r="B1" s="121" t="s">
        <v>461</v>
      </c>
      <c r="C1" s="122"/>
      <c r="D1" s="122"/>
      <c r="E1" s="122"/>
      <c r="F1" s="122"/>
      <c r="G1" s="123"/>
    </row>
    <row r="2" spans="1:7" ht="17" x14ac:dyDescent="0.2">
      <c r="A2" s="50" t="s">
        <v>0</v>
      </c>
      <c r="B2" s="51" t="s">
        <v>582</v>
      </c>
      <c r="C2" s="51" t="s">
        <v>605</v>
      </c>
      <c r="D2" s="50" t="s">
        <v>581</v>
      </c>
      <c r="E2" s="50" t="s">
        <v>598</v>
      </c>
      <c r="F2" s="50" t="s">
        <v>599</v>
      </c>
      <c r="G2" s="81" t="s">
        <v>773</v>
      </c>
    </row>
    <row r="3" spans="1:7" x14ac:dyDescent="0.2">
      <c r="A3" t="s">
        <v>883</v>
      </c>
      <c r="B3">
        <v>0.5</v>
      </c>
      <c r="C3" t="s">
        <v>881</v>
      </c>
      <c r="D3" t="s">
        <v>596</v>
      </c>
    </row>
    <row r="4" spans="1:7" x14ac:dyDescent="0.2">
      <c r="A4" t="s">
        <v>882</v>
      </c>
      <c r="C4" t="s">
        <v>648</v>
      </c>
    </row>
    <row r="5" spans="1:7" x14ac:dyDescent="0.2">
      <c r="C5" t="s">
        <v>648</v>
      </c>
    </row>
    <row r="6" spans="1:7" x14ac:dyDescent="0.2">
      <c r="C6" t="s">
        <v>648</v>
      </c>
    </row>
    <row r="7" spans="1:7" x14ac:dyDescent="0.2">
      <c r="C7" t="s">
        <v>648</v>
      </c>
    </row>
    <row r="8" spans="1:7" x14ac:dyDescent="0.2">
      <c r="C8" t="s">
        <v>648</v>
      </c>
    </row>
    <row r="9" spans="1:7" x14ac:dyDescent="0.2">
      <c r="C9" t="s">
        <v>648</v>
      </c>
    </row>
    <row r="10" spans="1:7" x14ac:dyDescent="0.2">
      <c r="C10" t="s">
        <v>648</v>
      </c>
    </row>
    <row r="11" spans="1:7" x14ac:dyDescent="0.2">
      <c r="C11" t="s">
        <v>648</v>
      </c>
    </row>
    <row r="12" spans="1:7" x14ac:dyDescent="0.2">
      <c r="C12" t="s">
        <v>648</v>
      </c>
    </row>
    <row r="13" spans="1:7" x14ac:dyDescent="0.2">
      <c r="C13" t="s">
        <v>648</v>
      </c>
    </row>
    <row r="14" spans="1:7" x14ac:dyDescent="0.2">
      <c r="C14" t="s">
        <v>648</v>
      </c>
    </row>
    <row r="15" spans="1:7" x14ac:dyDescent="0.2">
      <c r="C15" t="s">
        <v>648</v>
      </c>
    </row>
    <row r="16" spans="1:7" x14ac:dyDescent="0.2">
      <c r="C16" t="s">
        <v>648</v>
      </c>
    </row>
    <row r="17" spans="3:3" x14ac:dyDescent="0.2">
      <c r="C17" t="s">
        <v>648</v>
      </c>
    </row>
    <row r="18" spans="3:3" x14ac:dyDescent="0.2">
      <c r="C18" t="s">
        <v>648</v>
      </c>
    </row>
    <row r="19" spans="3:3" x14ac:dyDescent="0.2">
      <c r="C19" t="s">
        <v>648</v>
      </c>
    </row>
    <row r="20" spans="3:3" x14ac:dyDescent="0.2">
      <c r="C20" t="s">
        <v>648</v>
      </c>
    </row>
    <row r="21" spans="3:3" x14ac:dyDescent="0.2">
      <c r="C21" t="s">
        <v>648</v>
      </c>
    </row>
    <row r="22" spans="3:3" x14ac:dyDescent="0.2">
      <c r="C22" t="s">
        <v>648</v>
      </c>
    </row>
    <row r="23" spans="3:3" x14ac:dyDescent="0.2">
      <c r="C23" t="s">
        <v>648</v>
      </c>
    </row>
    <row r="24" spans="3:3" x14ac:dyDescent="0.2">
      <c r="C24" t="s">
        <v>648</v>
      </c>
    </row>
    <row r="25" spans="3:3" x14ac:dyDescent="0.2">
      <c r="C25" t="s">
        <v>648</v>
      </c>
    </row>
    <row r="26" spans="3:3" x14ac:dyDescent="0.2">
      <c r="C26" t="s">
        <v>648</v>
      </c>
    </row>
    <row r="27" spans="3:3" x14ac:dyDescent="0.2">
      <c r="C27" t="s">
        <v>648</v>
      </c>
    </row>
    <row r="28" spans="3:3" x14ac:dyDescent="0.2">
      <c r="C28" t="s">
        <v>648</v>
      </c>
    </row>
    <row r="29" spans="3:3" x14ac:dyDescent="0.2">
      <c r="C29" t="s">
        <v>648</v>
      </c>
    </row>
    <row r="30" spans="3:3" x14ac:dyDescent="0.2">
      <c r="C30" t="s">
        <v>648</v>
      </c>
    </row>
    <row r="31" spans="3:3" x14ac:dyDescent="0.2">
      <c r="C31" t="s">
        <v>648</v>
      </c>
    </row>
    <row r="32" spans="3:3" x14ac:dyDescent="0.2">
      <c r="C32" t="s">
        <v>648</v>
      </c>
    </row>
    <row r="33" spans="3:3" x14ac:dyDescent="0.2">
      <c r="C33" t="s">
        <v>648</v>
      </c>
    </row>
    <row r="34" spans="3:3" x14ac:dyDescent="0.2">
      <c r="C34" t="s">
        <v>648</v>
      </c>
    </row>
    <row r="35" spans="3:3" x14ac:dyDescent="0.2">
      <c r="C35" t="s">
        <v>648</v>
      </c>
    </row>
    <row r="36" spans="3:3" x14ac:dyDescent="0.2">
      <c r="C36" t="s">
        <v>648</v>
      </c>
    </row>
    <row r="37" spans="3:3" x14ac:dyDescent="0.2">
      <c r="C37" t="s">
        <v>648</v>
      </c>
    </row>
    <row r="38" spans="3:3" x14ac:dyDescent="0.2">
      <c r="C38" t="s">
        <v>648</v>
      </c>
    </row>
    <row r="39" spans="3:3" x14ac:dyDescent="0.2">
      <c r="C39" t="s">
        <v>648</v>
      </c>
    </row>
    <row r="40" spans="3:3" x14ac:dyDescent="0.2">
      <c r="C40" t="s">
        <v>648</v>
      </c>
    </row>
    <row r="41" spans="3:3" x14ac:dyDescent="0.2">
      <c r="C41" t="s">
        <v>648</v>
      </c>
    </row>
    <row r="42" spans="3:3" x14ac:dyDescent="0.2">
      <c r="C42" t="s">
        <v>648</v>
      </c>
    </row>
    <row r="43" spans="3:3" x14ac:dyDescent="0.2">
      <c r="C43" t="s">
        <v>648</v>
      </c>
    </row>
    <row r="44" spans="3:3" x14ac:dyDescent="0.2">
      <c r="C44" t="s">
        <v>648</v>
      </c>
    </row>
    <row r="45" spans="3:3" x14ac:dyDescent="0.2">
      <c r="C45" t="s">
        <v>648</v>
      </c>
    </row>
    <row r="46" spans="3:3" x14ac:dyDescent="0.2">
      <c r="C46" t="s">
        <v>648</v>
      </c>
    </row>
    <row r="47" spans="3:3" x14ac:dyDescent="0.2">
      <c r="C47" t="s">
        <v>648</v>
      </c>
    </row>
    <row r="48" spans="3:3" x14ac:dyDescent="0.2">
      <c r="C48" t="s">
        <v>648</v>
      </c>
    </row>
    <row r="49" spans="3:3" x14ac:dyDescent="0.2">
      <c r="C49" t="s">
        <v>648</v>
      </c>
    </row>
    <row r="50" spans="3:3" x14ac:dyDescent="0.2">
      <c r="C50" t="s">
        <v>648</v>
      </c>
    </row>
    <row r="51" spans="3:3" x14ac:dyDescent="0.2">
      <c r="C51" t="s">
        <v>648</v>
      </c>
    </row>
    <row r="52" spans="3:3" x14ac:dyDescent="0.2">
      <c r="C52" t="s">
        <v>648</v>
      </c>
    </row>
    <row r="53" spans="3:3" x14ac:dyDescent="0.2">
      <c r="C53" t="s">
        <v>648</v>
      </c>
    </row>
    <row r="54" spans="3:3" x14ac:dyDescent="0.2">
      <c r="C54" t="s">
        <v>648</v>
      </c>
    </row>
    <row r="55" spans="3:3" x14ac:dyDescent="0.2">
      <c r="C55" t="s">
        <v>648</v>
      </c>
    </row>
    <row r="56" spans="3:3" x14ac:dyDescent="0.2">
      <c r="C56" t="s">
        <v>648</v>
      </c>
    </row>
    <row r="57" spans="3:3" x14ac:dyDescent="0.2">
      <c r="C57" t="s">
        <v>648</v>
      </c>
    </row>
    <row r="58" spans="3:3" x14ac:dyDescent="0.2">
      <c r="C58" t="s">
        <v>648</v>
      </c>
    </row>
    <row r="59" spans="3:3" x14ac:dyDescent="0.2">
      <c r="C59" t="s">
        <v>648</v>
      </c>
    </row>
    <row r="60" spans="3:3" x14ac:dyDescent="0.2">
      <c r="C60" t="s">
        <v>648</v>
      </c>
    </row>
    <row r="61" spans="3:3" x14ac:dyDescent="0.2">
      <c r="C61" t="s">
        <v>648</v>
      </c>
    </row>
    <row r="62" spans="3:3" x14ac:dyDescent="0.2">
      <c r="C62" t="s">
        <v>648</v>
      </c>
    </row>
    <row r="63" spans="3:3" x14ac:dyDescent="0.2">
      <c r="C63" t="s">
        <v>648</v>
      </c>
    </row>
    <row r="64" spans="3:3" x14ac:dyDescent="0.2">
      <c r="C64" t="s">
        <v>648</v>
      </c>
    </row>
    <row r="65" spans="3:3" x14ac:dyDescent="0.2">
      <c r="C65" t="s">
        <v>648</v>
      </c>
    </row>
    <row r="66" spans="3:3" x14ac:dyDescent="0.2">
      <c r="C66" t="s">
        <v>648</v>
      </c>
    </row>
    <row r="67" spans="3:3" x14ac:dyDescent="0.2">
      <c r="C67" t="s">
        <v>648</v>
      </c>
    </row>
    <row r="68" spans="3:3" x14ac:dyDescent="0.2">
      <c r="C68" t="s">
        <v>648</v>
      </c>
    </row>
    <row r="69" spans="3:3" x14ac:dyDescent="0.2">
      <c r="C69" t="s">
        <v>648</v>
      </c>
    </row>
    <row r="70" spans="3:3" x14ac:dyDescent="0.2">
      <c r="C70" t="s">
        <v>648</v>
      </c>
    </row>
    <row r="71" spans="3:3" x14ac:dyDescent="0.2">
      <c r="C71" t="s">
        <v>648</v>
      </c>
    </row>
    <row r="72" spans="3:3" x14ac:dyDescent="0.2">
      <c r="C72" t="s">
        <v>648</v>
      </c>
    </row>
    <row r="73" spans="3:3" x14ac:dyDescent="0.2">
      <c r="C73" t="s">
        <v>648</v>
      </c>
    </row>
    <row r="74" spans="3:3" x14ac:dyDescent="0.2">
      <c r="C74" t="s">
        <v>648</v>
      </c>
    </row>
    <row r="75" spans="3:3" x14ac:dyDescent="0.2">
      <c r="C75" t="s">
        <v>648</v>
      </c>
    </row>
    <row r="76" spans="3:3" x14ac:dyDescent="0.2">
      <c r="C76" t="s">
        <v>648</v>
      </c>
    </row>
    <row r="77" spans="3:3" x14ac:dyDescent="0.2">
      <c r="C77" t="s">
        <v>648</v>
      </c>
    </row>
    <row r="78" spans="3:3" x14ac:dyDescent="0.2">
      <c r="C78" t="s">
        <v>648</v>
      </c>
    </row>
    <row r="79" spans="3:3" x14ac:dyDescent="0.2">
      <c r="C79" t="s">
        <v>648</v>
      </c>
    </row>
    <row r="80" spans="3:3" x14ac:dyDescent="0.2">
      <c r="C80" t="s">
        <v>648</v>
      </c>
    </row>
    <row r="81" spans="3:3" x14ac:dyDescent="0.2">
      <c r="C81" t="s">
        <v>648</v>
      </c>
    </row>
    <row r="82" spans="3:3" x14ac:dyDescent="0.2">
      <c r="C82" t="s">
        <v>648</v>
      </c>
    </row>
    <row r="83" spans="3:3" x14ac:dyDescent="0.2">
      <c r="C83" t="s">
        <v>648</v>
      </c>
    </row>
    <row r="84" spans="3:3" x14ac:dyDescent="0.2">
      <c r="C84" t="s">
        <v>648</v>
      </c>
    </row>
    <row r="85" spans="3:3" x14ac:dyDescent="0.2">
      <c r="C85" t="s">
        <v>648</v>
      </c>
    </row>
    <row r="86" spans="3:3" x14ac:dyDescent="0.2">
      <c r="C86" t="s">
        <v>648</v>
      </c>
    </row>
    <row r="87" spans="3:3" x14ac:dyDescent="0.2">
      <c r="C87" t="s">
        <v>648</v>
      </c>
    </row>
    <row r="88" spans="3:3" x14ac:dyDescent="0.2">
      <c r="C88" t="s">
        <v>648</v>
      </c>
    </row>
    <row r="89" spans="3:3" x14ac:dyDescent="0.2">
      <c r="C89" t="s">
        <v>648</v>
      </c>
    </row>
    <row r="90" spans="3:3" x14ac:dyDescent="0.2">
      <c r="C90" t="s">
        <v>648</v>
      </c>
    </row>
    <row r="91" spans="3:3" x14ac:dyDescent="0.2">
      <c r="C91" t="s">
        <v>648</v>
      </c>
    </row>
    <row r="92" spans="3:3" x14ac:dyDescent="0.2">
      <c r="C92" t="s">
        <v>648</v>
      </c>
    </row>
    <row r="93" spans="3:3" x14ac:dyDescent="0.2">
      <c r="C93" t="s">
        <v>648</v>
      </c>
    </row>
    <row r="94" spans="3:3" x14ac:dyDescent="0.2">
      <c r="C94" t="s">
        <v>648</v>
      </c>
    </row>
    <row r="95" spans="3:3" x14ac:dyDescent="0.2">
      <c r="C95" t="s">
        <v>648</v>
      </c>
    </row>
    <row r="96" spans="3:3" x14ac:dyDescent="0.2">
      <c r="C96" t="s">
        <v>648</v>
      </c>
    </row>
    <row r="97" spans="3:3" x14ac:dyDescent="0.2">
      <c r="C97" t="s">
        <v>648</v>
      </c>
    </row>
    <row r="98" spans="3:3" x14ac:dyDescent="0.2">
      <c r="C98" t="s">
        <v>648</v>
      </c>
    </row>
    <row r="99" spans="3:3" x14ac:dyDescent="0.2">
      <c r="C99" t="s">
        <v>648</v>
      </c>
    </row>
    <row r="100" spans="3:3" x14ac:dyDescent="0.2">
      <c r="C100" t="s">
        <v>648</v>
      </c>
    </row>
    <row r="101" spans="3:3" x14ac:dyDescent="0.2">
      <c r="C101" t="s">
        <v>648</v>
      </c>
    </row>
    <row r="102" spans="3:3" x14ac:dyDescent="0.2">
      <c r="C102" t="s">
        <v>648</v>
      </c>
    </row>
    <row r="103" spans="3:3" x14ac:dyDescent="0.2">
      <c r="C103" t="s">
        <v>648</v>
      </c>
    </row>
    <row r="104" spans="3:3" x14ac:dyDescent="0.2">
      <c r="C104" t="s">
        <v>648</v>
      </c>
    </row>
    <row r="105" spans="3:3" x14ac:dyDescent="0.2">
      <c r="C105" t="s">
        <v>648</v>
      </c>
    </row>
    <row r="106" spans="3:3" x14ac:dyDescent="0.2">
      <c r="C106" t="s">
        <v>648</v>
      </c>
    </row>
    <row r="107" spans="3:3" x14ac:dyDescent="0.2">
      <c r="C107" t="s">
        <v>648</v>
      </c>
    </row>
    <row r="108" spans="3:3" x14ac:dyDescent="0.2">
      <c r="C108" t="s">
        <v>648</v>
      </c>
    </row>
    <row r="109" spans="3:3" x14ac:dyDescent="0.2">
      <c r="C109" t="s">
        <v>648</v>
      </c>
    </row>
    <row r="110" spans="3:3" x14ac:dyDescent="0.2">
      <c r="C110" t="s">
        <v>648</v>
      </c>
    </row>
    <row r="111" spans="3:3" x14ac:dyDescent="0.2">
      <c r="C111" t="s">
        <v>648</v>
      </c>
    </row>
    <row r="112" spans="3:3" x14ac:dyDescent="0.2">
      <c r="C112" t="s">
        <v>648</v>
      </c>
    </row>
    <row r="113" spans="3:3" x14ac:dyDescent="0.2">
      <c r="C113" t="s">
        <v>648</v>
      </c>
    </row>
    <row r="114" spans="3:3" x14ac:dyDescent="0.2">
      <c r="C114" t="s">
        <v>648</v>
      </c>
    </row>
    <row r="115" spans="3:3" x14ac:dyDescent="0.2">
      <c r="C115" t="s">
        <v>648</v>
      </c>
    </row>
    <row r="116" spans="3:3" x14ac:dyDescent="0.2">
      <c r="C116" t="s">
        <v>648</v>
      </c>
    </row>
    <row r="117" spans="3:3" x14ac:dyDescent="0.2">
      <c r="C117" t="s">
        <v>648</v>
      </c>
    </row>
    <row r="118" spans="3:3" x14ac:dyDescent="0.2">
      <c r="C118" t="s">
        <v>648</v>
      </c>
    </row>
    <row r="119" spans="3:3" x14ac:dyDescent="0.2">
      <c r="C119" t="s">
        <v>648</v>
      </c>
    </row>
    <row r="120" spans="3:3" x14ac:dyDescent="0.2">
      <c r="C120" t="s">
        <v>648</v>
      </c>
    </row>
    <row r="121" spans="3:3" x14ac:dyDescent="0.2">
      <c r="C121" t="s">
        <v>648</v>
      </c>
    </row>
    <row r="122" spans="3:3" x14ac:dyDescent="0.2">
      <c r="C122" t="s">
        <v>648</v>
      </c>
    </row>
    <row r="123" spans="3:3" x14ac:dyDescent="0.2">
      <c r="C123" t="s">
        <v>648</v>
      </c>
    </row>
    <row r="124" spans="3:3" x14ac:dyDescent="0.2">
      <c r="C124" t="s">
        <v>648</v>
      </c>
    </row>
    <row r="125" spans="3:3" x14ac:dyDescent="0.2">
      <c r="C125" t="s">
        <v>648</v>
      </c>
    </row>
    <row r="126" spans="3:3" x14ac:dyDescent="0.2">
      <c r="C126" t="s">
        <v>648</v>
      </c>
    </row>
    <row r="127" spans="3:3" x14ac:dyDescent="0.2">
      <c r="C127" t="s">
        <v>648</v>
      </c>
    </row>
    <row r="128" spans="3:3" x14ac:dyDescent="0.2">
      <c r="C128" t="s">
        <v>648</v>
      </c>
    </row>
    <row r="129" spans="3:3" x14ac:dyDescent="0.2">
      <c r="C129" t="s">
        <v>648</v>
      </c>
    </row>
    <row r="130" spans="3:3" x14ac:dyDescent="0.2">
      <c r="C130" t="s">
        <v>648</v>
      </c>
    </row>
    <row r="131" spans="3:3" x14ac:dyDescent="0.2">
      <c r="C131" t="s">
        <v>648</v>
      </c>
    </row>
    <row r="132" spans="3:3" x14ac:dyDescent="0.2">
      <c r="C132" t="s">
        <v>648</v>
      </c>
    </row>
    <row r="133" spans="3:3" x14ac:dyDescent="0.2">
      <c r="C133" t="s">
        <v>648</v>
      </c>
    </row>
    <row r="134" spans="3:3" x14ac:dyDescent="0.2">
      <c r="C134" t="s">
        <v>648</v>
      </c>
    </row>
    <row r="135" spans="3:3" x14ac:dyDescent="0.2">
      <c r="C135" t="s">
        <v>648</v>
      </c>
    </row>
    <row r="136" spans="3:3" x14ac:dyDescent="0.2">
      <c r="C136" t="s">
        <v>648</v>
      </c>
    </row>
    <row r="137" spans="3:3" x14ac:dyDescent="0.2">
      <c r="C137" t="s">
        <v>648</v>
      </c>
    </row>
    <row r="138" spans="3:3" x14ac:dyDescent="0.2">
      <c r="C138" t="s">
        <v>648</v>
      </c>
    </row>
    <row r="139" spans="3:3" x14ac:dyDescent="0.2">
      <c r="C139" t="s">
        <v>648</v>
      </c>
    </row>
    <row r="140" spans="3:3" x14ac:dyDescent="0.2">
      <c r="C140" t="s">
        <v>648</v>
      </c>
    </row>
    <row r="141" spans="3:3" x14ac:dyDescent="0.2">
      <c r="C141" t="s">
        <v>648</v>
      </c>
    </row>
    <row r="142" spans="3:3" x14ac:dyDescent="0.2">
      <c r="C142" t="s">
        <v>648</v>
      </c>
    </row>
    <row r="143" spans="3:3" x14ac:dyDescent="0.2">
      <c r="C143" t="s">
        <v>648</v>
      </c>
    </row>
    <row r="144" spans="3:3" x14ac:dyDescent="0.2">
      <c r="C144" t="s">
        <v>648</v>
      </c>
    </row>
    <row r="145" spans="3:3" x14ac:dyDescent="0.2">
      <c r="C145" t="s">
        <v>648</v>
      </c>
    </row>
    <row r="146" spans="3:3" x14ac:dyDescent="0.2">
      <c r="C146" t="s">
        <v>648</v>
      </c>
    </row>
    <row r="147" spans="3:3" x14ac:dyDescent="0.2">
      <c r="C147" t="s">
        <v>648</v>
      </c>
    </row>
    <row r="148" spans="3:3" x14ac:dyDescent="0.2">
      <c r="C148" t="s">
        <v>648</v>
      </c>
    </row>
    <row r="149" spans="3:3" x14ac:dyDescent="0.2">
      <c r="C149" t="s">
        <v>648</v>
      </c>
    </row>
    <row r="150" spans="3:3" x14ac:dyDescent="0.2">
      <c r="C150" t="s">
        <v>648</v>
      </c>
    </row>
    <row r="151" spans="3:3" x14ac:dyDescent="0.2">
      <c r="C151" t="s">
        <v>648</v>
      </c>
    </row>
    <row r="152" spans="3:3" x14ac:dyDescent="0.2">
      <c r="C152" t="s">
        <v>648</v>
      </c>
    </row>
    <row r="153" spans="3:3" x14ac:dyDescent="0.2">
      <c r="C153" t="s">
        <v>648</v>
      </c>
    </row>
    <row r="154" spans="3:3" x14ac:dyDescent="0.2">
      <c r="C154" t="s">
        <v>648</v>
      </c>
    </row>
    <row r="155" spans="3:3" x14ac:dyDescent="0.2">
      <c r="C155" t="s">
        <v>648</v>
      </c>
    </row>
    <row r="156" spans="3:3" x14ac:dyDescent="0.2">
      <c r="C156" t="s">
        <v>648</v>
      </c>
    </row>
    <row r="157" spans="3:3" x14ac:dyDescent="0.2">
      <c r="C157" t="s">
        <v>648</v>
      </c>
    </row>
    <row r="158" spans="3:3" x14ac:dyDescent="0.2">
      <c r="C158" t="s">
        <v>648</v>
      </c>
    </row>
    <row r="159" spans="3:3" x14ac:dyDescent="0.2">
      <c r="C159" t="s">
        <v>648</v>
      </c>
    </row>
    <row r="160" spans="3:3" x14ac:dyDescent="0.2">
      <c r="C160" t="s">
        <v>648</v>
      </c>
    </row>
    <row r="161" spans="3:3" x14ac:dyDescent="0.2">
      <c r="C161" t="s">
        <v>648</v>
      </c>
    </row>
    <row r="162" spans="3:3" x14ac:dyDescent="0.2">
      <c r="C162" t="s">
        <v>648</v>
      </c>
    </row>
    <row r="163" spans="3:3" x14ac:dyDescent="0.2">
      <c r="C163" t="s">
        <v>648</v>
      </c>
    </row>
    <row r="164" spans="3:3" x14ac:dyDescent="0.2">
      <c r="C164" t="s">
        <v>648</v>
      </c>
    </row>
    <row r="165" spans="3:3" x14ac:dyDescent="0.2">
      <c r="C165" t="s">
        <v>648</v>
      </c>
    </row>
    <row r="166" spans="3:3" x14ac:dyDescent="0.2">
      <c r="C166" t="s">
        <v>648</v>
      </c>
    </row>
    <row r="167" spans="3:3" x14ac:dyDescent="0.2">
      <c r="C167" t="s">
        <v>648</v>
      </c>
    </row>
    <row r="168" spans="3:3" x14ac:dyDescent="0.2">
      <c r="C168" t="s">
        <v>648</v>
      </c>
    </row>
    <row r="169" spans="3:3" x14ac:dyDescent="0.2">
      <c r="C169" t="s">
        <v>648</v>
      </c>
    </row>
    <row r="170" spans="3:3" x14ac:dyDescent="0.2">
      <c r="C170" t="s">
        <v>648</v>
      </c>
    </row>
    <row r="171" spans="3:3" x14ac:dyDescent="0.2">
      <c r="C171" t="s">
        <v>648</v>
      </c>
    </row>
    <row r="172" spans="3:3" x14ac:dyDescent="0.2">
      <c r="C172" t="s">
        <v>648</v>
      </c>
    </row>
    <row r="173" spans="3:3" x14ac:dyDescent="0.2">
      <c r="C173" t="s">
        <v>648</v>
      </c>
    </row>
    <row r="174" spans="3:3" x14ac:dyDescent="0.2">
      <c r="C174" t="s">
        <v>648</v>
      </c>
    </row>
    <row r="175" spans="3:3" x14ac:dyDescent="0.2">
      <c r="C175" t="s">
        <v>648</v>
      </c>
    </row>
    <row r="176" spans="3:3" x14ac:dyDescent="0.2">
      <c r="C176" t="s">
        <v>648</v>
      </c>
    </row>
    <row r="177" spans="3:3" x14ac:dyDescent="0.2">
      <c r="C177" t="s">
        <v>648</v>
      </c>
    </row>
    <row r="178" spans="3:3" x14ac:dyDescent="0.2">
      <c r="C178" t="s">
        <v>648</v>
      </c>
    </row>
    <row r="179" spans="3:3" x14ac:dyDescent="0.2">
      <c r="C179" t="s">
        <v>648</v>
      </c>
    </row>
    <row r="180" spans="3:3" x14ac:dyDescent="0.2">
      <c r="C180" t="s">
        <v>648</v>
      </c>
    </row>
    <row r="181" spans="3:3" x14ac:dyDescent="0.2">
      <c r="C181" t="s">
        <v>648</v>
      </c>
    </row>
    <row r="182" spans="3:3" x14ac:dyDescent="0.2">
      <c r="C182" t="s">
        <v>648</v>
      </c>
    </row>
    <row r="183" spans="3:3" x14ac:dyDescent="0.2">
      <c r="C183" t="s">
        <v>648</v>
      </c>
    </row>
    <row r="184" spans="3:3" x14ac:dyDescent="0.2">
      <c r="C184" t="s">
        <v>648</v>
      </c>
    </row>
    <row r="185" spans="3:3" x14ac:dyDescent="0.2">
      <c r="C185" t="s">
        <v>648</v>
      </c>
    </row>
    <row r="186" spans="3:3" x14ac:dyDescent="0.2">
      <c r="C186" t="s">
        <v>648</v>
      </c>
    </row>
    <row r="187" spans="3:3" x14ac:dyDescent="0.2">
      <c r="C187" t="s">
        <v>648</v>
      </c>
    </row>
    <row r="188" spans="3:3" x14ac:dyDescent="0.2">
      <c r="C188" t="s">
        <v>648</v>
      </c>
    </row>
    <row r="189" spans="3:3" x14ac:dyDescent="0.2">
      <c r="C189" t="s">
        <v>648</v>
      </c>
    </row>
    <row r="190" spans="3:3" x14ac:dyDescent="0.2">
      <c r="C190" t="s">
        <v>648</v>
      </c>
    </row>
    <row r="191" spans="3:3" x14ac:dyDescent="0.2">
      <c r="C191" t="s">
        <v>648</v>
      </c>
    </row>
    <row r="192" spans="3:3" x14ac:dyDescent="0.2">
      <c r="C192" t="s">
        <v>648</v>
      </c>
    </row>
    <row r="193" spans="3:3" x14ac:dyDescent="0.2">
      <c r="C193" t="s">
        <v>648</v>
      </c>
    </row>
    <row r="194" spans="3:3" x14ac:dyDescent="0.2">
      <c r="C194" t="s">
        <v>648</v>
      </c>
    </row>
    <row r="195" spans="3:3" x14ac:dyDescent="0.2">
      <c r="C195" t="s">
        <v>648</v>
      </c>
    </row>
    <row r="196" spans="3:3" x14ac:dyDescent="0.2">
      <c r="C196" t="s">
        <v>648</v>
      </c>
    </row>
    <row r="197" spans="3:3" x14ac:dyDescent="0.2">
      <c r="C197" t="s">
        <v>648</v>
      </c>
    </row>
    <row r="198" spans="3:3" x14ac:dyDescent="0.2">
      <c r="C198" t="s">
        <v>648</v>
      </c>
    </row>
    <row r="199" spans="3:3" x14ac:dyDescent="0.2">
      <c r="C199" t="s">
        <v>648</v>
      </c>
    </row>
    <row r="200" spans="3:3" x14ac:dyDescent="0.2">
      <c r="C200" t="s">
        <v>648</v>
      </c>
    </row>
    <row r="201" spans="3:3" x14ac:dyDescent="0.2">
      <c r="C201" t="s">
        <v>648</v>
      </c>
    </row>
    <row r="202" spans="3:3" x14ac:dyDescent="0.2">
      <c r="C202" t="s">
        <v>648</v>
      </c>
    </row>
    <row r="203" spans="3:3" x14ac:dyDescent="0.2">
      <c r="C203" t="s">
        <v>648</v>
      </c>
    </row>
    <row r="204" spans="3:3" x14ac:dyDescent="0.2">
      <c r="C204" t="s">
        <v>648</v>
      </c>
    </row>
    <row r="205" spans="3:3" x14ac:dyDescent="0.2">
      <c r="C205" t="s">
        <v>648</v>
      </c>
    </row>
    <row r="206" spans="3:3" x14ac:dyDescent="0.2">
      <c r="C206" t="s">
        <v>648</v>
      </c>
    </row>
    <row r="207" spans="3:3" x14ac:dyDescent="0.2">
      <c r="C207" t="s">
        <v>648</v>
      </c>
    </row>
    <row r="208" spans="3:3" x14ac:dyDescent="0.2">
      <c r="C208" t="s">
        <v>648</v>
      </c>
    </row>
  </sheetData>
  <mergeCells count="1">
    <mergeCell ref="B1:G1"/>
  </mergeCells>
  <conditionalFormatting sqref="A3:G3 D4:G121 E4:F124 A4:B121 C4:C208">
    <cfRule type="containsBlanks" dxfId="20" priority="2">
      <formula>LEN(TRIM(A3))=0</formula>
    </cfRule>
  </conditionalFormatting>
  <conditionalFormatting sqref="D3:G124">
    <cfRule type="containsBlanks" dxfId="19" priority="1">
      <formula>LEN(TRIM(D3))=0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EB7C07FE-48F2-46EF-BFBD-F1C4D94A1CD0}">
          <x14:formula1>
            <xm:f>HVAC_options!$E$3:$E$7</xm:f>
          </x14:formula1>
          <xm:sqref>D3:D50</xm:sqref>
        </x14:dataValidation>
        <x14:dataValidation type="list" allowBlank="1" showInputMessage="1" showErrorMessage="1" xr:uid="{75727552-93B4-4D7E-835C-6E2046BF9729}">
          <x14:formula1>
            <xm:f>HVAC_options!$F$3:$F$11</xm:f>
          </x14:formula1>
          <xm:sqref>G3:G53</xm:sqref>
        </x14:dataValidation>
        <x14:dataValidation type="list" allowBlank="1" showInputMessage="1" showErrorMessage="1" xr:uid="{772049FA-CA8D-924A-9ACC-0C7311E6D2D2}">
          <x14:formula1>
            <xm:f>HVAC_options!$L$3:$L$7</xm:f>
          </x14:formula1>
          <xm:sqref>E3:E124</xm:sqref>
        </x14:dataValidation>
        <x14:dataValidation type="list" allowBlank="1" showInputMessage="1" showErrorMessage="1" xr:uid="{F86E37D1-7884-434A-AA2F-495663D0E5C5}">
          <x14:formula1>
            <xm:f>HVAC_options!$M$3:$M$7</xm:f>
          </x14:formula1>
          <xm:sqref>F3:F124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460</v>
      </c>
      <c r="B1" s="47" t="s">
        <v>553</v>
      </c>
      <c r="C1" s="49" t="s">
        <v>461</v>
      </c>
      <c r="D1" s="47" t="s">
        <v>553</v>
      </c>
      <c r="E1" s="53" t="s">
        <v>459</v>
      </c>
    </row>
    <row r="2" spans="1:5" ht="17" x14ac:dyDescent="0.2">
      <c r="A2" s="43" t="s">
        <v>373</v>
      </c>
      <c r="B2" s="44" t="s">
        <v>366</v>
      </c>
      <c r="C2" s="43" t="s">
        <v>374</v>
      </c>
      <c r="D2" s="43" t="s">
        <v>400</v>
      </c>
      <c r="E2" s="45" t="s">
        <v>375</v>
      </c>
    </row>
    <row r="3" spans="1:5" ht="34" x14ac:dyDescent="0.2">
      <c r="A3" t="s">
        <v>426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398</v>
      </c>
      <c r="B4" s="7" t="str">
        <f>_xlfn.XLOOKUP(A4,Units!$A$2:$A$100,Units!$C$2:$C$100,"")</f>
        <v xml:space="preserve">Temperature of hot water distribution </v>
      </c>
      <c r="D4" t="str">
        <f>_xlfn.XLOOKUP(A4,Units!$A$2:$A$100,Units!$B$2:$B$100,"")</f>
        <v>C</v>
      </c>
    </row>
    <row r="5" spans="1:5" ht="17" x14ac:dyDescent="0.2">
      <c r="A5" t="s">
        <v>427</v>
      </c>
      <c r="B5" s="7" t="str">
        <f>_xlfn.XLOOKUP(A5,Units!$A$2:$A$100,Units!$C$2:$C$100,"")</f>
        <v>Performance of the DHW equipment to heat water</v>
      </c>
      <c r="D5" t="str">
        <f>_xlfn.XLOOKUP(A5,Units!$A$2:$A$100,Units!$B$2:$B$100,"")</f>
        <v>Unitless</v>
      </c>
    </row>
    <row r="6" spans="1:5" ht="17" x14ac:dyDescent="0.2">
      <c r="A6" t="s">
        <v>399</v>
      </c>
      <c r="B6" s="7" t="str">
        <f>_xlfn.XLOOKUP(A6,Units!$A$2:$A$100,Units!$C$2:$C$100,"")</f>
        <v>Fuel type used to heat base DHW equipment</v>
      </c>
      <c r="D6" t="str">
        <f>_xlfn.XLOOKUP(A6,Units!$A$2:$A$100,Units!$B$2:$B$100,"")</f>
        <v>ListChoice</v>
      </c>
    </row>
    <row r="7" spans="1:5" ht="34" x14ac:dyDescent="0.2">
      <c r="A7" t="s">
        <v>426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398</v>
      </c>
      <c r="B8" s="7" t="str">
        <f>_xlfn.XLOOKUP(A8,Units!$A$2:$A$100,Units!$C$2:$C$100,"")</f>
        <v xml:space="preserve">Temperature of hot water distribution </v>
      </c>
      <c r="D8" t="str">
        <f>_xlfn.XLOOKUP(A8,Units!$A$2:$A$100,Units!$B$2:$B$100,"")</f>
        <v>C</v>
      </c>
    </row>
    <row r="9" spans="1:5" ht="17" x14ac:dyDescent="0.2">
      <c r="A9" t="s">
        <v>427</v>
      </c>
      <c r="B9" s="7" t="str">
        <f>_xlfn.XLOOKUP(A9,Units!$A$2:$A$100,Units!$C$2:$C$100,"")</f>
        <v>Performance of the DHW equipment to heat water</v>
      </c>
      <c r="D9" t="str">
        <f>_xlfn.XLOOKUP(A9,Units!$A$2:$A$100,Units!$B$2:$B$100,"")</f>
        <v>Unitless</v>
      </c>
    </row>
    <row r="10" spans="1:5" ht="17" x14ac:dyDescent="0.2">
      <c r="A10" t="s">
        <v>399</v>
      </c>
      <c r="B10" s="7" t="str">
        <f>_xlfn.XLOOKUP(A10,Units!$A$2:$A$100,Units!$C$2:$C$100,"")</f>
        <v>Fuel type used to heat base DHW equipment</v>
      </c>
      <c r="D10" t="str">
        <f>_xlfn.XLOOKUP(A10,Units!$A$2:$A$100,Units!$B$2:$B$100,"")</f>
        <v>ListChoice</v>
      </c>
    </row>
    <row r="11" spans="1:5" ht="34" x14ac:dyDescent="0.2">
      <c r="A11" t="s">
        <v>426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398</v>
      </c>
      <c r="B12" s="7" t="str">
        <f>_xlfn.XLOOKUP(A12,Units!$A$2:$A$100,Units!$C$2:$C$100,"")</f>
        <v xml:space="preserve">Temperature of hot water distribution </v>
      </c>
      <c r="D12" t="str">
        <f>_xlfn.XLOOKUP(A12,Units!$A$2:$A$100,Units!$B$2:$B$100,"")</f>
        <v>C</v>
      </c>
    </row>
    <row r="13" spans="1:5" ht="17" x14ac:dyDescent="0.2">
      <c r="A13" t="s">
        <v>427</v>
      </c>
      <c r="B13" s="7" t="str">
        <f>_xlfn.XLOOKUP(A13,Units!$A$2:$A$100,Units!$C$2:$C$100,"")</f>
        <v>Performance of the DHW equipment to heat water</v>
      </c>
      <c r="D13" t="str">
        <f>_xlfn.XLOOKUP(A13,Units!$A$2:$A$100,Units!$B$2:$B$100,"")</f>
        <v>Unitless</v>
      </c>
    </row>
    <row r="14" spans="1:5" ht="17" x14ac:dyDescent="0.2">
      <c r="A14" t="s">
        <v>399</v>
      </c>
      <c r="B14" s="7" t="str">
        <f>_xlfn.XLOOKUP(A14,Units!$A$2:$A$100,Units!$C$2:$C$100,"")</f>
        <v>Fuel type used to heat base DHW equipment</v>
      </c>
      <c r="D14" t="str">
        <f>_xlfn.XLOOKUP(A14,Units!$A$2:$A$100,Units!$B$2:$B$100,"")</f>
        <v>ListChoice</v>
      </c>
    </row>
    <row r="15" spans="1:5" ht="34" x14ac:dyDescent="0.2">
      <c r="A15" t="s">
        <v>426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398</v>
      </c>
      <c r="B16" s="7" t="str">
        <f>_xlfn.XLOOKUP(A16,Units!$A$2:$A$100,Units!$C$2:$C$100,"")</f>
        <v xml:space="preserve">Temperature of hot water distribution </v>
      </c>
      <c r="D16" t="str">
        <f>_xlfn.XLOOKUP(A16,Units!$A$2:$A$100,Units!$B$2:$B$100,"")</f>
        <v>C</v>
      </c>
    </row>
    <row r="17" spans="1:4" ht="17" x14ac:dyDescent="0.2">
      <c r="A17" t="s">
        <v>427</v>
      </c>
      <c r="B17" s="7" t="str">
        <f>_xlfn.XLOOKUP(A17,Units!$A$2:$A$100,Units!$C$2:$C$100,"")</f>
        <v>Performance of the DHW equipment to heat water</v>
      </c>
      <c r="D17" t="str">
        <f>_xlfn.XLOOKUP(A17,Units!$A$2:$A$100,Units!$B$2:$B$100,"")</f>
        <v>Unitless</v>
      </c>
    </row>
    <row r="18" spans="1:4" ht="17" x14ac:dyDescent="0.2">
      <c r="A18" t="s">
        <v>399</v>
      </c>
      <c r="B18" s="7" t="str">
        <f>_xlfn.XLOOKUP(A18,Units!$A$2:$A$100,Units!$C$2:$C$100,"")</f>
        <v>Fuel type used to heat base DHW equipment</v>
      </c>
      <c r="D18" t="str">
        <f>_xlfn.XLOOKUP(A18,Units!$A$2:$A$100,Units!$B$2:$B$100,"")</f>
        <v>ListChoice</v>
      </c>
    </row>
    <row r="19" spans="1:4" ht="34" x14ac:dyDescent="0.2">
      <c r="A19" t="s">
        <v>426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398</v>
      </c>
      <c r="B20" s="7" t="str">
        <f>_xlfn.XLOOKUP(A20,Units!$A$2:$A$100,Units!$C$2:$C$100,"")</f>
        <v xml:space="preserve">Temperature of hot water distribution </v>
      </c>
      <c r="D20" t="str">
        <f>_xlfn.XLOOKUP(A20,Units!$A$2:$A$100,Units!$B$2:$B$100,"")</f>
        <v>C</v>
      </c>
    </row>
    <row r="21" spans="1:4" ht="17" x14ac:dyDescent="0.2">
      <c r="A21" t="s">
        <v>427</v>
      </c>
      <c r="B21" s="7" t="str">
        <f>_xlfn.XLOOKUP(A21,Units!$A$2:$A$100,Units!$C$2:$C$100,"")</f>
        <v>Performance of the DHW equipment to heat water</v>
      </c>
      <c r="D21" t="str">
        <f>_xlfn.XLOOKUP(A21,Units!$A$2:$A$100,Units!$B$2:$B$100,"")</f>
        <v>Unitless</v>
      </c>
    </row>
    <row r="22" spans="1:4" ht="17" x14ac:dyDescent="0.2">
      <c r="A22" t="s">
        <v>399</v>
      </c>
      <c r="B22" s="7" t="str">
        <f>_xlfn.XLOOKUP(A22,Units!$A$2:$A$100,Units!$C$2:$C$100,"")</f>
        <v>Fuel type used to heat base DHW equipment</v>
      </c>
      <c r="D22" t="str">
        <f>_xlfn.XLOOKUP(A22,Units!$A$2:$A$100,Units!$B$2:$B$100,"")</f>
        <v>ListChoice</v>
      </c>
    </row>
  </sheetData>
  <conditionalFormatting sqref="A3:A116 C3:C116 E3:E116">
    <cfRule type="containsBlanks" dxfId="18"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D5"/>
  <sheetViews>
    <sheetView workbookViewId="0">
      <selection activeCell="C8" sqref="C8"/>
    </sheetView>
  </sheetViews>
  <sheetFormatPr baseColWidth="10" defaultColWidth="8.83203125" defaultRowHeight="16" x14ac:dyDescent="0.2"/>
  <cols>
    <col min="1" max="1" width="38.33203125" customWidth="1"/>
    <col min="2" max="2" width="29.5" customWidth="1"/>
    <col min="3" max="3" width="38.33203125" customWidth="1"/>
    <col min="4" max="4" width="38.33203125" style="30" customWidth="1"/>
    <col min="5" max="16384" width="8.83203125" style="5"/>
  </cols>
  <sheetData>
    <row r="1" spans="1:4" ht="51" x14ac:dyDescent="0.2">
      <c r="A1" s="53" t="s">
        <v>459</v>
      </c>
      <c r="B1" s="88" t="s">
        <v>461</v>
      </c>
      <c r="C1" s="67"/>
      <c r="D1" s="80"/>
    </row>
    <row r="2" spans="1:4" x14ac:dyDescent="0.2">
      <c r="A2" s="50" t="s">
        <v>0</v>
      </c>
      <c r="B2" s="50" t="s">
        <v>399</v>
      </c>
      <c r="C2" s="50" t="s">
        <v>398</v>
      </c>
      <c r="D2" s="54" t="s">
        <v>427</v>
      </c>
    </row>
    <row r="3" spans="1:4" x14ac:dyDescent="0.2">
      <c r="A3" t="s">
        <v>889</v>
      </c>
      <c r="B3" t="s">
        <v>543</v>
      </c>
    </row>
    <row r="4" spans="1:4" x14ac:dyDescent="0.2">
      <c r="A4" t="s">
        <v>884</v>
      </c>
      <c r="B4" t="s">
        <v>590</v>
      </c>
    </row>
    <row r="5" spans="1:4" x14ac:dyDescent="0.2">
      <c r="A5" t="s">
        <v>885</v>
      </c>
      <c r="B5" t="s">
        <v>594</v>
      </c>
    </row>
  </sheetData>
  <conditionalFormatting sqref="A3:D143">
    <cfRule type="containsBlanks" dxfId="17" priority="2">
      <formula>LEN(TRIM(A3))=0</formula>
    </cfRule>
  </conditionalFormatting>
  <conditionalFormatting sqref="B3:B143">
    <cfRule type="containsBlanks" dxfId="16" priority="1">
      <formula>LEN(TRIM(B3))=0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 C2:D2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5"/>
  <sheetViews>
    <sheetView workbookViewId="0">
      <selection activeCell="D13" sqref="D13"/>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459</v>
      </c>
      <c r="B1" s="124" t="s">
        <v>618</v>
      </c>
      <c r="C1" s="125"/>
      <c r="D1" s="125"/>
      <c r="E1" s="126"/>
      <c r="F1" s="82"/>
      <c r="G1" s="82"/>
    </row>
    <row r="2" spans="1:7" ht="17" x14ac:dyDescent="0.2">
      <c r="A2" s="50" t="s">
        <v>0</v>
      </c>
      <c r="B2" s="51" t="s">
        <v>464</v>
      </c>
      <c r="C2" s="50" t="s">
        <v>583</v>
      </c>
      <c r="D2" s="52" t="s">
        <v>584</v>
      </c>
      <c r="E2" s="54" t="s">
        <v>397</v>
      </c>
      <c r="F2" s="83"/>
    </row>
    <row r="3" spans="1:7" ht="14.25" customHeight="1" x14ac:dyDescent="0.2">
      <c r="A3" t="s">
        <v>886</v>
      </c>
      <c r="B3" t="s">
        <v>571</v>
      </c>
      <c r="C3" t="s">
        <v>596</v>
      </c>
      <c r="D3" t="s">
        <v>604</v>
      </c>
      <c r="E3" s="30" t="s">
        <v>591</v>
      </c>
    </row>
    <row r="4" spans="1:7" x14ac:dyDescent="0.2">
      <c r="A4" t="s">
        <v>887</v>
      </c>
    </row>
    <row r="5" spans="1:7" x14ac:dyDescent="0.2">
      <c r="A5" t="s">
        <v>904</v>
      </c>
      <c r="B5" t="s">
        <v>903</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553</v>
      </c>
      <c r="B1" s="122" t="s">
        <v>512</v>
      </c>
      <c r="C1" s="122"/>
      <c r="D1" s="122"/>
      <c r="E1" s="122"/>
      <c r="F1" s="122"/>
      <c r="G1" s="122"/>
      <c r="H1" s="122"/>
      <c r="I1" s="122"/>
      <c r="J1" s="56"/>
      <c r="K1" s="56"/>
      <c r="L1" s="56"/>
      <c r="M1" s="57"/>
      <c r="O1" s="55" t="s">
        <v>513</v>
      </c>
      <c r="P1" s="55"/>
    </row>
    <row r="2" spans="1:16" x14ac:dyDescent="0.2">
      <c r="A2" s="58" t="s">
        <v>514</v>
      </c>
      <c r="B2" s="59" t="s">
        <v>418</v>
      </c>
      <c r="C2" s="59" t="s">
        <v>367</v>
      </c>
      <c r="D2" s="59" t="s">
        <v>368</v>
      </c>
      <c r="E2" s="59" t="s">
        <v>369</v>
      </c>
      <c r="F2" s="59" t="s">
        <v>370</v>
      </c>
      <c r="G2" s="59" t="s">
        <v>371</v>
      </c>
      <c r="H2" s="59" t="s">
        <v>507</v>
      </c>
      <c r="I2" s="59" t="s">
        <v>372</v>
      </c>
      <c r="J2" s="59" t="s">
        <v>508</v>
      </c>
      <c r="K2" s="59" t="s">
        <v>509</v>
      </c>
      <c r="L2" s="59" t="s">
        <v>510</v>
      </c>
      <c r="M2" s="60" t="s">
        <v>511</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74</v>
      </c>
      <c r="C4">
        <v>1.7000000000000001E-2</v>
      </c>
      <c r="O4" s="5" t="str">
        <f t="shared" si="0"/>
        <v>[Stucco,0.02,Oriented strand board,0.03]</v>
      </c>
    </row>
    <row r="5" spans="1:16" x14ac:dyDescent="0.2">
      <c r="A5" t="str">
        <f t="shared" si="1"/>
        <v>[Stucco,0.02,Oriented strand board,0.03]</v>
      </c>
      <c r="B5" t="s">
        <v>19</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Materials_choices!$A$66:$A$365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J366"/>
  <sheetViews>
    <sheetView workbookViewId="0">
      <selection activeCell="A8" sqref="A8"/>
    </sheetView>
  </sheetViews>
  <sheetFormatPr baseColWidth="10" defaultColWidth="11.5" defaultRowHeight="16" x14ac:dyDescent="0.2"/>
  <cols>
    <col min="1" max="2" width="55.5" customWidth="1"/>
    <col min="3" max="3" width="22.1640625" customWidth="1"/>
    <col min="5" max="5" width="21.5" hidden="1" customWidth="1"/>
    <col min="6" max="6" width="0" hidden="1" customWidth="1"/>
    <col min="8" max="10" width="0" hidden="1" customWidth="1"/>
  </cols>
  <sheetData>
    <row r="1" spans="1:10" ht="37" customHeight="1" x14ac:dyDescent="0.2">
      <c r="A1" s="127" t="s">
        <v>701</v>
      </c>
      <c r="B1" s="127"/>
      <c r="C1" s="127"/>
      <c r="D1" s="127"/>
      <c r="E1" s="127"/>
      <c r="F1" s="127"/>
      <c r="G1" s="127"/>
      <c r="H1" s="127"/>
      <c r="I1" s="127"/>
      <c r="J1" s="127"/>
    </row>
    <row r="2" spans="1:10" x14ac:dyDescent="0.2">
      <c r="A2" s="79" t="s">
        <v>0</v>
      </c>
      <c r="B2" s="79" t="s">
        <v>651</v>
      </c>
      <c r="C2" s="79" t="s">
        <v>1</v>
      </c>
      <c r="D2" s="79" t="s">
        <v>2</v>
      </c>
      <c r="E2" s="79" t="s">
        <v>687</v>
      </c>
      <c r="F2" s="79" t="s">
        <v>3</v>
      </c>
      <c r="G2" s="79" t="s">
        <v>4</v>
      </c>
      <c r="H2" s="79" t="s">
        <v>5</v>
      </c>
      <c r="I2" s="79" t="s">
        <v>6</v>
      </c>
      <c r="J2" s="79" t="s">
        <v>7</v>
      </c>
    </row>
    <row r="3" spans="1:10" x14ac:dyDescent="0.2">
      <c r="A3" t="s">
        <v>14</v>
      </c>
      <c r="B3" t="s">
        <v>14</v>
      </c>
      <c r="C3">
        <v>0.909090909</v>
      </c>
      <c r="D3">
        <v>0.5</v>
      </c>
      <c r="F3" t="s">
        <v>15</v>
      </c>
      <c r="G3">
        <v>1800</v>
      </c>
      <c r="H3">
        <v>0.9</v>
      </c>
      <c r="I3">
        <v>0.7</v>
      </c>
      <c r="J3">
        <v>0.7</v>
      </c>
    </row>
    <row r="4" spans="1:10" x14ac:dyDescent="0.2">
      <c r="A4" t="s">
        <v>16</v>
      </c>
      <c r="B4" t="s">
        <v>16</v>
      </c>
      <c r="C4">
        <v>0.13</v>
      </c>
      <c r="D4">
        <v>650</v>
      </c>
      <c r="F4" t="s">
        <v>15</v>
      </c>
      <c r="G4">
        <v>1700</v>
      </c>
      <c r="H4">
        <v>0.9</v>
      </c>
      <c r="I4">
        <v>0.7</v>
      </c>
      <c r="J4">
        <v>0.7</v>
      </c>
    </row>
    <row r="5" spans="1:10" x14ac:dyDescent="0.2">
      <c r="A5" t="s">
        <v>18</v>
      </c>
      <c r="B5" t="s">
        <v>18</v>
      </c>
      <c r="C5">
        <v>0.16</v>
      </c>
      <c r="D5">
        <v>800</v>
      </c>
      <c r="F5" t="s">
        <v>10</v>
      </c>
      <c r="G5">
        <v>1090</v>
      </c>
      <c r="H5">
        <v>0.9</v>
      </c>
      <c r="I5">
        <v>0.7</v>
      </c>
      <c r="J5">
        <v>0.7</v>
      </c>
    </row>
    <row r="6" spans="1:10" x14ac:dyDescent="0.2">
      <c r="A6" t="s">
        <v>19</v>
      </c>
      <c r="B6" t="s">
        <v>19</v>
      </c>
      <c r="C6">
        <v>0.72</v>
      </c>
      <c r="D6">
        <v>1856</v>
      </c>
      <c r="F6" t="s">
        <v>20</v>
      </c>
      <c r="G6">
        <v>840</v>
      </c>
      <c r="H6">
        <v>0.9</v>
      </c>
      <c r="I6">
        <v>0.7</v>
      </c>
      <c r="J6">
        <v>0.7</v>
      </c>
    </row>
    <row r="7" spans="1:10" x14ac:dyDescent="0.2">
      <c r="A7" t="s">
        <v>13</v>
      </c>
      <c r="B7" t="s">
        <v>13</v>
      </c>
      <c r="C7">
        <v>2</v>
      </c>
      <c r="D7">
        <v>2400</v>
      </c>
      <c r="F7" t="s">
        <v>15</v>
      </c>
      <c r="G7">
        <v>950</v>
      </c>
      <c r="H7">
        <v>0.9</v>
      </c>
      <c r="I7">
        <v>0.7</v>
      </c>
      <c r="J7">
        <v>0.7</v>
      </c>
    </row>
    <row r="8" spans="1:10" x14ac:dyDescent="0.2">
      <c r="A8" t="s">
        <v>22</v>
      </c>
      <c r="B8" t="s">
        <v>22</v>
      </c>
      <c r="C8">
        <v>5.6000000000000001E-2</v>
      </c>
      <c r="D8">
        <v>130</v>
      </c>
      <c r="F8" t="s">
        <v>15</v>
      </c>
      <c r="G8">
        <v>750</v>
      </c>
      <c r="H8">
        <v>0.9</v>
      </c>
      <c r="I8">
        <v>0.7</v>
      </c>
      <c r="J8">
        <v>0.7</v>
      </c>
    </row>
    <row r="9" spans="1:10" x14ac:dyDescent="0.2">
      <c r="A9" t="s">
        <v>21</v>
      </c>
      <c r="B9" t="s">
        <v>21</v>
      </c>
      <c r="C9">
        <v>1</v>
      </c>
      <c r="D9">
        <v>2000</v>
      </c>
      <c r="F9" t="s">
        <v>15</v>
      </c>
      <c r="G9">
        <v>1130</v>
      </c>
      <c r="H9">
        <v>0.9</v>
      </c>
      <c r="I9">
        <v>0.7</v>
      </c>
      <c r="J9">
        <v>0.7</v>
      </c>
    </row>
    <row r="10" spans="1:10" x14ac:dyDescent="0.2">
      <c r="A10" t="s">
        <v>26</v>
      </c>
      <c r="B10" t="s">
        <v>26</v>
      </c>
      <c r="C10">
        <v>5.5E-2</v>
      </c>
      <c r="D10">
        <v>290</v>
      </c>
      <c r="F10" t="s">
        <v>20</v>
      </c>
      <c r="G10">
        <v>1300</v>
      </c>
      <c r="H10">
        <v>0.9</v>
      </c>
      <c r="I10">
        <v>0.7</v>
      </c>
      <c r="J10">
        <v>0.7</v>
      </c>
    </row>
    <row r="11" spans="1:10" x14ac:dyDescent="0.2">
      <c r="A11" t="s">
        <v>27</v>
      </c>
      <c r="B11" t="s">
        <v>27</v>
      </c>
      <c r="C11">
        <v>5.7000000000000002E-2</v>
      </c>
      <c r="D11">
        <v>350</v>
      </c>
      <c r="F11" t="s">
        <v>20</v>
      </c>
      <c r="G11">
        <v>1300</v>
      </c>
      <c r="H11">
        <v>0.9</v>
      </c>
      <c r="I11">
        <v>0.7</v>
      </c>
      <c r="J11">
        <v>0.7</v>
      </c>
    </row>
    <row r="12" spans="1:10" x14ac:dyDescent="0.2">
      <c r="A12" t="s">
        <v>28</v>
      </c>
      <c r="B12" t="s">
        <v>28</v>
      </c>
      <c r="C12">
        <v>4.1000000000000002E-2</v>
      </c>
      <c r="D12">
        <v>155</v>
      </c>
      <c r="F12" t="s">
        <v>15</v>
      </c>
      <c r="G12">
        <v>1130</v>
      </c>
      <c r="H12">
        <v>0.9</v>
      </c>
      <c r="I12">
        <v>0.7</v>
      </c>
      <c r="J12">
        <v>0.7</v>
      </c>
    </row>
    <row r="13" spans="1:10" x14ac:dyDescent="0.2">
      <c r="A13" t="s">
        <v>29</v>
      </c>
      <c r="B13" t="s">
        <v>29</v>
      </c>
      <c r="C13">
        <v>0.06</v>
      </c>
      <c r="D13">
        <v>288</v>
      </c>
      <c r="F13" t="s">
        <v>12</v>
      </c>
      <c r="G13">
        <v>1380</v>
      </c>
      <c r="H13">
        <v>0.9</v>
      </c>
      <c r="I13">
        <v>0.7</v>
      </c>
      <c r="J13">
        <v>0.7</v>
      </c>
    </row>
    <row r="14" spans="1:10" x14ac:dyDescent="0.2">
      <c r="A14" t="s">
        <v>30</v>
      </c>
      <c r="B14" t="s">
        <v>30</v>
      </c>
      <c r="C14">
        <v>3.4000000000000002E-2</v>
      </c>
      <c r="D14">
        <v>35</v>
      </c>
      <c r="F14" t="s">
        <v>15</v>
      </c>
      <c r="G14">
        <v>1400</v>
      </c>
      <c r="H14">
        <v>0.9</v>
      </c>
      <c r="I14">
        <v>0.7</v>
      </c>
      <c r="J14">
        <v>0.7</v>
      </c>
    </row>
    <row r="15" spans="1:10" x14ac:dyDescent="0.2">
      <c r="A15" t="s">
        <v>628</v>
      </c>
      <c r="B15" t="s">
        <v>628</v>
      </c>
      <c r="C15">
        <v>45.006</v>
      </c>
      <c r="D15">
        <v>7680</v>
      </c>
      <c r="F15" t="s">
        <v>10</v>
      </c>
      <c r="G15">
        <v>418.4</v>
      </c>
      <c r="H15">
        <v>0.9</v>
      </c>
      <c r="I15">
        <v>0.7</v>
      </c>
      <c r="J15">
        <v>0.3</v>
      </c>
    </row>
    <row r="16" spans="1:10" x14ac:dyDescent="0.2">
      <c r="A16" t="s">
        <v>629</v>
      </c>
      <c r="B16" t="s">
        <v>629</v>
      </c>
      <c r="C16">
        <v>45.006</v>
      </c>
      <c r="D16">
        <v>7680</v>
      </c>
      <c r="F16" t="s">
        <v>10</v>
      </c>
      <c r="G16">
        <v>418.4</v>
      </c>
      <c r="H16">
        <v>0.9</v>
      </c>
      <c r="I16">
        <v>0.7</v>
      </c>
      <c r="J16">
        <v>0.3</v>
      </c>
    </row>
    <row r="17" spans="1:10" x14ac:dyDescent="0.2">
      <c r="A17" t="s">
        <v>630</v>
      </c>
      <c r="B17" t="s">
        <v>630</v>
      </c>
      <c r="C17">
        <v>44.96</v>
      </c>
      <c r="D17">
        <v>7688.86</v>
      </c>
      <c r="F17" t="s">
        <v>20</v>
      </c>
      <c r="G17">
        <v>410</v>
      </c>
      <c r="H17">
        <v>0.9</v>
      </c>
      <c r="I17">
        <v>0.2</v>
      </c>
      <c r="J17">
        <v>0.2</v>
      </c>
    </row>
    <row r="18" spans="1:10" x14ac:dyDescent="0.2">
      <c r="A18" t="s">
        <v>24</v>
      </c>
      <c r="B18" t="s">
        <v>24</v>
      </c>
      <c r="C18">
        <v>0.12987013</v>
      </c>
      <c r="D18">
        <v>0.5</v>
      </c>
      <c r="F18" t="s">
        <v>15</v>
      </c>
      <c r="G18">
        <v>1800</v>
      </c>
      <c r="H18">
        <v>0.9</v>
      </c>
      <c r="I18">
        <v>0.7</v>
      </c>
      <c r="J18">
        <v>0.7</v>
      </c>
    </row>
    <row r="19" spans="1:10" x14ac:dyDescent="0.2">
      <c r="A19" t="s">
        <v>38</v>
      </c>
      <c r="B19" t="s">
        <v>38</v>
      </c>
      <c r="C19">
        <v>0.13</v>
      </c>
      <c r="D19">
        <v>520</v>
      </c>
      <c r="F19" t="s">
        <v>15</v>
      </c>
      <c r="G19">
        <v>1600</v>
      </c>
      <c r="H19">
        <v>0.9</v>
      </c>
      <c r="I19">
        <v>0.7</v>
      </c>
      <c r="J19">
        <v>0.7</v>
      </c>
    </row>
    <row r="20" spans="1:10" x14ac:dyDescent="0.2">
      <c r="A20" t="s">
        <v>39</v>
      </c>
      <c r="B20" t="s">
        <v>39</v>
      </c>
      <c r="C20">
        <v>0.12</v>
      </c>
      <c r="D20">
        <v>530</v>
      </c>
      <c r="F20" t="s">
        <v>15</v>
      </c>
      <c r="G20">
        <v>1600</v>
      </c>
      <c r="H20">
        <v>0.9</v>
      </c>
      <c r="I20">
        <v>0.7</v>
      </c>
      <c r="J20">
        <v>0.7</v>
      </c>
    </row>
    <row r="21" spans="1:10" x14ac:dyDescent="0.2">
      <c r="A21" t="s">
        <v>40</v>
      </c>
      <c r="B21" t="s">
        <v>40</v>
      </c>
      <c r="C21">
        <v>0.18</v>
      </c>
      <c r="D21">
        <v>690</v>
      </c>
      <c r="F21" t="s">
        <v>15</v>
      </c>
      <c r="G21">
        <v>2400</v>
      </c>
      <c r="H21">
        <v>0.9</v>
      </c>
      <c r="I21">
        <v>0.7</v>
      </c>
      <c r="J21">
        <v>0.7</v>
      </c>
    </row>
    <row r="22" spans="1:10" x14ac:dyDescent="0.2">
      <c r="A22" t="s">
        <v>41</v>
      </c>
      <c r="B22" t="s">
        <v>41</v>
      </c>
      <c r="C22">
        <v>0.13</v>
      </c>
      <c r="D22">
        <v>450</v>
      </c>
      <c r="F22" t="s">
        <v>15</v>
      </c>
      <c r="G22">
        <v>1600</v>
      </c>
      <c r="H22">
        <v>0.9</v>
      </c>
      <c r="I22">
        <v>0.7</v>
      </c>
      <c r="J22">
        <v>0.7</v>
      </c>
    </row>
    <row r="23" spans="1:10" x14ac:dyDescent="0.2">
      <c r="A23" t="s">
        <v>42</v>
      </c>
      <c r="B23" t="s">
        <v>42</v>
      </c>
      <c r="C23">
        <v>0.13</v>
      </c>
      <c r="D23">
        <v>460</v>
      </c>
      <c r="F23" t="s">
        <v>15</v>
      </c>
      <c r="G23">
        <v>1600</v>
      </c>
      <c r="H23">
        <v>0.9</v>
      </c>
      <c r="I23">
        <v>0.7</v>
      </c>
      <c r="J23">
        <v>0.7</v>
      </c>
    </row>
    <row r="24" spans="1:10" x14ac:dyDescent="0.2">
      <c r="A24" t="s">
        <v>16</v>
      </c>
      <c r="B24" t="s">
        <v>16</v>
      </c>
      <c r="C24">
        <v>0.13</v>
      </c>
      <c r="D24">
        <v>650</v>
      </c>
      <c r="F24" t="s">
        <v>15</v>
      </c>
      <c r="G24">
        <v>1700</v>
      </c>
      <c r="H24">
        <v>0.9</v>
      </c>
      <c r="I24">
        <v>0.7</v>
      </c>
      <c r="J24">
        <v>0.7</v>
      </c>
    </row>
    <row r="25" spans="1:10" x14ac:dyDescent="0.2">
      <c r="A25" t="s">
        <v>36</v>
      </c>
      <c r="B25" t="s">
        <v>36</v>
      </c>
      <c r="C25">
        <v>0.09</v>
      </c>
      <c r="D25">
        <v>500</v>
      </c>
      <c r="F25" t="s">
        <v>15</v>
      </c>
      <c r="G25">
        <v>1700</v>
      </c>
      <c r="H25">
        <v>0.9</v>
      </c>
      <c r="I25">
        <v>0.7</v>
      </c>
      <c r="J25">
        <v>0.7</v>
      </c>
    </row>
    <row r="26" spans="1:10" x14ac:dyDescent="0.2">
      <c r="A26" t="s">
        <v>43</v>
      </c>
      <c r="B26" t="s">
        <v>43</v>
      </c>
      <c r="C26">
        <v>0.14000000000000001</v>
      </c>
      <c r="D26">
        <v>650</v>
      </c>
      <c r="F26" t="s">
        <v>15</v>
      </c>
      <c r="G26">
        <v>1800</v>
      </c>
      <c r="H26">
        <v>0.9</v>
      </c>
      <c r="I26">
        <v>0.7</v>
      </c>
      <c r="J26">
        <v>0.7</v>
      </c>
    </row>
    <row r="27" spans="1:10" x14ac:dyDescent="0.2">
      <c r="A27" t="s">
        <v>13</v>
      </c>
      <c r="B27" t="s">
        <v>13</v>
      </c>
      <c r="C27">
        <v>2</v>
      </c>
      <c r="D27">
        <v>2400</v>
      </c>
      <c r="F27" t="s">
        <v>15</v>
      </c>
      <c r="G27">
        <v>950</v>
      </c>
      <c r="H27">
        <v>0.9</v>
      </c>
      <c r="I27">
        <v>0.7</v>
      </c>
      <c r="J27">
        <v>0.7</v>
      </c>
    </row>
    <row r="28" spans="1:10" x14ac:dyDescent="0.2">
      <c r="A28" t="s">
        <v>44</v>
      </c>
      <c r="B28" t="s">
        <v>44</v>
      </c>
      <c r="C28">
        <v>2</v>
      </c>
      <c r="D28">
        <v>2400</v>
      </c>
      <c r="F28" t="s">
        <v>15</v>
      </c>
      <c r="G28">
        <v>950</v>
      </c>
      <c r="H28">
        <v>0.9</v>
      </c>
      <c r="I28">
        <v>0.7</v>
      </c>
      <c r="J28">
        <v>0.7</v>
      </c>
    </row>
    <row r="29" spans="1:10" x14ac:dyDescent="0.2">
      <c r="A29" t="s">
        <v>45</v>
      </c>
      <c r="B29" t="s">
        <v>45</v>
      </c>
      <c r="C29">
        <v>2</v>
      </c>
      <c r="D29">
        <v>2400</v>
      </c>
      <c r="F29" t="s">
        <v>15</v>
      </c>
      <c r="G29">
        <v>950</v>
      </c>
      <c r="H29">
        <v>0.9</v>
      </c>
      <c r="I29">
        <v>0.7</v>
      </c>
      <c r="J29">
        <v>0.7</v>
      </c>
    </row>
    <row r="30" spans="1:10" x14ac:dyDescent="0.2">
      <c r="A30" t="s">
        <v>46</v>
      </c>
      <c r="B30" t="s">
        <v>46</v>
      </c>
      <c r="C30">
        <v>2</v>
      </c>
      <c r="D30">
        <v>2400</v>
      </c>
      <c r="F30" t="s">
        <v>15</v>
      </c>
      <c r="G30">
        <v>950</v>
      </c>
      <c r="H30">
        <v>0.9</v>
      </c>
      <c r="I30">
        <v>0.7</v>
      </c>
      <c r="J30">
        <v>0.7</v>
      </c>
    </row>
    <row r="31" spans="1:10" x14ac:dyDescent="0.2">
      <c r="A31" t="s">
        <v>47</v>
      </c>
      <c r="B31" t="s">
        <v>47</v>
      </c>
      <c r="C31">
        <v>0.75</v>
      </c>
      <c r="D31">
        <v>2350</v>
      </c>
      <c r="F31" t="s">
        <v>15</v>
      </c>
      <c r="G31">
        <v>920</v>
      </c>
      <c r="H31">
        <v>0.9</v>
      </c>
      <c r="I31">
        <v>0.7</v>
      </c>
      <c r="J31">
        <v>0.7</v>
      </c>
    </row>
    <row r="32" spans="1:10" x14ac:dyDescent="0.2">
      <c r="A32" t="s">
        <v>48</v>
      </c>
      <c r="B32" t="s">
        <v>48</v>
      </c>
      <c r="C32">
        <v>0.75</v>
      </c>
      <c r="D32">
        <v>2350</v>
      </c>
      <c r="F32" t="s">
        <v>15</v>
      </c>
      <c r="G32">
        <v>920</v>
      </c>
      <c r="H32">
        <v>0.9</v>
      </c>
      <c r="I32">
        <v>0.7</v>
      </c>
      <c r="J32">
        <v>0.7</v>
      </c>
    </row>
    <row r="33" spans="1:10" x14ac:dyDescent="0.2">
      <c r="A33" t="s">
        <v>49</v>
      </c>
      <c r="B33" t="s">
        <v>49</v>
      </c>
      <c r="C33">
        <v>1.3</v>
      </c>
      <c r="D33">
        <v>1800</v>
      </c>
      <c r="F33" t="s">
        <v>15</v>
      </c>
      <c r="G33">
        <v>1000</v>
      </c>
      <c r="H33">
        <v>0.9</v>
      </c>
      <c r="I33">
        <v>0.7</v>
      </c>
      <c r="J33">
        <v>0.7</v>
      </c>
    </row>
    <row r="34" spans="1:10" x14ac:dyDescent="0.2">
      <c r="A34" t="s">
        <v>50</v>
      </c>
      <c r="B34" t="s">
        <v>50</v>
      </c>
      <c r="C34">
        <v>1.4</v>
      </c>
      <c r="D34">
        <v>2000</v>
      </c>
      <c r="F34" t="s">
        <v>15</v>
      </c>
      <c r="G34">
        <v>1000</v>
      </c>
      <c r="H34">
        <v>0.9</v>
      </c>
      <c r="I34">
        <v>0.7</v>
      </c>
      <c r="J34">
        <v>0.7</v>
      </c>
    </row>
    <row r="35" spans="1:10" x14ac:dyDescent="0.2">
      <c r="A35" t="s">
        <v>51</v>
      </c>
      <c r="B35" t="s">
        <v>51</v>
      </c>
      <c r="C35">
        <v>3.5</v>
      </c>
      <c r="D35">
        <v>2850</v>
      </c>
      <c r="F35" t="s">
        <v>15</v>
      </c>
      <c r="G35">
        <v>1000</v>
      </c>
      <c r="H35">
        <v>0.9</v>
      </c>
      <c r="I35">
        <v>0.7</v>
      </c>
      <c r="J35">
        <v>0.7</v>
      </c>
    </row>
    <row r="36" spans="1:10" x14ac:dyDescent="0.2">
      <c r="A36" t="s">
        <v>52</v>
      </c>
      <c r="B36" t="s">
        <v>52</v>
      </c>
      <c r="C36">
        <v>2.8</v>
      </c>
      <c r="D36">
        <v>2600</v>
      </c>
      <c r="F36" t="s">
        <v>15</v>
      </c>
      <c r="G36">
        <v>790</v>
      </c>
      <c r="H36">
        <v>0.9</v>
      </c>
      <c r="I36">
        <v>0.7</v>
      </c>
      <c r="J36">
        <v>0.7</v>
      </c>
    </row>
    <row r="37" spans="1:10" x14ac:dyDescent="0.2">
      <c r="A37" t="s">
        <v>53</v>
      </c>
      <c r="B37" t="s">
        <v>53</v>
      </c>
      <c r="C37">
        <v>1.4</v>
      </c>
      <c r="D37">
        <v>2000</v>
      </c>
      <c r="F37" t="s">
        <v>15</v>
      </c>
      <c r="G37">
        <v>1000</v>
      </c>
      <c r="H37">
        <v>0.9</v>
      </c>
      <c r="I37">
        <v>0.7</v>
      </c>
      <c r="J37">
        <v>0.7</v>
      </c>
    </row>
    <row r="38" spans="1:10" x14ac:dyDescent="0.2">
      <c r="A38" t="s">
        <v>54</v>
      </c>
      <c r="B38" t="s">
        <v>653</v>
      </c>
      <c r="C38">
        <v>0.66</v>
      </c>
      <c r="D38">
        <v>1500</v>
      </c>
      <c r="F38" t="s">
        <v>15</v>
      </c>
      <c r="G38">
        <v>1000</v>
      </c>
      <c r="H38">
        <v>0.9</v>
      </c>
      <c r="I38">
        <v>0.7</v>
      </c>
      <c r="J38">
        <v>0.7</v>
      </c>
    </row>
    <row r="39" spans="1:10" x14ac:dyDescent="0.2">
      <c r="A39" t="s">
        <v>55</v>
      </c>
      <c r="B39" t="s">
        <v>55</v>
      </c>
      <c r="C39">
        <v>2.2999999999999998</v>
      </c>
      <c r="D39">
        <v>2600</v>
      </c>
      <c r="F39" t="s">
        <v>15</v>
      </c>
      <c r="G39">
        <v>710</v>
      </c>
      <c r="H39">
        <v>0.9</v>
      </c>
      <c r="I39">
        <v>0.7</v>
      </c>
      <c r="J39">
        <v>0.7</v>
      </c>
    </row>
    <row r="40" spans="1:10" x14ac:dyDescent="0.2">
      <c r="A40" t="s">
        <v>56</v>
      </c>
      <c r="B40" t="s">
        <v>654</v>
      </c>
      <c r="C40">
        <v>0.57999999999999996</v>
      </c>
      <c r="D40">
        <v>1400</v>
      </c>
      <c r="F40" t="s">
        <v>15</v>
      </c>
      <c r="G40">
        <v>1000</v>
      </c>
      <c r="H40">
        <v>0.9</v>
      </c>
      <c r="I40">
        <v>0.7</v>
      </c>
      <c r="J40">
        <v>0.7</v>
      </c>
    </row>
    <row r="41" spans="1:10" x14ac:dyDescent="0.2">
      <c r="A41" t="s">
        <v>57</v>
      </c>
      <c r="B41" t="s">
        <v>655</v>
      </c>
      <c r="C41">
        <v>0.68</v>
      </c>
      <c r="D41">
        <v>1600</v>
      </c>
      <c r="F41" t="s">
        <v>15</v>
      </c>
      <c r="G41">
        <v>1000</v>
      </c>
      <c r="H41">
        <v>0.9</v>
      </c>
      <c r="I41">
        <v>0.7</v>
      </c>
      <c r="J41">
        <v>0.7</v>
      </c>
    </row>
    <row r="42" spans="1:10" x14ac:dyDescent="0.2">
      <c r="A42" t="s">
        <v>58</v>
      </c>
      <c r="B42" t="s">
        <v>656</v>
      </c>
      <c r="C42">
        <v>0.81</v>
      </c>
      <c r="D42">
        <v>1800</v>
      </c>
      <c r="F42" t="s">
        <v>15</v>
      </c>
      <c r="G42">
        <v>1000</v>
      </c>
      <c r="H42">
        <v>0.9</v>
      </c>
      <c r="I42">
        <v>0.7</v>
      </c>
      <c r="J42">
        <v>0.7</v>
      </c>
    </row>
    <row r="43" spans="1:10" x14ac:dyDescent="0.2">
      <c r="A43" t="s">
        <v>59</v>
      </c>
      <c r="B43" t="s">
        <v>657</v>
      </c>
      <c r="C43">
        <v>0.96</v>
      </c>
      <c r="D43">
        <v>2000</v>
      </c>
      <c r="F43" t="s">
        <v>15</v>
      </c>
      <c r="G43">
        <v>1000</v>
      </c>
      <c r="H43">
        <v>0.9</v>
      </c>
      <c r="I43">
        <v>0.7</v>
      </c>
      <c r="J43">
        <v>0.7</v>
      </c>
    </row>
    <row r="44" spans="1:10" x14ac:dyDescent="0.2">
      <c r="A44" t="s">
        <v>60</v>
      </c>
      <c r="B44" t="s">
        <v>658</v>
      </c>
      <c r="C44">
        <v>0.09</v>
      </c>
      <c r="D44">
        <v>350</v>
      </c>
      <c r="F44" t="s">
        <v>15</v>
      </c>
      <c r="G44">
        <v>1000</v>
      </c>
      <c r="H44">
        <v>0.9</v>
      </c>
      <c r="I44">
        <v>0.7</v>
      </c>
      <c r="J44">
        <v>0.7</v>
      </c>
    </row>
    <row r="45" spans="1:10" x14ac:dyDescent="0.2">
      <c r="A45" t="s">
        <v>61</v>
      </c>
      <c r="B45" t="s">
        <v>659</v>
      </c>
      <c r="C45">
        <v>0.12</v>
      </c>
      <c r="D45">
        <v>500</v>
      </c>
      <c r="F45" t="s">
        <v>15</v>
      </c>
      <c r="G45">
        <v>1000</v>
      </c>
      <c r="H45">
        <v>0.9</v>
      </c>
      <c r="I45">
        <v>0.7</v>
      </c>
      <c r="J45">
        <v>0.7</v>
      </c>
    </row>
    <row r="46" spans="1:10" x14ac:dyDescent="0.2">
      <c r="A46" t="s">
        <v>62</v>
      </c>
      <c r="B46" t="s">
        <v>660</v>
      </c>
      <c r="C46">
        <v>0.08</v>
      </c>
      <c r="D46">
        <v>300</v>
      </c>
      <c r="F46" t="s">
        <v>15</v>
      </c>
      <c r="G46">
        <v>1000</v>
      </c>
      <c r="H46">
        <v>0.9</v>
      </c>
      <c r="I46">
        <v>0.7</v>
      </c>
      <c r="J46">
        <v>0.7</v>
      </c>
    </row>
    <row r="47" spans="1:10" x14ac:dyDescent="0.2">
      <c r="A47" t="s">
        <v>63</v>
      </c>
      <c r="B47" t="s">
        <v>661</v>
      </c>
      <c r="C47">
        <v>0.1</v>
      </c>
      <c r="D47">
        <v>650</v>
      </c>
      <c r="F47" t="s">
        <v>15</v>
      </c>
      <c r="G47">
        <v>1000</v>
      </c>
      <c r="H47">
        <v>0.9</v>
      </c>
      <c r="I47">
        <v>0.7</v>
      </c>
      <c r="J47">
        <v>0.7</v>
      </c>
    </row>
    <row r="48" spans="1:10" x14ac:dyDescent="0.2">
      <c r="A48" t="s">
        <v>64</v>
      </c>
      <c r="B48" t="s">
        <v>662</v>
      </c>
      <c r="C48">
        <v>3.5000000000000003E-2</v>
      </c>
      <c r="D48">
        <v>30</v>
      </c>
      <c r="F48" t="s">
        <v>15</v>
      </c>
      <c r="G48">
        <v>1500</v>
      </c>
      <c r="H48">
        <v>0.9</v>
      </c>
      <c r="I48">
        <v>0.7</v>
      </c>
      <c r="J48">
        <v>0.7</v>
      </c>
    </row>
    <row r="49" spans="1:10" x14ac:dyDescent="0.2">
      <c r="A49" t="s">
        <v>65</v>
      </c>
      <c r="B49" t="s">
        <v>65</v>
      </c>
      <c r="C49">
        <v>0.03</v>
      </c>
      <c r="D49">
        <v>30</v>
      </c>
      <c r="F49" t="s">
        <v>15</v>
      </c>
      <c r="G49">
        <v>1400</v>
      </c>
      <c r="H49">
        <v>0.9</v>
      </c>
      <c r="I49">
        <v>0.7</v>
      </c>
      <c r="J49">
        <v>0.7</v>
      </c>
    </row>
    <row r="50" spans="1:10" x14ac:dyDescent="0.2">
      <c r="A50" t="s">
        <v>66</v>
      </c>
      <c r="B50" t="s">
        <v>66</v>
      </c>
      <c r="C50">
        <v>2.5000000000000001E-2</v>
      </c>
      <c r="D50">
        <v>30</v>
      </c>
      <c r="F50" t="s">
        <v>15</v>
      </c>
      <c r="G50">
        <v>1400</v>
      </c>
      <c r="H50">
        <v>0.9</v>
      </c>
      <c r="I50">
        <v>0.7</v>
      </c>
      <c r="J50">
        <v>0.7</v>
      </c>
    </row>
    <row r="51" spans="1:10" x14ac:dyDescent="0.2">
      <c r="A51" t="s">
        <v>67</v>
      </c>
      <c r="B51" t="s">
        <v>67</v>
      </c>
      <c r="C51">
        <v>2.8000000000000001E-2</v>
      </c>
      <c r="D51">
        <v>30</v>
      </c>
      <c r="F51" t="s">
        <v>15</v>
      </c>
      <c r="G51">
        <v>1400</v>
      </c>
      <c r="H51">
        <v>0.9</v>
      </c>
      <c r="I51">
        <v>0.7</v>
      </c>
      <c r="J51">
        <v>0.7</v>
      </c>
    </row>
    <row r="52" spans="1:10" x14ac:dyDescent="0.2">
      <c r="A52" t="s">
        <v>68</v>
      </c>
      <c r="B52" t="s">
        <v>68</v>
      </c>
      <c r="C52">
        <v>4.2000000000000003E-2</v>
      </c>
      <c r="D52">
        <v>160</v>
      </c>
      <c r="F52" t="s">
        <v>15</v>
      </c>
      <c r="G52">
        <v>2100</v>
      </c>
      <c r="H52">
        <v>0.9</v>
      </c>
      <c r="I52">
        <v>0.7</v>
      </c>
      <c r="J52">
        <v>0.7</v>
      </c>
    </row>
    <row r="53" spans="1:10" x14ac:dyDescent="0.2">
      <c r="A53" t="s">
        <v>631</v>
      </c>
      <c r="B53" t="s">
        <v>631</v>
      </c>
      <c r="C53">
        <v>0.16</v>
      </c>
      <c r="D53">
        <v>1121.29</v>
      </c>
      <c r="F53" t="s">
        <v>25</v>
      </c>
      <c r="G53">
        <v>1460</v>
      </c>
      <c r="H53">
        <v>0.9</v>
      </c>
      <c r="I53">
        <v>0.7</v>
      </c>
      <c r="J53">
        <v>0.7</v>
      </c>
    </row>
    <row r="54" spans="1:10" x14ac:dyDescent="0.2">
      <c r="A54" t="s">
        <v>69</v>
      </c>
      <c r="B54" t="s">
        <v>69</v>
      </c>
      <c r="C54">
        <v>0.04</v>
      </c>
      <c r="D54">
        <v>20</v>
      </c>
      <c r="F54" t="s">
        <v>15</v>
      </c>
      <c r="G54">
        <v>1500</v>
      </c>
      <c r="H54">
        <v>0.9</v>
      </c>
      <c r="I54">
        <v>0.7</v>
      </c>
      <c r="J54">
        <v>0.7</v>
      </c>
    </row>
    <row r="55" spans="1:10" x14ac:dyDescent="0.2">
      <c r="A55" t="s">
        <v>70</v>
      </c>
      <c r="B55" t="s">
        <v>70</v>
      </c>
      <c r="C55">
        <v>7.0000000000000001E-3</v>
      </c>
      <c r="D55">
        <v>205</v>
      </c>
      <c r="F55" t="s">
        <v>15</v>
      </c>
      <c r="G55">
        <v>900</v>
      </c>
      <c r="H55">
        <v>0.9</v>
      </c>
      <c r="I55">
        <v>0.7</v>
      </c>
      <c r="J55">
        <v>0.7</v>
      </c>
    </row>
    <row r="56" spans="1:10" x14ac:dyDescent="0.2">
      <c r="A56" t="s">
        <v>636</v>
      </c>
      <c r="B56" t="s">
        <v>636</v>
      </c>
    </row>
    <row r="57" spans="1:10" x14ac:dyDescent="0.2">
      <c r="A57" t="s">
        <v>105</v>
      </c>
      <c r="B57" t="s">
        <v>105</v>
      </c>
      <c r="C57">
        <v>1</v>
      </c>
      <c r="D57">
        <v>1800</v>
      </c>
      <c r="F57" t="s">
        <v>15</v>
      </c>
      <c r="G57">
        <v>1000</v>
      </c>
      <c r="H57">
        <v>0.9</v>
      </c>
      <c r="I57">
        <v>0.7</v>
      </c>
      <c r="J57">
        <v>0.7</v>
      </c>
    </row>
    <row r="58" spans="1:10" x14ac:dyDescent="0.2">
      <c r="A58" t="s">
        <v>106</v>
      </c>
      <c r="B58" t="s">
        <v>106</v>
      </c>
      <c r="C58">
        <v>160</v>
      </c>
      <c r="D58">
        <v>2800</v>
      </c>
      <c r="F58" t="s">
        <v>15</v>
      </c>
      <c r="G58">
        <v>880</v>
      </c>
      <c r="H58">
        <v>0.9</v>
      </c>
      <c r="I58">
        <v>0.7</v>
      </c>
      <c r="J58">
        <v>0.7</v>
      </c>
    </row>
    <row r="59" spans="1:10" x14ac:dyDescent="0.2">
      <c r="A59" t="s">
        <v>107</v>
      </c>
      <c r="B59" t="s">
        <v>107</v>
      </c>
      <c r="C59">
        <v>80.5</v>
      </c>
      <c r="D59">
        <v>2300</v>
      </c>
      <c r="F59" t="s">
        <v>15</v>
      </c>
      <c r="G59">
        <v>940</v>
      </c>
      <c r="H59">
        <v>0.9</v>
      </c>
      <c r="I59">
        <v>0.7</v>
      </c>
      <c r="J59">
        <v>0.7</v>
      </c>
    </row>
    <row r="60" spans="1:10" x14ac:dyDescent="0.2">
      <c r="A60" t="s">
        <v>108</v>
      </c>
      <c r="B60" t="s">
        <v>108</v>
      </c>
      <c r="C60">
        <v>45</v>
      </c>
      <c r="D60">
        <v>7800</v>
      </c>
      <c r="F60" t="s">
        <v>15</v>
      </c>
      <c r="G60">
        <v>480</v>
      </c>
      <c r="H60">
        <v>0.9</v>
      </c>
      <c r="I60">
        <v>0.7</v>
      </c>
      <c r="J60">
        <v>0.7</v>
      </c>
    </row>
    <row r="61" spans="1:10" x14ac:dyDescent="0.2">
      <c r="A61" t="s">
        <v>109</v>
      </c>
      <c r="B61" t="s">
        <v>109</v>
      </c>
      <c r="C61">
        <v>0.72</v>
      </c>
      <c r="D61">
        <v>1856</v>
      </c>
      <c r="F61" t="s">
        <v>20</v>
      </c>
      <c r="G61">
        <v>840</v>
      </c>
      <c r="H61">
        <v>0.9</v>
      </c>
      <c r="I61">
        <v>0.7</v>
      </c>
      <c r="J61">
        <v>0.7</v>
      </c>
    </row>
    <row r="62" spans="1:10" x14ac:dyDescent="0.2">
      <c r="A62" t="s">
        <v>19</v>
      </c>
      <c r="B62" t="s">
        <v>19</v>
      </c>
      <c r="C62">
        <v>0.72</v>
      </c>
      <c r="D62">
        <v>1856</v>
      </c>
      <c r="F62" t="s">
        <v>20</v>
      </c>
      <c r="G62">
        <v>840</v>
      </c>
      <c r="H62">
        <v>0.9</v>
      </c>
      <c r="I62">
        <v>0.7</v>
      </c>
      <c r="J62">
        <v>0.7</v>
      </c>
    </row>
    <row r="63" spans="1:10" x14ac:dyDescent="0.2">
      <c r="A63" t="s">
        <v>110</v>
      </c>
      <c r="B63" t="s">
        <v>110</v>
      </c>
      <c r="C63">
        <v>45.28</v>
      </c>
      <c r="D63">
        <v>7824</v>
      </c>
      <c r="F63" t="s">
        <v>20</v>
      </c>
      <c r="G63">
        <v>500</v>
      </c>
      <c r="H63">
        <v>0.9</v>
      </c>
      <c r="I63">
        <v>0.7</v>
      </c>
      <c r="J63">
        <v>0.7</v>
      </c>
    </row>
    <row r="64" spans="1:10" x14ac:dyDescent="0.2">
      <c r="A64" t="s">
        <v>111</v>
      </c>
      <c r="B64" t="s">
        <v>111</v>
      </c>
      <c r="C64">
        <v>0.99</v>
      </c>
      <c r="D64">
        <v>2528</v>
      </c>
      <c r="F64" t="s">
        <v>20</v>
      </c>
      <c r="G64">
        <v>880</v>
      </c>
      <c r="H64">
        <v>0.9</v>
      </c>
      <c r="I64">
        <v>0.7</v>
      </c>
      <c r="J64">
        <v>0.7</v>
      </c>
    </row>
    <row r="65" spans="1:10" x14ac:dyDescent="0.2">
      <c r="A65" t="s">
        <v>112</v>
      </c>
      <c r="B65" t="s">
        <v>112</v>
      </c>
      <c r="C65">
        <v>3.17</v>
      </c>
      <c r="D65">
        <v>2560</v>
      </c>
      <c r="F65" t="s">
        <v>12</v>
      </c>
      <c r="G65">
        <v>790</v>
      </c>
      <c r="H65">
        <v>0.9</v>
      </c>
      <c r="I65">
        <v>0.7</v>
      </c>
      <c r="J65">
        <v>0.7</v>
      </c>
    </row>
    <row r="66" spans="1:10" x14ac:dyDescent="0.2">
      <c r="A66" t="s">
        <v>633</v>
      </c>
      <c r="B66" t="s">
        <v>633</v>
      </c>
      <c r="C66">
        <v>0.12</v>
      </c>
      <c r="D66">
        <v>540</v>
      </c>
      <c r="F66" t="s">
        <v>10</v>
      </c>
      <c r="G66">
        <v>1210</v>
      </c>
      <c r="H66">
        <v>0.9</v>
      </c>
      <c r="I66">
        <v>0.7</v>
      </c>
      <c r="J66">
        <v>0.7</v>
      </c>
    </row>
    <row r="67" spans="1:10" x14ac:dyDescent="0.2">
      <c r="A67" t="s">
        <v>650</v>
      </c>
      <c r="B67" t="s">
        <v>686</v>
      </c>
    </row>
    <row r="68" spans="1:10" x14ac:dyDescent="0.2">
      <c r="A68" t="s">
        <v>11</v>
      </c>
      <c r="B68" t="s">
        <v>11</v>
      </c>
      <c r="C68">
        <v>0.97</v>
      </c>
      <c r="D68">
        <v>1600</v>
      </c>
      <c r="F68" t="s">
        <v>12</v>
      </c>
      <c r="G68">
        <v>900</v>
      </c>
      <c r="H68">
        <v>0.9</v>
      </c>
      <c r="I68">
        <v>0.7</v>
      </c>
      <c r="J68">
        <v>0.7</v>
      </c>
    </row>
    <row r="69" spans="1:10" x14ac:dyDescent="0.2">
      <c r="A69" t="s">
        <v>621</v>
      </c>
      <c r="B69" t="s">
        <v>621</v>
      </c>
      <c r="C69">
        <v>0.16</v>
      </c>
      <c r="D69">
        <v>784.9</v>
      </c>
      <c r="F69" t="s">
        <v>20</v>
      </c>
      <c r="G69">
        <v>830</v>
      </c>
      <c r="H69">
        <v>0.9</v>
      </c>
      <c r="I69">
        <v>0.92</v>
      </c>
      <c r="J69">
        <v>0.92</v>
      </c>
    </row>
    <row r="70" spans="1:10" x14ac:dyDescent="0.2">
      <c r="A70" t="s">
        <v>622</v>
      </c>
      <c r="B70" t="s">
        <v>622</v>
      </c>
      <c r="C70">
        <v>0.69179999999999997</v>
      </c>
      <c r="D70">
        <v>1858</v>
      </c>
      <c r="F70" t="s">
        <v>20</v>
      </c>
      <c r="G70">
        <v>837</v>
      </c>
      <c r="H70">
        <v>0.9</v>
      </c>
      <c r="I70">
        <v>0.92</v>
      </c>
      <c r="J70">
        <v>0.92</v>
      </c>
    </row>
    <row r="71" spans="1:10" x14ac:dyDescent="0.2">
      <c r="A71" t="s">
        <v>623</v>
      </c>
      <c r="B71" t="s">
        <v>623</v>
      </c>
      <c r="C71">
        <v>1.3109999999999999</v>
      </c>
      <c r="D71">
        <v>2240</v>
      </c>
      <c r="F71" t="s">
        <v>15</v>
      </c>
      <c r="G71">
        <v>836.8</v>
      </c>
      <c r="H71">
        <v>0.9</v>
      </c>
      <c r="I71">
        <v>0.7</v>
      </c>
      <c r="J71">
        <v>0.7</v>
      </c>
    </row>
    <row r="72" spans="1:10" x14ac:dyDescent="0.2">
      <c r="A72" t="s">
        <v>624</v>
      </c>
      <c r="B72" t="s">
        <v>624</v>
      </c>
      <c r="C72">
        <v>4.6189375999999997E-2</v>
      </c>
      <c r="D72">
        <v>0.5</v>
      </c>
      <c r="F72" t="s">
        <v>15</v>
      </c>
      <c r="G72">
        <v>1800</v>
      </c>
      <c r="H72">
        <v>0.9</v>
      </c>
      <c r="I72">
        <v>0.9</v>
      </c>
      <c r="J72">
        <v>0.8</v>
      </c>
    </row>
    <row r="73" spans="1:10" x14ac:dyDescent="0.2">
      <c r="A73" t="s">
        <v>625</v>
      </c>
      <c r="B73" t="s">
        <v>625</v>
      </c>
      <c r="C73">
        <v>1.3109999999999999</v>
      </c>
      <c r="D73">
        <v>2240</v>
      </c>
      <c r="F73" t="s">
        <v>15</v>
      </c>
      <c r="G73">
        <v>836.8</v>
      </c>
      <c r="H73">
        <v>0.9</v>
      </c>
      <c r="I73">
        <v>0.7</v>
      </c>
      <c r="J73">
        <v>0.7</v>
      </c>
    </row>
    <row r="74" spans="1:10" x14ac:dyDescent="0.2">
      <c r="A74" t="s">
        <v>626</v>
      </c>
      <c r="B74" t="s">
        <v>626</v>
      </c>
      <c r="C74">
        <v>4.8088691000000003E-2</v>
      </c>
      <c r="D74">
        <v>0.5</v>
      </c>
      <c r="F74" t="s">
        <v>15</v>
      </c>
      <c r="G74">
        <v>1800</v>
      </c>
      <c r="H74">
        <v>0.9</v>
      </c>
      <c r="I74">
        <v>0.9</v>
      </c>
      <c r="J74">
        <v>0.7</v>
      </c>
    </row>
    <row r="75" spans="1:10" x14ac:dyDescent="0.2">
      <c r="A75" t="s">
        <v>627</v>
      </c>
      <c r="B75" t="s">
        <v>627</v>
      </c>
      <c r="C75">
        <v>1.3109999999999999</v>
      </c>
      <c r="D75">
        <v>2240</v>
      </c>
      <c r="F75" t="s">
        <v>15</v>
      </c>
      <c r="G75">
        <v>836.8</v>
      </c>
      <c r="H75">
        <v>0.9</v>
      </c>
      <c r="I75">
        <v>0.7</v>
      </c>
      <c r="J75">
        <v>0.7</v>
      </c>
    </row>
    <row r="76" spans="1:10" x14ac:dyDescent="0.2">
      <c r="A76" t="s">
        <v>632</v>
      </c>
      <c r="B76" t="s">
        <v>652</v>
      </c>
      <c r="C76">
        <v>5.7000000000000002E-2</v>
      </c>
      <c r="D76">
        <v>288</v>
      </c>
      <c r="F76" t="s">
        <v>10</v>
      </c>
      <c r="G76">
        <v>1339</v>
      </c>
      <c r="H76">
        <v>0.9</v>
      </c>
      <c r="I76">
        <v>0.7</v>
      </c>
      <c r="J76">
        <v>0.2</v>
      </c>
    </row>
    <row r="77" spans="1:10" x14ac:dyDescent="0.2">
      <c r="A77" t="s">
        <v>633</v>
      </c>
      <c r="B77" t="s">
        <v>633</v>
      </c>
      <c r="C77">
        <v>0.12</v>
      </c>
      <c r="D77">
        <v>540</v>
      </c>
      <c r="F77" t="s">
        <v>10</v>
      </c>
      <c r="G77">
        <v>1210</v>
      </c>
      <c r="H77">
        <v>0.9</v>
      </c>
      <c r="I77">
        <v>0.7</v>
      </c>
      <c r="J77">
        <v>0.7</v>
      </c>
    </row>
    <row r="78" spans="1:10" x14ac:dyDescent="0.2">
      <c r="A78" t="s">
        <v>634</v>
      </c>
      <c r="B78" t="s">
        <v>634</v>
      </c>
      <c r="C78">
        <v>4.9000000000000002E-2</v>
      </c>
      <c r="D78">
        <v>265</v>
      </c>
      <c r="F78" t="s">
        <v>12</v>
      </c>
      <c r="G78">
        <v>836.8</v>
      </c>
      <c r="H78">
        <v>0.9</v>
      </c>
      <c r="I78">
        <v>0.7</v>
      </c>
      <c r="J78">
        <v>0.7</v>
      </c>
    </row>
    <row r="79" spans="1:10" x14ac:dyDescent="0.2">
      <c r="A79" t="s">
        <v>635</v>
      </c>
      <c r="B79" t="s">
        <v>635</v>
      </c>
      <c r="C79">
        <v>0.11</v>
      </c>
      <c r="D79">
        <v>544.62</v>
      </c>
      <c r="F79" t="s">
        <v>10</v>
      </c>
      <c r="G79">
        <v>1210</v>
      </c>
      <c r="H79">
        <v>0.9</v>
      </c>
      <c r="I79">
        <v>0.78</v>
      </c>
      <c r="J79">
        <v>0.78</v>
      </c>
    </row>
    <row r="80" spans="1:10" x14ac:dyDescent="0.2">
      <c r="A80" t="s">
        <v>637</v>
      </c>
      <c r="B80" t="s">
        <v>637</v>
      </c>
    </row>
    <row r="81" spans="1:10" x14ac:dyDescent="0.2">
      <c r="A81" t="s">
        <v>638</v>
      </c>
      <c r="B81" t="s">
        <v>638</v>
      </c>
    </row>
    <row r="82" spans="1:10" x14ac:dyDescent="0.2">
      <c r="A82" t="s">
        <v>639</v>
      </c>
      <c r="B82" t="s">
        <v>639</v>
      </c>
    </row>
    <row r="83" spans="1:10" x14ac:dyDescent="0.2">
      <c r="A83" t="s">
        <v>31</v>
      </c>
      <c r="B83" t="s">
        <v>31</v>
      </c>
      <c r="C83">
        <v>0.06</v>
      </c>
      <c r="D83">
        <v>368</v>
      </c>
      <c r="F83" t="s">
        <v>10</v>
      </c>
      <c r="G83">
        <v>590</v>
      </c>
      <c r="H83">
        <v>0.9</v>
      </c>
      <c r="I83">
        <v>0.7</v>
      </c>
      <c r="J83">
        <v>0.7</v>
      </c>
    </row>
    <row r="84" spans="1:10" x14ac:dyDescent="0.2">
      <c r="A84" t="s">
        <v>32</v>
      </c>
      <c r="B84" t="s">
        <v>32</v>
      </c>
      <c r="C84">
        <v>0.09</v>
      </c>
      <c r="D84">
        <v>570</v>
      </c>
      <c r="F84" t="s">
        <v>15</v>
      </c>
      <c r="G84">
        <v>2100</v>
      </c>
      <c r="H84">
        <v>0.9</v>
      </c>
      <c r="I84">
        <v>0.7</v>
      </c>
      <c r="J84">
        <v>0.7</v>
      </c>
    </row>
    <row r="85" spans="1:10" x14ac:dyDescent="0.2">
      <c r="A85" t="s">
        <v>33</v>
      </c>
      <c r="B85" t="s">
        <v>33</v>
      </c>
      <c r="C85">
        <v>0.09</v>
      </c>
      <c r="D85">
        <v>460</v>
      </c>
      <c r="F85" t="s">
        <v>15</v>
      </c>
      <c r="G85">
        <v>2100</v>
      </c>
      <c r="H85">
        <v>0.9</v>
      </c>
      <c r="I85">
        <v>0.7</v>
      </c>
      <c r="J85">
        <v>0.7</v>
      </c>
    </row>
    <row r="86" spans="1:10" x14ac:dyDescent="0.2">
      <c r="A86" t="s">
        <v>34</v>
      </c>
      <c r="B86" t="s">
        <v>34</v>
      </c>
      <c r="C86">
        <v>0.09</v>
      </c>
      <c r="D86">
        <v>415</v>
      </c>
      <c r="F86" t="s">
        <v>15</v>
      </c>
      <c r="G86">
        <v>2100</v>
      </c>
      <c r="H86">
        <v>0.9</v>
      </c>
      <c r="I86">
        <v>0.7</v>
      </c>
      <c r="J86">
        <v>0.7</v>
      </c>
    </row>
    <row r="87" spans="1:10" x14ac:dyDescent="0.2">
      <c r="A87" t="s">
        <v>35</v>
      </c>
      <c r="B87" t="s">
        <v>35</v>
      </c>
      <c r="C87">
        <v>0.09</v>
      </c>
      <c r="D87">
        <v>390</v>
      </c>
      <c r="F87" t="s">
        <v>15</v>
      </c>
      <c r="G87">
        <v>2100</v>
      </c>
      <c r="H87">
        <v>0.9</v>
      </c>
      <c r="I87">
        <v>0.7</v>
      </c>
      <c r="J87">
        <v>0.7</v>
      </c>
    </row>
    <row r="88" spans="1:10" x14ac:dyDescent="0.2">
      <c r="A88" t="s">
        <v>36</v>
      </c>
      <c r="B88" t="s">
        <v>36</v>
      </c>
      <c r="C88">
        <v>0.09</v>
      </c>
      <c r="D88">
        <v>500</v>
      </c>
      <c r="F88" t="s">
        <v>15</v>
      </c>
      <c r="G88">
        <v>1700</v>
      </c>
      <c r="H88">
        <v>0.9</v>
      </c>
      <c r="I88">
        <v>0.7</v>
      </c>
      <c r="J88">
        <v>0.7</v>
      </c>
    </row>
    <row r="89" spans="1:10" x14ac:dyDescent="0.2">
      <c r="A89" t="s">
        <v>37</v>
      </c>
      <c r="B89" t="s">
        <v>37</v>
      </c>
      <c r="C89">
        <v>2.2999999999999998</v>
      </c>
      <c r="D89">
        <v>2400</v>
      </c>
      <c r="F89" t="s">
        <v>15</v>
      </c>
      <c r="G89">
        <v>840</v>
      </c>
      <c r="H89">
        <v>0.9</v>
      </c>
      <c r="I89">
        <v>0.7</v>
      </c>
      <c r="J89">
        <v>0.7</v>
      </c>
    </row>
    <row r="90" spans="1:10" x14ac:dyDescent="0.2">
      <c r="A90" t="s">
        <v>32</v>
      </c>
      <c r="B90" t="s">
        <v>32</v>
      </c>
      <c r="C90">
        <v>0.09</v>
      </c>
      <c r="D90">
        <v>570</v>
      </c>
      <c r="F90" t="s">
        <v>15</v>
      </c>
      <c r="G90">
        <v>2100</v>
      </c>
      <c r="H90">
        <v>0.9</v>
      </c>
      <c r="I90">
        <v>0.7</v>
      </c>
      <c r="J90">
        <v>0.7</v>
      </c>
    </row>
    <row r="91" spans="1:10" x14ac:dyDescent="0.2">
      <c r="A91" t="s">
        <v>33</v>
      </c>
      <c r="B91" t="s">
        <v>33</v>
      </c>
      <c r="C91">
        <v>0.09</v>
      </c>
      <c r="D91">
        <v>460</v>
      </c>
      <c r="F91" t="s">
        <v>15</v>
      </c>
      <c r="G91">
        <v>2100</v>
      </c>
      <c r="H91">
        <v>0.9</v>
      </c>
      <c r="I91">
        <v>0.7</v>
      </c>
      <c r="J91">
        <v>0.7</v>
      </c>
    </row>
    <row r="92" spans="1:10" x14ac:dyDescent="0.2">
      <c r="A92" t="s">
        <v>34</v>
      </c>
      <c r="B92" t="s">
        <v>34</v>
      </c>
      <c r="C92">
        <v>0.09</v>
      </c>
      <c r="D92">
        <v>415</v>
      </c>
      <c r="F92" t="s">
        <v>15</v>
      </c>
      <c r="G92">
        <v>2100</v>
      </c>
      <c r="H92">
        <v>0.9</v>
      </c>
      <c r="I92">
        <v>0.7</v>
      </c>
      <c r="J92">
        <v>0.7</v>
      </c>
    </row>
    <row r="93" spans="1:10" x14ac:dyDescent="0.2">
      <c r="A93" t="s">
        <v>35</v>
      </c>
      <c r="B93" t="s">
        <v>35</v>
      </c>
      <c r="C93">
        <v>0.09</v>
      </c>
      <c r="D93">
        <v>390</v>
      </c>
      <c r="F93" t="s">
        <v>15</v>
      </c>
      <c r="G93">
        <v>2100</v>
      </c>
      <c r="H93">
        <v>0.9</v>
      </c>
      <c r="I93">
        <v>0.7</v>
      </c>
      <c r="J93">
        <v>0.7</v>
      </c>
    </row>
    <row r="94" spans="1:10" x14ac:dyDescent="0.2">
      <c r="A94" t="s">
        <v>71</v>
      </c>
      <c r="B94" t="s">
        <v>71</v>
      </c>
      <c r="C94">
        <v>0.21</v>
      </c>
      <c r="D94">
        <v>700</v>
      </c>
      <c r="F94" t="s">
        <v>15</v>
      </c>
      <c r="G94">
        <v>1200</v>
      </c>
      <c r="H94">
        <v>0.9</v>
      </c>
      <c r="I94">
        <v>0.7</v>
      </c>
      <c r="J94">
        <v>0.7</v>
      </c>
    </row>
    <row r="95" spans="1:10" x14ac:dyDescent="0.2">
      <c r="A95" t="s">
        <v>72</v>
      </c>
      <c r="B95" t="s">
        <v>72</v>
      </c>
      <c r="C95">
        <v>0.47</v>
      </c>
      <c r="D95">
        <v>1200</v>
      </c>
      <c r="F95" t="s">
        <v>15</v>
      </c>
      <c r="G95">
        <v>1200</v>
      </c>
      <c r="H95">
        <v>0.9</v>
      </c>
      <c r="I95">
        <v>0.7</v>
      </c>
      <c r="J95">
        <v>0.7</v>
      </c>
    </row>
    <row r="96" spans="1:10" x14ac:dyDescent="0.2">
      <c r="A96" t="s">
        <v>73</v>
      </c>
      <c r="B96" t="s">
        <v>73</v>
      </c>
      <c r="C96">
        <v>0.91</v>
      </c>
      <c r="D96">
        <v>1800</v>
      </c>
      <c r="F96" t="s">
        <v>15</v>
      </c>
      <c r="G96">
        <v>1200</v>
      </c>
      <c r="H96">
        <v>0.9</v>
      </c>
      <c r="I96">
        <v>0.7</v>
      </c>
      <c r="J96">
        <v>0.7</v>
      </c>
    </row>
    <row r="97" spans="1:10" x14ac:dyDescent="0.2">
      <c r="A97" t="s">
        <v>74</v>
      </c>
      <c r="B97" t="s">
        <v>74</v>
      </c>
      <c r="C97">
        <v>2.2000000000000002</v>
      </c>
      <c r="D97">
        <v>2400</v>
      </c>
      <c r="F97" t="s">
        <v>15</v>
      </c>
      <c r="G97">
        <v>760</v>
      </c>
      <c r="H97">
        <v>0.9</v>
      </c>
      <c r="I97">
        <v>0.7</v>
      </c>
      <c r="J97">
        <v>0.7</v>
      </c>
    </row>
    <row r="98" spans="1:10" x14ac:dyDescent="0.2">
      <c r="A98" t="s">
        <v>75</v>
      </c>
      <c r="B98" t="s">
        <v>75</v>
      </c>
      <c r="C98">
        <v>0.96</v>
      </c>
      <c r="D98">
        <v>2000</v>
      </c>
      <c r="F98" t="s">
        <v>15</v>
      </c>
      <c r="G98">
        <v>1000</v>
      </c>
      <c r="H98">
        <v>0.9</v>
      </c>
      <c r="I98">
        <v>0.7</v>
      </c>
      <c r="J98">
        <v>0.7</v>
      </c>
    </row>
    <row r="99" spans="1:10" x14ac:dyDescent="0.2">
      <c r="A99" t="s">
        <v>76</v>
      </c>
      <c r="B99" t="s">
        <v>76</v>
      </c>
      <c r="C99">
        <v>0.09</v>
      </c>
      <c r="D99">
        <v>350</v>
      </c>
      <c r="F99" t="s">
        <v>15</v>
      </c>
      <c r="G99">
        <v>1000</v>
      </c>
      <c r="H99">
        <v>0.9</v>
      </c>
      <c r="I99">
        <v>0.7</v>
      </c>
      <c r="J99">
        <v>0.7</v>
      </c>
    </row>
    <row r="100" spans="1:10" x14ac:dyDescent="0.2">
      <c r="A100" t="s">
        <v>77</v>
      </c>
      <c r="B100" t="s">
        <v>77</v>
      </c>
      <c r="C100">
        <v>0.1</v>
      </c>
      <c r="D100">
        <v>400</v>
      </c>
      <c r="F100" t="s">
        <v>15</v>
      </c>
      <c r="G100">
        <v>1000</v>
      </c>
      <c r="H100">
        <v>0.9</v>
      </c>
      <c r="I100">
        <v>0.7</v>
      </c>
      <c r="J100">
        <v>0.7</v>
      </c>
    </row>
    <row r="101" spans="1:10" x14ac:dyDescent="0.2">
      <c r="A101" t="s">
        <v>78</v>
      </c>
      <c r="B101" t="s">
        <v>78</v>
      </c>
      <c r="C101">
        <v>0.12</v>
      </c>
      <c r="D101">
        <v>500</v>
      </c>
      <c r="F101" t="s">
        <v>15</v>
      </c>
      <c r="G101">
        <v>1000</v>
      </c>
      <c r="H101">
        <v>0.9</v>
      </c>
      <c r="I101">
        <v>0.7</v>
      </c>
      <c r="J101">
        <v>0.7</v>
      </c>
    </row>
    <row r="102" spans="1:10" x14ac:dyDescent="0.2">
      <c r="A102" t="s">
        <v>79</v>
      </c>
      <c r="B102" t="s">
        <v>79</v>
      </c>
      <c r="C102">
        <v>0.14000000000000001</v>
      </c>
      <c r="D102">
        <v>550</v>
      </c>
      <c r="F102" t="s">
        <v>15</v>
      </c>
      <c r="G102">
        <v>1000</v>
      </c>
      <c r="H102">
        <v>0.9</v>
      </c>
      <c r="I102">
        <v>0.7</v>
      </c>
      <c r="J102">
        <v>0.7</v>
      </c>
    </row>
    <row r="103" spans="1:10" x14ac:dyDescent="0.2">
      <c r="A103" t="s">
        <v>80</v>
      </c>
      <c r="B103" t="s">
        <v>80</v>
      </c>
      <c r="C103">
        <v>0.16</v>
      </c>
      <c r="D103">
        <v>600</v>
      </c>
      <c r="F103" t="s">
        <v>15</v>
      </c>
      <c r="G103">
        <v>1000</v>
      </c>
      <c r="H103">
        <v>0.9</v>
      </c>
      <c r="I103">
        <v>0.7</v>
      </c>
      <c r="J103">
        <v>0.7</v>
      </c>
    </row>
    <row r="104" spans="1:10" x14ac:dyDescent="0.2">
      <c r="A104" t="s">
        <v>81</v>
      </c>
      <c r="B104" t="s">
        <v>663</v>
      </c>
      <c r="C104">
        <v>0.18</v>
      </c>
      <c r="D104">
        <v>650</v>
      </c>
      <c r="F104" t="s">
        <v>15</v>
      </c>
      <c r="G104">
        <v>1000</v>
      </c>
      <c r="H104">
        <v>0.9</v>
      </c>
      <c r="I104">
        <v>0.7</v>
      </c>
      <c r="J104">
        <v>0.7</v>
      </c>
    </row>
    <row r="105" spans="1:10" x14ac:dyDescent="0.2">
      <c r="A105" t="s">
        <v>82</v>
      </c>
      <c r="B105" t="s">
        <v>664</v>
      </c>
      <c r="C105">
        <v>0.12</v>
      </c>
      <c r="D105">
        <v>650</v>
      </c>
      <c r="F105" t="s">
        <v>15</v>
      </c>
      <c r="G105">
        <v>1000</v>
      </c>
      <c r="H105">
        <v>0.9</v>
      </c>
      <c r="I105">
        <v>0.7</v>
      </c>
      <c r="J105">
        <v>0.7</v>
      </c>
    </row>
    <row r="106" spans="1:10" x14ac:dyDescent="0.2">
      <c r="A106" t="s">
        <v>83</v>
      </c>
      <c r="B106" t="s">
        <v>83</v>
      </c>
      <c r="C106">
        <v>0.05</v>
      </c>
      <c r="D106">
        <v>160</v>
      </c>
      <c r="F106" t="s">
        <v>15</v>
      </c>
      <c r="G106">
        <v>1800</v>
      </c>
      <c r="H106">
        <v>0.9</v>
      </c>
      <c r="I106">
        <v>0.7</v>
      </c>
      <c r="J106">
        <v>0.7</v>
      </c>
    </row>
    <row r="107" spans="1:10" x14ac:dyDescent="0.2">
      <c r="A107" t="s">
        <v>84</v>
      </c>
      <c r="B107" t="s">
        <v>84</v>
      </c>
      <c r="C107">
        <v>4.7E-2</v>
      </c>
      <c r="D107">
        <v>115</v>
      </c>
      <c r="F107" t="s">
        <v>15</v>
      </c>
      <c r="G107">
        <v>1300</v>
      </c>
      <c r="H107">
        <v>0.9</v>
      </c>
      <c r="I107">
        <v>0.7</v>
      </c>
      <c r="J107">
        <v>0.7</v>
      </c>
    </row>
    <row r="108" spans="1:10" x14ac:dyDescent="0.2">
      <c r="A108" t="s">
        <v>85</v>
      </c>
      <c r="B108" t="s">
        <v>85</v>
      </c>
      <c r="C108">
        <v>4.2000000000000003E-2</v>
      </c>
      <c r="D108">
        <v>90</v>
      </c>
      <c r="F108" t="s">
        <v>15</v>
      </c>
      <c r="G108">
        <v>1300</v>
      </c>
      <c r="H108">
        <v>0.9</v>
      </c>
      <c r="I108">
        <v>0.7</v>
      </c>
      <c r="J108">
        <v>0.7</v>
      </c>
    </row>
    <row r="109" spans="1:10" x14ac:dyDescent="0.2">
      <c r="A109" t="s">
        <v>86</v>
      </c>
      <c r="B109" t="s">
        <v>86</v>
      </c>
      <c r="C109">
        <v>4.4999999999999998E-2</v>
      </c>
      <c r="D109">
        <v>110</v>
      </c>
      <c r="F109" t="s">
        <v>15</v>
      </c>
      <c r="G109">
        <v>1300</v>
      </c>
      <c r="H109">
        <v>0.9</v>
      </c>
      <c r="I109">
        <v>0.7</v>
      </c>
      <c r="J109">
        <v>0.7</v>
      </c>
    </row>
    <row r="110" spans="1:10" x14ac:dyDescent="0.2">
      <c r="A110" t="s">
        <v>22</v>
      </c>
      <c r="B110" t="s">
        <v>22</v>
      </c>
      <c r="C110">
        <v>5.6000000000000001E-2</v>
      </c>
      <c r="D110">
        <v>130</v>
      </c>
      <c r="F110" t="s">
        <v>15</v>
      </c>
      <c r="G110">
        <v>750</v>
      </c>
      <c r="H110">
        <v>0.9</v>
      </c>
      <c r="I110">
        <v>0.7</v>
      </c>
      <c r="J110">
        <v>0.7</v>
      </c>
    </row>
    <row r="111" spans="1:10" x14ac:dyDescent="0.2">
      <c r="A111" t="s">
        <v>87</v>
      </c>
      <c r="B111" t="s">
        <v>87</v>
      </c>
      <c r="C111">
        <v>6.5000000000000002E-2</v>
      </c>
      <c r="D111">
        <v>225</v>
      </c>
      <c r="F111" t="s">
        <v>15</v>
      </c>
      <c r="G111">
        <v>1200</v>
      </c>
      <c r="H111">
        <v>0.9</v>
      </c>
      <c r="I111">
        <v>0.7</v>
      </c>
      <c r="J111">
        <v>0.7</v>
      </c>
    </row>
    <row r="112" spans="1:10" x14ac:dyDescent="0.2">
      <c r="A112" t="s">
        <v>88</v>
      </c>
      <c r="B112" t="s">
        <v>88</v>
      </c>
      <c r="C112">
        <v>7.0000000000000001E-3</v>
      </c>
      <c r="D112">
        <v>190</v>
      </c>
      <c r="F112" t="s">
        <v>15</v>
      </c>
      <c r="G112">
        <v>1050</v>
      </c>
      <c r="H112">
        <v>0.9</v>
      </c>
      <c r="I112">
        <v>0.7</v>
      </c>
      <c r="J112">
        <v>0.7</v>
      </c>
    </row>
    <row r="113" spans="1:10" x14ac:dyDescent="0.2">
      <c r="A113" t="s">
        <v>89</v>
      </c>
      <c r="B113" t="s">
        <v>89</v>
      </c>
      <c r="C113">
        <v>45</v>
      </c>
      <c r="D113">
        <v>7800</v>
      </c>
      <c r="F113" t="s">
        <v>15</v>
      </c>
      <c r="G113">
        <v>480</v>
      </c>
      <c r="H113">
        <v>0.1</v>
      </c>
      <c r="I113">
        <v>0.7</v>
      </c>
      <c r="J113">
        <v>0.7</v>
      </c>
    </row>
    <row r="114" spans="1:10" x14ac:dyDescent="0.2">
      <c r="A114" t="s">
        <v>90</v>
      </c>
      <c r="B114" t="s">
        <v>90</v>
      </c>
      <c r="C114">
        <v>45</v>
      </c>
      <c r="D114">
        <v>7800</v>
      </c>
      <c r="F114" t="s">
        <v>15</v>
      </c>
      <c r="G114">
        <v>480</v>
      </c>
      <c r="H114">
        <v>0.1</v>
      </c>
      <c r="I114">
        <v>0.7</v>
      </c>
      <c r="J114">
        <v>0.7</v>
      </c>
    </row>
    <row r="115" spans="1:10" x14ac:dyDescent="0.2">
      <c r="A115" t="s">
        <v>91</v>
      </c>
      <c r="B115" t="s">
        <v>91</v>
      </c>
      <c r="C115">
        <v>0.75</v>
      </c>
      <c r="D115">
        <v>1730</v>
      </c>
      <c r="F115" t="s">
        <v>15</v>
      </c>
      <c r="G115">
        <v>880</v>
      </c>
      <c r="H115">
        <v>0.9</v>
      </c>
      <c r="I115">
        <v>0.7</v>
      </c>
      <c r="J115">
        <v>0.7</v>
      </c>
    </row>
    <row r="116" spans="1:10" x14ac:dyDescent="0.2">
      <c r="A116" t="s">
        <v>92</v>
      </c>
      <c r="B116" t="s">
        <v>92</v>
      </c>
      <c r="C116">
        <v>0.32</v>
      </c>
      <c r="D116">
        <v>1000</v>
      </c>
      <c r="F116" t="s">
        <v>15</v>
      </c>
      <c r="G116">
        <v>1100</v>
      </c>
      <c r="H116">
        <v>0.9</v>
      </c>
      <c r="I116">
        <v>0.7</v>
      </c>
      <c r="J116">
        <v>0.7</v>
      </c>
    </row>
    <row r="117" spans="1:10" x14ac:dyDescent="0.2">
      <c r="A117" t="s">
        <v>93</v>
      </c>
      <c r="B117" t="s">
        <v>93</v>
      </c>
      <c r="C117">
        <v>0.13</v>
      </c>
      <c r="D117">
        <v>500</v>
      </c>
      <c r="F117" t="s">
        <v>15</v>
      </c>
      <c r="G117">
        <v>1600</v>
      </c>
      <c r="H117">
        <v>0.9</v>
      </c>
      <c r="I117">
        <v>0.7</v>
      </c>
      <c r="J117">
        <v>0.7</v>
      </c>
    </row>
    <row r="118" spans="1:10" x14ac:dyDescent="0.2">
      <c r="A118" t="s">
        <v>21</v>
      </c>
      <c r="B118" t="s">
        <v>21</v>
      </c>
      <c r="C118">
        <v>1</v>
      </c>
      <c r="D118">
        <v>2000</v>
      </c>
      <c r="F118" t="s">
        <v>15</v>
      </c>
      <c r="G118">
        <v>1130</v>
      </c>
      <c r="H118">
        <v>0.9</v>
      </c>
      <c r="I118">
        <v>0.7</v>
      </c>
      <c r="J118">
        <v>0.7</v>
      </c>
    </row>
    <row r="119" spans="1:10" x14ac:dyDescent="0.2">
      <c r="A119" t="s">
        <v>28</v>
      </c>
      <c r="B119" t="s">
        <v>28</v>
      </c>
      <c r="C119">
        <v>4.1000000000000002E-2</v>
      </c>
      <c r="D119">
        <v>155</v>
      </c>
      <c r="F119" t="s">
        <v>15</v>
      </c>
      <c r="G119">
        <v>1130</v>
      </c>
      <c r="H119">
        <v>0.9</v>
      </c>
      <c r="I119">
        <v>0.7</v>
      </c>
      <c r="J119">
        <v>0.7</v>
      </c>
    </row>
    <row r="120" spans="1:10" x14ac:dyDescent="0.2">
      <c r="A120" t="s">
        <v>30</v>
      </c>
      <c r="B120" t="s">
        <v>30</v>
      </c>
      <c r="C120">
        <v>3.4000000000000002E-2</v>
      </c>
      <c r="D120">
        <v>35</v>
      </c>
      <c r="F120" t="s">
        <v>15</v>
      </c>
      <c r="G120">
        <v>1400</v>
      </c>
      <c r="H120">
        <v>0.9</v>
      </c>
      <c r="I120">
        <v>0.7</v>
      </c>
      <c r="J120">
        <v>0.7</v>
      </c>
    </row>
    <row r="121" spans="1:10" x14ac:dyDescent="0.2">
      <c r="A121" t="s">
        <v>94</v>
      </c>
      <c r="B121" t="s">
        <v>94</v>
      </c>
      <c r="C121">
        <v>0.56000000000000005</v>
      </c>
      <c r="D121">
        <v>1200</v>
      </c>
      <c r="F121" t="s">
        <v>15</v>
      </c>
      <c r="G121">
        <v>1000</v>
      </c>
      <c r="H121">
        <v>0.9</v>
      </c>
      <c r="I121">
        <v>0.7</v>
      </c>
      <c r="J121">
        <v>0.7</v>
      </c>
    </row>
    <row r="122" spans="1:10" x14ac:dyDescent="0.2">
      <c r="A122" t="s">
        <v>95</v>
      </c>
      <c r="B122" t="s">
        <v>95</v>
      </c>
      <c r="C122">
        <v>0.7</v>
      </c>
      <c r="D122">
        <v>1800</v>
      </c>
      <c r="F122" t="s">
        <v>15</v>
      </c>
      <c r="G122">
        <v>1000</v>
      </c>
      <c r="H122">
        <v>0.9</v>
      </c>
      <c r="I122">
        <v>0.7</v>
      </c>
      <c r="J122">
        <v>0.7</v>
      </c>
    </row>
    <row r="123" spans="1:10" x14ac:dyDescent="0.2">
      <c r="A123" t="s">
        <v>96</v>
      </c>
      <c r="B123" t="s">
        <v>96</v>
      </c>
      <c r="C123">
        <v>3.5000000000000003E-2</v>
      </c>
      <c r="D123">
        <v>120</v>
      </c>
      <c r="F123" t="s">
        <v>15</v>
      </c>
      <c r="G123">
        <v>1030</v>
      </c>
      <c r="H123">
        <v>0.9</v>
      </c>
      <c r="I123">
        <v>0.7</v>
      </c>
      <c r="J123">
        <v>0.7</v>
      </c>
    </row>
    <row r="124" spans="1:10" x14ac:dyDescent="0.2">
      <c r="A124" t="s">
        <v>97</v>
      </c>
      <c r="B124" t="s">
        <v>97</v>
      </c>
      <c r="C124">
        <v>4.2000000000000003E-2</v>
      </c>
      <c r="D124">
        <v>42.5</v>
      </c>
      <c r="F124" t="s">
        <v>15</v>
      </c>
      <c r="G124">
        <v>1380</v>
      </c>
      <c r="H124">
        <v>0.9</v>
      </c>
      <c r="I124">
        <v>0.7</v>
      </c>
      <c r="J124">
        <v>0.7</v>
      </c>
    </row>
    <row r="125" spans="1:10" x14ac:dyDescent="0.2">
      <c r="A125" t="s">
        <v>98</v>
      </c>
      <c r="B125" t="s">
        <v>98</v>
      </c>
      <c r="C125">
        <v>0.38400000000000001</v>
      </c>
      <c r="D125">
        <v>1650</v>
      </c>
      <c r="F125" t="s">
        <v>15</v>
      </c>
      <c r="G125">
        <v>837</v>
      </c>
      <c r="H125">
        <v>0.9</v>
      </c>
      <c r="I125">
        <v>0.7</v>
      </c>
      <c r="J125">
        <v>0.7</v>
      </c>
    </row>
    <row r="126" spans="1:10" x14ac:dyDescent="0.2">
      <c r="A126" t="s">
        <v>99</v>
      </c>
      <c r="B126" t="s">
        <v>99</v>
      </c>
      <c r="C126">
        <v>0.12</v>
      </c>
      <c r="D126">
        <v>530</v>
      </c>
      <c r="F126" t="s">
        <v>15</v>
      </c>
      <c r="G126">
        <v>1600</v>
      </c>
      <c r="H126">
        <v>0.9</v>
      </c>
      <c r="I126">
        <v>0.7</v>
      </c>
      <c r="J126">
        <v>0.7</v>
      </c>
    </row>
    <row r="127" spans="1:10" x14ac:dyDescent="0.2">
      <c r="A127" t="s">
        <v>100</v>
      </c>
      <c r="B127" t="s">
        <v>100</v>
      </c>
      <c r="C127">
        <v>2</v>
      </c>
      <c r="D127">
        <v>2400</v>
      </c>
      <c r="F127" t="s">
        <v>15</v>
      </c>
      <c r="G127">
        <v>950</v>
      </c>
      <c r="H127">
        <v>0.9</v>
      </c>
      <c r="I127">
        <v>0.7</v>
      </c>
      <c r="J127">
        <v>0.7</v>
      </c>
    </row>
    <row r="128" spans="1:10" x14ac:dyDescent="0.2">
      <c r="A128" t="s">
        <v>101</v>
      </c>
      <c r="B128" t="s">
        <v>101</v>
      </c>
      <c r="C128">
        <v>3.5000000000000003E-2</v>
      </c>
      <c r="D128">
        <v>20</v>
      </c>
      <c r="F128" t="s">
        <v>15</v>
      </c>
      <c r="G128">
        <v>1030</v>
      </c>
      <c r="H128">
        <v>0.9</v>
      </c>
      <c r="I128">
        <v>0.7</v>
      </c>
      <c r="J128">
        <v>0.7</v>
      </c>
    </row>
    <row r="129" spans="1:10" x14ac:dyDescent="0.2">
      <c r="A129" t="s">
        <v>102</v>
      </c>
      <c r="B129" t="s">
        <v>102</v>
      </c>
      <c r="C129">
        <v>4.3906250000000001E-2</v>
      </c>
      <c r="D129">
        <v>66.875</v>
      </c>
      <c r="F129" t="s">
        <v>15</v>
      </c>
      <c r="G129">
        <v>1083.4375</v>
      </c>
      <c r="H129">
        <v>0.9</v>
      </c>
      <c r="I129">
        <v>0.7</v>
      </c>
      <c r="J129">
        <v>0.7</v>
      </c>
    </row>
    <row r="130" spans="1:10" x14ac:dyDescent="0.2">
      <c r="A130" t="s">
        <v>103</v>
      </c>
      <c r="B130" t="s">
        <v>103</v>
      </c>
      <c r="C130">
        <v>0.26162360000000001</v>
      </c>
      <c r="D130">
        <v>59.211199999999998</v>
      </c>
      <c r="F130" t="s">
        <v>15</v>
      </c>
      <c r="G130">
        <v>1027.2280000000001</v>
      </c>
      <c r="H130">
        <v>0.9</v>
      </c>
      <c r="I130">
        <v>0.7</v>
      </c>
      <c r="J130">
        <v>0.7</v>
      </c>
    </row>
    <row r="131" spans="1:10" x14ac:dyDescent="0.2">
      <c r="A131" t="s">
        <v>104</v>
      </c>
      <c r="B131" t="s">
        <v>104</v>
      </c>
      <c r="C131">
        <v>0.2</v>
      </c>
      <c r="D131">
        <v>1050</v>
      </c>
      <c r="F131" t="s">
        <v>20</v>
      </c>
      <c r="G131">
        <v>1500</v>
      </c>
      <c r="H131">
        <v>0.9</v>
      </c>
      <c r="I131">
        <v>0.7</v>
      </c>
      <c r="J131">
        <v>0.7</v>
      </c>
    </row>
    <row r="132" spans="1:10" x14ac:dyDescent="0.2">
      <c r="A132" t="s">
        <v>113</v>
      </c>
      <c r="B132" t="s">
        <v>113</v>
      </c>
      <c r="C132">
        <v>0.09</v>
      </c>
      <c r="D132">
        <v>592</v>
      </c>
      <c r="F132" t="s">
        <v>10</v>
      </c>
      <c r="G132">
        <v>1170</v>
      </c>
      <c r="H132">
        <v>0.9</v>
      </c>
      <c r="I132">
        <v>0.7</v>
      </c>
      <c r="J132">
        <v>0.7</v>
      </c>
    </row>
    <row r="133" spans="1:10" x14ac:dyDescent="0.2">
      <c r="A133" t="s">
        <v>114</v>
      </c>
      <c r="B133" t="s">
        <v>114</v>
      </c>
      <c r="C133">
        <v>1.59</v>
      </c>
      <c r="D133">
        <v>1920</v>
      </c>
      <c r="F133" t="s">
        <v>25</v>
      </c>
      <c r="G133">
        <v>1260</v>
      </c>
      <c r="H133">
        <v>0.9</v>
      </c>
      <c r="I133">
        <v>0.7</v>
      </c>
      <c r="J133">
        <v>0.7</v>
      </c>
    </row>
    <row r="134" spans="1:10" x14ac:dyDescent="0.2">
      <c r="A134" t="s">
        <v>115</v>
      </c>
      <c r="B134" t="s">
        <v>115</v>
      </c>
      <c r="C134">
        <v>0.04</v>
      </c>
      <c r="D134">
        <v>592</v>
      </c>
      <c r="F134" t="s">
        <v>25</v>
      </c>
      <c r="G134">
        <v>1300</v>
      </c>
      <c r="H134">
        <v>0.9</v>
      </c>
      <c r="I134">
        <v>0.7</v>
      </c>
      <c r="J134">
        <v>0.7</v>
      </c>
    </row>
    <row r="135" spans="1:10" x14ac:dyDescent="0.2">
      <c r="A135" t="s">
        <v>31</v>
      </c>
      <c r="B135" t="s">
        <v>31</v>
      </c>
      <c r="C135">
        <v>0.06</v>
      </c>
      <c r="D135">
        <v>368</v>
      </c>
      <c r="F135" t="s">
        <v>10</v>
      </c>
      <c r="G135">
        <v>590</v>
      </c>
      <c r="H135">
        <v>0.9</v>
      </c>
      <c r="I135">
        <v>0.7</v>
      </c>
      <c r="J135">
        <v>0.7</v>
      </c>
    </row>
    <row r="136" spans="1:10" x14ac:dyDescent="0.2">
      <c r="A136" t="s">
        <v>29</v>
      </c>
      <c r="B136" t="s">
        <v>29</v>
      </c>
      <c r="C136">
        <v>0.06</v>
      </c>
      <c r="D136">
        <v>288</v>
      </c>
      <c r="F136" t="s">
        <v>12</v>
      </c>
      <c r="G136">
        <v>1380</v>
      </c>
      <c r="H136">
        <v>0.9</v>
      </c>
      <c r="I136">
        <v>0.7</v>
      </c>
      <c r="J136">
        <v>0.7</v>
      </c>
    </row>
    <row r="137" spans="1:10" x14ac:dyDescent="0.2">
      <c r="A137" t="s">
        <v>116</v>
      </c>
      <c r="B137" t="s">
        <v>116</v>
      </c>
      <c r="C137">
        <v>1.8</v>
      </c>
      <c r="D137">
        <v>2560</v>
      </c>
      <c r="F137" t="s">
        <v>15</v>
      </c>
      <c r="G137">
        <v>790</v>
      </c>
      <c r="H137">
        <v>0.9</v>
      </c>
      <c r="I137">
        <v>0.7</v>
      </c>
      <c r="J137">
        <v>0.7</v>
      </c>
    </row>
    <row r="138" spans="1:10" x14ac:dyDescent="0.2">
      <c r="A138" t="s">
        <v>18</v>
      </c>
      <c r="B138" t="s">
        <v>18</v>
      </c>
      <c r="C138">
        <v>0.16</v>
      </c>
      <c r="D138">
        <v>800</v>
      </c>
      <c r="F138" t="s">
        <v>10</v>
      </c>
      <c r="G138">
        <v>1090</v>
      </c>
      <c r="H138">
        <v>0.9</v>
      </c>
      <c r="I138">
        <v>0.7</v>
      </c>
      <c r="J138">
        <v>0.7</v>
      </c>
    </row>
    <row r="139" spans="1:10" x14ac:dyDescent="0.2">
      <c r="A139" t="s">
        <v>117</v>
      </c>
      <c r="B139" t="s">
        <v>117</v>
      </c>
      <c r="C139">
        <v>0.12</v>
      </c>
      <c r="D139">
        <v>544</v>
      </c>
      <c r="F139" t="s">
        <v>20</v>
      </c>
      <c r="G139">
        <v>1210</v>
      </c>
      <c r="H139">
        <v>0.9</v>
      </c>
      <c r="I139">
        <v>0.7</v>
      </c>
      <c r="J139">
        <v>0.7</v>
      </c>
    </row>
    <row r="140" spans="1:10" x14ac:dyDescent="0.2">
      <c r="A140" t="s">
        <v>118</v>
      </c>
      <c r="B140" t="s">
        <v>118</v>
      </c>
      <c r="C140">
        <v>7.0000000000000007E-2</v>
      </c>
      <c r="D140">
        <v>400</v>
      </c>
      <c r="F140" t="s">
        <v>20</v>
      </c>
      <c r="G140">
        <v>1300</v>
      </c>
      <c r="H140">
        <v>0.9</v>
      </c>
      <c r="I140">
        <v>0.7</v>
      </c>
      <c r="J140">
        <v>0.7</v>
      </c>
    </row>
    <row r="141" spans="1:10" x14ac:dyDescent="0.2">
      <c r="A141" t="s">
        <v>119</v>
      </c>
      <c r="B141" t="s">
        <v>119</v>
      </c>
      <c r="C141">
        <v>0.15</v>
      </c>
      <c r="D141">
        <v>608</v>
      </c>
      <c r="F141" t="s">
        <v>10</v>
      </c>
      <c r="G141">
        <v>1630</v>
      </c>
      <c r="H141">
        <v>0.9</v>
      </c>
      <c r="I141">
        <v>0.7</v>
      </c>
      <c r="J141">
        <v>0.7</v>
      </c>
    </row>
    <row r="142" spans="1:10" x14ac:dyDescent="0.2">
      <c r="A142" t="s">
        <v>120</v>
      </c>
      <c r="B142" t="s">
        <v>120</v>
      </c>
      <c r="C142">
        <v>0.03</v>
      </c>
      <c r="D142">
        <v>43</v>
      </c>
      <c r="F142" t="s">
        <v>12</v>
      </c>
      <c r="G142">
        <v>1210</v>
      </c>
      <c r="H142">
        <v>0.9</v>
      </c>
      <c r="I142">
        <v>0.7</v>
      </c>
      <c r="J142">
        <v>0.7</v>
      </c>
    </row>
    <row r="143" spans="1:10" x14ac:dyDescent="0.2">
      <c r="A143" t="s">
        <v>121</v>
      </c>
      <c r="B143" t="s">
        <v>121</v>
      </c>
      <c r="C143">
        <v>0.05</v>
      </c>
      <c r="D143">
        <v>19</v>
      </c>
      <c r="F143" t="s">
        <v>25</v>
      </c>
      <c r="G143">
        <v>960</v>
      </c>
      <c r="H143">
        <v>0.9</v>
      </c>
      <c r="I143">
        <v>0.7</v>
      </c>
      <c r="J143">
        <v>0.7</v>
      </c>
    </row>
    <row r="144" spans="1:10" x14ac:dyDescent="0.2">
      <c r="A144" t="s">
        <v>122</v>
      </c>
      <c r="B144" t="s">
        <v>122</v>
      </c>
      <c r="C144">
        <v>0.89</v>
      </c>
      <c r="D144">
        <v>1920</v>
      </c>
      <c r="F144" t="s">
        <v>12</v>
      </c>
      <c r="G144">
        <v>790</v>
      </c>
      <c r="H144">
        <v>0.9</v>
      </c>
      <c r="I144">
        <v>0.7</v>
      </c>
      <c r="J144">
        <v>0.7</v>
      </c>
    </row>
    <row r="145" spans="1:10" x14ac:dyDescent="0.2">
      <c r="A145" t="s">
        <v>123</v>
      </c>
      <c r="B145" t="s">
        <v>123</v>
      </c>
      <c r="C145">
        <v>0.49</v>
      </c>
      <c r="D145">
        <v>512</v>
      </c>
      <c r="F145" t="s">
        <v>12</v>
      </c>
      <c r="G145">
        <v>880</v>
      </c>
      <c r="H145">
        <v>0.9</v>
      </c>
      <c r="I145">
        <v>0.7</v>
      </c>
      <c r="J145">
        <v>0.7</v>
      </c>
    </row>
    <row r="146" spans="1:10" x14ac:dyDescent="0.2">
      <c r="A146" t="s">
        <v>124</v>
      </c>
      <c r="B146" t="s">
        <v>124</v>
      </c>
      <c r="C146">
        <v>0.5</v>
      </c>
      <c r="D146">
        <v>464</v>
      </c>
      <c r="F146" t="s">
        <v>12</v>
      </c>
      <c r="G146">
        <v>880</v>
      </c>
      <c r="H146">
        <v>0.9</v>
      </c>
      <c r="I146">
        <v>0.7</v>
      </c>
      <c r="J146">
        <v>0.7</v>
      </c>
    </row>
    <row r="147" spans="1:10" x14ac:dyDescent="0.2">
      <c r="A147" t="s">
        <v>125</v>
      </c>
      <c r="B147" t="s">
        <v>125</v>
      </c>
      <c r="C147">
        <v>0.71</v>
      </c>
      <c r="D147">
        <v>512</v>
      </c>
      <c r="F147" t="s">
        <v>12</v>
      </c>
      <c r="G147">
        <v>880</v>
      </c>
      <c r="H147">
        <v>0.9</v>
      </c>
      <c r="I147">
        <v>0.7</v>
      </c>
      <c r="J147">
        <v>0.7</v>
      </c>
    </row>
    <row r="148" spans="1:10" x14ac:dyDescent="0.2">
      <c r="A148" t="s">
        <v>126</v>
      </c>
      <c r="B148" t="s">
        <v>126</v>
      </c>
      <c r="C148">
        <v>1.1100000000000001</v>
      </c>
      <c r="D148">
        <v>800</v>
      </c>
      <c r="F148" t="s">
        <v>12</v>
      </c>
      <c r="G148">
        <v>920</v>
      </c>
      <c r="H148">
        <v>0.9</v>
      </c>
      <c r="I148">
        <v>0.7</v>
      </c>
      <c r="J148">
        <v>0.7</v>
      </c>
    </row>
    <row r="149" spans="1:10" x14ac:dyDescent="0.2">
      <c r="A149" t="s">
        <v>127</v>
      </c>
      <c r="B149" t="s">
        <v>127</v>
      </c>
      <c r="C149">
        <v>1.4</v>
      </c>
      <c r="D149">
        <v>800</v>
      </c>
      <c r="F149" t="s">
        <v>12</v>
      </c>
      <c r="G149">
        <v>920</v>
      </c>
      <c r="H149">
        <v>0.9</v>
      </c>
      <c r="I149">
        <v>0.7</v>
      </c>
      <c r="J149">
        <v>0.7</v>
      </c>
    </row>
    <row r="150" spans="1:10" x14ac:dyDescent="0.2">
      <c r="A150" t="s">
        <v>128</v>
      </c>
      <c r="B150" t="s">
        <v>128</v>
      </c>
      <c r="C150">
        <v>0.28999999999999998</v>
      </c>
      <c r="D150">
        <v>512</v>
      </c>
      <c r="F150" t="s">
        <v>12</v>
      </c>
      <c r="G150">
        <v>880</v>
      </c>
      <c r="H150">
        <v>0.9</v>
      </c>
      <c r="I150">
        <v>0.7</v>
      </c>
      <c r="J150">
        <v>0.7</v>
      </c>
    </row>
    <row r="151" spans="1:10" x14ac:dyDescent="0.2">
      <c r="A151" t="s">
        <v>129</v>
      </c>
      <c r="B151" t="s">
        <v>129</v>
      </c>
      <c r="C151">
        <v>0.26</v>
      </c>
      <c r="D151">
        <v>464</v>
      </c>
      <c r="F151" t="s">
        <v>12</v>
      </c>
      <c r="G151">
        <v>880</v>
      </c>
      <c r="H151">
        <v>0.9</v>
      </c>
      <c r="I151">
        <v>0.7</v>
      </c>
      <c r="J151">
        <v>0.7</v>
      </c>
    </row>
    <row r="152" spans="1:10" x14ac:dyDescent="0.2">
      <c r="A152" t="s">
        <v>130</v>
      </c>
      <c r="B152" t="s">
        <v>130</v>
      </c>
      <c r="C152">
        <v>0.28999999999999998</v>
      </c>
      <c r="D152">
        <v>512</v>
      </c>
      <c r="F152" t="s">
        <v>12</v>
      </c>
      <c r="G152">
        <v>880</v>
      </c>
      <c r="H152">
        <v>0.9</v>
      </c>
      <c r="I152">
        <v>0.7</v>
      </c>
      <c r="J152">
        <v>0.7</v>
      </c>
    </row>
    <row r="153" spans="1:10" x14ac:dyDescent="0.2">
      <c r="A153" t="s">
        <v>131</v>
      </c>
      <c r="B153" t="s">
        <v>131</v>
      </c>
      <c r="C153">
        <v>0.72</v>
      </c>
      <c r="D153">
        <v>800</v>
      </c>
      <c r="F153" t="s">
        <v>12</v>
      </c>
      <c r="G153">
        <v>920</v>
      </c>
      <c r="H153">
        <v>0.9</v>
      </c>
      <c r="I153">
        <v>0.7</v>
      </c>
      <c r="J153">
        <v>0.7</v>
      </c>
    </row>
    <row r="154" spans="1:10" x14ac:dyDescent="0.2">
      <c r="A154" t="s">
        <v>132</v>
      </c>
      <c r="B154" t="s">
        <v>132</v>
      </c>
      <c r="C154">
        <v>0.53</v>
      </c>
      <c r="D154">
        <v>1280</v>
      </c>
      <c r="F154" t="s">
        <v>12</v>
      </c>
      <c r="G154">
        <v>840</v>
      </c>
      <c r="H154">
        <v>0.9</v>
      </c>
      <c r="I154">
        <v>0.7</v>
      </c>
      <c r="J154">
        <v>0.7</v>
      </c>
    </row>
    <row r="155" spans="1:10" x14ac:dyDescent="0.2">
      <c r="A155" t="s">
        <v>133</v>
      </c>
      <c r="B155" t="s">
        <v>133</v>
      </c>
      <c r="C155">
        <v>0.53</v>
      </c>
      <c r="D155">
        <v>1280</v>
      </c>
      <c r="F155" t="s">
        <v>12</v>
      </c>
      <c r="G155">
        <v>840</v>
      </c>
      <c r="H155">
        <v>0.9</v>
      </c>
      <c r="I155">
        <v>0.7</v>
      </c>
      <c r="J155">
        <v>0.7</v>
      </c>
    </row>
    <row r="156" spans="1:10" x14ac:dyDescent="0.2">
      <c r="A156" t="s">
        <v>134</v>
      </c>
      <c r="B156" t="s">
        <v>134</v>
      </c>
      <c r="C156">
        <v>1.95</v>
      </c>
      <c r="D156">
        <v>2240</v>
      </c>
      <c r="F156" t="s">
        <v>12</v>
      </c>
      <c r="G156">
        <v>900</v>
      </c>
      <c r="H156">
        <v>0.9</v>
      </c>
      <c r="I156">
        <v>0.7</v>
      </c>
      <c r="J156">
        <v>0.7</v>
      </c>
    </row>
    <row r="157" spans="1:10" x14ac:dyDescent="0.2">
      <c r="A157" t="s">
        <v>135</v>
      </c>
      <c r="B157" t="s">
        <v>135</v>
      </c>
      <c r="C157">
        <v>0.19</v>
      </c>
      <c r="D157">
        <v>640</v>
      </c>
      <c r="F157" t="s">
        <v>12</v>
      </c>
      <c r="G157">
        <v>840</v>
      </c>
      <c r="H157">
        <v>0.9</v>
      </c>
      <c r="I157">
        <v>0.7</v>
      </c>
      <c r="J157">
        <v>0.7</v>
      </c>
    </row>
    <row r="158" spans="1:10" x14ac:dyDescent="0.2">
      <c r="A158" t="s">
        <v>136</v>
      </c>
      <c r="B158" t="s">
        <v>136</v>
      </c>
      <c r="C158">
        <v>0.57999999999999996</v>
      </c>
      <c r="D158">
        <v>1900</v>
      </c>
      <c r="F158" t="s">
        <v>20</v>
      </c>
      <c r="G158">
        <v>1000</v>
      </c>
      <c r="H158">
        <v>0.9</v>
      </c>
      <c r="I158">
        <v>0.7</v>
      </c>
      <c r="J158">
        <v>0.7</v>
      </c>
    </row>
    <row r="159" spans="1:10" x14ac:dyDescent="0.2">
      <c r="A159" t="s">
        <v>137</v>
      </c>
      <c r="B159" t="s">
        <v>137</v>
      </c>
      <c r="C159">
        <v>0.57999999999999996</v>
      </c>
      <c r="D159">
        <v>800</v>
      </c>
      <c r="F159" t="s">
        <v>10</v>
      </c>
      <c r="G159">
        <v>1090</v>
      </c>
      <c r="H159">
        <v>0.9</v>
      </c>
      <c r="I159">
        <v>0.7</v>
      </c>
      <c r="J159">
        <v>0.7</v>
      </c>
    </row>
    <row r="160" spans="1:10" x14ac:dyDescent="0.2">
      <c r="A160" t="s">
        <v>138</v>
      </c>
      <c r="B160" t="s">
        <v>138</v>
      </c>
      <c r="C160">
        <v>0.12</v>
      </c>
      <c r="D160">
        <v>540</v>
      </c>
      <c r="F160" t="s">
        <v>10</v>
      </c>
      <c r="G160">
        <v>1210</v>
      </c>
      <c r="H160">
        <v>0.9</v>
      </c>
      <c r="I160">
        <v>0.7</v>
      </c>
      <c r="J160">
        <v>0.7</v>
      </c>
    </row>
    <row r="161" spans="1:10" x14ac:dyDescent="0.2">
      <c r="A161" t="s">
        <v>139</v>
      </c>
      <c r="B161" t="s">
        <v>139</v>
      </c>
      <c r="C161">
        <v>0.12</v>
      </c>
      <c r="D161">
        <v>540</v>
      </c>
      <c r="F161" t="s">
        <v>20</v>
      </c>
      <c r="G161">
        <v>1210</v>
      </c>
      <c r="H161">
        <v>0.9</v>
      </c>
      <c r="I161">
        <v>0.7</v>
      </c>
      <c r="J161">
        <v>0.7</v>
      </c>
    </row>
    <row r="162" spans="1:10" x14ac:dyDescent="0.2">
      <c r="A162" t="s">
        <v>26</v>
      </c>
      <c r="B162" t="s">
        <v>26</v>
      </c>
      <c r="C162">
        <v>5.5E-2</v>
      </c>
      <c r="D162">
        <v>290</v>
      </c>
      <c r="F162" t="s">
        <v>20</v>
      </c>
      <c r="G162">
        <v>1300</v>
      </c>
      <c r="H162">
        <v>0.9</v>
      </c>
      <c r="I162">
        <v>0.7</v>
      </c>
      <c r="J162">
        <v>0.7</v>
      </c>
    </row>
    <row r="163" spans="1:10" x14ac:dyDescent="0.2">
      <c r="A163" t="s">
        <v>27</v>
      </c>
      <c r="B163" t="s">
        <v>27</v>
      </c>
      <c r="C163">
        <v>5.7000000000000002E-2</v>
      </c>
      <c r="D163">
        <v>350</v>
      </c>
      <c r="F163" t="s">
        <v>20</v>
      </c>
      <c r="G163">
        <v>1300</v>
      </c>
      <c r="H163">
        <v>0.9</v>
      </c>
      <c r="I163">
        <v>0.7</v>
      </c>
      <c r="J163">
        <v>0.7</v>
      </c>
    </row>
    <row r="164" spans="1:10" x14ac:dyDescent="0.2">
      <c r="A164" t="s">
        <v>140</v>
      </c>
      <c r="B164" t="s">
        <v>140</v>
      </c>
      <c r="C164">
        <v>5.7000000000000002E-2</v>
      </c>
      <c r="D164">
        <v>400</v>
      </c>
      <c r="F164" t="s">
        <v>20</v>
      </c>
      <c r="G164">
        <v>1300</v>
      </c>
      <c r="H164">
        <v>0.9</v>
      </c>
      <c r="I164">
        <v>0.7</v>
      </c>
      <c r="J164">
        <v>0.7</v>
      </c>
    </row>
    <row r="165" spans="1:10" x14ac:dyDescent="0.2">
      <c r="A165" t="s">
        <v>141</v>
      </c>
      <c r="B165" t="s">
        <v>141</v>
      </c>
      <c r="C165">
        <v>6.3E-2</v>
      </c>
      <c r="D165">
        <v>290</v>
      </c>
      <c r="F165" t="s">
        <v>20</v>
      </c>
      <c r="G165">
        <v>1300</v>
      </c>
      <c r="H165">
        <v>0.9</v>
      </c>
      <c r="I165">
        <v>0.7</v>
      </c>
      <c r="J165">
        <v>0.7</v>
      </c>
    </row>
    <row r="166" spans="1:10" x14ac:dyDescent="0.2">
      <c r="A166" t="s">
        <v>142</v>
      </c>
      <c r="B166" t="s">
        <v>142</v>
      </c>
      <c r="C166">
        <v>6.3E-2</v>
      </c>
      <c r="D166">
        <v>240</v>
      </c>
      <c r="F166" t="s">
        <v>20</v>
      </c>
      <c r="G166">
        <v>1260</v>
      </c>
      <c r="H166">
        <v>0.9</v>
      </c>
      <c r="I166">
        <v>0.7</v>
      </c>
      <c r="J166">
        <v>0.7</v>
      </c>
    </row>
    <row r="167" spans="1:10" x14ac:dyDescent="0.2">
      <c r="A167" t="s">
        <v>143</v>
      </c>
      <c r="B167" t="s">
        <v>143</v>
      </c>
      <c r="C167">
        <v>5.7000000000000002E-2</v>
      </c>
      <c r="D167">
        <v>290</v>
      </c>
      <c r="F167" t="s">
        <v>10</v>
      </c>
      <c r="G167">
        <v>590</v>
      </c>
      <c r="H167">
        <v>0.9</v>
      </c>
      <c r="I167">
        <v>0.7</v>
      </c>
      <c r="J167">
        <v>0.7</v>
      </c>
    </row>
    <row r="168" spans="1:10" x14ac:dyDescent="0.2">
      <c r="A168" t="s">
        <v>144</v>
      </c>
      <c r="B168" t="s">
        <v>144</v>
      </c>
      <c r="C168">
        <v>7.1999999999999995E-2</v>
      </c>
      <c r="D168">
        <v>480</v>
      </c>
      <c r="F168" t="s">
        <v>10</v>
      </c>
      <c r="G168">
        <v>1380</v>
      </c>
      <c r="H168">
        <v>0.9</v>
      </c>
      <c r="I168">
        <v>0.7</v>
      </c>
      <c r="J168">
        <v>0.7</v>
      </c>
    </row>
    <row r="169" spans="1:10" x14ac:dyDescent="0.2">
      <c r="A169" t="s">
        <v>145</v>
      </c>
      <c r="B169" t="s">
        <v>145</v>
      </c>
      <c r="C169">
        <v>7.1999999999999995E-2</v>
      </c>
      <c r="D169">
        <v>480</v>
      </c>
      <c r="F169" t="s">
        <v>10</v>
      </c>
      <c r="G169">
        <v>1170</v>
      </c>
      <c r="H169">
        <v>0.9</v>
      </c>
      <c r="I169">
        <v>0.7</v>
      </c>
      <c r="J169">
        <v>0.7</v>
      </c>
    </row>
    <row r="170" spans="1:10" x14ac:dyDescent="0.2">
      <c r="A170" t="s">
        <v>146</v>
      </c>
      <c r="B170" t="s">
        <v>146</v>
      </c>
      <c r="C170">
        <v>0.105</v>
      </c>
      <c r="D170">
        <v>800</v>
      </c>
      <c r="F170" t="s">
        <v>20</v>
      </c>
      <c r="G170">
        <v>1300</v>
      </c>
      <c r="H170">
        <v>0.9</v>
      </c>
      <c r="I170">
        <v>0.7</v>
      </c>
      <c r="J170">
        <v>0.7</v>
      </c>
    </row>
    <row r="171" spans="1:10" x14ac:dyDescent="0.2">
      <c r="A171" t="s">
        <v>147</v>
      </c>
      <c r="B171" t="s">
        <v>147</v>
      </c>
      <c r="C171">
        <v>0.82</v>
      </c>
      <c r="D171">
        <v>880</v>
      </c>
      <c r="F171" t="s">
        <v>20</v>
      </c>
      <c r="G171">
        <v>1340</v>
      </c>
      <c r="H171">
        <v>0.9</v>
      </c>
      <c r="I171">
        <v>0.7</v>
      </c>
      <c r="J171">
        <v>0.7</v>
      </c>
    </row>
    <row r="172" spans="1:10" x14ac:dyDescent="0.2">
      <c r="A172" t="s">
        <v>148</v>
      </c>
      <c r="B172" t="s">
        <v>148</v>
      </c>
      <c r="C172">
        <v>0.14399999999999999</v>
      </c>
      <c r="D172">
        <v>1010</v>
      </c>
      <c r="F172" t="s">
        <v>20</v>
      </c>
      <c r="G172">
        <v>1340</v>
      </c>
      <c r="H172">
        <v>0.9</v>
      </c>
      <c r="I172">
        <v>0.7</v>
      </c>
      <c r="J172">
        <v>0.7</v>
      </c>
    </row>
    <row r="173" spans="1:10" x14ac:dyDescent="0.2">
      <c r="A173" t="s">
        <v>149</v>
      </c>
      <c r="B173" t="s">
        <v>149</v>
      </c>
      <c r="C173">
        <v>0.10199999999999999</v>
      </c>
      <c r="D173">
        <v>590</v>
      </c>
      <c r="F173" t="s">
        <v>10</v>
      </c>
      <c r="G173">
        <v>1300</v>
      </c>
      <c r="H173">
        <v>0.9</v>
      </c>
      <c r="I173">
        <v>0.7</v>
      </c>
      <c r="J173">
        <v>0.7</v>
      </c>
    </row>
    <row r="174" spans="1:10" x14ac:dyDescent="0.2">
      <c r="A174" t="s">
        <v>150</v>
      </c>
      <c r="B174" t="s">
        <v>150</v>
      </c>
      <c r="C174">
        <v>0.13500000000000001</v>
      </c>
      <c r="D174">
        <v>800</v>
      </c>
      <c r="F174" t="s">
        <v>10</v>
      </c>
      <c r="G174">
        <v>1300</v>
      </c>
      <c r="H174">
        <v>0.9</v>
      </c>
      <c r="I174">
        <v>0.7</v>
      </c>
      <c r="J174">
        <v>0.7</v>
      </c>
    </row>
    <row r="175" spans="1:10" x14ac:dyDescent="0.2">
      <c r="A175" t="s">
        <v>151</v>
      </c>
      <c r="B175" t="s">
        <v>151</v>
      </c>
      <c r="C175">
        <v>0.17</v>
      </c>
      <c r="D175">
        <v>1000</v>
      </c>
      <c r="F175" t="s">
        <v>10</v>
      </c>
      <c r="G175">
        <v>1300</v>
      </c>
      <c r="H175">
        <v>0.9</v>
      </c>
      <c r="I175">
        <v>0.7</v>
      </c>
      <c r="J175">
        <v>0.7</v>
      </c>
    </row>
    <row r="176" spans="1:10" x14ac:dyDescent="0.2">
      <c r="A176" t="s">
        <v>152</v>
      </c>
      <c r="B176" t="s">
        <v>152</v>
      </c>
      <c r="C176">
        <v>0.311</v>
      </c>
      <c r="D176">
        <v>640</v>
      </c>
      <c r="F176" t="s">
        <v>12</v>
      </c>
      <c r="G176">
        <v>1210</v>
      </c>
      <c r="H176">
        <v>0.9</v>
      </c>
      <c r="I176">
        <v>0.7</v>
      </c>
      <c r="J176">
        <v>0.7</v>
      </c>
    </row>
    <row r="177" spans="1:10" x14ac:dyDescent="0.2">
      <c r="A177" t="s">
        <v>153</v>
      </c>
      <c r="B177" t="s">
        <v>153</v>
      </c>
      <c r="C177">
        <v>9.0999999999999998E-2</v>
      </c>
      <c r="D177">
        <v>590</v>
      </c>
      <c r="F177" t="s">
        <v>10</v>
      </c>
      <c r="G177">
        <v>1300</v>
      </c>
      <c r="H177">
        <v>0.9</v>
      </c>
      <c r="I177">
        <v>0.7</v>
      </c>
      <c r="J177">
        <v>0.7</v>
      </c>
    </row>
    <row r="178" spans="1:10" x14ac:dyDescent="0.2">
      <c r="A178" t="s">
        <v>154</v>
      </c>
      <c r="B178" t="s">
        <v>154</v>
      </c>
      <c r="C178">
        <v>0.115</v>
      </c>
      <c r="D178">
        <v>800</v>
      </c>
      <c r="F178" t="s">
        <v>10</v>
      </c>
      <c r="G178">
        <v>1380</v>
      </c>
      <c r="H178">
        <v>0.9</v>
      </c>
      <c r="I178">
        <v>0.7</v>
      </c>
      <c r="J178">
        <v>0.7</v>
      </c>
    </row>
    <row r="179" spans="1:10" x14ac:dyDescent="0.2">
      <c r="A179" t="s">
        <v>155</v>
      </c>
      <c r="B179" t="s">
        <v>155</v>
      </c>
      <c r="C179">
        <v>0.05</v>
      </c>
      <c r="D179">
        <v>136</v>
      </c>
      <c r="F179" t="s">
        <v>12</v>
      </c>
      <c r="G179">
        <v>750</v>
      </c>
      <c r="H179">
        <v>0.9</v>
      </c>
      <c r="I179">
        <v>0.7</v>
      </c>
      <c r="J179">
        <v>0.7</v>
      </c>
    </row>
    <row r="180" spans="1:10" x14ac:dyDescent="0.2">
      <c r="A180" t="s">
        <v>156</v>
      </c>
      <c r="B180" t="s">
        <v>156</v>
      </c>
      <c r="C180">
        <v>3.5999999999999997E-2</v>
      </c>
      <c r="D180">
        <v>64</v>
      </c>
      <c r="F180" t="s">
        <v>12</v>
      </c>
      <c r="G180">
        <v>960</v>
      </c>
      <c r="H180">
        <v>0.9</v>
      </c>
      <c r="I180">
        <v>0.7</v>
      </c>
      <c r="J180">
        <v>0.7</v>
      </c>
    </row>
    <row r="181" spans="1:10" x14ac:dyDescent="0.2">
      <c r="A181" t="s">
        <v>157</v>
      </c>
      <c r="B181" t="s">
        <v>157</v>
      </c>
      <c r="C181">
        <v>3.5999999999999997E-2</v>
      </c>
      <c r="D181">
        <v>140</v>
      </c>
      <c r="F181" t="s">
        <v>12</v>
      </c>
      <c r="G181">
        <v>960</v>
      </c>
      <c r="H181">
        <v>0.9</v>
      </c>
      <c r="I181">
        <v>0.7</v>
      </c>
      <c r="J181">
        <v>0.7</v>
      </c>
    </row>
    <row r="182" spans="1:10" x14ac:dyDescent="0.2">
      <c r="A182" t="s">
        <v>158</v>
      </c>
      <c r="B182" t="s">
        <v>158</v>
      </c>
      <c r="C182">
        <v>3.5999999999999997E-2</v>
      </c>
      <c r="D182">
        <v>140</v>
      </c>
      <c r="F182" t="s">
        <v>12</v>
      </c>
      <c r="G182">
        <v>960</v>
      </c>
      <c r="H182">
        <v>0.9</v>
      </c>
      <c r="I182">
        <v>0.7</v>
      </c>
      <c r="J182">
        <v>0.7</v>
      </c>
    </row>
    <row r="183" spans="1:10" x14ac:dyDescent="0.2">
      <c r="A183" t="s">
        <v>159</v>
      </c>
      <c r="B183" t="s">
        <v>159</v>
      </c>
      <c r="C183">
        <v>5.1999999999999998E-2</v>
      </c>
      <c r="D183">
        <v>16</v>
      </c>
      <c r="F183" t="s">
        <v>10</v>
      </c>
      <c r="G183">
        <v>1260</v>
      </c>
      <c r="H183">
        <v>0.9</v>
      </c>
      <c r="I183">
        <v>0.7</v>
      </c>
      <c r="J183">
        <v>0.7</v>
      </c>
    </row>
    <row r="184" spans="1:10" x14ac:dyDescent="0.2">
      <c r="A184" t="s">
        <v>160</v>
      </c>
      <c r="B184" t="s">
        <v>160</v>
      </c>
      <c r="C184">
        <v>3.2000000000000001E-2</v>
      </c>
      <c r="D184">
        <v>72</v>
      </c>
      <c r="F184" t="s">
        <v>12</v>
      </c>
      <c r="G184">
        <v>1680</v>
      </c>
      <c r="H184">
        <v>0.9</v>
      </c>
      <c r="I184">
        <v>0.7</v>
      </c>
      <c r="J184">
        <v>0.7</v>
      </c>
    </row>
    <row r="185" spans="1:10" x14ac:dyDescent="0.2">
      <c r="A185" t="s">
        <v>161</v>
      </c>
      <c r="B185" t="s">
        <v>161</v>
      </c>
      <c r="C185">
        <v>2.9000000000000001E-2</v>
      </c>
      <c r="D185">
        <v>29</v>
      </c>
      <c r="F185" t="s">
        <v>10</v>
      </c>
      <c r="G185">
        <v>1210</v>
      </c>
      <c r="H185">
        <v>0.9</v>
      </c>
      <c r="I185">
        <v>0.7</v>
      </c>
      <c r="J185">
        <v>0.7</v>
      </c>
    </row>
    <row r="186" spans="1:10" x14ac:dyDescent="0.2">
      <c r="A186" t="s">
        <v>162</v>
      </c>
      <c r="B186" t="s">
        <v>162</v>
      </c>
      <c r="C186">
        <v>3.6999999999999998E-2</v>
      </c>
      <c r="D186">
        <v>16</v>
      </c>
      <c r="F186" t="s">
        <v>25</v>
      </c>
      <c r="G186">
        <v>1210</v>
      </c>
      <c r="H186">
        <v>0.9</v>
      </c>
      <c r="I186">
        <v>0.7</v>
      </c>
      <c r="J186">
        <v>0.7</v>
      </c>
    </row>
    <row r="187" spans="1:10" x14ac:dyDescent="0.2">
      <c r="A187" t="s">
        <v>163</v>
      </c>
      <c r="B187" t="s">
        <v>163</v>
      </c>
      <c r="C187">
        <v>3.5999999999999997E-2</v>
      </c>
      <c r="D187">
        <v>20</v>
      </c>
      <c r="F187" t="s">
        <v>25</v>
      </c>
      <c r="G187">
        <v>1210</v>
      </c>
      <c r="H187">
        <v>0.9</v>
      </c>
      <c r="I187">
        <v>0.7</v>
      </c>
      <c r="J187">
        <v>0.7</v>
      </c>
    </row>
    <row r="188" spans="1:10" x14ac:dyDescent="0.2">
      <c r="A188" t="s">
        <v>164</v>
      </c>
      <c r="B188" t="s">
        <v>164</v>
      </c>
      <c r="C188">
        <v>3.5000000000000003E-2</v>
      </c>
      <c r="D188">
        <v>24</v>
      </c>
      <c r="F188" t="s">
        <v>25</v>
      </c>
      <c r="G188">
        <v>1210</v>
      </c>
      <c r="H188">
        <v>0.9</v>
      </c>
      <c r="I188">
        <v>0.7</v>
      </c>
      <c r="J188">
        <v>0.7</v>
      </c>
    </row>
    <row r="189" spans="1:10" x14ac:dyDescent="0.2">
      <c r="A189" t="s">
        <v>165</v>
      </c>
      <c r="B189" t="s">
        <v>165</v>
      </c>
      <c r="C189">
        <v>3.5000000000000003E-2</v>
      </c>
      <c r="D189">
        <v>28</v>
      </c>
      <c r="F189" t="s">
        <v>25</v>
      </c>
      <c r="G189">
        <v>1210</v>
      </c>
      <c r="H189">
        <v>0.9</v>
      </c>
      <c r="I189">
        <v>0.7</v>
      </c>
      <c r="J189">
        <v>0.7</v>
      </c>
    </row>
    <row r="190" spans="1:10" x14ac:dyDescent="0.2">
      <c r="A190" t="s">
        <v>166</v>
      </c>
      <c r="B190" t="s">
        <v>166</v>
      </c>
      <c r="C190">
        <v>3.3000000000000002E-2</v>
      </c>
      <c r="D190">
        <v>32</v>
      </c>
      <c r="F190" t="s">
        <v>25</v>
      </c>
      <c r="G190">
        <v>1210</v>
      </c>
      <c r="H190">
        <v>0.9</v>
      </c>
      <c r="I190">
        <v>0.7</v>
      </c>
      <c r="J190">
        <v>0.7</v>
      </c>
    </row>
    <row r="191" spans="1:10" x14ac:dyDescent="0.2">
      <c r="A191" t="s">
        <v>167</v>
      </c>
      <c r="B191" t="s">
        <v>167</v>
      </c>
      <c r="C191">
        <v>2.4500000000000001E-2</v>
      </c>
      <c r="D191">
        <v>24</v>
      </c>
      <c r="F191" t="s">
        <v>15</v>
      </c>
      <c r="G191">
        <v>1590</v>
      </c>
      <c r="H191">
        <v>0.9</v>
      </c>
      <c r="I191">
        <v>0.7</v>
      </c>
      <c r="J191">
        <v>0.7</v>
      </c>
    </row>
    <row r="192" spans="1:10" x14ac:dyDescent="0.2">
      <c r="A192" t="s">
        <v>168</v>
      </c>
      <c r="B192" t="s">
        <v>168</v>
      </c>
      <c r="C192">
        <v>2.4500000000000001E-2</v>
      </c>
      <c r="D192">
        <v>32</v>
      </c>
      <c r="F192" t="s">
        <v>15</v>
      </c>
      <c r="G192">
        <v>920</v>
      </c>
      <c r="H192">
        <v>0.9</v>
      </c>
      <c r="I192">
        <v>0.7</v>
      </c>
      <c r="J192">
        <v>0.7</v>
      </c>
    </row>
    <row r="193" spans="1:10" x14ac:dyDescent="0.2">
      <c r="A193" t="s">
        <v>169</v>
      </c>
      <c r="B193" t="s">
        <v>169</v>
      </c>
      <c r="C193">
        <v>0.02</v>
      </c>
      <c r="D193">
        <v>32</v>
      </c>
      <c r="F193" t="s">
        <v>15</v>
      </c>
      <c r="G193">
        <v>920</v>
      </c>
      <c r="H193">
        <v>0.9</v>
      </c>
      <c r="I193">
        <v>0.7</v>
      </c>
      <c r="J193">
        <v>0.7</v>
      </c>
    </row>
    <row r="194" spans="1:10" x14ac:dyDescent="0.2">
      <c r="A194" t="s">
        <v>170</v>
      </c>
      <c r="B194" t="s">
        <v>665</v>
      </c>
      <c r="C194">
        <v>1.34</v>
      </c>
      <c r="D194">
        <v>2400</v>
      </c>
      <c r="F194" t="s">
        <v>12</v>
      </c>
      <c r="G194">
        <v>790</v>
      </c>
      <c r="H194">
        <v>0.9</v>
      </c>
      <c r="I194">
        <v>0.7</v>
      </c>
      <c r="J194">
        <v>0.7</v>
      </c>
    </row>
    <row r="195" spans="1:10" x14ac:dyDescent="0.2">
      <c r="A195" t="s">
        <v>171</v>
      </c>
      <c r="B195" t="s">
        <v>666</v>
      </c>
      <c r="C195">
        <v>1.1850000000000001</v>
      </c>
      <c r="D195">
        <v>2240</v>
      </c>
      <c r="F195" t="s">
        <v>12</v>
      </c>
      <c r="G195">
        <v>790</v>
      </c>
      <c r="H195">
        <v>0.9</v>
      </c>
      <c r="I195">
        <v>0.7</v>
      </c>
      <c r="J195">
        <v>0.7</v>
      </c>
    </row>
    <row r="196" spans="1:10" x14ac:dyDescent="0.2">
      <c r="A196" t="s">
        <v>172</v>
      </c>
      <c r="B196" t="s">
        <v>667</v>
      </c>
      <c r="C196">
        <v>1.02</v>
      </c>
      <c r="D196">
        <v>2080</v>
      </c>
      <c r="F196" t="s">
        <v>12</v>
      </c>
      <c r="G196">
        <v>790</v>
      </c>
      <c r="H196">
        <v>0.9</v>
      </c>
      <c r="I196">
        <v>0.7</v>
      </c>
      <c r="J196">
        <v>0.7</v>
      </c>
    </row>
    <row r="197" spans="1:10" x14ac:dyDescent="0.2">
      <c r="A197" t="s">
        <v>173</v>
      </c>
      <c r="B197" t="s">
        <v>668</v>
      </c>
      <c r="C197">
        <v>0.89500000000000002</v>
      </c>
      <c r="D197">
        <v>1920</v>
      </c>
      <c r="F197" t="s">
        <v>12</v>
      </c>
      <c r="G197">
        <v>790</v>
      </c>
      <c r="H197">
        <v>0.9</v>
      </c>
      <c r="I197">
        <v>0.7</v>
      </c>
      <c r="J197">
        <v>0.7</v>
      </c>
    </row>
    <row r="198" spans="1:10" x14ac:dyDescent="0.2">
      <c r="A198" t="s">
        <v>174</v>
      </c>
      <c r="B198" t="s">
        <v>669</v>
      </c>
      <c r="C198">
        <v>0.78</v>
      </c>
      <c r="D198">
        <v>1760</v>
      </c>
      <c r="F198" t="s">
        <v>12</v>
      </c>
      <c r="G198">
        <v>790</v>
      </c>
      <c r="H198">
        <v>0.9</v>
      </c>
      <c r="I198">
        <v>0.7</v>
      </c>
      <c r="J198">
        <v>0.7</v>
      </c>
    </row>
    <row r="199" spans="1:10" x14ac:dyDescent="0.2">
      <c r="A199" t="s">
        <v>175</v>
      </c>
      <c r="B199" t="s">
        <v>670</v>
      </c>
      <c r="C199">
        <v>0.67500000000000004</v>
      </c>
      <c r="D199">
        <v>1600</v>
      </c>
      <c r="F199" t="s">
        <v>12</v>
      </c>
      <c r="G199">
        <v>790</v>
      </c>
      <c r="H199">
        <v>0.9</v>
      </c>
      <c r="I199">
        <v>0.7</v>
      </c>
      <c r="J199">
        <v>0.7</v>
      </c>
    </row>
    <row r="200" spans="1:10" x14ac:dyDescent="0.2">
      <c r="A200" t="s">
        <v>176</v>
      </c>
      <c r="B200" t="s">
        <v>671</v>
      </c>
      <c r="C200">
        <v>0.56999999999999995</v>
      </c>
      <c r="D200">
        <v>1440</v>
      </c>
      <c r="F200" t="s">
        <v>12</v>
      </c>
      <c r="G200">
        <v>790</v>
      </c>
      <c r="H200">
        <v>0.9</v>
      </c>
      <c r="I200">
        <v>0.7</v>
      </c>
      <c r="J200">
        <v>0.7</v>
      </c>
    </row>
    <row r="201" spans="1:10" x14ac:dyDescent="0.2">
      <c r="A201" t="s">
        <v>177</v>
      </c>
      <c r="B201" t="s">
        <v>672</v>
      </c>
      <c r="C201">
        <v>0.48</v>
      </c>
      <c r="D201">
        <v>1280</v>
      </c>
      <c r="F201" t="s">
        <v>12</v>
      </c>
      <c r="G201">
        <v>790</v>
      </c>
      <c r="H201">
        <v>0.9</v>
      </c>
      <c r="I201">
        <v>0.7</v>
      </c>
      <c r="J201">
        <v>0.7</v>
      </c>
    </row>
    <row r="202" spans="1:10" x14ac:dyDescent="0.2">
      <c r="A202" t="s">
        <v>178</v>
      </c>
      <c r="B202" t="s">
        <v>673</v>
      </c>
      <c r="C202">
        <v>0.40500000000000003</v>
      </c>
      <c r="D202">
        <v>1120</v>
      </c>
      <c r="F202" t="s">
        <v>12</v>
      </c>
      <c r="G202">
        <v>790</v>
      </c>
      <c r="H202">
        <v>0.9</v>
      </c>
      <c r="I202">
        <v>0.7</v>
      </c>
      <c r="J202">
        <v>0.7</v>
      </c>
    </row>
    <row r="203" spans="1:10" x14ac:dyDescent="0.2">
      <c r="A203" t="s">
        <v>179</v>
      </c>
      <c r="B203" t="s">
        <v>674</v>
      </c>
      <c r="C203">
        <v>10.4</v>
      </c>
      <c r="D203">
        <v>2880</v>
      </c>
      <c r="F203" t="s">
        <v>12</v>
      </c>
      <c r="G203">
        <v>790</v>
      </c>
      <c r="H203">
        <v>0.9</v>
      </c>
      <c r="I203">
        <v>0.7</v>
      </c>
      <c r="J203">
        <v>0.7</v>
      </c>
    </row>
    <row r="204" spans="1:10" x14ac:dyDescent="0.2">
      <c r="A204" t="s">
        <v>180</v>
      </c>
      <c r="B204" t="s">
        <v>675</v>
      </c>
      <c r="C204">
        <v>6.2</v>
      </c>
      <c r="D204">
        <v>2560</v>
      </c>
      <c r="F204" t="s">
        <v>12</v>
      </c>
      <c r="G204">
        <v>790</v>
      </c>
      <c r="H204">
        <v>0.9</v>
      </c>
      <c r="I204">
        <v>0.7</v>
      </c>
      <c r="J204">
        <v>0.7</v>
      </c>
    </row>
    <row r="205" spans="1:10" x14ac:dyDescent="0.2">
      <c r="A205" t="s">
        <v>181</v>
      </c>
      <c r="B205" t="s">
        <v>676</v>
      </c>
      <c r="C205">
        <v>3.5</v>
      </c>
      <c r="D205">
        <v>2240</v>
      </c>
      <c r="F205" t="s">
        <v>12</v>
      </c>
      <c r="G205">
        <v>790</v>
      </c>
      <c r="H205">
        <v>0.9</v>
      </c>
      <c r="I205">
        <v>0.7</v>
      </c>
      <c r="J205">
        <v>0.7</v>
      </c>
    </row>
    <row r="206" spans="1:10" x14ac:dyDescent="0.2">
      <c r="A206" t="s">
        <v>182</v>
      </c>
      <c r="B206" t="s">
        <v>677</v>
      </c>
      <c r="C206">
        <v>1.9</v>
      </c>
      <c r="D206">
        <v>1920</v>
      </c>
      <c r="F206" t="s">
        <v>12</v>
      </c>
      <c r="G206">
        <v>790</v>
      </c>
      <c r="H206">
        <v>0.9</v>
      </c>
      <c r="I206">
        <v>0.7</v>
      </c>
      <c r="J206">
        <v>0.7</v>
      </c>
    </row>
    <row r="207" spans="1:10" x14ac:dyDescent="0.2">
      <c r="A207" t="s">
        <v>183</v>
      </c>
      <c r="B207" t="s">
        <v>183</v>
      </c>
      <c r="C207">
        <v>4.3</v>
      </c>
      <c r="D207">
        <v>2880</v>
      </c>
      <c r="F207" t="s">
        <v>12</v>
      </c>
      <c r="G207">
        <v>790</v>
      </c>
      <c r="H207">
        <v>0.9</v>
      </c>
      <c r="I207">
        <v>0.7</v>
      </c>
      <c r="J207">
        <v>0.7</v>
      </c>
    </row>
    <row r="208" spans="1:10" x14ac:dyDescent="0.2">
      <c r="A208" t="s">
        <v>184</v>
      </c>
      <c r="B208" t="s">
        <v>184</v>
      </c>
      <c r="C208">
        <v>3.2</v>
      </c>
      <c r="D208">
        <v>2560</v>
      </c>
      <c r="F208" t="s">
        <v>12</v>
      </c>
      <c r="G208">
        <v>790</v>
      </c>
      <c r="H208">
        <v>0.9</v>
      </c>
      <c r="I208">
        <v>0.7</v>
      </c>
      <c r="J208">
        <v>0.7</v>
      </c>
    </row>
    <row r="209" spans="1:10" x14ac:dyDescent="0.2">
      <c r="A209" t="s">
        <v>185</v>
      </c>
      <c r="B209" t="s">
        <v>185</v>
      </c>
      <c r="C209">
        <v>2.2999999999999998</v>
      </c>
      <c r="D209">
        <v>2240</v>
      </c>
      <c r="F209" t="s">
        <v>12</v>
      </c>
      <c r="G209">
        <v>790</v>
      </c>
      <c r="H209">
        <v>0.9</v>
      </c>
      <c r="I209">
        <v>0.7</v>
      </c>
      <c r="J209">
        <v>0.7</v>
      </c>
    </row>
    <row r="210" spans="1:10" x14ac:dyDescent="0.2">
      <c r="A210" t="s">
        <v>186</v>
      </c>
      <c r="B210" t="s">
        <v>186</v>
      </c>
      <c r="C210">
        <v>1.6</v>
      </c>
      <c r="D210">
        <v>1920</v>
      </c>
      <c r="F210" t="s">
        <v>12</v>
      </c>
      <c r="G210">
        <v>790</v>
      </c>
      <c r="H210">
        <v>0.9</v>
      </c>
      <c r="I210">
        <v>0.7</v>
      </c>
      <c r="J210">
        <v>0.7</v>
      </c>
    </row>
    <row r="211" spans="1:10" x14ac:dyDescent="0.2">
      <c r="A211" t="s">
        <v>187</v>
      </c>
      <c r="B211" t="s">
        <v>187</v>
      </c>
      <c r="C211">
        <v>1.1000000000000001</v>
      </c>
      <c r="D211">
        <v>1600</v>
      </c>
      <c r="F211" t="s">
        <v>12</v>
      </c>
      <c r="G211">
        <v>790</v>
      </c>
      <c r="H211">
        <v>0.9</v>
      </c>
      <c r="I211">
        <v>0.7</v>
      </c>
      <c r="J211">
        <v>0.7</v>
      </c>
    </row>
    <row r="212" spans="1:10" x14ac:dyDescent="0.2">
      <c r="A212" t="s">
        <v>188</v>
      </c>
      <c r="B212" t="s">
        <v>188</v>
      </c>
      <c r="C212">
        <v>2.15</v>
      </c>
      <c r="D212">
        <v>2400</v>
      </c>
      <c r="F212" t="s">
        <v>12</v>
      </c>
      <c r="G212">
        <v>900</v>
      </c>
      <c r="H212">
        <v>0.9</v>
      </c>
      <c r="I212">
        <v>0.7</v>
      </c>
      <c r="J212">
        <v>0.7</v>
      </c>
    </row>
    <row r="213" spans="1:10" x14ac:dyDescent="0.2">
      <c r="A213" t="s">
        <v>189</v>
      </c>
      <c r="B213" t="s">
        <v>189</v>
      </c>
      <c r="C213">
        <v>1.95</v>
      </c>
      <c r="D213">
        <v>2240</v>
      </c>
      <c r="F213" t="s">
        <v>12</v>
      </c>
      <c r="G213">
        <v>900</v>
      </c>
      <c r="H213">
        <v>0.9</v>
      </c>
      <c r="I213">
        <v>0.7</v>
      </c>
      <c r="J213">
        <v>0.7</v>
      </c>
    </row>
    <row r="214" spans="1:10" x14ac:dyDescent="0.2">
      <c r="A214" t="s">
        <v>190</v>
      </c>
      <c r="B214" t="s">
        <v>190</v>
      </c>
      <c r="C214">
        <v>1.45</v>
      </c>
      <c r="D214">
        <v>2080</v>
      </c>
      <c r="F214" t="s">
        <v>12</v>
      </c>
      <c r="G214">
        <v>900</v>
      </c>
      <c r="H214">
        <v>0.9</v>
      </c>
      <c r="I214">
        <v>0.7</v>
      </c>
      <c r="J214">
        <v>0.7</v>
      </c>
    </row>
    <row r="215" spans="1:10" x14ac:dyDescent="0.2">
      <c r="A215" t="s">
        <v>191</v>
      </c>
      <c r="B215" t="s">
        <v>191</v>
      </c>
      <c r="C215">
        <v>1.6</v>
      </c>
      <c r="D215">
        <v>2240</v>
      </c>
      <c r="F215" t="s">
        <v>12</v>
      </c>
      <c r="G215">
        <v>900</v>
      </c>
      <c r="H215">
        <v>0.9</v>
      </c>
      <c r="I215">
        <v>0.7</v>
      </c>
      <c r="J215">
        <v>0.7</v>
      </c>
    </row>
    <row r="216" spans="1:10" x14ac:dyDescent="0.2">
      <c r="A216" t="s">
        <v>192</v>
      </c>
      <c r="B216" t="s">
        <v>192</v>
      </c>
      <c r="C216">
        <v>1.1399999999999999</v>
      </c>
      <c r="D216">
        <v>1920</v>
      </c>
      <c r="F216" t="s">
        <v>12</v>
      </c>
      <c r="G216">
        <v>900</v>
      </c>
      <c r="H216">
        <v>0.9</v>
      </c>
      <c r="I216">
        <v>0.7</v>
      </c>
      <c r="J216">
        <v>0.7</v>
      </c>
    </row>
    <row r="217" spans="1:10" x14ac:dyDescent="0.2">
      <c r="A217" t="s">
        <v>193</v>
      </c>
      <c r="B217" t="s">
        <v>193</v>
      </c>
      <c r="C217">
        <v>0.79</v>
      </c>
      <c r="D217">
        <v>1600</v>
      </c>
      <c r="F217" t="s">
        <v>12</v>
      </c>
      <c r="G217">
        <v>900</v>
      </c>
      <c r="H217">
        <v>0.9</v>
      </c>
      <c r="I217">
        <v>0.7</v>
      </c>
      <c r="J217">
        <v>0.7</v>
      </c>
    </row>
    <row r="218" spans="1:10" x14ac:dyDescent="0.2">
      <c r="A218" t="s">
        <v>194</v>
      </c>
      <c r="B218" t="s">
        <v>194</v>
      </c>
      <c r="C218">
        <v>0.24</v>
      </c>
      <c r="D218">
        <v>816</v>
      </c>
      <c r="F218" t="s">
        <v>12</v>
      </c>
      <c r="G218">
        <v>880</v>
      </c>
      <c r="H218">
        <v>0.9</v>
      </c>
      <c r="I218">
        <v>0.7</v>
      </c>
      <c r="J218">
        <v>0.7</v>
      </c>
    </row>
    <row r="219" spans="1:10" x14ac:dyDescent="0.2">
      <c r="A219" t="s">
        <v>195</v>
      </c>
      <c r="B219" t="s">
        <v>195</v>
      </c>
      <c r="C219">
        <v>1.4</v>
      </c>
      <c r="D219">
        <v>1920</v>
      </c>
      <c r="F219" t="s">
        <v>12</v>
      </c>
      <c r="G219">
        <v>900</v>
      </c>
      <c r="H219">
        <v>0.9</v>
      </c>
      <c r="I219">
        <v>0.7</v>
      </c>
      <c r="J219">
        <v>0.7</v>
      </c>
    </row>
    <row r="220" spans="1:10" x14ac:dyDescent="0.2">
      <c r="A220" t="s">
        <v>11</v>
      </c>
      <c r="B220" t="s">
        <v>11</v>
      </c>
      <c r="C220">
        <v>0.97</v>
      </c>
      <c r="D220">
        <v>1600</v>
      </c>
      <c r="F220" t="s">
        <v>12</v>
      </c>
      <c r="G220">
        <v>900</v>
      </c>
      <c r="H220">
        <v>0.9</v>
      </c>
      <c r="I220">
        <v>0.7</v>
      </c>
      <c r="J220">
        <v>0.7</v>
      </c>
    </row>
    <row r="221" spans="1:10" x14ac:dyDescent="0.2">
      <c r="A221" t="s">
        <v>196</v>
      </c>
      <c r="B221" t="s">
        <v>196</v>
      </c>
      <c r="C221">
        <v>0.65</v>
      </c>
      <c r="D221">
        <v>1280</v>
      </c>
      <c r="F221" t="s">
        <v>12</v>
      </c>
      <c r="G221">
        <v>900</v>
      </c>
      <c r="H221">
        <v>0.9</v>
      </c>
      <c r="I221">
        <v>0.7</v>
      </c>
      <c r="J221">
        <v>0.7</v>
      </c>
    </row>
    <row r="222" spans="1:10" x14ac:dyDescent="0.2">
      <c r="A222" t="s">
        <v>197</v>
      </c>
      <c r="B222" t="s">
        <v>197</v>
      </c>
      <c r="C222">
        <v>1.1000000000000001</v>
      </c>
      <c r="D222">
        <v>1920</v>
      </c>
      <c r="F222" t="s">
        <v>12</v>
      </c>
      <c r="G222">
        <v>840</v>
      </c>
      <c r="H222">
        <v>0.9</v>
      </c>
      <c r="I222">
        <v>0.7</v>
      </c>
      <c r="J222">
        <v>0.7</v>
      </c>
    </row>
    <row r="223" spans="1:10" x14ac:dyDescent="0.2">
      <c r="A223" t="s">
        <v>198</v>
      </c>
      <c r="B223" t="s">
        <v>198</v>
      </c>
      <c r="C223">
        <v>0.78500000000000003</v>
      </c>
      <c r="D223">
        <v>1600</v>
      </c>
      <c r="F223" t="s">
        <v>12</v>
      </c>
      <c r="G223">
        <v>840</v>
      </c>
      <c r="H223">
        <v>0.9</v>
      </c>
      <c r="I223">
        <v>0.7</v>
      </c>
      <c r="J223">
        <v>0.7</v>
      </c>
    </row>
    <row r="224" spans="1:10" x14ac:dyDescent="0.2">
      <c r="A224" t="s">
        <v>199</v>
      </c>
      <c r="B224" t="s">
        <v>199</v>
      </c>
      <c r="C224">
        <v>0.53500000000000003</v>
      </c>
      <c r="D224">
        <v>1280</v>
      </c>
      <c r="F224" t="s">
        <v>12</v>
      </c>
      <c r="G224">
        <v>840</v>
      </c>
      <c r="H224">
        <v>0.9</v>
      </c>
      <c r="I224">
        <v>0.7</v>
      </c>
      <c r="J224">
        <v>0.7</v>
      </c>
    </row>
    <row r="225" spans="1:10" x14ac:dyDescent="0.2">
      <c r="A225" t="s">
        <v>200</v>
      </c>
      <c r="B225" t="s">
        <v>200</v>
      </c>
      <c r="C225">
        <v>0.33</v>
      </c>
      <c r="D225">
        <v>960</v>
      </c>
      <c r="F225" t="s">
        <v>12</v>
      </c>
      <c r="G225">
        <v>840</v>
      </c>
      <c r="H225">
        <v>0.9</v>
      </c>
      <c r="I225">
        <v>0.7</v>
      </c>
      <c r="J225">
        <v>0.7</v>
      </c>
    </row>
    <row r="226" spans="1:10" x14ac:dyDescent="0.2">
      <c r="A226" t="s">
        <v>201</v>
      </c>
      <c r="B226" t="s">
        <v>201</v>
      </c>
      <c r="C226">
        <v>0.18</v>
      </c>
      <c r="D226">
        <v>640</v>
      </c>
      <c r="F226" t="s">
        <v>12</v>
      </c>
      <c r="G226">
        <v>840</v>
      </c>
      <c r="H226">
        <v>0.9</v>
      </c>
      <c r="I226">
        <v>0.7</v>
      </c>
      <c r="J226">
        <v>0.7</v>
      </c>
    </row>
    <row r="227" spans="1:10" x14ac:dyDescent="0.2">
      <c r="A227" t="s">
        <v>202</v>
      </c>
      <c r="B227" t="s">
        <v>202</v>
      </c>
      <c r="C227">
        <v>0.26500000000000001</v>
      </c>
      <c r="D227">
        <v>800</v>
      </c>
      <c r="F227" t="s">
        <v>12</v>
      </c>
      <c r="G227">
        <v>795</v>
      </c>
      <c r="H227">
        <v>0.9</v>
      </c>
      <c r="I227">
        <v>0.7</v>
      </c>
      <c r="J227">
        <v>0.7</v>
      </c>
    </row>
    <row r="228" spans="1:10" x14ac:dyDescent="0.2">
      <c r="A228" t="s">
        <v>203</v>
      </c>
      <c r="B228" t="s">
        <v>203</v>
      </c>
      <c r="C228">
        <v>0.21</v>
      </c>
      <c r="D228">
        <v>640</v>
      </c>
      <c r="F228" t="s">
        <v>12</v>
      </c>
      <c r="G228">
        <v>795</v>
      </c>
      <c r="H228">
        <v>0.9</v>
      </c>
      <c r="I228">
        <v>0.7</v>
      </c>
      <c r="J228">
        <v>0.7</v>
      </c>
    </row>
    <row r="229" spans="1:10" x14ac:dyDescent="0.2">
      <c r="A229" t="s">
        <v>204</v>
      </c>
      <c r="B229" t="s">
        <v>204</v>
      </c>
      <c r="C229">
        <v>0.16</v>
      </c>
      <c r="D229">
        <v>480</v>
      </c>
      <c r="F229" t="s">
        <v>12</v>
      </c>
      <c r="G229">
        <v>795</v>
      </c>
      <c r="H229">
        <v>0.9</v>
      </c>
      <c r="I229">
        <v>0.7</v>
      </c>
      <c r="J229">
        <v>0.7</v>
      </c>
    </row>
    <row r="230" spans="1:10" x14ac:dyDescent="0.2">
      <c r="A230" t="s">
        <v>205</v>
      </c>
      <c r="B230" t="s">
        <v>205</v>
      </c>
      <c r="C230">
        <v>0.12</v>
      </c>
      <c r="D230">
        <v>320</v>
      </c>
      <c r="F230" t="s">
        <v>12</v>
      </c>
      <c r="G230">
        <v>795</v>
      </c>
      <c r="H230">
        <v>0.9</v>
      </c>
      <c r="I230">
        <v>0.7</v>
      </c>
      <c r="J230">
        <v>0.7</v>
      </c>
    </row>
    <row r="231" spans="1:10" x14ac:dyDescent="0.2">
      <c r="A231" t="s">
        <v>206</v>
      </c>
      <c r="B231" t="s">
        <v>206</v>
      </c>
      <c r="C231">
        <v>0.75</v>
      </c>
      <c r="D231">
        <v>1920</v>
      </c>
      <c r="F231" t="s">
        <v>12</v>
      </c>
      <c r="G231">
        <v>900</v>
      </c>
      <c r="H231">
        <v>0.9</v>
      </c>
      <c r="I231">
        <v>0.7</v>
      </c>
      <c r="J231">
        <v>0.7</v>
      </c>
    </row>
    <row r="232" spans="1:10" x14ac:dyDescent="0.2">
      <c r="A232" t="s">
        <v>207</v>
      </c>
      <c r="B232" t="s">
        <v>207</v>
      </c>
      <c r="C232">
        <v>0.6</v>
      </c>
      <c r="D232">
        <v>1600</v>
      </c>
      <c r="F232" t="s">
        <v>12</v>
      </c>
      <c r="G232">
        <v>900</v>
      </c>
      <c r="H232">
        <v>0.9</v>
      </c>
      <c r="I232">
        <v>0.7</v>
      </c>
      <c r="J232">
        <v>0.7</v>
      </c>
    </row>
    <row r="233" spans="1:10" x14ac:dyDescent="0.2">
      <c r="A233" t="s">
        <v>208</v>
      </c>
      <c r="B233" t="s">
        <v>208</v>
      </c>
      <c r="C233">
        <v>0.44</v>
      </c>
      <c r="D233">
        <v>1280</v>
      </c>
      <c r="F233" t="s">
        <v>12</v>
      </c>
      <c r="G233">
        <v>900</v>
      </c>
      <c r="H233">
        <v>0.9</v>
      </c>
      <c r="I233">
        <v>0.7</v>
      </c>
      <c r="J233">
        <v>0.7</v>
      </c>
    </row>
    <row r="234" spans="1:10" x14ac:dyDescent="0.2">
      <c r="A234" t="s">
        <v>209</v>
      </c>
      <c r="B234" t="s">
        <v>209</v>
      </c>
      <c r="C234">
        <v>0.36</v>
      </c>
      <c r="D234">
        <v>1120</v>
      </c>
      <c r="F234" t="s">
        <v>12</v>
      </c>
      <c r="G234">
        <v>900</v>
      </c>
      <c r="H234">
        <v>0.9</v>
      </c>
      <c r="I234">
        <v>0.7</v>
      </c>
      <c r="J234">
        <v>0.7</v>
      </c>
    </row>
    <row r="235" spans="1:10" x14ac:dyDescent="0.2">
      <c r="A235" t="s">
        <v>210</v>
      </c>
      <c r="B235" t="s">
        <v>210</v>
      </c>
      <c r="C235">
        <v>0.3</v>
      </c>
      <c r="D235">
        <v>960</v>
      </c>
      <c r="F235" t="s">
        <v>12</v>
      </c>
      <c r="G235">
        <v>900</v>
      </c>
      <c r="H235">
        <v>0.9</v>
      </c>
      <c r="I235">
        <v>0.7</v>
      </c>
      <c r="J235">
        <v>0.7</v>
      </c>
    </row>
    <row r="236" spans="1:10" x14ac:dyDescent="0.2">
      <c r="A236" t="s">
        <v>211</v>
      </c>
      <c r="B236" t="s">
        <v>211</v>
      </c>
      <c r="C236">
        <v>0.2</v>
      </c>
      <c r="D236">
        <v>640</v>
      </c>
      <c r="F236" t="s">
        <v>12</v>
      </c>
      <c r="G236">
        <v>900</v>
      </c>
      <c r="H236">
        <v>0.9</v>
      </c>
      <c r="I236">
        <v>0.7</v>
      </c>
      <c r="J236">
        <v>0.7</v>
      </c>
    </row>
    <row r="237" spans="1:10" x14ac:dyDescent="0.2">
      <c r="A237" t="s">
        <v>212</v>
      </c>
      <c r="B237" t="s">
        <v>212</v>
      </c>
      <c r="C237">
        <v>0.12</v>
      </c>
      <c r="D237">
        <v>320</v>
      </c>
      <c r="F237" t="s">
        <v>12</v>
      </c>
      <c r="G237">
        <v>900</v>
      </c>
      <c r="H237">
        <v>0.9</v>
      </c>
      <c r="I237">
        <v>0.7</v>
      </c>
      <c r="J237">
        <v>0.7</v>
      </c>
    </row>
    <row r="238" spans="1:10" x14ac:dyDescent="0.2">
      <c r="A238" t="s">
        <v>213</v>
      </c>
      <c r="B238" t="s">
        <v>213</v>
      </c>
      <c r="C238">
        <v>2.15</v>
      </c>
      <c r="D238">
        <v>2400</v>
      </c>
      <c r="F238" t="s">
        <v>12</v>
      </c>
      <c r="G238">
        <v>900</v>
      </c>
      <c r="H238">
        <v>0.9</v>
      </c>
      <c r="I238">
        <v>0.7</v>
      </c>
      <c r="J238">
        <v>0.7</v>
      </c>
    </row>
    <row r="239" spans="1:10" x14ac:dyDescent="0.2">
      <c r="A239" t="s">
        <v>214</v>
      </c>
      <c r="B239" t="s">
        <v>214</v>
      </c>
      <c r="C239">
        <v>1.95</v>
      </c>
      <c r="D239">
        <v>2240</v>
      </c>
      <c r="F239" t="s">
        <v>12</v>
      </c>
      <c r="G239">
        <v>900</v>
      </c>
      <c r="H239">
        <v>0.9</v>
      </c>
      <c r="I239">
        <v>0.7</v>
      </c>
      <c r="J239">
        <v>0.7</v>
      </c>
    </row>
    <row r="240" spans="1:10" x14ac:dyDescent="0.2">
      <c r="A240" t="s">
        <v>215</v>
      </c>
      <c r="B240" t="s">
        <v>215</v>
      </c>
      <c r="C240">
        <v>1.45</v>
      </c>
      <c r="D240">
        <v>2080</v>
      </c>
      <c r="F240" t="s">
        <v>12</v>
      </c>
      <c r="G240">
        <v>900</v>
      </c>
      <c r="H240">
        <v>0.9</v>
      </c>
      <c r="I240">
        <v>0.7</v>
      </c>
      <c r="J240">
        <v>0.7</v>
      </c>
    </row>
    <row r="241" spans="1:10" x14ac:dyDescent="0.2">
      <c r="A241" t="s">
        <v>216</v>
      </c>
      <c r="B241" t="s">
        <v>216</v>
      </c>
      <c r="C241">
        <v>1.6</v>
      </c>
      <c r="D241">
        <v>2240</v>
      </c>
      <c r="F241" t="s">
        <v>12</v>
      </c>
      <c r="G241">
        <v>900</v>
      </c>
      <c r="H241">
        <v>0.9</v>
      </c>
      <c r="I241">
        <v>0.7</v>
      </c>
      <c r="J241">
        <v>0.7</v>
      </c>
    </row>
    <row r="242" spans="1:10" x14ac:dyDescent="0.2">
      <c r="A242" t="s">
        <v>217</v>
      </c>
      <c r="B242" t="s">
        <v>217</v>
      </c>
      <c r="C242">
        <v>1.1399999999999999</v>
      </c>
      <c r="D242">
        <v>1920</v>
      </c>
      <c r="F242" t="s">
        <v>12</v>
      </c>
      <c r="G242">
        <v>900</v>
      </c>
      <c r="H242">
        <v>0.9</v>
      </c>
      <c r="I242">
        <v>0.7</v>
      </c>
      <c r="J242">
        <v>0.7</v>
      </c>
    </row>
    <row r="243" spans="1:10" x14ac:dyDescent="0.2">
      <c r="A243" t="s">
        <v>218</v>
      </c>
      <c r="B243" t="s">
        <v>218</v>
      </c>
      <c r="C243">
        <v>0.79</v>
      </c>
      <c r="D243">
        <v>1600</v>
      </c>
      <c r="F243" t="s">
        <v>12</v>
      </c>
      <c r="G243">
        <v>900</v>
      </c>
      <c r="H243">
        <v>0.9</v>
      </c>
      <c r="I243">
        <v>0.7</v>
      </c>
      <c r="J243">
        <v>0.7</v>
      </c>
    </row>
    <row r="244" spans="1:10" x14ac:dyDescent="0.2">
      <c r="A244" t="s">
        <v>219</v>
      </c>
      <c r="B244" t="s">
        <v>219</v>
      </c>
      <c r="C244">
        <v>0.24</v>
      </c>
      <c r="D244">
        <v>816</v>
      </c>
      <c r="F244" t="s">
        <v>12</v>
      </c>
      <c r="G244">
        <v>880</v>
      </c>
      <c r="H244">
        <v>0.9</v>
      </c>
      <c r="I244">
        <v>0.7</v>
      </c>
      <c r="J244">
        <v>0.7</v>
      </c>
    </row>
    <row r="245" spans="1:10" x14ac:dyDescent="0.2">
      <c r="A245" t="s">
        <v>220</v>
      </c>
      <c r="B245" t="s">
        <v>220</v>
      </c>
      <c r="C245">
        <v>1.4</v>
      </c>
      <c r="D245">
        <v>1920</v>
      </c>
      <c r="F245" t="s">
        <v>12</v>
      </c>
      <c r="G245">
        <v>900</v>
      </c>
      <c r="H245">
        <v>0.9</v>
      </c>
      <c r="I245">
        <v>0.7</v>
      </c>
      <c r="J245">
        <v>0.7</v>
      </c>
    </row>
    <row r="246" spans="1:10" x14ac:dyDescent="0.2">
      <c r="A246" t="s">
        <v>221</v>
      </c>
      <c r="B246" t="s">
        <v>221</v>
      </c>
      <c r="C246">
        <v>0.97</v>
      </c>
      <c r="D246">
        <v>1600</v>
      </c>
      <c r="F246" t="s">
        <v>12</v>
      </c>
      <c r="G246">
        <v>900</v>
      </c>
      <c r="H246">
        <v>0.9</v>
      </c>
      <c r="I246">
        <v>0.7</v>
      </c>
      <c r="J246">
        <v>0.7</v>
      </c>
    </row>
    <row r="247" spans="1:10" x14ac:dyDescent="0.2">
      <c r="A247" t="s">
        <v>222</v>
      </c>
      <c r="B247" t="s">
        <v>222</v>
      </c>
      <c r="C247">
        <v>0.65</v>
      </c>
      <c r="D247">
        <v>1280</v>
      </c>
      <c r="F247" t="s">
        <v>12</v>
      </c>
      <c r="G247">
        <v>900</v>
      </c>
      <c r="H247">
        <v>0.9</v>
      </c>
      <c r="I247">
        <v>0.7</v>
      </c>
      <c r="J247">
        <v>0.7</v>
      </c>
    </row>
    <row r="248" spans="1:10" x14ac:dyDescent="0.2">
      <c r="A248" t="s">
        <v>223</v>
      </c>
      <c r="B248" t="s">
        <v>223</v>
      </c>
      <c r="C248">
        <v>1.1000000000000001</v>
      </c>
      <c r="D248">
        <v>1920</v>
      </c>
      <c r="F248" t="s">
        <v>12</v>
      </c>
      <c r="G248">
        <v>840</v>
      </c>
      <c r="H248">
        <v>0.9</v>
      </c>
      <c r="I248">
        <v>0.7</v>
      </c>
      <c r="J248">
        <v>0.7</v>
      </c>
    </row>
    <row r="249" spans="1:10" x14ac:dyDescent="0.2">
      <c r="A249" t="s">
        <v>224</v>
      </c>
      <c r="B249" t="s">
        <v>224</v>
      </c>
      <c r="C249">
        <v>0.78500000000000003</v>
      </c>
      <c r="D249">
        <v>1600</v>
      </c>
      <c r="F249" t="s">
        <v>12</v>
      </c>
      <c r="G249">
        <v>840</v>
      </c>
      <c r="H249">
        <v>0.9</v>
      </c>
      <c r="I249">
        <v>0.7</v>
      </c>
      <c r="J249">
        <v>0.7</v>
      </c>
    </row>
    <row r="250" spans="1:10" x14ac:dyDescent="0.2">
      <c r="A250" t="s">
        <v>225</v>
      </c>
      <c r="B250" t="s">
        <v>225</v>
      </c>
      <c r="C250">
        <v>0.53500000000000003</v>
      </c>
      <c r="D250">
        <v>1280</v>
      </c>
      <c r="F250" t="s">
        <v>12</v>
      </c>
      <c r="G250">
        <v>840</v>
      </c>
      <c r="H250">
        <v>0.9</v>
      </c>
      <c r="I250">
        <v>0.7</v>
      </c>
      <c r="J250">
        <v>0.7</v>
      </c>
    </row>
    <row r="251" spans="1:10" x14ac:dyDescent="0.2">
      <c r="A251" t="s">
        <v>226</v>
      </c>
      <c r="B251" t="s">
        <v>226</v>
      </c>
      <c r="C251">
        <v>0.33</v>
      </c>
      <c r="D251">
        <v>960</v>
      </c>
      <c r="F251" t="s">
        <v>12</v>
      </c>
      <c r="G251">
        <v>840</v>
      </c>
      <c r="H251">
        <v>0.9</v>
      </c>
      <c r="I251">
        <v>0.7</v>
      </c>
      <c r="J251">
        <v>0.7</v>
      </c>
    </row>
    <row r="252" spans="1:10" x14ac:dyDescent="0.2">
      <c r="A252" t="s">
        <v>227</v>
      </c>
      <c r="B252" t="s">
        <v>227</v>
      </c>
      <c r="C252">
        <v>0.18</v>
      </c>
      <c r="D252">
        <v>640</v>
      </c>
      <c r="F252" t="s">
        <v>12</v>
      </c>
      <c r="G252">
        <v>840</v>
      </c>
      <c r="H252">
        <v>0.9</v>
      </c>
      <c r="I252">
        <v>0.7</v>
      </c>
      <c r="J252">
        <v>0.7</v>
      </c>
    </row>
    <row r="253" spans="1:10" x14ac:dyDescent="0.2">
      <c r="A253" t="s">
        <v>228</v>
      </c>
      <c r="B253" t="s">
        <v>228</v>
      </c>
      <c r="C253">
        <v>0.26500000000000001</v>
      </c>
      <c r="D253">
        <v>800</v>
      </c>
      <c r="F253" t="s">
        <v>12</v>
      </c>
      <c r="G253">
        <v>795</v>
      </c>
      <c r="H253">
        <v>0.9</v>
      </c>
      <c r="I253">
        <v>0.7</v>
      </c>
      <c r="J253">
        <v>0.7</v>
      </c>
    </row>
    <row r="254" spans="1:10" x14ac:dyDescent="0.2">
      <c r="A254" t="s">
        <v>229</v>
      </c>
      <c r="B254" t="s">
        <v>229</v>
      </c>
      <c r="C254">
        <v>0.21</v>
      </c>
      <c r="D254">
        <v>640</v>
      </c>
      <c r="F254" t="s">
        <v>12</v>
      </c>
      <c r="G254">
        <v>795</v>
      </c>
      <c r="H254">
        <v>0.9</v>
      </c>
      <c r="I254">
        <v>0.7</v>
      </c>
      <c r="J254">
        <v>0.7</v>
      </c>
    </row>
    <row r="255" spans="1:10" x14ac:dyDescent="0.2">
      <c r="A255" t="s">
        <v>230</v>
      </c>
      <c r="B255" t="s">
        <v>230</v>
      </c>
      <c r="C255">
        <v>0.16</v>
      </c>
      <c r="D255">
        <v>480</v>
      </c>
      <c r="F255" t="s">
        <v>12</v>
      </c>
      <c r="G255">
        <v>795</v>
      </c>
      <c r="H255">
        <v>0.9</v>
      </c>
      <c r="I255">
        <v>0.7</v>
      </c>
      <c r="J255">
        <v>0.7</v>
      </c>
    </row>
    <row r="256" spans="1:10" x14ac:dyDescent="0.2">
      <c r="A256" t="s">
        <v>231</v>
      </c>
      <c r="B256" t="s">
        <v>231</v>
      </c>
      <c r="C256">
        <v>0.12</v>
      </c>
      <c r="D256">
        <v>320</v>
      </c>
      <c r="F256" t="s">
        <v>12</v>
      </c>
      <c r="G256">
        <v>795</v>
      </c>
      <c r="H256">
        <v>0.9</v>
      </c>
      <c r="I256">
        <v>0.7</v>
      </c>
      <c r="J256">
        <v>0.7</v>
      </c>
    </row>
    <row r="257" spans="1:10" x14ac:dyDescent="0.2">
      <c r="A257" t="s">
        <v>232</v>
      </c>
      <c r="B257" t="s">
        <v>232</v>
      </c>
      <c r="C257">
        <v>0.75</v>
      </c>
      <c r="D257">
        <v>1920</v>
      </c>
      <c r="F257" t="s">
        <v>12</v>
      </c>
      <c r="G257">
        <v>900</v>
      </c>
      <c r="H257">
        <v>0.9</v>
      </c>
      <c r="I257">
        <v>0.7</v>
      </c>
      <c r="J257">
        <v>0.7</v>
      </c>
    </row>
    <row r="258" spans="1:10" x14ac:dyDescent="0.2">
      <c r="A258" t="s">
        <v>233</v>
      </c>
      <c r="B258" t="s">
        <v>233</v>
      </c>
      <c r="C258">
        <v>0.6</v>
      </c>
      <c r="D258">
        <v>1600</v>
      </c>
      <c r="F258" t="s">
        <v>12</v>
      </c>
      <c r="G258">
        <v>900</v>
      </c>
      <c r="H258">
        <v>0.9</v>
      </c>
      <c r="I258">
        <v>0.7</v>
      </c>
      <c r="J258">
        <v>0.7</v>
      </c>
    </row>
    <row r="259" spans="1:10" x14ac:dyDescent="0.2">
      <c r="A259" t="s">
        <v>234</v>
      </c>
      <c r="B259" t="s">
        <v>234</v>
      </c>
      <c r="C259">
        <v>0.44</v>
      </c>
      <c r="D259">
        <v>1280</v>
      </c>
      <c r="F259" t="s">
        <v>12</v>
      </c>
      <c r="G259">
        <v>900</v>
      </c>
      <c r="H259">
        <v>0.9</v>
      </c>
      <c r="I259">
        <v>0.7</v>
      </c>
      <c r="J259">
        <v>0.7</v>
      </c>
    </row>
    <row r="260" spans="1:10" x14ac:dyDescent="0.2">
      <c r="A260" t="s">
        <v>235</v>
      </c>
      <c r="B260" t="s">
        <v>235</v>
      </c>
      <c r="C260">
        <v>0.36</v>
      </c>
      <c r="D260">
        <v>1120</v>
      </c>
      <c r="F260" t="s">
        <v>12</v>
      </c>
      <c r="G260">
        <v>900</v>
      </c>
      <c r="H260">
        <v>0.9</v>
      </c>
      <c r="I260">
        <v>0.7</v>
      </c>
      <c r="J260">
        <v>0.7</v>
      </c>
    </row>
    <row r="261" spans="1:10" x14ac:dyDescent="0.2">
      <c r="A261" t="s">
        <v>236</v>
      </c>
      <c r="B261" t="s">
        <v>236</v>
      </c>
      <c r="C261">
        <v>0.3</v>
      </c>
      <c r="D261">
        <v>960</v>
      </c>
      <c r="F261" t="s">
        <v>12</v>
      </c>
      <c r="G261">
        <v>900</v>
      </c>
      <c r="H261">
        <v>0.9</v>
      </c>
      <c r="I261">
        <v>0.7</v>
      </c>
      <c r="J261">
        <v>0.7</v>
      </c>
    </row>
    <row r="262" spans="1:10" x14ac:dyDescent="0.2">
      <c r="A262" t="s">
        <v>237</v>
      </c>
      <c r="B262" t="s">
        <v>237</v>
      </c>
      <c r="C262">
        <v>0.2</v>
      </c>
      <c r="D262">
        <v>640</v>
      </c>
      <c r="F262" t="s">
        <v>12</v>
      </c>
      <c r="G262">
        <v>900</v>
      </c>
      <c r="H262">
        <v>0.9</v>
      </c>
      <c r="I262">
        <v>0.7</v>
      </c>
      <c r="J262">
        <v>0.7</v>
      </c>
    </row>
    <row r="263" spans="1:10" x14ac:dyDescent="0.2">
      <c r="A263" t="s">
        <v>238</v>
      </c>
      <c r="B263" t="s">
        <v>238</v>
      </c>
      <c r="C263">
        <v>0.12</v>
      </c>
      <c r="D263">
        <v>320</v>
      </c>
      <c r="F263" t="s">
        <v>12</v>
      </c>
      <c r="G263">
        <v>900</v>
      </c>
      <c r="H263">
        <v>0.9</v>
      </c>
      <c r="I263">
        <v>0.7</v>
      </c>
      <c r="J263">
        <v>0.7</v>
      </c>
    </row>
    <row r="264" spans="1:10" x14ac:dyDescent="0.2">
      <c r="A264" t="s">
        <v>239</v>
      </c>
      <c r="B264" t="s">
        <v>239</v>
      </c>
      <c r="C264">
        <v>0.16700000000000001</v>
      </c>
      <c r="D264">
        <v>680</v>
      </c>
      <c r="F264" t="s">
        <v>10</v>
      </c>
      <c r="G264">
        <v>1630</v>
      </c>
      <c r="H264">
        <v>0.9</v>
      </c>
      <c r="I264">
        <v>0.7</v>
      </c>
      <c r="J264">
        <v>0.7</v>
      </c>
    </row>
    <row r="265" spans="1:10" x14ac:dyDescent="0.2">
      <c r="A265" t="s">
        <v>240</v>
      </c>
      <c r="B265" t="s">
        <v>240</v>
      </c>
      <c r="C265">
        <v>0.17</v>
      </c>
      <c r="D265">
        <v>704</v>
      </c>
      <c r="F265" t="s">
        <v>10</v>
      </c>
      <c r="G265">
        <v>1630</v>
      </c>
      <c r="H265">
        <v>0.9</v>
      </c>
      <c r="I265">
        <v>0.7</v>
      </c>
      <c r="J265">
        <v>0.7</v>
      </c>
    </row>
    <row r="266" spans="1:10" x14ac:dyDescent="0.2">
      <c r="A266" t="s">
        <v>241</v>
      </c>
      <c r="B266" t="s">
        <v>241</v>
      </c>
      <c r="C266">
        <v>0.17199999999999999</v>
      </c>
      <c r="D266">
        <v>704</v>
      </c>
      <c r="F266" t="s">
        <v>10</v>
      </c>
      <c r="G266">
        <v>1630</v>
      </c>
      <c r="H266">
        <v>0.9</v>
      </c>
      <c r="I266">
        <v>0.7</v>
      </c>
      <c r="J266">
        <v>0.7</v>
      </c>
    </row>
    <row r="267" spans="1:10" x14ac:dyDescent="0.2">
      <c r="A267" t="s">
        <v>242</v>
      </c>
      <c r="B267" t="s">
        <v>242</v>
      </c>
      <c r="C267">
        <v>0.16400000000000001</v>
      </c>
      <c r="D267">
        <v>671</v>
      </c>
      <c r="F267" t="s">
        <v>10</v>
      </c>
      <c r="G267">
        <v>1630</v>
      </c>
      <c r="H267">
        <v>0.9</v>
      </c>
      <c r="I267">
        <v>0.7</v>
      </c>
      <c r="J267">
        <v>0.7</v>
      </c>
    </row>
    <row r="268" spans="1:10" x14ac:dyDescent="0.2">
      <c r="A268" t="s">
        <v>243</v>
      </c>
      <c r="B268" t="s">
        <v>243</v>
      </c>
      <c r="C268">
        <v>0.159</v>
      </c>
      <c r="D268">
        <v>642</v>
      </c>
      <c r="F268" t="s">
        <v>10</v>
      </c>
      <c r="G268">
        <v>1630</v>
      </c>
      <c r="H268">
        <v>0.9</v>
      </c>
      <c r="I268">
        <v>0.7</v>
      </c>
      <c r="J268">
        <v>0.7</v>
      </c>
    </row>
    <row r="269" spans="1:10" x14ac:dyDescent="0.2">
      <c r="A269" t="s">
        <v>244</v>
      </c>
      <c r="B269" t="s">
        <v>244</v>
      </c>
      <c r="C269">
        <v>0.129</v>
      </c>
      <c r="D269">
        <v>496</v>
      </c>
      <c r="F269" t="s">
        <v>10</v>
      </c>
      <c r="G269">
        <v>1630</v>
      </c>
      <c r="H269">
        <v>0.9</v>
      </c>
      <c r="I269">
        <v>0.7</v>
      </c>
      <c r="J269">
        <v>0.7</v>
      </c>
    </row>
    <row r="270" spans="1:10" x14ac:dyDescent="0.2">
      <c r="A270" t="s">
        <v>245</v>
      </c>
      <c r="B270" t="s">
        <v>245</v>
      </c>
      <c r="C270">
        <v>0.153</v>
      </c>
      <c r="D270">
        <v>615</v>
      </c>
      <c r="F270" t="s">
        <v>10</v>
      </c>
      <c r="G270">
        <v>1630</v>
      </c>
      <c r="H270">
        <v>0.9</v>
      </c>
      <c r="I270">
        <v>0.7</v>
      </c>
      <c r="J270">
        <v>0.7</v>
      </c>
    </row>
    <row r="271" spans="1:10" x14ac:dyDescent="0.2">
      <c r="A271" t="s">
        <v>246</v>
      </c>
      <c r="B271" t="s">
        <v>246</v>
      </c>
      <c r="C271">
        <v>0.14099999999999999</v>
      </c>
      <c r="D271">
        <v>559</v>
      </c>
      <c r="F271" t="s">
        <v>10</v>
      </c>
      <c r="G271">
        <v>1630</v>
      </c>
      <c r="H271">
        <v>0.9</v>
      </c>
      <c r="I271">
        <v>0.7</v>
      </c>
      <c r="J271">
        <v>0.7</v>
      </c>
    </row>
    <row r="272" spans="1:10" x14ac:dyDescent="0.2">
      <c r="A272" t="s">
        <v>247</v>
      </c>
      <c r="B272" t="s">
        <v>247</v>
      </c>
      <c r="C272">
        <v>0.13100000000000001</v>
      </c>
      <c r="D272">
        <v>508</v>
      </c>
      <c r="F272" t="s">
        <v>10</v>
      </c>
      <c r="G272">
        <v>1630</v>
      </c>
      <c r="H272">
        <v>0.9</v>
      </c>
      <c r="I272">
        <v>0.7</v>
      </c>
      <c r="J272">
        <v>0.7</v>
      </c>
    </row>
    <row r="273" spans="1:10" x14ac:dyDescent="0.2">
      <c r="A273" t="s">
        <v>248</v>
      </c>
      <c r="B273" t="s">
        <v>248</v>
      </c>
      <c r="C273">
        <v>0.11899999999999999</v>
      </c>
      <c r="D273">
        <v>447</v>
      </c>
      <c r="F273" t="s">
        <v>10</v>
      </c>
      <c r="G273">
        <v>1630</v>
      </c>
      <c r="H273">
        <v>0.9</v>
      </c>
      <c r="I273">
        <v>0.7</v>
      </c>
      <c r="J273">
        <v>0.7</v>
      </c>
    </row>
    <row r="274" spans="1:10" x14ac:dyDescent="0.2">
      <c r="A274" t="s">
        <v>249</v>
      </c>
      <c r="B274" t="s">
        <v>249</v>
      </c>
      <c r="C274">
        <v>0.114</v>
      </c>
      <c r="D274">
        <v>425</v>
      </c>
      <c r="F274" t="s">
        <v>10</v>
      </c>
      <c r="G274">
        <v>1630</v>
      </c>
      <c r="H274">
        <v>0.9</v>
      </c>
      <c r="I274">
        <v>0.7</v>
      </c>
      <c r="J274">
        <v>0.7</v>
      </c>
    </row>
    <row r="275" spans="1:10" x14ac:dyDescent="0.2">
      <c r="A275" t="s">
        <v>250</v>
      </c>
      <c r="B275" t="s">
        <v>250</v>
      </c>
      <c r="C275">
        <v>0.113</v>
      </c>
      <c r="D275">
        <v>420</v>
      </c>
      <c r="F275" t="s">
        <v>10</v>
      </c>
      <c r="G275">
        <v>1630</v>
      </c>
      <c r="H275">
        <v>0.9</v>
      </c>
      <c r="I275">
        <v>0.7</v>
      </c>
      <c r="J275">
        <v>0.7</v>
      </c>
    </row>
    <row r="276" spans="1:10" x14ac:dyDescent="0.2">
      <c r="A276" t="s">
        <v>251</v>
      </c>
      <c r="B276" t="s">
        <v>251</v>
      </c>
      <c r="C276">
        <v>1.1299999999999999</v>
      </c>
      <c r="D276">
        <v>2210</v>
      </c>
      <c r="F276" t="s">
        <v>12</v>
      </c>
      <c r="G276">
        <v>920</v>
      </c>
      <c r="H276">
        <v>0.9</v>
      </c>
      <c r="I276">
        <v>0.7</v>
      </c>
      <c r="J276">
        <v>0.7</v>
      </c>
    </row>
    <row r="277" spans="1:10" x14ac:dyDescent="0.2">
      <c r="A277" t="s">
        <v>252</v>
      </c>
      <c r="B277" t="s">
        <v>252</v>
      </c>
      <c r="C277">
        <v>1.1299999999999999</v>
      </c>
      <c r="D277">
        <v>2210</v>
      </c>
      <c r="F277" t="s">
        <v>12</v>
      </c>
      <c r="G277">
        <v>920</v>
      </c>
      <c r="H277">
        <v>0.9</v>
      </c>
      <c r="I277">
        <v>0.7</v>
      </c>
      <c r="J277">
        <v>0.7</v>
      </c>
    </row>
    <row r="278" spans="1:10" x14ac:dyDescent="0.2">
      <c r="A278" t="s">
        <v>253</v>
      </c>
      <c r="B278" t="s">
        <v>253</v>
      </c>
      <c r="C278">
        <v>1.1299999999999999</v>
      </c>
      <c r="D278">
        <v>2210</v>
      </c>
      <c r="F278" t="s">
        <v>12</v>
      </c>
      <c r="G278">
        <v>920</v>
      </c>
      <c r="H278">
        <v>0.9</v>
      </c>
      <c r="I278">
        <v>0.7</v>
      </c>
      <c r="J278">
        <v>0.7</v>
      </c>
    </row>
    <row r="279" spans="1:10" x14ac:dyDescent="0.2">
      <c r="A279" t="s">
        <v>254</v>
      </c>
      <c r="B279" t="s">
        <v>254</v>
      </c>
      <c r="C279">
        <v>1.1299999999999999</v>
      </c>
      <c r="D279">
        <v>2210</v>
      </c>
      <c r="F279" t="s">
        <v>12</v>
      </c>
      <c r="G279">
        <v>920</v>
      </c>
      <c r="H279">
        <v>0.9</v>
      </c>
      <c r="I279">
        <v>0.7</v>
      </c>
      <c r="J279">
        <v>0.7</v>
      </c>
    </row>
    <row r="280" spans="1:10" x14ac:dyDescent="0.2">
      <c r="A280" t="s">
        <v>255</v>
      </c>
      <c r="B280" t="s">
        <v>255</v>
      </c>
      <c r="C280">
        <v>1.1299999999999999</v>
      </c>
      <c r="D280">
        <v>2180</v>
      </c>
      <c r="F280" t="s">
        <v>12</v>
      </c>
      <c r="G280">
        <v>920</v>
      </c>
      <c r="H280">
        <v>0.9</v>
      </c>
      <c r="I280">
        <v>0.7</v>
      </c>
      <c r="J280">
        <v>0.7</v>
      </c>
    </row>
    <row r="281" spans="1:10" x14ac:dyDescent="0.2">
      <c r="A281" t="s">
        <v>256</v>
      </c>
      <c r="B281" t="s">
        <v>256</v>
      </c>
      <c r="C281">
        <v>1.1299999999999999</v>
      </c>
      <c r="D281">
        <v>2180</v>
      </c>
      <c r="F281" t="s">
        <v>12</v>
      </c>
      <c r="G281">
        <v>920</v>
      </c>
      <c r="H281">
        <v>0.9</v>
      </c>
      <c r="I281">
        <v>0.7</v>
      </c>
      <c r="J281">
        <v>0.7</v>
      </c>
    </row>
    <row r="282" spans="1:10" x14ac:dyDescent="0.2">
      <c r="A282" t="s">
        <v>257</v>
      </c>
      <c r="B282" t="s">
        <v>257</v>
      </c>
      <c r="C282">
        <v>1.1299999999999999</v>
      </c>
      <c r="D282">
        <v>2180</v>
      </c>
      <c r="F282" t="s">
        <v>12</v>
      </c>
      <c r="G282">
        <v>920</v>
      </c>
      <c r="H282">
        <v>0.9</v>
      </c>
      <c r="I282">
        <v>0.7</v>
      </c>
      <c r="J282">
        <v>0.7</v>
      </c>
    </row>
    <row r="283" spans="1:10" x14ac:dyDescent="0.2">
      <c r="A283" t="s">
        <v>258</v>
      </c>
      <c r="B283" t="s">
        <v>258</v>
      </c>
      <c r="C283">
        <v>1.1299999999999999</v>
      </c>
      <c r="D283">
        <v>2000</v>
      </c>
      <c r="F283" t="s">
        <v>12</v>
      </c>
      <c r="G283">
        <v>920</v>
      </c>
      <c r="H283">
        <v>0.9</v>
      </c>
      <c r="I283">
        <v>0.7</v>
      </c>
      <c r="J283">
        <v>0.7</v>
      </c>
    </row>
    <row r="284" spans="1:10" x14ac:dyDescent="0.2">
      <c r="A284" t="s">
        <v>259</v>
      </c>
      <c r="B284" t="s">
        <v>259</v>
      </c>
      <c r="C284">
        <v>1.1299999999999999</v>
      </c>
      <c r="D284">
        <v>1790</v>
      </c>
      <c r="F284" t="s">
        <v>12</v>
      </c>
      <c r="G284">
        <v>920</v>
      </c>
      <c r="H284">
        <v>0.9</v>
      </c>
      <c r="I284">
        <v>0.7</v>
      </c>
      <c r="J284">
        <v>0.7</v>
      </c>
    </row>
    <row r="285" spans="1:10" x14ac:dyDescent="0.2">
      <c r="A285" t="s">
        <v>260</v>
      </c>
      <c r="B285" t="s">
        <v>260</v>
      </c>
      <c r="C285">
        <v>1.1299999999999999</v>
      </c>
      <c r="D285">
        <v>1790</v>
      </c>
      <c r="F285" t="s">
        <v>12</v>
      </c>
      <c r="G285">
        <v>920</v>
      </c>
      <c r="H285">
        <v>0.9</v>
      </c>
      <c r="I285">
        <v>0.7</v>
      </c>
      <c r="J285">
        <v>0.7</v>
      </c>
    </row>
    <row r="286" spans="1:10" x14ac:dyDescent="0.2">
      <c r="A286" t="s">
        <v>261</v>
      </c>
      <c r="B286" t="s">
        <v>261</v>
      </c>
      <c r="C286">
        <v>1.1299999999999999</v>
      </c>
      <c r="D286">
        <v>1790</v>
      </c>
      <c r="F286" t="s">
        <v>12</v>
      </c>
      <c r="G286">
        <v>920</v>
      </c>
      <c r="H286">
        <v>0.9</v>
      </c>
      <c r="I286">
        <v>0.7</v>
      </c>
      <c r="J286">
        <v>0.7</v>
      </c>
    </row>
    <row r="287" spans="1:10" x14ac:dyDescent="0.2">
      <c r="A287" t="s">
        <v>262</v>
      </c>
      <c r="B287" t="s">
        <v>262</v>
      </c>
      <c r="C287">
        <v>1.1299999999999999</v>
      </c>
      <c r="D287">
        <v>1790</v>
      </c>
      <c r="F287" t="s">
        <v>12</v>
      </c>
      <c r="G287">
        <v>920</v>
      </c>
      <c r="H287">
        <v>0.9</v>
      </c>
      <c r="I287">
        <v>0.7</v>
      </c>
      <c r="J287">
        <v>0.7</v>
      </c>
    </row>
    <row r="288" spans="1:10" x14ac:dyDescent="0.2">
      <c r="A288" t="s">
        <v>263</v>
      </c>
      <c r="B288" t="s">
        <v>263</v>
      </c>
      <c r="C288">
        <v>1.1299999999999999</v>
      </c>
      <c r="D288">
        <v>1790</v>
      </c>
      <c r="F288" t="s">
        <v>12</v>
      </c>
      <c r="G288">
        <v>920</v>
      </c>
      <c r="H288">
        <v>0.9</v>
      </c>
      <c r="I288">
        <v>0.7</v>
      </c>
      <c r="J288">
        <v>0.7</v>
      </c>
    </row>
    <row r="289" spans="1:10" x14ac:dyDescent="0.2">
      <c r="A289" t="s">
        <v>264</v>
      </c>
      <c r="B289" t="s">
        <v>264</v>
      </c>
      <c r="C289">
        <v>0.33</v>
      </c>
      <c r="D289">
        <v>1390</v>
      </c>
      <c r="F289" t="s">
        <v>12</v>
      </c>
      <c r="G289">
        <v>880</v>
      </c>
      <c r="H289">
        <v>0.9</v>
      </c>
      <c r="I289">
        <v>0.7</v>
      </c>
      <c r="J289">
        <v>0.7</v>
      </c>
    </row>
    <row r="290" spans="1:10" x14ac:dyDescent="0.2">
      <c r="A290" t="s">
        <v>265</v>
      </c>
      <c r="B290" t="s">
        <v>265</v>
      </c>
      <c r="C290">
        <v>0.33</v>
      </c>
      <c r="D290">
        <v>1390</v>
      </c>
      <c r="F290" t="s">
        <v>12</v>
      </c>
      <c r="G290">
        <v>880</v>
      </c>
      <c r="H290">
        <v>0.9</v>
      </c>
      <c r="I290">
        <v>0.7</v>
      </c>
      <c r="J290">
        <v>0.7</v>
      </c>
    </row>
    <row r="291" spans="1:10" x14ac:dyDescent="0.2">
      <c r="A291" t="s">
        <v>266</v>
      </c>
      <c r="B291" t="s">
        <v>266</v>
      </c>
      <c r="C291">
        <v>0.33</v>
      </c>
      <c r="D291">
        <v>1390</v>
      </c>
      <c r="F291" t="s">
        <v>12</v>
      </c>
      <c r="G291">
        <v>880</v>
      </c>
      <c r="H291">
        <v>0.9</v>
      </c>
      <c r="I291">
        <v>0.7</v>
      </c>
      <c r="J291">
        <v>0.7</v>
      </c>
    </row>
    <row r="292" spans="1:10" x14ac:dyDescent="0.2">
      <c r="A292" t="s">
        <v>267</v>
      </c>
      <c r="B292" t="s">
        <v>267</v>
      </c>
      <c r="C292">
        <v>0.33</v>
      </c>
      <c r="D292">
        <v>1380</v>
      </c>
      <c r="F292" t="s">
        <v>12</v>
      </c>
      <c r="G292">
        <v>880</v>
      </c>
      <c r="H292">
        <v>0.9</v>
      </c>
      <c r="I292">
        <v>0.7</v>
      </c>
      <c r="J292">
        <v>0.7</v>
      </c>
    </row>
    <row r="293" spans="1:10" x14ac:dyDescent="0.2">
      <c r="A293" t="s">
        <v>268</v>
      </c>
      <c r="B293" t="s">
        <v>268</v>
      </c>
      <c r="C293">
        <v>0.33</v>
      </c>
      <c r="D293">
        <v>1380</v>
      </c>
      <c r="F293" t="s">
        <v>12</v>
      </c>
      <c r="G293">
        <v>880</v>
      </c>
      <c r="H293">
        <v>0.9</v>
      </c>
      <c r="I293">
        <v>0.7</v>
      </c>
      <c r="J293">
        <v>0.7</v>
      </c>
    </row>
    <row r="294" spans="1:10" x14ac:dyDescent="0.2">
      <c r="A294" t="s">
        <v>269</v>
      </c>
      <c r="B294" t="s">
        <v>269</v>
      </c>
      <c r="C294">
        <v>0.33</v>
      </c>
      <c r="D294">
        <v>1380</v>
      </c>
      <c r="F294" t="s">
        <v>12</v>
      </c>
      <c r="G294">
        <v>880</v>
      </c>
      <c r="H294">
        <v>0.9</v>
      </c>
      <c r="I294">
        <v>0.7</v>
      </c>
      <c r="J294">
        <v>0.7</v>
      </c>
    </row>
    <row r="295" spans="1:10" x14ac:dyDescent="0.2">
      <c r="A295" t="s">
        <v>270</v>
      </c>
      <c r="B295" t="s">
        <v>270</v>
      </c>
      <c r="C295">
        <v>0.33</v>
      </c>
      <c r="D295">
        <v>1380</v>
      </c>
      <c r="F295" t="s">
        <v>12</v>
      </c>
      <c r="G295">
        <v>880</v>
      </c>
      <c r="H295">
        <v>0.9</v>
      </c>
      <c r="I295">
        <v>0.7</v>
      </c>
      <c r="J295">
        <v>0.7</v>
      </c>
    </row>
    <row r="296" spans="1:10" x14ac:dyDescent="0.2">
      <c r="A296" t="s">
        <v>271</v>
      </c>
      <c r="B296" t="s">
        <v>271</v>
      </c>
      <c r="C296">
        <v>0.33</v>
      </c>
      <c r="D296">
        <v>1380</v>
      </c>
      <c r="F296" t="s">
        <v>12</v>
      </c>
      <c r="G296">
        <v>880</v>
      </c>
      <c r="H296">
        <v>0.9</v>
      </c>
      <c r="I296">
        <v>0.7</v>
      </c>
      <c r="J296">
        <v>0.7</v>
      </c>
    </row>
    <row r="297" spans="1:10" x14ac:dyDescent="0.2">
      <c r="A297" t="s">
        <v>272</v>
      </c>
      <c r="B297" t="s">
        <v>272</v>
      </c>
      <c r="C297">
        <v>0.33</v>
      </c>
      <c r="D297">
        <v>1380</v>
      </c>
      <c r="F297" t="s">
        <v>12</v>
      </c>
      <c r="G297">
        <v>880</v>
      </c>
      <c r="H297">
        <v>0.9</v>
      </c>
      <c r="I297">
        <v>0.7</v>
      </c>
      <c r="J297">
        <v>0.7</v>
      </c>
    </row>
    <row r="298" spans="1:10" x14ac:dyDescent="0.2">
      <c r="A298" t="s">
        <v>273</v>
      </c>
      <c r="B298" t="s">
        <v>273</v>
      </c>
      <c r="C298">
        <v>0.33</v>
      </c>
      <c r="D298">
        <v>1440</v>
      </c>
      <c r="F298" t="s">
        <v>12</v>
      </c>
      <c r="G298">
        <v>880</v>
      </c>
      <c r="H298">
        <v>0.9</v>
      </c>
      <c r="I298">
        <v>0.7</v>
      </c>
      <c r="J298">
        <v>0.7</v>
      </c>
    </row>
    <row r="299" spans="1:10" x14ac:dyDescent="0.2">
      <c r="A299" t="s">
        <v>274</v>
      </c>
      <c r="B299" t="s">
        <v>274</v>
      </c>
      <c r="C299">
        <v>0.33</v>
      </c>
      <c r="D299">
        <v>1440</v>
      </c>
      <c r="F299" t="s">
        <v>12</v>
      </c>
      <c r="G299">
        <v>880</v>
      </c>
      <c r="H299">
        <v>0.9</v>
      </c>
      <c r="I299">
        <v>0.7</v>
      </c>
      <c r="J299">
        <v>0.7</v>
      </c>
    </row>
    <row r="300" spans="1:10" x14ac:dyDescent="0.2">
      <c r="A300" t="s">
        <v>275</v>
      </c>
      <c r="B300" t="s">
        <v>275</v>
      </c>
      <c r="C300">
        <v>0.33</v>
      </c>
      <c r="D300">
        <v>1440</v>
      </c>
      <c r="F300" t="s">
        <v>12</v>
      </c>
      <c r="G300">
        <v>880</v>
      </c>
      <c r="H300">
        <v>0.9</v>
      </c>
      <c r="I300">
        <v>0.7</v>
      </c>
      <c r="J300">
        <v>0.7</v>
      </c>
    </row>
    <row r="301" spans="1:10" x14ac:dyDescent="0.2">
      <c r="A301" t="s">
        <v>14</v>
      </c>
      <c r="B301" t="s">
        <v>14</v>
      </c>
      <c r="C301">
        <v>0.909090909</v>
      </c>
      <c r="D301">
        <v>0.5</v>
      </c>
      <c r="F301" t="s">
        <v>15</v>
      </c>
      <c r="G301">
        <v>1800</v>
      </c>
      <c r="H301">
        <v>0.9</v>
      </c>
      <c r="I301">
        <v>0.7</v>
      </c>
      <c r="J301">
        <v>0.7</v>
      </c>
    </row>
    <row r="302" spans="1:10" x14ac:dyDescent="0.2">
      <c r="A302" t="s">
        <v>276</v>
      </c>
      <c r="B302" t="s">
        <v>276</v>
      </c>
      <c r="C302">
        <v>4.7619047999999997E-2</v>
      </c>
      <c r="D302">
        <v>0.5</v>
      </c>
      <c r="F302" t="s">
        <v>15</v>
      </c>
      <c r="G302">
        <v>1800</v>
      </c>
      <c r="H302">
        <v>0.9</v>
      </c>
      <c r="I302">
        <v>0.7</v>
      </c>
      <c r="J302">
        <v>0.7</v>
      </c>
    </row>
    <row r="303" spans="1:10" x14ac:dyDescent="0.2">
      <c r="A303" t="s">
        <v>277</v>
      </c>
      <c r="B303" t="s">
        <v>277</v>
      </c>
      <c r="C303">
        <v>5</v>
      </c>
      <c r="D303">
        <v>0.5</v>
      </c>
      <c r="F303" t="s">
        <v>15</v>
      </c>
      <c r="G303">
        <v>1800</v>
      </c>
      <c r="H303">
        <v>0.9</v>
      </c>
      <c r="I303">
        <v>0.7</v>
      </c>
      <c r="J303">
        <v>0.7</v>
      </c>
    </row>
    <row r="304" spans="1:10" x14ac:dyDescent="0.2">
      <c r="A304" t="s">
        <v>278</v>
      </c>
      <c r="B304" t="s">
        <v>278</v>
      </c>
      <c r="C304">
        <v>2.7027026999999999E-2</v>
      </c>
      <c r="D304">
        <v>0.5</v>
      </c>
      <c r="F304" t="s">
        <v>15</v>
      </c>
      <c r="G304">
        <v>1800</v>
      </c>
      <c r="H304">
        <v>0.9</v>
      </c>
      <c r="I304">
        <v>0.7</v>
      </c>
      <c r="J304">
        <v>0.7</v>
      </c>
    </row>
    <row r="305" spans="1:10" x14ac:dyDescent="0.2">
      <c r="A305" t="s">
        <v>279</v>
      </c>
      <c r="B305" t="s">
        <v>279</v>
      </c>
      <c r="C305">
        <v>4.5454544999999999E-2</v>
      </c>
      <c r="D305">
        <v>0.5</v>
      </c>
      <c r="F305" t="s">
        <v>15</v>
      </c>
      <c r="G305">
        <v>1800</v>
      </c>
      <c r="H305">
        <v>0.9</v>
      </c>
      <c r="I305">
        <v>0.7</v>
      </c>
      <c r="J305">
        <v>0.7</v>
      </c>
    </row>
    <row r="306" spans="1:10" x14ac:dyDescent="0.2">
      <c r="A306" t="s">
        <v>280</v>
      </c>
      <c r="B306" t="s">
        <v>280</v>
      </c>
      <c r="C306">
        <v>0.20408163300000001</v>
      </c>
      <c r="D306">
        <v>0.5</v>
      </c>
      <c r="F306" t="s">
        <v>15</v>
      </c>
      <c r="G306">
        <v>1800</v>
      </c>
      <c r="H306">
        <v>0.9</v>
      </c>
      <c r="I306">
        <v>0.7</v>
      </c>
      <c r="J306">
        <v>0.7</v>
      </c>
    </row>
    <row r="307" spans="1:10" x14ac:dyDescent="0.2">
      <c r="A307" t="s">
        <v>281</v>
      </c>
      <c r="B307" t="s">
        <v>281</v>
      </c>
      <c r="C307">
        <v>0.71428571399999996</v>
      </c>
      <c r="D307">
        <v>0.5</v>
      </c>
      <c r="F307" t="s">
        <v>15</v>
      </c>
      <c r="G307">
        <v>1800</v>
      </c>
      <c r="H307">
        <v>0.9</v>
      </c>
      <c r="I307">
        <v>0.7</v>
      </c>
      <c r="J307">
        <v>0.7</v>
      </c>
    </row>
    <row r="308" spans="1:10" x14ac:dyDescent="0.2">
      <c r="A308" t="s">
        <v>282</v>
      </c>
      <c r="B308" t="s">
        <v>282</v>
      </c>
      <c r="C308">
        <v>1.111111111</v>
      </c>
      <c r="D308">
        <v>0.5</v>
      </c>
      <c r="F308" t="s">
        <v>15</v>
      </c>
      <c r="G308">
        <v>1800</v>
      </c>
      <c r="H308">
        <v>0.9</v>
      </c>
      <c r="I308">
        <v>0.7</v>
      </c>
      <c r="J308">
        <v>0.7</v>
      </c>
    </row>
    <row r="309" spans="1:10" x14ac:dyDescent="0.2">
      <c r="A309" t="s">
        <v>283</v>
      </c>
      <c r="B309" t="s">
        <v>283</v>
      </c>
      <c r="C309">
        <v>1.111111111</v>
      </c>
      <c r="D309">
        <v>0.5</v>
      </c>
      <c r="F309" t="s">
        <v>15</v>
      </c>
      <c r="G309">
        <v>1800</v>
      </c>
      <c r="H309">
        <v>0.9</v>
      </c>
      <c r="I309">
        <v>0.7</v>
      </c>
      <c r="J309">
        <v>0.7</v>
      </c>
    </row>
    <row r="310" spans="1:10" x14ac:dyDescent="0.2">
      <c r="A310" t="s">
        <v>284</v>
      </c>
      <c r="B310" t="s">
        <v>284</v>
      </c>
      <c r="C310">
        <v>8.3333332999999996E-2</v>
      </c>
      <c r="D310">
        <v>0.5</v>
      </c>
      <c r="F310" t="s">
        <v>15</v>
      </c>
      <c r="G310">
        <v>1800</v>
      </c>
      <c r="H310">
        <v>0.9</v>
      </c>
      <c r="I310">
        <v>0.7</v>
      </c>
      <c r="J310">
        <v>0.7</v>
      </c>
    </row>
    <row r="311" spans="1:10" x14ac:dyDescent="0.2">
      <c r="A311" t="s">
        <v>285</v>
      </c>
      <c r="B311" t="s">
        <v>678</v>
      </c>
      <c r="C311">
        <v>5.1546389999999999E-3</v>
      </c>
      <c r="D311">
        <v>0.5</v>
      </c>
      <c r="F311" t="s">
        <v>15</v>
      </c>
      <c r="G311">
        <v>1800</v>
      </c>
      <c r="H311">
        <v>0.9</v>
      </c>
      <c r="I311">
        <v>0.7</v>
      </c>
      <c r="J311">
        <v>0.7</v>
      </c>
    </row>
    <row r="312" spans="1:10" x14ac:dyDescent="0.2">
      <c r="A312" t="s">
        <v>286</v>
      </c>
      <c r="B312" t="s">
        <v>679</v>
      </c>
      <c r="C312">
        <v>4.3668120000000003E-3</v>
      </c>
      <c r="D312">
        <v>0.5</v>
      </c>
      <c r="F312" t="s">
        <v>15</v>
      </c>
      <c r="G312">
        <v>1800</v>
      </c>
      <c r="H312">
        <v>0.9</v>
      </c>
      <c r="I312">
        <v>0.7</v>
      </c>
      <c r="J312">
        <v>0.7</v>
      </c>
    </row>
    <row r="313" spans="1:10" x14ac:dyDescent="0.2">
      <c r="A313" t="s">
        <v>287</v>
      </c>
      <c r="B313" t="s">
        <v>680</v>
      </c>
      <c r="C313">
        <v>3.8022809999999998E-3</v>
      </c>
      <c r="D313">
        <v>0.5</v>
      </c>
      <c r="F313" t="s">
        <v>15</v>
      </c>
      <c r="G313">
        <v>1800</v>
      </c>
      <c r="H313">
        <v>0.9</v>
      </c>
      <c r="I313">
        <v>0.7</v>
      </c>
      <c r="J313">
        <v>0.7</v>
      </c>
    </row>
    <row r="314" spans="1:10" x14ac:dyDescent="0.2">
      <c r="A314" t="s">
        <v>288</v>
      </c>
      <c r="B314" t="s">
        <v>681</v>
      </c>
      <c r="C314">
        <v>3.0120479999999998E-3</v>
      </c>
      <c r="D314">
        <v>0.5</v>
      </c>
      <c r="F314" t="s">
        <v>15</v>
      </c>
      <c r="G314">
        <v>1800</v>
      </c>
      <c r="H314">
        <v>0.9</v>
      </c>
      <c r="I314">
        <v>0.7</v>
      </c>
      <c r="J314">
        <v>0.7</v>
      </c>
    </row>
    <row r="315" spans="1:10" x14ac:dyDescent="0.2">
      <c r="A315" t="s">
        <v>289</v>
      </c>
      <c r="B315" t="s">
        <v>682</v>
      </c>
      <c r="C315">
        <v>2.7247959999999998E-3</v>
      </c>
      <c r="D315">
        <v>0.5</v>
      </c>
      <c r="F315" t="s">
        <v>15</v>
      </c>
      <c r="G315">
        <v>1800</v>
      </c>
      <c r="H315">
        <v>0.9</v>
      </c>
      <c r="I315">
        <v>0.7</v>
      </c>
      <c r="J315">
        <v>0.7</v>
      </c>
    </row>
    <row r="316" spans="1:10" x14ac:dyDescent="0.2">
      <c r="A316" t="s">
        <v>290</v>
      </c>
      <c r="B316" t="s">
        <v>683</v>
      </c>
      <c r="C316">
        <v>2.557545E-3</v>
      </c>
      <c r="D316">
        <v>0.5</v>
      </c>
      <c r="F316" t="s">
        <v>15</v>
      </c>
      <c r="G316">
        <v>1800</v>
      </c>
      <c r="H316">
        <v>0.9</v>
      </c>
      <c r="I316">
        <v>0.7</v>
      </c>
      <c r="J316">
        <v>0.7</v>
      </c>
    </row>
    <row r="317" spans="1:10" x14ac:dyDescent="0.2">
      <c r="A317" t="s">
        <v>291</v>
      </c>
      <c r="B317" t="s">
        <v>684</v>
      </c>
      <c r="C317">
        <v>1.872659E-3</v>
      </c>
      <c r="D317">
        <v>0.5</v>
      </c>
      <c r="F317" t="s">
        <v>15</v>
      </c>
      <c r="G317">
        <v>1800</v>
      </c>
      <c r="H317">
        <v>0.9</v>
      </c>
      <c r="I317">
        <v>0.7</v>
      </c>
      <c r="J317">
        <v>0.7</v>
      </c>
    </row>
    <row r="318" spans="1:10" x14ac:dyDescent="0.2">
      <c r="A318" t="s">
        <v>292</v>
      </c>
      <c r="B318" t="s">
        <v>685</v>
      </c>
      <c r="C318">
        <v>1.477105E-3</v>
      </c>
      <c r="D318">
        <v>0.5</v>
      </c>
      <c r="F318" t="s">
        <v>15</v>
      </c>
      <c r="G318">
        <v>1800</v>
      </c>
      <c r="H318">
        <v>0.9</v>
      </c>
      <c r="I318">
        <v>0.7</v>
      </c>
      <c r="J318">
        <v>0.7</v>
      </c>
    </row>
    <row r="319" spans="1:10" x14ac:dyDescent="0.2">
      <c r="A319" t="s">
        <v>293</v>
      </c>
      <c r="B319" t="s">
        <v>293</v>
      </c>
      <c r="C319">
        <v>4.5454544999999999E-2</v>
      </c>
      <c r="D319">
        <v>0.5</v>
      </c>
      <c r="F319" t="s">
        <v>15</v>
      </c>
      <c r="G319">
        <v>1800</v>
      </c>
      <c r="H319">
        <v>0.9</v>
      </c>
      <c r="I319">
        <v>0.7</v>
      </c>
      <c r="J319">
        <v>0.7</v>
      </c>
    </row>
    <row r="320" spans="1:10" x14ac:dyDescent="0.2">
      <c r="A320" t="s">
        <v>294</v>
      </c>
      <c r="B320" t="s">
        <v>294</v>
      </c>
      <c r="C320">
        <v>3.0303030000000002E-2</v>
      </c>
      <c r="D320">
        <v>0.5</v>
      </c>
      <c r="F320" t="s">
        <v>15</v>
      </c>
      <c r="G320">
        <v>1800</v>
      </c>
      <c r="H320">
        <v>0.9</v>
      </c>
      <c r="I320">
        <v>0.7</v>
      </c>
      <c r="J320">
        <v>0.7</v>
      </c>
    </row>
    <row r="321" spans="1:10" x14ac:dyDescent="0.2">
      <c r="A321" t="s">
        <v>295</v>
      </c>
      <c r="B321" t="s">
        <v>295</v>
      </c>
      <c r="C321">
        <v>5.1546389999999999E-3</v>
      </c>
      <c r="D321">
        <v>0.5</v>
      </c>
      <c r="F321" t="s">
        <v>15</v>
      </c>
      <c r="G321">
        <v>1800</v>
      </c>
      <c r="H321">
        <v>0.9</v>
      </c>
      <c r="I321">
        <v>0.7</v>
      </c>
      <c r="J321">
        <v>0.7</v>
      </c>
    </row>
    <row r="322" spans="1:10" x14ac:dyDescent="0.2">
      <c r="A322" t="s">
        <v>296</v>
      </c>
      <c r="B322" t="s">
        <v>296</v>
      </c>
      <c r="C322">
        <v>2.9850749999999998E-3</v>
      </c>
      <c r="D322">
        <v>0.5</v>
      </c>
      <c r="F322" t="s">
        <v>15</v>
      </c>
      <c r="G322">
        <v>1800</v>
      </c>
      <c r="H322">
        <v>0.9</v>
      </c>
      <c r="I322">
        <v>0.7</v>
      </c>
      <c r="J322">
        <v>0.7</v>
      </c>
    </row>
    <row r="323" spans="1:10" x14ac:dyDescent="0.2">
      <c r="A323" t="s">
        <v>297</v>
      </c>
      <c r="B323" t="s">
        <v>297</v>
      </c>
      <c r="C323">
        <v>2.5839790000000001E-3</v>
      </c>
      <c r="D323">
        <v>0.5</v>
      </c>
      <c r="F323" t="s">
        <v>15</v>
      </c>
      <c r="G323">
        <v>1800</v>
      </c>
      <c r="H323">
        <v>0.9</v>
      </c>
      <c r="I323">
        <v>0.7</v>
      </c>
      <c r="J323">
        <v>0.7</v>
      </c>
    </row>
    <row r="324" spans="1:10" x14ac:dyDescent="0.2">
      <c r="A324" t="s">
        <v>298</v>
      </c>
      <c r="B324" t="s">
        <v>298</v>
      </c>
      <c r="C324">
        <v>1.8939390000000001E-3</v>
      </c>
      <c r="D324">
        <v>0.5</v>
      </c>
      <c r="F324" t="s">
        <v>15</v>
      </c>
      <c r="G324">
        <v>1800</v>
      </c>
      <c r="H324">
        <v>0.9</v>
      </c>
      <c r="I324">
        <v>0.7</v>
      </c>
      <c r="J324">
        <v>0.7</v>
      </c>
    </row>
    <row r="325" spans="1:10" x14ac:dyDescent="0.2">
      <c r="A325" t="s">
        <v>299</v>
      </c>
      <c r="B325" t="s">
        <v>299</v>
      </c>
      <c r="C325">
        <v>4.3478259999999999E-3</v>
      </c>
      <c r="D325">
        <v>0.5</v>
      </c>
      <c r="F325" t="s">
        <v>15</v>
      </c>
      <c r="G325">
        <v>1800</v>
      </c>
      <c r="H325">
        <v>0.9</v>
      </c>
      <c r="I325">
        <v>0.7</v>
      </c>
      <c r="J325">
        <v>0.7</v>
      </c>
    </row>
    <row r="326" spans="1:10" x14ac:dyDescent="0.2">
      <c r="A326" t="s">
        <v>300</v>
      </c>
      <c r="B326" t="s">
        <v>300</v>
      </c>
      <c r="C326">
        <v>0.27027026999999998</v>
      </c>
      <c r="D326">
        <v>0.5</v>
      </c>
      <c r="F326" t="s">
        <v>15</v>
      </c>
      <c r="G326">
        <v>1800</v>
      </c>
      <c r="H326">
        <v>0.9</v>
      </c>
      <c r="I326">
        <v>0.7</v>
      </c>
      <c r="J326">
        <v>0.7</v>
      </c>
    </row>
    <row r="327" spans="1:10" x14ac:dyDescent="0.2">
      <c r="A327" t="s">
        <v>301</v>
      </c>
      <c r="B327" t="s">
        <v>301</v>
      </c>
      <c r="C327">
        <v>0.38461538499999998</v>
      </c>
      <c r="D327">
        <v>0.5</v>
      </c>
      <c r="F327" t="s">
        <v>15</v>
      </c>
      <c r="G327">
        <v>1800</v>
      </c>
      <c r="H327">
        <v>0.9</v>
      </c>
      <c r="I327">
        <v>0.7</v>
      </c>
      <c r="J327">
        <v>0.7</v>
      </c>
    </row>
    <row r="328" spans="1:10" x14ac:dyDescent="0.2">
      <c r="A328" t="s">
        <v>24</v>
      </c>
      <c r="B328" t="s">
        <v>24</v>
      </c>
      <c r="C328">
        <v>0.12987013</v>
      </c>
      <c r="D328">
        <v>0.5</v>
      </c>
      <c r="F328" t="s">
        <v>15</v>
      </c>
      <c r="G328">
        <v>1800</v>
      </c>
      <c r="H328">
        <v>0.9</v>
      </c>
      <c r="I328">
        <v>0.7</v>
      </c>
      <c r="J328">
        <v>0.7</v>
      </c>
    </row>
    <row r="329" spans="1:10" x14ac:dyDescent="0.2">
      <c r="A329" t="s">
        <v>302</v>
      </c>
      <c r="B329" t="s">
        <v>302</v>
      </c>
      <c r="C329">
        <v>0.17241379300000001</v>
      </c>
      <c r="D329">
        <v>0.5</v>
      </c>
      <c r="F329" t="s">
        <v>15</v>
      </c>
      <c r="G329">
        <v>1800</v>
      </c>
      <c r="H329">
        <v>0.9</v>
      </c>
      <c r="I329">
        <v>0.7</v>
      </c>
      <c r="J329">
        <v>0.7</v>
      </c>
    </row>
    <row r="330" spans="1:10" x14ac:dyDescent="0.2">
      <c r="A330" t="s">
        <v>303</v>
      </c>
      <c r="B330" t="s">
        <v>303</v>
      </c>
      <c r="C330">
        <v>1.111111111</v>
      </c>
      <c r="D330">
        <v>0.5</v>
      </c>
      <c r="F330" t="s">
        <v>15</v>
      </c>
      <c r="G330">
        <v>1800</v>
      </c>
      <c r="H330">
        <v>0.9</v>
      </c>
      <c r="I330">
        <v>0.7</v>
      </c>
      <c r="J330">
        <v>0.7</v>
      </c>
    </row>
    <row r="331" spans="1:10" x14ac:dyDescent="0.2">
      <c r="A331" t="s">
        <v>304</v>
      </c>
      <c r="B331" t="s">
        <v>304</v>
      </c>
      <c r="C331">
        <v>6.0240964000000001E-2</v>
      </c>
      <c r="D331">
        <v>0.5</v>
      </c>
      <c r="F331" t="s">
        <v>15</v>
      </c>
      <c r="G331">
        <v>1800</v>
      </c>
      <c r="H331">
        <v>0.9</v>
      </c>
      <c r="I331">
        <v>0.7</v>
      </c>
      <c r="J331">
        <v>0.7</v>
      </c>
    </row>
    <row r="332" spans="1:10" x14ac:dyDescent="0.2">
      <c r="A332" t="s">
        <v>305</v>
      </c>
      <c r="B332" t="s">
        <v>305</v>
      </c>
      <c r="C332">
        <v>0.76923076899999998</v>
      </c>
      <c r="D332">
        <v>0.5</v>
      </c>
      <c r="F332" t="s">
        <v>15</v>
      </c>
      <c r="G332">
        <v>1800</v>
      </c>
      <c r="H332">
        <v>0.9</v>
      </c>
      <c r="I332">
        <v>0.7</v>
      </c>
      <c r="J332">
        <v>0.7</v>
      </c>
    </row>
    <row r="333" spans="1:10" x14ac:dyDescent="0.2">
      <c r="A333" t="s">
        <v>306</v>
      </c>
      <c r="B333" t="s">
        <v>306</v>
      </c>
      <c r="C333">
        <v>0.38461538499999998</v>
      </c>
      <c r="D333">
        <v>0.5</v>
      </c>
      <c r="F333" t="s">
        <v>15</v>
      </c>
      <c r="G333">
        <v>1800</v>
      </c>
      <c r="H333">
        <v>0.9</v>
      </c>
      <c r="I333">
        <v>0.7</v>
      </c>
      <c r="J333">
        <v>0.7</v>
      </c>
    </row>
    <row r="334" spans="1:10" x14ac:dyDescent="0.2">
      <c r="A334" t="s">
        <v>307</v>
      </c>
      <c r="B334" t="s">
        <v>307</v>
      </c>
      <c r="C334">
        <v>0.178571429</v>
      </c>
      <c r="D334">
        <v>0.5</v>
      </c>
      <c r="F334" t="s">
        <v>15</v>
      </c>
      <c r="G334">
        <v>1800</v>
      </c>
      <c r="H334">
        <v>0.9</v>
      </c>
      <c r="I334">
        <v>0.7</v>
      </c>
      <c r="J334">
        <v>0.7</v>
      </c>
    </row>
    <row r="335" spans="1:10" x14ac:dyDescent="0.2">
      <c r="A335" t="s">
        <v>308</v>
      </c>
      <c r="B335" t="s">
        <v>308</v>
      </c>
      <c r="C335">
        <v>0.15151515199999999</v>
      </c>
      <c r="D335">
        <v>0.5</v>
      </c>
      <c r="F335" t="s">
        <v>15</v>
      </c>
      <c r="G335">
        <v>1800</v>
      </c>
      <c r="H335">
        <v>0.9</v>
      </c>
      <c r="I335">
        <v>0.7</v>
      </c>
      <c r="J335">
        <v>0.7</v>
      </c>
    </row>
    <row r="336" spans="1:10" x14ac:dyDescent="0.2">
      <c r="A336" t="s">
        <v>309</v>
      </c>
      <c r="B336" t="s">
        <v>309</v>
      </c>
      <c r="C336">
        <v>0.120481928</v>
      </c>
      <c r="D336">
        <v>0.5</v>
      </c>
      <c r="F336" t="s">
        <v>15</v>
      </c>
      <c r="G336">
        <v>1800</v>
      </c>
      <c r="H336">
        <v>0.9</v>
      </c>
      <c r="I336">
        <v>0.7</v>
      </c>
      <c r="J336">
        <v>0.7</v>
      </c>
    </row>
    <row r="337" spans="1:10" x14ac:dyDescent="0.2">
      <c r="A337" t="s">
        <v>310</v>
      </c>
      <c r="B337" t="s">
        <v>310</v>
      </c>
      <c r="C337">
        <v>0.625</v>
      </c>
      <c r="D337">
        <v>0.5</v>
      </c>
      <c r="F337" t="s">
        <v>15</v>
      </c>
      <c r="G337">
        <v>1800</v>
      </c>
      <c r="H337">
        <v>0.9</v>
      </c>
      <c r="I337">
        <v>0.7</v>
      </c>
      <c r="J337">
        <v>0.7</v>
      </c>
    </row>
    <row r="338" spans="1:10" x14ac:dyDescent="0.2">
      <c r="A338" t="s">
        <v>311</v>
      </c>
      <c r="B338" t="s">
        <v>311</v>
      </c>
      <c r="C338">
        <v>0.52631578899999998</v>
      </c>
      <c r="D338">
        <v>0.5</v>
      </c>
      <c r="F338" t="s">
        <v>15</v>
      </c>
      <c r="G338">
        <v>1800</v>
      </c>
      <c r="H338">
        <v>0.9</v>
      </c>
      <c r="I338">
        <v>0.7</v>
      </c>
      <c r="J338">
        <v>0.7</v>
      </c>
    </row>
    <row r="339" spans="1:10" x14ac:dyDescent="0.2">
      <c r="A339" t="s">
        <v>312</v>
      </c>
      <c r="B339" t="s">
        <v>312</v>
      </c>
      <c r="C339">
        <v>0.43478260899999999</v>
      </c>
      <c r="D339">
        <v>0.5</v>
      </c>
      <c r="F339" t="s">
        <v>15</v>
      </c>
      <c r="G339">
        <v>1800</v>
      </c>
      <c r="H339">
        <v>0.9</v>
      </c>
      <c r="I339">
        <v>0.7</v>
      </c>
      <c r="J339">
        <v>0.7</v>
      </c>
    </row>
    <row r="340" spans="1:10" x14ac:dyDescent="0.2">
      <c r="A340" t="s">
        <v>313</v>
      </c>
      <c r="B340" t="s">
        <v>313</v>
      </c>
      <c r="C340">
        <v>7.1428570999999996E-2</v>
      </c>
      <c r="D340">
        <v>0.5</v>
      </c>
      <c r="F340" t="s">
        <v>15</v>
      </c>
      <c r="G340">
        <v>1800</v>
      </c>
      <c r="H340">
        <v>0.9</v>
      </c>
      <c r="I340">
        <v>0.7</v>
      </c>
      <c r="J340">
        <v>0.7</v>
      </c>
    </row>
    <row r="341" spans="1:10" x14ac:dyDescent="0.2">
      <c r="A341" t="s">
        <v>314</v>
      </c>
      <c r="B341" t="s">
        <v>314</v>
      </c>
      <c r="C341">
        <v>0.05</v>
      </c>
      <c r="D341">
        <v>0.5</v>
      </c>
      <c r="F341" t="s">
        <v>15</v>
      </c>
      <c r="G341">
        <v>1800</v>
      </c>
      <c r="H341">
        <v>0.9</v>
      </c>
      <c r="I341">
        <v>0.7</v>
      </c>
      <c r="J341">
        <v>0.7</v>
      </c>
    </row>
    <row r="342" spans="1:10" x14ac:dyDescent="0.2">
      <c r="A342" t="s">
        <v>315</v>
      </c>
      <c r="B342" t="s">
        <v>315</v>
      </c>
      <c r="C342">
        <v>3.7037037000000002E-2</v>
      </c>
      <c r="D342">
        <v>0.5</v>
      </c>
      <c r="F342" t="s">
        <v>15</v>
      </c>
      <c r="G342">
        <v>1800</v>
      </c>
      <c r="H342">
        <v>0.9</v>
      </c>
      <c r="I342">
        <v>0.7</v>
      </c>
      <c r="J342">
        <v>0.7</v>
      </c>
    </row>
    <row r="343" spans="1:10" x14ac:dyDescent="0.2">
      <c r="A343" t="s">
        <v>316</v>
      </c>
      <c r="B343" t="s">
        <v>316</v>
      </c>
      <c r="C343">
        <v>3.0303030000000002E-2</v>
      </c>
      <c r="D343">
        <v>0.5</v>
      </c>
      <c r="F343" t="s">
        <v>15</v>
      </c>
      <c r="G343">
        <v>1800</v>
      </c>
      <c r="H343">
        <v>0.9</v>
      </c>
      <c r="I343">
        <v>0.7</v>
      </c>
      <c r="J343">
        <v>0.7</v>
      </c>
    </row>
    <row r="344" spans="1:10" x14ac:dyDescent="0.2">
      <c r="A344" t="s">
        <v>317</v>
      </c>
      <c r="B344" t="s">
        <v>317</v>
      </c>
      <c r="C344">
        <v>2.5641026000000001E-2</v>
      </c>
      <c r="D344">
        <v>0.5</v>
      </c>
      <c r="F344" t="s">
        <v>15</v>
      </c>
      <c r="G344">
        <v>1800</v>
      </c>
      <c r="H344">
        <v>0.9</v>
      </c>
      <c r="I344">
        <v>0.7</v>
      </c>
      <c r="J344">
        <v>0.7</v>
      </c>
    </row>
    <row r="345" spans="1:10" x14ac:dyDescent="0.2">
      <c r="A345" t="s">
        <v>318</v>
      </c>
      <c r="B345" t="s">
        <v>318</v>
      </c>
      <c r="C345">
        <v>2.2727272999999999E-2</v>
      </c>
      <c r="D345">
        <v>0.5</v>
      </c>
      <c r="F345" t="s">
        <v>15</v>
      </c>
      <c r="G345">
        <v>1800</v>
      </c>
      <c r="H345">
        <v>0.9</v>
      </c>
      <c r="I345">
        <v>0.7</v>
      </c>
      <c r="J345">
        <v>0.7</v>
      </c>
    </row>
    <row r="346" spans="1:10" x14ac:dyDescent="0.2">
      <c r="A346" t="s">
        <v>319</v>
      </c>
      <c r="B346" t="s">
        <v>319</v>
      </c>
      <c r="C346">
        <v>4.5045044999999999E-2</v>
      </c>
      <c r="D346">
        <v>0.5</v>
      </c>
      <c r="F346" t="s">
        <v>15</v>
      </c>
      <c r="G346">
        <v>1800</v>
      </c>
      <c r="H346">
        <v>0.9</v>
      </c>
      <c r="I346">
        <v>0.7</v>
      </c>
      <c r="J346">
        <v>0.7</v>
      </c>
    </row>
    <row r="347" spans="1:10" x14ac:dyDescent="0.2">
      <c r="A347" t="s">
        <v>320</v>
      </c>
      <c r="B347" t="s">
        <v>320</v>
      </c>
      <c r="C347">
        <v>4.2016807000000003E-2</v>
      </c>
      <c r="D347">
        <v>0.5</v>
      </c>
      <c r="F347" t="s">
        <v>15</v>
      </c>
      <c r="G347">
        <v>1800</v>
      </c>
      <c r="H347">
        <v>0.9</v>
      </c>
      <c r="I347">
        <v>0.7</v>
      </c>
      <c r="J347">
        <v>0.7</v>
      </c>
    </row>
    <row r="348" spans="1:10" x14ac:dyDescent="0.2">
      <c r="A348" t="s">
        <v>321</v>
      </c>
      <c r="B348" t="s">
        <v>321</v>
      </c>
      <c r="C348">
        <v>3.4013605000000002E-2</v>
      </c>
      <c r="D348">
        <v>0.5</v>
      </c>
      <c r="F348" t="s">
        <v>15</v>
      </c>
      <c r="G348">
        <v>1800</v>
      </c>
      <c r="H348">
        <v>0.9</v>
      </c>
      <c r="I348">
        <v>0.7</v>
      </c>
      <c r="J348">
        <v>0.7</v>
      </c>
    </row>
    <row r="349" spans="1:10" x14ac:dyDescent="0.2">
      <c r="A349" t="s">
        <v>322</v>
      </c>
      <c r="B349" t="s">
        <v>322</v>
      </c>
      <c r="C349">
        <v>0.27027026999999998</v>
      </c>
      <c r="D349">
        <v>0.5</v>
      </c>
      <c r="F349" t="s">
        <v>15</v>
      </c>
      <c r="G349">
        <v>1800</v>
      </c>
      <c r="H349">
        <v>0.9</v>
      </c>
      <c r="I349">
        <v>0.7</v>
      </c>
      <c r="J349">
        <v>0.7</v>
      </c>
    </row>
    <row r="350" spans="1:10" x14ac:dyDescent="0.2">
      <c r="A350" t="s">
        <v>323</v>
      </c>
      <c r="B350" t="s">
        <v>323</v>
      </c>
      <c r="C350">
        <v>6.6666666999999999E-2</v>
      </c>
      <c r="D350">
        <v>0.5</v>
      </c>
      <c r="F350" t="s">
        <v>15</v>
      </c>
      <c r="G350">
        <v>1800</v>
      </c>
      <c r="H350">
        <v>0.9</v>
      </c>
      <c r="I350">
        <v>0.7</v>
      </c>
      <c r="J350">
        <v>0.7</v>
      </c>
    </row>
    <row r="351" spans="1:10" x14ac:dyDescent="0.2">
      <c r="A351" t="s">
        <v>324</v>
      </c>
      <c r="B351" t="s">
        <v>324</v>
      </c>
      <c r="C351">
        <v>4.7619047999999997E-2</v>
      </c>
      <c r="D351">
        <v>0.5</v>
      </c>
      <c r="F351" t="s">
        <v>15</v>
      </c>
      <c r="G351">
        <v>1800</v>
      </c>
      <c r="H351">
        <v>0.9</v>
      </c>
      <c r="I351">
        <v>0.7</v>
      </c>
      <c r="J351">
        <v>0.7</v>
      </c>
    </row>
    <row r="352" spans="1:10" x14ac:dyDescent="0.2">
      <c r="A352" t="s">
        <v>325</v>
      </c>
      <c r="B352" t="s">
        <v>325</v>
      </c>
      <c r="C352">
        <v>0.04</v>
      </c>
      <c r="D352">
        <v>0.5</v>
      </c>
      <c r="F352" t="s">
        <v>15</v>
      </c>
      <c r="G352">
        <v>1800</v>
      </c>
      <c r="H352">
        <v>0.9</v>
      </c>
      <c r="I352">
        <v>0.7</v>
      </c>
      <c r="J352">
        <v>0.7</v>
      </c>
    </row>
    <row r="353" spans="1:10" x14ac:dyDescent="0.2">
      <c r="A353" t="s">
        <v>326</v>
      </c>
      <c r="B353" t="s">
        <v>326</v>
      </c>
      <c r="C353">
        <v>0.27027026999999998</v>
      </c>
      <c r="D353">
        <v>0.5</v>
      </c>
      <c r="F353" t="s">
        <v>15</v>
      </c>
      <c r="G353">
        <v>1800</v>
      </c>
      <c r="H353">
        <v>0.9</v>
      </c>
      <c r="I353">
        <v>0.7</v>
      </c>
      <c r="J353">
        <v>0.7</v>
      </c>
    </row>
    <row r="354" spans="1:10" x14ac:dyDescent="0.2">
      <c r="A354" t="s">
        <v>327</v>
      </c>
      <c r="B354" t="s">
        <v>327</v>
      </c>
      <c r="C354">
        <v>0.38461538499999998</v>
      </c>
      <c r="D354">
        <v>0.5</v>
      </c>
      <c r="F354" t="s">
        <v>15</v>
      </c>
      <c r="G354">
        <v>1800</v>
      </c>
      <c r="H354">
        <v>0.9</v>
      </c>
      <c r="I354">
        <v>0.7</v>
      </c>
      <c r="J354">
        <v>0.7</v>
      </c>
    </row>
    <row r="355" spans="1:10" x14ac:dyDescent="0.2">
      <c r="A355" t="s">
        <v>328</v>
      </c>
      <c r="B355" t="s">
        <v>328</v>
      </c>
      <c r="C355">
        <v>3.8461538000000003E-2</v>
      </c>
      <c r="D355">
        <v>0.5</v>
      </c>
      <c r="F355" t="s">
        <v>15</v>
      </c>
      <c r="G355">
        <v>1800</v>
      </c>
      <c r="H355">
        <v>0.9</v>
      </c>
      <c r="I355">
        <v>0.7</v>
      </c>
      <c r="J355">
        <v>0.7</v>
      </c>
    </row>
    <row r="356" spans="1:10" x14ac:dyDescent="0.2">
      <c r="A356" t="s">
        <v>329</v>
      </c>
      <c r="B356" t="s">
        <v>329</v>
      </c>
      <c r="C356">
        <v>8.3333332999999996E-2</v>
      </c>
      <c r="D356">
        <v>0.5</v>
      </c>
      <c r="F356" t="s">
        <v>15</v>
      </c>
      <c r="G356">
        <v>1800</v>
      </c>
      <c r="H356">
        <v>0.9</v>
      </c>
      <c r="I356">
        <v>0.7</v>
      </c>
      <c r="J356">
        <v>0.7</v>
      </c>
    </row>
    <row r="357" spans="1:10" x14ac:dyDescent="0.2">
      <c r="A357" t="s">
        <v>330</v>
      </c>
      <c r="B357" t="s">
        <v>330</v>
      </c>
      <c r="C357">
        <v>7.1428570999999996E-2</v>
      </c>
      <c r="D357">
        <v>0.5</v>
      </c>
      <c r="F357" t="s">
        <v>15</v>
      </c>
      <c r="G357">
        <v>1800</v>
      </c>
      <c r="H357">
        <v>0.9</v>
      </c>
      <c r="I357">
        <v>0.7</v>
      </c>
      <c r="J357">
        <v>0.7</v>
      </c>
    </row>
    <row r="358" spans="1:10" x14ac:dyDescent="0.2">
      <c r="A358" t="s">
        <v>331</v>
      </c>
      <c r="B358" t="s">
        <v>331</v>
      </c>
      <c r="C358">
        <v>7.1428570999999996E-2</v>
      </c>
      <c r="D358">
        <v>0.5</v>
      </c>
      <c r="F358" t="s">
        <v>15</v>
      </c>
      <c r="G358">
        <v>1800</v>
      </c>
      <c r="H358">
        <v>0.9</v>
      </c>
      <c r="I358">
        <v>0.7</v>
      </c>
      <c r="J358">
        <v>0.7</v>
      </c>
    </row>
    <row r="359" spans="1:10" x14ac:dyDescent="0.2">
      <c r="A359" t="s">
        <v>332</v>
      </c>
      <c r="B359" t="s">
        <v>332</v>
      </c>
      <c r="C359">
        <v>5.5555555999999999E-2</v>
      </c>
      <c r="D359">
        <v>0.5</v>
      </c>
      <c r="F359" t="s">
        <v>15</v>
      </c>
      <c r="G359">
        <v>1800</v>
      </c>
      <c r="H359">
        <v>0.9</v>
      </c>
      <c r="I359">
        <v>0.7</v>
      </c>
      <c r="J359">
        <v>0.7</v>
      </c>
    </row>
    <row r="360" spans="1:10" x14ac:dyDescent="0.2">
      <c r="A360" t="s">
        <v>333</v>
      </c>
      <c r="B360" t="s">
        <v>333</v>
      </c>
      <c r="C360">
        <v>0.1</v>
      </c>
      <c r="D360">
        <v>0.5</v>
      </c>
      <c r="F360" t="s">
        <v>15</v>
      </c>
      <c r="G360">
        <v>1800</v>
      </c>
      <c r="H360">
        <v>0.9</v>
      </c>
      <c r="I360">
        <v>0.7</v>
      </c>
      <c r="J360">
        <v>0.7</v>
      </c>
    </row>
    <row r="361" spans="1:10" x14ac:dyDescent="0.2">
      <c r="A361" t="s">
        <v>334</v>
      </c>
      <c r="B361" t="s">
        <v>334</v>
      </c>
      <c r="C361">
        <v>9.0909090999999997E-2</v>
      </c>
      <c r="D361">
        <v>0.5</v>
      </c>
      <c r="F361" t="s">
        <v>15</v>
      </c>
      <c r="G361">
        <v>1800</v>
      </c>
      <c r="H361">
        <v>0.9</v>
      </c>
      <c r="I361">
        <v>0.7</v>
      </c>
      <c r="J361">
        <v>0.7</v>
      </c>
    </row>
    <row r="362" spans="1:10" x14ac:dyDescent="0.2">
      <c r="A362" t="s">
        <v>335</v>
      </c>
      <c r="B362" t="s">
        <v>335</v>
      </c>
      <c r="C362">
        <v>3.125E-2</v>
      </c>
      <c r="D362">
        <v>0.5</v>
      </c>
      <c r="F362" t="s">
        <v>15</v>
      </c>
      <c r="G362">
        <v>1800</v>
      </c>
      <c r="H362">
        <v>0.9</v>
      </c>
      <c r="I362">
        <v>0.7</v>
      </c>
      <c r="J362">
        <v>0.7</v>
      </c>
    </row>
    <row r="363" spans="1:10" x14ac:dyDescent="0.2">
      <c r="A363" t="s">
        <v>336</v>
      </c>
      <c r="B363" t="s">
        <v>336</v>
      </c>
      <c r="C363">
        <v>1.9230769000000002E-2</v>
      </c>
      <c r="D363">
        <v>0.5</v>
      </c>
      <c r="F363" t="s">
        <v>15</v>
      </c>
      <c r="G363">
        <v>1800</v>
      </c>
      <c r="H363">
        <v>0.9</v>
      </c>
      <c r="I363">
        <v>0.7</v>
      </c>
      <c r="J363">
        <v>0.7</v>
      </c>
    </row>
    <row r="364" spans="1:10" x14ac:dyDescent="0.2">
      <c r="A364" t="s">
        <v>337</v>
      </c>
      <c r="B364" t="s">
        <v>337</v>
      </c>
      <c r="C364">
        <v>0.55555555599999995</v>
      </c>
      <c r="D364">
        <v>0.5</v>
      </c>
      <c r="F364" t="s">
        <v>15</v>
      </c>
      <c r="G364">
        <v>1800</v>
      </c>
      <c r="H364">
        <v>0.9</v>
      </c>
      <c r="I364">
        <v>0.7</v>
      </c>
      <c r="J364">
        <v>0.7</v>
      </c>
    </row>
    <row r="365" spans="1:10" x14ac:dyDescent="0.2">
      <c r="A365" t="s">
        <v>338</v>
      </c>
      <c r="B365" t="s">
        <v>338</v>
      </c>
      <c r="C365">
        <v>0.72642240000000002</v>
      </c>
      <c r="D365">
        <v>1601.846</v>
      </c>
      <c r="F365" t="s">
        <v>20</v>
      </c>
      <c r="G365">
        <v>836.8</v>
      </c>
      <c r="H365">
        <v>0.9</v>
      </c>
      <c r="I365">
        <v>0.7</v>
      </c>
      <c r="J365">
        <v>0.7</v>
      </c>
    </row>
    <row r="366" spans="1:10" x14ac:dyDescent="0.2">
      <c r="A366" t="s">
        <v>861</v>
      </c>
      <c r="B366" t="s">
        <v>861</v>
      </c>
      <c r="C366">
        <v>1.5</v>
      </c>
    </row>
  </sheetData>
  <autoFilter ref="A2:J366" xr:uid="{1F29EBF9-0673-8344-AEF3-773E9B14F999}"/>
  <mergeCells count="1">
    <mergeCell ref="A1:J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C28" sqref="C28"/>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506</v>
      </c>
      <c r="B1" s="49" t="s">
        <v>503</v>
      </c>
      <c r="C1" s="47" t="s">
        <v>553</v>
      </c>
      <c r="D1" s="84" t="s">
        <v>619</v>
      </c>
      <c r="E1" s="84" t="s">
        <v>620</v>
      </c>
      <c r="F1" s="122" t="s">
        <v>512</v>
      </c>
      <c r="G1" s="122"/>
      <c r="H1" s="122"/>
      <c r="I1" s="122"/>
      <c r="J1" s="122"/>
      <c r="K1" s="122"/>
      <c r="L1" s="122"/>
      <c r="M1" s="122"/>
      <c r="R1" s="49" t="s">
        <v>504</v>
      </c>
      <c r="S1" s="68" t="s">
        <v>505</v>
      </c>
      <c r="T1" s="68"/>
      <c r="U1" s="68"/>
      <c r="V1" s="69"/>
      <c r="Y1" s="5" t="s">
        <v>640</v>
      </c>
    </row>
    <row r="2" spans="1:84" x14ac:dyDescent="0.2">
      <c r="A2" s="65" t="s">
        <v>0</v>
      </c>
      <c r="B2" s="65" t="s">
        <v>361</v>
      </c>
      <c r="C2" s="65" t="s">
        <v>366</v>
      </c>
      <c r="D2" s="65" t="s">
        <v>457</v>
      </c>
      <c r="E2" s="65" t="s">
        <v>641</v>
      </c>
      <c r="F2" s="85" t="s">
        <v>418</v>
      </c>
      <c r="G2" s="59" t="s">
        <v>367</v>
      </c>
      <c r="H2" s="59" t="s">
        <v>368</v>
      </c>
      <c r="I2" s="59" t="s">
        <v>369</v>
      </c>
      <c r="J2" s="59" t="s">
        <v>370</v>
      </c>
      <c r="K2" s="59" t="s">
        <v>371</v>
      </c>
      <c r="L2" s="59" t="s">
        <v>507</v>
      </c>
      <c r="M2" s="59" t="s">
        <v>372</v>
      </c>
      <c r="N2" s="59" t="s">
        <v>508</v>
      </c>
      <c r="O2" s="59" t="s">
        <v>509</v>
      </c>
      <c r="P2" s="59" t="s">
        <v>510</v>
      </c>
      <c r="Q2" s="60" t="s">
        <v>511</v>
      </c>
      <c r="R2" s="65" t="s">
        <v>9</v>
      </c>
      <c r="S2" s="65" t="s">
        <v>362</v>
      </c>
      <c r="T2" s="65" t="s">
        <v>363</v>
      </c>
      <c r="U2" s="65" t="s">
        <v>364</v>
      </c>
      <c r="V2" s="66" t="s">
        <v>8</v>
      </c>
      <c r="X2" s="5" t="str">
        <f>_xlfn.CONCAT("[",_xlfn.TEXTJOIN(",",TRUE,F3,G3,H3,I3,J3,K3,L3,M3,N3,O3,P3,Q3),"]")</f>
        <v>[Oriented strand board,0.019,Oriented strand board,0.019,Oriented strand board,0.019,Oriented strand board,0.019]</v>
      </c>
      <c r="Y2" s="5">
        <f>IFERROR(I3/_xlfn.XLOOKUP(H3,Materials_choices!$A$66:$A$365,Materials_choices!$C$66:$C$365),0)+IFERROR(K3/_xlfn.XLOOKUP(J3,Materials_choices!$A$66:$A$365,Materials_choices!$C$66:$C$365),0)+IFERROR(M3/_xlfn.XLOOKUP(L3,Materials_choices!$A$66:$A$365,Materials_choices!$C$66:$C$365),0)+IFERROR(O3/_xlfn.XLOOKUP(N3,Materials_choices!$A$66:$A$365,Materials_choices!$C$66:$C$365),0)+IFERROR(Q3/_xlfn.XLOOKUP(P3,Materials_choices!$A$66:$A$365,Materials_choices!$C$66:$C$365),0)+IFERROR(G3/_xlfn.XLOOKUP(F3,Materials_choices!$A$66:$A$365,Materials_choices!$C$66:$C$365),0)</f>
        <v>0</v>
      </c>
      <c r="BO2" s="61"/>
      <c r="BP2" s="62"/>
      <c r="BQ2" s="62"/>
      <c r="BR2" s="63"/>
      <c r="BS2" s="63"/>
      <c r="BT2" s="63"/>
      <c r="BU2" s="63"/>
      <c r="BV2" s="62"/>
      <c r="BW2" s="62"/>
      <c r="BX2" s="62"/>
      <c r="BY2" s="62"/>
      <c r="BZ2" s="62"/>
      <c r="CA2" s="62"/>
      <c r="CB2" s="62"/>
      <c r="CC2" s="62"/>
      <c r="CD2" s="62"/>
      <c r="CE2" s="62"/>
      <c r="CF2" s="62"/>
    </row>
    <row r="3" spans="1:84" x14ac:dyDescent="0.2">
      <c r="A3" t="s">
        <v>339</v>
      </c>
      <c r="B3" t="s">
        <v>341</v>
      </c>
      <c r="C3" t="str">
        <f>_xlfn.XLOOKUP(B3,Units!$A$2:$A$100,Units!$C$2:$C$100,"")</f>
        <v>Construction for the inner partitions/walls of the building</v>
      </c>
      <c r="D3" t="str">
        <f>X2</f>
        <v>[Oriented strand board,0.019,Oriented strand board,0.019,Oriented strand board,0.019,Oriented strand board,0.019]</v>
      </c>
      <c r="E3" t="str">
        <f>IFERROR(1/Y2, "Not enough information entered")</f>
        <v>Not enough information entered</v>
      </c>
      <c r="F3" s="29" t="s">
        <v>16</v>
      </c>
      <c r="G3">
        <v>1.9E-2</v>
      </c>
      <c r="H3" t="s">
        <v>16</v>
      </c>
      <c r="I3">
        <v>1.9E-2</v>
      </c>
      <c r="J3" t="s">
        <v>16</v>
      </c>
      <c r="K3">
        <v>1.9E-2</v>
      </c>
      <c r="L3" t="s">
        <v>16</v>
      </c>
      <c r="M3">
        <v>1.9E-2</v>
      </c>
      <c r="N3"/>
      <c r="O3"/>
      <c r="P3"/>
      <c r="Q3" s="30"/>
      <c r="R3" t="s">
        <v>555</v>
      </c>
      <c r="S3">
        <v>0</v>
      </c>
      <c r="T3">
        <v>0</v>
      </c>
      <c r="U3">
        <v>0</v>
      </c>
      <c r="V3" s="30">
        <v>10</v>
      </c>
      <c r="X3" s="5" t="str">
        <f>_xlfn.CONCAT("[",_xlfn.TEXTJOIN(",",TRUE,F4,G4,H4,I4,J4,K4,L4,M4,N4,O4,P4,Q4),"]")</f>
        <v>[Concrete Cement/Lime - Mortar - And Stucco - 1600 Kg/M3 - 51mm,0.019,Vaporpermeable Felt,0.01,Oriented strand board,0.0158,LargeOffice-1A_MAT-AIR-WALL,0.012,Gypsum Board,0.0157]</v>
      </c>
      <c r="Y3" s="5">
        <f>IFERROR(I4/_xlfn.XLOOKUP(H4,Materials_choices!$A$66:$A$365,Materials_choices!$C$66:$C$365),0)+IFERROR(K4/_xlfn.XLOOKUP(J4,Materials_choices!$A$66:$A$365,Materials_choices!$C$66:$C$365),0)+IFERROR(M4/_xlfn.XLOOKUP(L4,Materials_choices!$A$66:$A$365,Materials_choices!$C$66:$C$365),0)+IFERROR(O4/_xlfn.XLOOKUP(N4,Materials_choices!$A$66:$A$365,Materials_choices!$C$66:$C$365),0)+IFERROR(Q4/_xlfn.XLOOKUP(P4,Materials_choices!$A$66:$A$365,Materials_choices!$C$66:$C$365),0)+IFERROR(G4/_xlfn.XLOOKUP(F4,Materials_choices!$A$66:$A$365,Materials_choices!$C$66:$C$365),0)</f>
        <v>0.12871262886707938</v>
      </c>
      <c r="BO3" s="61"/>
      <c r="BP3" s="62"/>
      <c r="BQ3" s="62"/>
      <c r="BR3" s="63"/>
      <c r="BS3" s="63"/>
      <c r="BT3" s="63"/>
      <c r="BU3" s="63"/>
      <c r="BV3" s="62"/>
      <c r="BW3" s="62"/>
      <c r="BX3" s="62"/>
      <c r="BY3" s="62"/>
      <c r="BZ3" s="62"/>
      <c r="CA3" s="62"/>
      <c r="CB3" s="62"/>
      <c r="CC3" s="62"/>
      <c r="CD3" s="62"/>
      <c r="CE3" s="62"/>
      <c r="CF3" s="62"/>
    </row>
    <row r="4" spans="1:84" x14ac:dyDescent="0.2">
      <c r="A4" t="s">
        <v>342</v>
      </c>
      <c r="B4" t="s">
        <v>344</v>
      </c>
      <c r="C4" t="str">
        <f>_xlfn.XLOOKUP(B4,Units!$A$2:$A$100,Units!$C$2:$C$100,"")</f>
        <v>Construction for the outer and inner roofs of the building</v>
      </c>
      <c r="D4" t="str">
        <f t="shared" ref="D4:D67" si="0">X3</f>
        <v>[Concrete Cement/Lime - Mortar - And Stucco - 1600 Kg/M3 - 51mm,0.019,Vaporpermeable Felt,0.01,Oriented strand board,0.0158,LargeOffice-1A_MAT-AIR-WALL,0.012,Gypsum Board,0.0157]</v>
      </c>
      <c r="E4">
        <f t="shared" ref="E4:E27" si="1">IFERROR(1/Y3, "Not enough information entered")</f>
        <v>7.7692454019620172</v>
      </c>
      <c r="F4" s="29" t="s">
        <v>11</v>
      </c>
      <c r="G4">
        <v>1.9E-2</v>
      </c>
      <c r="H4" t="s">
        <v>14</v>
      </c>
      <c r="I4">
        <v>0.01</v>
      </c>
      <c r="J4" t="s">
        <v>16</v>
      </c>
      <c r="K4">
        <v>1.5800000000000002E-2</v>
      </c>
      <c r="L4" t="s">
        <v>17</v>
      </c>
      <c r="M4">
        <v>1.2E-2</v>
      </c>
      <c r="N4" t="s">
        <v>18</v>
      </c>
      <c r="O4">
        <v>1.5699999999999999E-2</v>
      </c>
      <c r="P4"/>
      <c r="Q4" s="30"/>
      <c r="R4" t="s">
        <v>555</v>
      </c>
      <c r="S4">
        <v>0</v>
      </c>
      <c r="T4">
        <v>0</v>
      </c>
      <c r="U4">
        <v>0</v>
      </c>
      <c r="V4" s="30">
        <v>10</v>
      </c>
      <c r="X4" s="5" t="str">
        <f>_xlfn.CONCAT("[",_xlfn.TEXTJOIN(",",TRUE,F5,G5,H5,I5,J5,K5,L5,M5,N5,O5,P5,Q5),"]")</f>
        <v>[Stucco,0.02,Oriented strand board,0.03]</v>
      </c>
      <c r="Y4" s="5">
        <f>IFERROR(I5/_xlfn.XLOOKUP(H5,Materials_choices!$A$66:$A$365,Materials_choices!$C$66:$C$365),0)+IFERROR(K5/_xlfn.XLOOKUP(J5,Materials_choices!$A$66:$A$365,Materials_choices!$C$66:$C$365),0)+IFERROR(M5/_xlfn.XLOOKUP(L5,Materials_choices!$A$66:$A$365,Materials_choices!$C$66:$C$365),0)+IFERROR(O5/_xlfn.XLOOKUP(N5,Materials_choices!$A$66:$A$365,Materials_choices!$C$66:$C$365),0)+IFERROR(Q5/_xlfn.XLOOKUP(P5,Materials_choices!$A$66:$A$365,Materials_choices!$C$66:$C$365),0)+IFERROR(G5/_xlfn.XLOOKUP(F5,Materials_choices!$A$66:$A$365,Materials_choices!$C$66:$C$365),0)</f>
        <v>0</v>
      </c>
      <c r="BO4" s="61"/>
      <c r="BP4" s="62"/>
      <c r="BQ4" s="62"/>
      <c r="BR4" s="63"/>
      <c r="BS4" s="63"/>
      <c r="BT4" s="63"/>
      <c r="BU4" s="63"/>
      <c r="BV4" s="62"/>
      <c r="BW4" s="62"/>
      <c r="BX4" s="62"/>
      <c r="BY4" s="62"/>
      <c r="BZ4" s="62"/>
      <c r="CA4" s="62"/>
      <c r="CB4" s="62"/>
      <c r="CC4" s="62"/>
      <c r="CD4" s="62"/>
      <c r="CE4" s="62"/>
      <c r="CF4" s="62"/>
    </row>
    <row r="5" spans="1:84" hidden="1" x14ac:dyDescent="0.2">
      <c r="A5" t="s">
        <v>345</v>
      </c>
      <c r="B5" t="s">
        <v>347</v>
      </c>
      <c r="C5" t="str">
        <f>_xlfn.XLOOKUP(B5,Units!$A$2:$A$100,Units!$C$2:$C$100,"")</f>
        <v>Construction for the outer walls/façade of the building</v>
      </c>
      <c r="D5" t="str">
        <f t="shared" si="0"/>
        <v>[Stucco,0.02,Oriented strand board,0.03]</v>
      </c>
      <c r="E5" t="str">
        <f t="shared" si="1"/>
        <v>Not enough information entered</v>
      </c>
      <c r="F5" s="29" t="s">
        <v>19</v>
      </c>
      <c r="G5">
        <v>0.02</v>
      </c>
      <c r="H5" t="s">
        <v>16</v>
      </c>
      <c r="I5">
        <v>0.03</v>
      </c>
      <c r="J5"/>
      <c r="K5"/>
      <c r="L5"/>
      <c r="M5"/>
      <c r="N5"/>
      <c r="O5"/>
      <c r="P5"/>
      <c r="Q5" s="30"/>
      <c r="R5" t="s">
        <v>555</v>
      </c>
      <c r="S5">
        <v>0</v>
      </c>
      <c r="T5">
        <v>0</v>
      </c>
      <c r="U5">
        <v>0</v>
      </c>
      <c r="V5" s="30">
        <v>10</v>
      </c>
      <c r="X5" s="5" t="str">
        <f t="shared" ref="X5:X66" si="2">_xlfn.CONCAT("[",_xlfn.TEXTJOIN(",",TRUE,F6,G6,H6,I6,J6,K6,L6,M6,N6,O6,P6,Q6),"]")</f>
        <v>[]</v>
      </c>
      <c r="Y5" s="5">
        <f>IFERROR(I6/_xlfn.XLOOKUP(H6,Materials_choices!$A$66:$A$365,Materials_choices!$C$66:$C$365),0)+IFERROR(K6/_xlfn.XLOOKUP(J6,Materials_choices!$A$66:$A$365,Materials_choices!$C$66:$C$365),0)+IFERROR(M6/_xlfn.XLOOKUP(L6,Materials_choices!$A$66:$A$365,Materials_choices!$C$66:$C$365),0)+IFERROR(O6/_xlfn.XLOOKUP(N6,Materials_choices!$A$66:$A$365,Materials_choices!$C$66:$C$365),0)+IFERROR(Q6/_xlfn.XLOOKUP(P6,Materials_choices!$A$66:$A$365,Materials_choices!$C$66:$C$365),0)+IFERROR(G6/_xlfn.XLOOKUP(F6,Materials_choices!$A$66:$A$365,Materials_choices!$C$66:$C$365),0)</f>
        <v>0</v>
      </c>
      <c r="BO5" s="61"/>
      <c r="BP5" s="62"/>
      <c r="BQ5" s="62"/>
      <c r="BR5" s="63"/>
      <c r="BS5" s="63"/>
      <c r="BT5" s="63"/>
      <c r="BU5" s="63"/>
      <c r="BV5" s="62"/>
      <c r="BW5" s="62"/>
      <c r="BX5" s="62"/>
      <c r="BY5" s="62"/>
      <c r="BZ5" s="62"/>
      <c r="CA5" s="62"/>
      <c r="CB5" s="62"/>
      <c r="CC5" s="62"/>
      <c r="CD5" s="62"/>
      <c r="CE5" s="62"/>
      <c r="CF5" s="62"/>
    </row>
    <row r="6" spans="1:84" hidden="1" x14ac:dyDescent="0.2">
      <c r="A6" t="s">
        <v>348</v>
      </c>
      <c r="B6" t="s">
        <v>347</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555</v>
      </c>
      <c r="S6">
        <v>0</v>
      </c>
      <c r="T6">
        <v>0</v>
      </c>
      <c r="U6">
        <v>0</v>
      </c>
      <c r="V6" s="30">
        <v>10</v>
      </c>
      <c r="X6" s="5" t="str">
        <f t="shared" si="2"/>
        <v>[]</v>
      </c>
      <c r="Y6" s="5">
        <f>IFERROR(I7/_xlfn.XLOOKUP(H7,Materials_choices!$A$66:$A$365,Materials_choices!$C$66:$C$365),0)+IFERROR(K7/_xlfn.XLOOKUP(J7,Materials_choices!$A$66:$A$365,Materials_choices!$C$66:$C$365),0)+IFERROR(M7/_xlfn.XLOOKUP(L7,Materials_choices!$A$66:$A$365,Materials_choices!$C$66:$C$365),0)+IFERROR(O7/_xlfn.XLOOKUP(N7,Materials_choices!$A$66:$A$365,Materials_choices!$C$66:$C$365),0)+IFERROR(Q7/_xlfn.XLOOKUP(P7,Materials_choices!$A$66:$A$365,Materials_choices!$C$66:$C$365),0)+IFERROR(G7/_xlfn.XLOOKUP(F7,Materials_choices!$A$66:$A$365,Materials_choices!$C$66:$C$365),0)</f>
        <v>0</v>
      </c>
      <c r="BO6" s="61"/>
      <c r="BP6" s="62"/>
      <c r="BQ6" s="62"/>
      <c r="BR6" s="63"/>
      <c r="BS6" s="63"/>
      <c r="BT6" s="63"/>
      <c r="BU6" s="63"/>
      <c r="BV6" s="62"/>
      <c r="BW6" s="62"/>
      <c r="BX6" s="62"/>
      <c r="BY6" s="62"/>
      <c r="BZ6" s="62"/>
      <c r="CA6" s="62"/>
      <c r="CB6" s="62"/>
      <c r="CC6" s="62"/>
      <c r="CD6" s="62"/>
      <c r="CE6" s="62"/>
      <c r="CF6" s="63"/>
    </row>
    <row r="7" spans="1:84" hidden="1" x14ac:dyDescent="0.2">
      <c r="A7" t="s">
        <v>349</v>
      </c>
      <c r="B7" t="s">
        <v>344</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555</v>
      </c>
      <c r="S7">
        <v>0</v>
      </c>
      <c r="T7">
        <v>0</v>
      </c>
      <c r="U7">
        <v>0</v>
      </c>
      <c r="V7" s="30">
        <v>10</v>
      </c>
      <c r="X7" s="5" t="str">
        <f t="shared" si="2"/>
        <v>[]</v>
      </c>
      <c r="Y7" s="5">
        <f>IFERROR(I8/_xlfn.XLOOKUP(H8,Materials_choices!$A$66:$A$365,Materials_choices!$C$66:$C$365),0)+IFERROR(K8/_xlfn.XLOOKUP(J8,Materials_choices!$A$66:$A$365,Materials_choices!$C$66:$C$365),0)+IFERROR(M8/_xlfn.XLOOKUP(L8,Materials_choices!$A$66:$A$365,Materials_choices!$C$66:$C$365),0)+IFERROR(O8/_xlfn.XLOOKUP(N8,Materials_choices!$A$66:$A$365,Materials_choices!$C$66:$C$365),0)+IFERROR(Q8/_xlfn.XLOOKUP(P8,Materials_choices!$A$66:$A$365,Materials_choices!$C$66:$C$365),0)+IFERROR(G8/_xlfn.XLOOKUP(F8,Materials_choices!$A$66:$A$365,Materials_choices!$C$66:$C$365),0)</f>
        <v>0</v>
      </c>
      <c r="BO7" s="61"/>
      <c r="BP7" s="62"/>
      <c r="BQ7" s="62"/>
      <c r="BR7" s="63"/>
      <c r="BS7" s="63"/>
      <c r="BT7" s="63"/>
      <c r="BU7" s="63"/>
      <c r="BV7" s="62"/>
      <c r="BW7" s="62"/>
      <c r="BX7" s="62"/>
      <c r="BY7" s="62"/>
      <c r="BZ7" s="62"/>
      <c r="CA7" s="62"/>
      <c r="CB7" s="62"/>
      <c r="CC7" s="62"/>
      <c r="CD7" s="62"/>
      <c r="CE7" s="62"/>
      <c r="CF7" s="63"/>
    </row>
    <row r="8" spans="1:84" hidden="1" x14ac:dyDescent="0.2">
      <c r="A8" t="s">
        <v>350</v>
      </c>
      <c r="B8" t="s">
        <v>344</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555</v>
      </c>
      <c r="S8">
        <v>0</v>
      </c>
      <c r="T8">
        <v>0</v>
      </c>
      <c r="U8">
        <v>0</v>
      </c>
      <c r="V8" s="30">
        <v>1</v>
      </c>
      <c r="X8" s="5" t="str">
        <f t="shared" si="2"/>
        <v>[]</v>
      </c>
      <c r="Y8" s="5">
        <f>IFERROR(I9/_xlfn.XLOOKUP(H9,Materials_choices!$A$66:$A$365,Materials_choices!$C$66:$C$365),0)+IFERROR(K9/_xlfn.XLOOKUP(J9,Materials_choices!$A$66:$A$365,Materials_choices!$C$66:$C$365),0)+IFERROR(M9/_xlfn.XLOOKUP(L9,Materials_choices!$A$66:$A$365,Materials_choices!$C$66:$C$365),0)+IFERROR(O9/_xlfn.XLOOKUP(N9,Materials_choices!$A$66:$A$365,Materials_choices!$C$66:$C$365),0)+IFERROR(Q9/_xlfn.XLOOKUP(P9,Materials_choices!$A$66:$A$365,Materials_choices!$C$66:$C$365),0)+IFERROR(G9/_xlfn.XLOOKUP(F9,Materials_choices!$A$66:$A$365,Materials_choices!$C$66:$C$365),0)</f>
        <v>0</v>
      </c>
      <c r="BO8" s="61"/>
      <c r="BP8" s="62"/>
      <c r="BQ8" s="62"/>
      <c r="BR8" s="63"/>
      <c r="BS8" s="63"/>
      <c r="BT8" s="63"/>
      <c r="BU8" s="63"/>
      <c r="BV8" s="62"/>
      <c r="BW8" s="62"/>
      <c r="BX8" s="62"/>
      <c r="BY8" s="62"/>
      <c r="BZ8" s="62"/>
      <c r="CA8" s="62"/>
      <c r="CB8" s="62"/>
      <c r="CC8" s="62"/>
      <c r="CD8" s="62"/>
      <c r="CE8" s="62"/>
      <c r="CF8" s="63"/>
    </row>
    <row r="9" spans="1:84" hidden="1" x14ac:dyDescent="0.2">
      <c r="A9" t="s">
        <v>352</v>
      </c>
      <c r="B9" t="s">
        <v>344</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555</v>
      </c>
      <c r="S9">
        <v>0</v>
      </c>
      <c r="T9">
        <v>0</v>
      </c>
      <c r="U9">
        <v>0</v>
      </c>
      <c r="V9" s="30">
        <v>10</v>
      </c>
      <c r="X9" s="5" t="str">
        <f t="shared" si="2"/>
        <v>[]</v>
      </c>
      <c r="Y9" s="5">
        <f>IFERROR(I10/_xlfn.XLOOKUP(H10,Materials_choices!$A$66:$A$365,Materials_choices!$C$66:$C$365),0)+IFERROR(K10/_xlfn.XLOOKUP(J10,Materials_choices!$A$66:$A$365,Materials_choices!$C$66:$C$365),0)+IFERROR(M10/_xlfn.XLOOKUP(L10,Materials_choices!$A$66:$A$365,Materials_choices!$C$66:$C$365),0)+IFERROR(O10/_xlfn.XLOOKUP(N10,Materials_choices!$A$66:$A$365,Materials_choices!$C$66:$C$365),0)+IFERROR(Q10/_xlfn.XLOOKUP(P10,Materials_choices!$A$66:$A$365,Materials_choices!$C$66:$C$365),0)+IFERROR(G10/_xlfn.XLOOKUP(F10,Materials_choices!$A$66:$A$365,Materials_choices!$C$66:$C$365),0)</f>
        <v>0</v>
      </c>
      <c r="BO9" s="61"/>
      <c r="BP9" s="62"/>
      <c r="BQ9" s="62"/>
      <c r="BR9" s="63"/>
      <c r="BS9" s="63"/>
      <c r="BT9" s="63"/>
      <c r="BU9" s="63"/>
      <c r="BV9" s="62"/>
      <c r="BW9" s="62"/>
      <c r="BX9" s="62"/>
      <c r="BY9" s="62"/>
      <c r="BZ9" s="62"/>
      <c r="CA9" s="62"/>
      <c r="CB9" s="62"/>
      <c r="CC9" s="62"/>
      <c r="CD9" s="62"/>
      <c r="CE9" s="62"/>
      <c r="CF9" s="63"/>
    </row>
    <row r="10" spans="1:84" hidden="1" x14ac:dyDescent="0.2">
      <c r="A10" t="s">
        <v>353</v>
      </c>
      <c r="B10" t="s">
        <v>344</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555</v>
      </c>
      <c r="S10">
        <v>0</v>
      </c>
      <c r="T10">
        <v>0</v>
      </c>
      <c r="U10">
        <v>0</v>
      </c>
      <c r="V10" s="30">
        <v>10</v>
      </c>
      <c r="X10" s="5" t="str">
        <f t="shared" si="2"/>
        <v>[]</v>
      </c>
      <c r="Y10" s="5">
        <f>IFERROR(I11/_xlfn.XLOOKUP(H11,Materials_choices!$A$66:$A$365,Materials_choices!$C$66:$C$365),0)+IFERROR(K11/_xlfn.XLOOKUP(J11,Materials_choices!$A$66:$A$365,Materials_choices!$C$66:$C$365),0)+IFERROR(M11/_xlfn.XLOOKUP(L11,Materials_choices!$A$66:$A$365,Materials_choices!$C$66:$C$365),0)+IFERROR(O11/_xlfn.XLOOKUP(N11,Materials_choices!$A$66:$A$365,Materials_choices!$C$66:$C$365),0)+IFERROR(Q11/_xlfn.XLOOKUP(P11,Materials_choices!$A$66:$A$365,Materials_choices!$C$66:$C$365),0)+IFERROR(G11/_xlfn.XLOOKUP(F11,Materials_choices!$A$66:$A$365,Materials_choices!$C$66:$C$365)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354</v>
      </c>
      <c r="B11" t="s">
        <v>355</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555</v>
      </c>
      <c r="S11">
        <v>0</v>
      </c>
      <c r="T11">
        <v>0</v>
      </c>
      <c r="U11">
        <v>0</v>
      </c>
      <c r="V11" s="30">
        <v>10</v>
      </c>
      <c r="X11" s="5" t="str">
        <f t="shared" si="2"/>
        <v>[]</v>
      </c>
      <c r="Y11" s="5">
        <f>IFERROR(I12/_xlfn.XLOOKUP(H12,Materials_choices!$A$66:$A$365,Materials_choices!$C$66:$C$365),0)+IFERROR(K12/_xlfn.XLOOKUP(J12,Materials_choices!$A$66:$A$365,Materials_choices!$C$66:$C$365),0)+IFERROR(M12/_xlfn.XLOOKUP(L12,Materials_choices!$A$66:$A$365,Materials_choices!$C$66:$C$365),0)+IFERROR(O12/_xlfn.XLOOKUP(N12,Materials_choices!$A$66:$A$365,Materials_choices!$C$66:$C$365),0)+IFERROR(Q12/_xlfn.XLOOKUP(P12,Materials_choices!$A$66:$A$365,Materials_choices!$C$66:$C$365),0)+IFERROR(G12/_xlfn.XLOOKUP(F12,Materials_choices!$A$66:$A$365,Materials_choices!$C$66:$C$365)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356</v>
      </c>
      <c r="B12" t="s">
        <v>344</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555</v>
      </c>
      <c r="S12">
        <v>0</v>
      </c>
      <c r="T12">
        <v>0</v>
      </c>
      <c r="U12">
        <v>0</v>
      </c>
      <c r="V12" s="30">
        <v>10</v>
      </c>
      <c r="X12" s="5" t="str">
        <f t="shared" si="2"/>
        <v>[]</v>
      </c>
      <c r="Y12" s="5">
        <f>IFERROR(I13/_xlfn.XLOOKUP(H13,Materials_choices!$A$66:$A$365,Materials_choices!$C$66:$C$365),0)+IFERROR(K13/_xlfn.XLOOKUP(J13,Materials_choices!$A$66:$A$365,Materials_choices!$C$66:$C$365),0)+IFERROR(M13/_xlfn.XLOOKUP(L13,Materials_choices!$A$66:$A$365,Materials_choices!$C$66:$C$365),0)+IFERROR(O13/_xlfn.XLOOKUP(N13,Materials_choices!$A$66:$A$365,Materials_choices!$C$66:$C$365),0)+IFERROR(Q13/_xlfn.XLOOKUP(P13,Materials_choices!$A$66:$A$365,Materials_choices!$C$66:$C$365),0)+IFERROR(G13/_xlfn.XLOOKUP(F13,Materials_choices!$A$66:$A$365,Materials_choices!$C$66:$C$365)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357</v>
      </c>
      <c r="B13" t="s">
        <v>358</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555</v>
      </c>
      <c r="S13">
        <v>0</v>
      </c>
      <c r="T13">
        <v>0</v>
      </c>
      <c r="U13">
        <v>0</v>
      </c>
      <c r="V13" s="30">
        <v>10</v>
      </c>
      <c r="X13" s="5" t="str">
        <f t="shared" si="2"/>
        <v>[]</v>
      </c>
      <c r="Y13" s="5">
        <f>IFERROR(I14/_xlfn.XLOOKUP(H14,Materials_choices!$A$66:$A$365,Materials_choices!$C$66:$C$365),0)+IFERROR(K14/_xlfn.XLOOKUP(J14,Materials_choices!$A$66:$A$365,Materials_choices!$C$66:$C$365),0)+IFERROR(M14/_xlfn.XLOOKUP(L14,Materials_choices!$A$66:$A$365,Materials_choices!$C$66:$C$365),0)+IFERROR(O14/_xlfn.XLOOKUP(N14,Materials_choices!$A$66:$A$365,Materials_choices!$C$66:$C$365),0)+IFERROR(Q14/_xlfn.XLOOKUP(P14,Materials_choices!$A$66:$A$365,Materials_choices!$C$66:$C$365),0)+IFERROR(G14/_xlfn.XLOOKUP(F14,Materials_choices!$A$66:$A$365,Materials_choices!$C$66:$C$365)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359</v>
      </c>
      <c r="B14" t="s">
        <v>347</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555</v>
      </c>
      <c r="S14">
        <v>0</v>
      </c>
      <c r="T14">
        <v>0</v>
      </c>
      <c r="U14">
        <v>0</v>
      </c>
      <c r="V14" s="30">
        <v>10</v>
      </c>
      <c r="X14" s="5" t="str">
        <f t="shared" si="2"/>
        <v>[]</v>
      </c>
      <c r="Y14" s="5">
        <f>IFERROR(I15/_xlfn.XLOOKUP(H15,Materials_choices!$A$66:$A$365,Materials_choices!$C$66:$C$365),0)+IFERROR(K15/_xlfn.XLOOKUP(J15,Materials_choices!$A$66:$A$365,Materials_choices!$C$66:$C$365),0)+IFERROR(M15/_xlfn.XLOOKUP(L15,Materials_choices!$A$66:$A$365,Materials_choices!$C$66:$C$365),0)+IFERROR(O15/_xlfn.XLOOKUP(N15,Materials_choices!$A$66:$A$365,Materials_choices!$C$66:$C$365),0)+IFERROR(Q15/_xlfn.XLOOKUP(P15,Materials_choices!$A$66:$A$365,Materials_choices!$C$66:$C$365),0)+IFERROR(G15/_xlfn.XLOOKUP(F15,Materials_choices!$A$66:$A$365,Materials_choices!$C$66:$C$365)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517</v>
      </c>
      <c r="B15" t="s">
        <v>360</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555</v>
      </c>
      <c r="X15" s="5" t="str">
        <f t="shared" si="2"/>
        <v>[]</v>
      </c>
      <c r="Y15" s="5">
        <f>IFERROR(I16/_xlfn.XLOOKUP(H16,Materials_choices!$A$66:$A$365,Materials_choices!$C$66:$C$365),0)+IFERROR(K16/_xlfn.XLOOKUP(J16,Materials_choices!$A$66:$A$365,Materials_choices!$C$66:$C$365),0)+IFERROR(M16/_xlfn.XLOOKUP(L16,Materials_choices!$A$66:$A$365,Materials_choices!$C$66:$C$365),0)+IFERROR(O16/_xlfn.XLOOKUP(N16,Materials_choices!$A$66:$A$365,Materials_choices!$C$66:$C$365),0)+IFERROR(Q16/_xlfn.XLOOKUP(P16,Materials_choices!$A$66:$A$365,Materials_choices!$C$66:$C$365),0)+IFERROR(G16/_xlfn.XLOOKUP(F16,Materials_choices!$A$66:$A$365,Materials_choices!$C$66:$C$365)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569</v>
      </c>
      <c r="B16" t="s">
        <v>344</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[Oriented strand board,0.019,Oriented strand board,0.019,Oriented strand board,0.019,Oriented strand board,0.019]</v>
      </c>
      <c r="Y16" s="5">
        <f>IFERROR(I17/_xlfn.XLOOKUP(H17,Materials_choices!$A$66:$A$365,Materials_choices!$C$66:$C$365),0)+IFERROR(K17/_xlfn.XLOOKUP(J17,Materials_choices!$A$66:$A$365,Materials_choices!$C$66:$C$365),0)+IFERROR(M17/_xlfn.XLOOKUP(L17,Materials_choices!$A$66:$A$365,Materials_choices!$C$66:$C$365),0)+IFERROR(O17/_xlfn.XLOOKUP(N17,Materials_choices!$A$66:$A$365,Materials_choices!$C$66:$C$365),0)+IFERROR(Q17/_xlfn.XLOOKUP(P17,Materials_choices!$A$66:$A$365,Materials_choices!$C$66:$C$365),0)+IFERROR(G17/_xlfn.XLOOKUP(F17,Materials_choices!$A$66:$A$365,Materials_choices!$C$66:$C$365),0)</f>
        <v>0</v>
      </c>
      <c r="BO16" s="61"/>
      <c r="BP16" s="62"/>
      <c r="BQ16" s="62"/>
      <c r="BR16" s="63"/>
      <c r="BS16" s="63"/>
      <c r="BT16" s="63"/>
      <c r="BU16" s="63"/>
      <c r="BV16" s="62"/>
      <c r="BW16" s="62"/>
      <c r="BX16" s="62"/>
      <c r="BY16" s="62"/>
      <c r="BZ16" s="62"/>
      <c r="CA16" s="62"/>
      <c r="CB16" s="62"/>
      <c r="CC16" s="62"/>
      <c r="CD16" s="62"/>
      <c r="CE16" s="62"/>
      <c r="CF16" s="62"/>
    </row>
    <row r="17" spans="1:84" x14ac:dyDescent="0.2">
      <c r="A17" t="s">
        <v>833</v>
      </c>
      <c r="B17" t="s">
        <v>344</v>
      </c>
      <c r="C17" t="str">
        <f>IF(_xlfn.XLOOKUP(B17,Units!$A$2:$A$100,Units!$C$2:$C$100,"")=0,"Waiting for inputs in Column B",_xlfn.XLOOKUP(B17,Units!$A$2:$A$100,Units!$C$2:$C$100,""))</f>
        <v>Construction for the outer and inner roofs of the building</v>
      </c>
      <c r="D17" t="str">
        <f t="shared" si="0"/>
        <v>[Oriented strand board,0.019,Oriented strand board,0.019,Oriented strand board,0.019,Oriented strand board,0.019]</v>
      </c>
      <c r="E17" t="str">
        <f t="shared" si="1"/>
        <v>Not enough information entered</v>
      </c>
      <c r="F17" s="29" t="s">
        <v>16</v>
      </c>
      <c r="G17">
        <v>1.9E-2</v>
      </c>
      <c r="H17" t="s">
        <v>16</v>
      </c>
      <c r="I17">
        <v>1.9E-2</v>
      </c>
      <c r="J17" t="s">
        <v>16</v>
      </c>
      <c r="K17">
        <v>1.9E-2</v>
      </c>
      <c r="L17" t="s">
        <v>16</v>
      </c>
      <c r="M17">
        <v>1.9E-2</v>
      </c>
      <c r="N17"/>
      <c r="O17"/>
      <c r="P17"/>
      <c r="Q17" s="30"/>
      <c r="X17" s="5" t="str">
        <f>_xlfn.CONCAT("[",_xlfn.TEXTJOIN(",",TRUE,F18,G18,H18,I18,J18,K18,L18,M18,N18,O18,P18,Q18),"]")</f>
        <v>[XPS Board,0.12,General Concrete,0.2]</v>
      </c>
      <c r="Y17" s="5">
        <f>IFERROR(I18/_xlfn.XLOOKUP(H18,Materials_choices!$A$66:$A$365,Materials_choices!$C$66:$C$365),0)+IFERROR(K18/_xlfn.XLOOKUP(J18,Materials_choices!$A$66:$A$365,Materials_choices!$C$66:$C$365),0)+IFERROR(M18/_xlfn.XLOOKUP(L18,Materials_choices!$A$66:$A$365,Materials_choices!$C$66:$C$365),0)+IFERROR(O18/_xlfn.XLOOKUP(N18,Materials_choices!$A$66:$A$365,Materials_choices!$C$66:$C$365),0)+IFERROR(Q18/_xlfn.XLOOKUP(P18,Materials_choices!$A$66:$A$365,Materials_choices!$C$66:$C$365),0)+IFERROR(G18/_xlfn.XLOOKUP(F18,Materials_choices!$A$66:$A$365,Materials_choices!$C$66:$C$365),0)</f>
        <v>3.5294117647058818</v>
      </c>
      <c r="BO17" s="61"/>
      <c r="BP17" s="62"/>
      <c r="BQ17" s="62"/>
      <c r="BR17" s="63"/>
      <c r="BS17" s="63"/>
      <c r="BT17" s="63"/>
      <c r="BU17" s="63"/>
      <c r="BV17" s="62"/>
      <c r="BW17" s="62"/>
      <c r="BX17" s="62"/>
      <c r="BY17" s="62"/>
      <c r="BZ17" s="62"/>
      <c r="CA17" s="62"/>
      <c r="CB17" s="62"/>
      <c r="CC17" s="62"/>
      <c r="CD17" s="62"/>
      <c r="CE17" s="62"/>
      <c r="CF17" s="62"/>
    </row>
    <row r="18" spans="1:84" x14ac:dyDescent="0.2">
      <c r="B18" t="s">
        <v>341</v>
      </c>
      <c r="C18" t="str">
        <f>IF(_xlfn.XLOOKUP(B18,Units!$A$2:$A$100,Units!$C$2:$C$100,"")=0,"Waiting for inputs in Column B",_xlfn.XLOOKUP(B18,Units!$A$2:$A$100,Units!$C$2:$C$100,""))</f>
        <v>Construction for the inner partitions/walls of the building</v>
      </c>
      <c r="D18" t="str">
        <f t="shared" si="0"/>
        <v>[XPS Board,0.12,General Concrete,0.2]</v>
      </c>
      <c r="E18">
        <f t="shared" si="1"/>
        <v>0.28333333333333338</v>
      </c>
      <c r="F18" s="29" t="s">
        <v>30</v>
      </c>
      <c r="G18">
        <v>0.12</v>
      </c>
      <c r="H18" t="s">
        <v>44</v>
      </c>
      <c r="I18">
        <v>0.2</v>
      </c>
      <c r="J18"/>
      <c r="K18"/>
      <c r="L18"/>
      <c r="M18"/>
      <c r="N18"/>
      <c r="O18"/>
      <c r="P18"/>
      <c r="Q18" s="30"/>
      <c r="X18" s="5" t="str">
        <f>_xlfn.CONCAT("[",_xlfn.TEXTJOIN(",",TRUE,F19,G19,H19,I19,J19,K19,L19,M19,N19,O19,P19,Q19),"]")</f>
        <v>[Stucco,0.02,Oriented strand board,0.03,Gypsum Board,0.019]</v>
      </c>
      <c r="Y18" s="5">
        <f>IFERROR(I19/_xlfn.XLOOKUP(H19,Materials_choices!$A$66:$A$365,Materials_choices!$C$66:$C$365),0)+IFERROR(K19/_xlfn.XLOOKUP(J19,Materials_choices!$A$66:$A$365,Materials_choices!$C$66:$C$365),0)+IFERROR(M19/_xlfn.XLOOKUP(L19,Materials_choices!$A$66:$A$365,Materials_choices!$C$66:$C$365),0)+IFERROR(O19/_xlfn.XLOOKUP(N19,Materials_choices!$A$66:$A$365,Materials_choices!$C$66:$C$365),0)+IFERROR(Q19/_xlfn.XLOOKUP(P19,Materials_choices!$A$66:$A$365,Materials_choices!$C$66:$C$365),0)+IFERROR(G19/_xlfn.XLOOKUP(F19,Materials_choices!$A$66:$A$365,Materials_choices!$C$66:$C$365),0)</f>
        <v>0.11874999999999999</v>
      </c>
      <c r="BO18" s="61"/>
      <c r="BP18" s="62"/>
      <c r="BQ18" s="62"/>
      <c r="BR18" s="63"/>
      <c r="BS18" s="63"/>
      <c r="BT18" s="63"/>
      <c r="BU18" s="63"/>
      <c r="BV18" s="62"/>
      <c r="BW18" s="62"/>
      <c r="BX18" s="62"/>
      <c r="BY18" s="62"/>
      <c r="BZ18" s="62"/>
      <c r="CA18" s="62"/>
      <c r="CB18" s="62"/>
      <c r="CC18" s="62"/>
      <c r="CD18" s="62"/>
      <c r="CE18" s="62"/>
      <c r="CF18" s="62"/>
    </row>
    <row r="19" spans="1:84" x14ac:dyDescent="0.2">
      <c r="C19" t="str">
        <f>IF(_xlfn.XLOOKUP(B19,Units!$A$2:$A$100,Units!$C$2:$C$100,"")=0,"Waiting for inputs in Column B",_xlfn.XLOOKUP(B19,Units!$A$2:$A$100,Units!$C$2:$C$100,""))</f>
        <v>Waiting for inputs in Column B</v>
      </c>
      <c r="D19" t="str">
        <f t="shared" si="0"/>
        <v>[Stucco,0.02,Oriented strand board,0.03,Gypsum Board,0.019]</v>
      </c>
      <c r="E19">
        <f t="shared" si="1"/>
        <v>8.4210526315789469</v>
      </c>
      <c r="F19" s="29" t="s">
        <v>19</v>
      </c>
      <c r="G19">
        <v>0.02</v>
      </c>
      <c r="H19" t="s">
        <v>16</v>
      </c>
      <c r="I19">
        <v>0.03</v>
      </c>
      <c r="J19" t="s">
        <v>18</v>
      </c>
      <c r="K19">
        <v>1.9E-2</v>
      </c>
      <c r="L19"/>
      <c r="M19"/>
      <c r="N19"/>
      <c r="O19"/>
      <c r="P19"/>
      <c r="Q19" s="30"/>
      <c r="X19" s="5" t="str">
        <f t="shared" si="2"/>
        <v>[STD WOOD 6INCH,0.05,1]</v>
      </c>
      <c r="Y19" s="5">
        <f>IFERROR(I20/_xlfn.XLOOKUP(H20,Materials_choices!$A$66:$A$365,Materials_choices!$C$66:$C$365),0)+IFERROR(K20/_xlfn.XLOOKUP(J20,Materials_choices!$A$66:$A$365,Materials_choices!$C$66:$C$365),0)+IFERROR(M20/_xlfn.XLOOKUP(L20,Materials_choices!$A$66:$A$365,Materials_choices!$C$66:$C$365),0)+IFERROR(O20/_xlfn.XLOOKUP(N20,Materials_choices!$A$66:$A$365,Materials_choices!$C$66:$C$365),0)+IFERROR(Q20/_xlfn.XLOOKUP(P20,Materials_choices!$A$66:$A$365,Materials_choices!$C$66:$C$365),0)+IFERROR(G20/_xlfn.XLOOKUP(F20,Materials_choices!$A$66:$A$365,Materials_choices!$C$66:$C$365),0)</f>
        <v>0.41666666666666669</v>
      </c>
      <c r="BO19" s="61"/>
      <c r="BP19" s="62"/>
      <c r="BQ19" s="62"/>
      <c r="BR19" s="63"/>
      <c r="BS19" s="63"/>
      <c r="BT19" s="63"/>
      <c r="BU19" s="63"/>
      <c r="BV19" s="62"/>
      <c r="BW19" s="62"/>
      <c r="BX19" s="62"/>
      <c r="BY19" s="62"/>
      <c r="BZ19" s="62"/>
      <c r="CA19" s="62"/>
      <c r="CB19" s="62"/>
      <c r="CC19" s="62"/>
      <c r="CD19" s="62"/>
      <c r="CE19" s="62"/>
      <c r="CF19" s="62"/>
    </row>
    <row r="20" spans="1:84" x14ac:dyDescent="0.2">
      <c r="C20" t="str">
        <f>IF(_xlfn.XLOOKUP(B20,Units!$A$2:$A$100,Units!$C$2:$C$100,"")=0,"Waiting for inputs in Column B",_xlfn.XLOOKUP(B20,Units!$A$2:$A$100,Units!$C$2:$C$100,""))</f>
        <v>Waiting for inputs in Column B</v>
      </c>
      <c r="D20" t="str">
        <f t="shared" si="0"/>
        <v>[STD WOOD 6INCH,0.05,1]</v>
      </c>
      <c r="E20">
        <f t="shared" si="1"/>
        <v>2.4</v>
      </c>
      <c r="F20" s="29" t="s">
        <v>633</v>
      </c>
      <c r="G20">
        <v>0.05</v>
      </c>
      <c r="H20"/>
      <c r="I20">
        <v>1</v>
      </c>
      <c r="J20"/>
      <c r="K20"/>
      <c r="L20"/>
      <c r="M20"/>
      <c r="N20"/>
      <c r="O20"/>
      <c r="P20"/>
      <c r="Q20" s="30"/>
      <c r="X20" s="5" t="str">
        <f t="shared" si="2"/>
        <v>[Brick,0.523529411764706]</v>
      </c>
      <c r="Y20" s="5">
        <f>IFERROR(I21/_xlfn.XLOOKUP(H21,Materials_choices!$A$66:$A$365,Materials_choices!$C$66:$C$365),0)+IFERROR(K21/_xlfn.XLOOKUP(J21,Materials_choices!$A$66:$A$365,Materials_choices!$C$66:$C$365),0)+IFERROR(M21/_xlfn.XLOOKUP(L21,Materials_choices!$A$66:$A$365,Materials_choices!$C$66:$C$365),0)+IFERROR(O21/_xlfn.XLOOKUP(N21,Materials_choices!$A$66:$A$365,Materials_choices!$C$66:$C$365),0)+IFERROR(Q21/_xlfn.XLOOKUP(P21,Materials_choices!$A$66:$A$365,Materials_choices!$C$66:$C$365),0)+IFERROR(G21/_xlfn.XLOOKUP(F21,Materials_choices!$A$66:$A$365,Materials_choices!$C$66:$C$365)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C21" t="str">
        <f>IF(_xlfn.XLOOKUP(B21,Units!$A$2:$A$100,Units!$C$2:$C$100,"")=0,"Waiting for inputs in Column B",_xlfn.XLOOKUP(B21,Units!$A$2:$A$100,Units!$C$2:$C$100,""))</f>
        <v>Waiting for inputs in Column B</v>
      </c>
      <c r="D21" t="str">
        <f t="shared" si="0"/>
        <v>[Brick,0.523529411764706]</v>
      </c>
      <c r="E21">
        <f t="shared" si="1"/>
        <v>1.7</v>
      </c>
      <c r="F21" s="29" t="s">
        <v>122</v>
      </c>
      <c r="G21">
        <f>0.89/1.7</f>
        <v>0.52352941176470591</v>
      </c>
      <c r="H21"/>
      <c r="I21"/>
      <c r="J21"/>
      <c r="K21"/>
      <c r="L21"/>
      <c r="M21"/>
      <c r="N21"/>
      <c r="O21"/>
      <c r="P21"/>
      <c r="Q21" s="30"/>
      <c r="X21" s="5" t="str">
        <f t="shared" si="2"/>
        <v>[]</v>
      </c>
      <c r="Y21" s="5">
        <f>IFERROR(I22/_xlfn.XLOOKUP(H22,Materials_choices!$A$66:$A$365,Materials_choices!$C$66:$C$365),0)+IFERROR(K22/_xlfn.XLOOKUP(J22,Materials_choices!$A$66:$A$365,Materials_choices!$C$66:$C$365),0)+IFERROR(M22/_xlfn.XLOOKUP(L22,Materials_choices!$A$66:$A$365,Materials_choices!$C$66:$C$365),0)+IFERROR(O22/_xlfn.XLOOKUP(N22,Materials_choices!$A$66:$A$365,Materials_choices!$C$66:$C$365),0)+IFERROR(Q22/_xlfn.XLOOKUP(P22,Materials_choices!$A$66:$A$365,Materials_choices!$C$66:$C$365),0)+IFERROR(G22/_xlfn.XLOOKUP(F22,Materials_choices!$A$66:$A$365,Materials_choices!$C$66:$C$365),0)</f>
        <v>0</v>
      </c>
      <c r="BO21" s="61"/>
      <c r="BP21" s="62"/>
      <c r="BQ21" s="62"/>
      <c r="BR21" s="63"/>
      <c r="BS21" s="63"/>
      <c r="BT21" s="63"/>
      <c r="BU21" s="63"/>
      <c r="BV21" s="62"/>
      <c r="BW21" s="62"/>
      <c r="BX21" s="62"/>
      <c r="BY21" s="62"/>
      <c r="BZ21" s="62"/>
      <c r="CA21" s="62"/>
      <c r="CB21" s="62"/>
      <c r="CC21" s="62"/>
      <c r="CD21" s="62"/>
      <c r="CE21" s="62"/>
      <c r="CF21" s="62"/>
    </row>
    <row r="22" spans="1:84" x14ac:dyDescent="0.2">
      <c r="C22" t="str">
        <f>IF(_xlfn.XLOOKUP(B22,Units!$A$2:$A$100,Units!$C$2:$C$100,"")=0,"Waiting for inputs in Column B",_xlfn.XLOOKUP(B22,Units!$A$2:$A$100,Units!$C$2:$C$100,""))</f>
        <v>Waiting for inputs in Column B</v>
      </c>
      <c r="D22" t="str">
        <f t="shared" si="0"/>
        <v>[]</v>
      </c>
      <c r="E22" t="str">
        <f t="shared" si="1"/>
        <v>Not enough information entered</v>
      </c>
      <c r="F22" s="29"/>
      <c r="G22"/>
      <c r="H22"/>
      <c r="I22"/>
      <c r="J22"/>
      <c r="K22"/>
      <c r="L22"/>
      <c r="M22"/>
      <c r="N22"/>
      <c r="O22"/>
      <c r="P22"/>
      <c r="Q22" s="30"/>
      <c r="X22" s="5" t="str">
        <f t="shared" si="2"/>
        <v>[]</v>
      </c>
      <c r="Y22" s="5">
        <f>IFERROR(I23/_xlfn.XLOOKUP(H23,Materials_choices!$A$66:$A$365,Materials_choices!$C$66:$C$365),0)+IFERROR(K23/_xlfn.XLOOKUP(J23,Materials_choices!$A$66:$A$365,Materials_choices!$C$66:$C$365),0)+IFERROR(M23/_xlfn.XLOOKUP(L23,Materials_choices!$A$66:$A$365,Materials_choices!$C$66:$C$365),0)+IFERROR(O23/_xlfn.XLOOKUP(N23,Materials_choices!$A$66:$A$365,Materials_choices!$C$66:$C$365),0)+IFERROR(Q23/_xlfn.XLOOKUP(P23,Materials_choices!$A$66:$A$365,Materials_choices!$C$66:$C$365),0)+IFERROR(G23/_xlfn.XLOOKUP(F23,Materials_choices!$A$66:$A$365,Materials_choices!$C$66:$C$365),0)</f>
        <v>0</v>
      </c>
      <c r="BO22" s="61"/>
      <c r="BP22" s="62"/>
      <c r="BQ22" s="62"/>
      <c r="BR22" s="63"/>
      <c r="BS22" s="63"/>
      <c r="BT22" s="63"/>
      <c r="BU22" s="63"/>
      <c r="BV22" s="62"/>
      <c r="BW22" s="62"/>
      <c r="BX22" s="62"/>
      <c r="BY22" s="62"/>
      <c r="BZ22" s="62"/>
      <c r="CA22" s="62"/>
      <c r="CB22" s="62"/>
      <c r="CC22" s="62"/>
      <c r="CD22" s="62"/>
      <c r="CE22" s="62"/>
      <c r="CF22" s="62"/>
    </row>
    <row r="23" spans="1:84" x14ac:dyDescent="0.2">
      <c r="C23" t="str">
        <f>IF(_xlfn.XLOOKUP(B23,Units!$A$2:$A$100,Units!$C$2:$C$100,"")=0,"Waiting for inputs in Column B",_xlfn.XLOOKUP(B23,Units!$A$2:$A$100,Units!$C$2:$C$100,""))</f>
        <v>Waiting for inputs in Column B</v>
      </c>
      <c r="D23" t="str">
        <f t="shared" si="0"/>
        <v>[]</v>
      </c>
      <c r="E23" t="str">
        <f t="shared" si="1"/>
        <v>Not enough information entered</v>
      </c>
      <c r="F23" s="29"/>
      <c r="G23"/>
      <c r="H23"/>
      <c r="I23"/>
      <c r="J23"/>
      <c r="K23"/>
      <c r="L23"/>
      <c r="M23"/>
      <c r="N23"/>
      <c r="O23"/>
      <c r="P23"/>
      <c r="Q23" s="30"/>
      <c r="X23" s="5" t="str">
        <f t="shared" si="2"/>
        <v>[]</v>
      </c>
      <c r="Y23" s="5">
        <f>IFERROR(I24/_xlfn.XLOOKUP(H24,Materials_choices!$A$66:$A$365,Materials_choices!$C$66:$C$365),0)+IFERROR(K24/_xlfn.XLOOKUP(J24,Materials_choices!$A$66:$A$365,Materials_choices!$C$66:$C$365),0)+IFERROR(M24/_xlfn.XLOOKUP(L24,Materials_choices!$A$66:$A$365,Materials_choices!$C$66:$C$365),0)+IFERROR(O24/_xlfn.XLOOKUP(N24,Materials_choices!$A$66:$A$365,Materials_choices!$C$66:$C$365),0)+IFERROR(Q24/_xlfn.XLOOKUP(P24,Materials_choices!$A$66:$A$365,Materials_choices!$C$66:$C$365),0)+IFERROR(G24/_xlfn.XLOOKUP(F24,Materials_choices!$A$66:$A$365,Materials_choices!$C$66:$C$365),0)</f>
        <v>0</v>
      </c>
      <c r="BO23" s="61"/>
      <c r="BP23" s="62"/>
      <c r="BQ23" s="62"/>
      <c r="BR23" s="63"/>
      <c r="BS23" s="63"/>
      <c r="BT23" s="63"/>
      <c r="BU23" s="63"/>
      <c r="BV23" s="62"/>
      <c r="BW23" s="62"/>
      <c r="BX23" s="62"/>
      <c r="BY23" s="62"/>
      <c r="BZ23" s="62"/>
      <c r="CA23" s="62"/>
      <c r="CB23" s="62"/>
      <c r="CC23" s="62"/>
      <c r="CD23" s="62"/>
      <c r="CE23" s="62"/>
      <c r="CF23" s="63"/>
    </row>
    <row r="24" spans="1:84" x14ac:dyDescent="0.2">
      <c r="C24" t="str">
        <f>IF(_xlfn.XLOOKUP(B24,Units!$A$2:$A$100,Units!$C$2:$C$100,"")=0,"Waiting for inputs in Column B",_xlfn.XLOOKUP(B24,Units!$A$2:$A$100,Units!$C$2:$C$100,""))</f>
        <v>Waiting for inputs in Column B</v>
      </c>
      <c r="D24" t="str">
        <f t="shared" si="0"/>
        <v>[]</v>
      </c>
      <c r="E24" t="str">
        <f t="shared" si="1"/>
        <v>Not enough information entered</v>
      </c>
      <c r="F24" s="29"/>
      <c r="G24"/>
      <c r="H24"/>
      <c r="I24"/>
      <c r="J24"/>
      <c r="K24"/>
      <c r="L24"/>
      <c r="M24"/>
      <c r="N24"/>
      <c r="O24"/>
      <c r="P24"/>
      <c r="Q24" s="30"/>
      <c r="X24" s="5" t="str">
        <f t="shared" si="2"/>
        <v>[]</v>
      </c>
      <c r="Y24" s="5">
        <f>IFERROR(I25/_xlfn.XLOOKUP(H25,Materials_choices!$A$66:$A$365,Materials_choices!$C$66:$C$365),0)+IFERROR(K25/_xlfn.XLOOKUP(J25,Materials_choices!$A$66:$A$365,Materials_choices!$C$66:$C$365),0)+IFERROR(M25/_xlfn.XLOOKUP(L25,Materials_choices!$A$66:$A$365,Materials_choices!$C$66:$C$365),0)+IFERROR(O25/_xlfn.XLOOKUP(N25,Materials_choices!$A$66:$A$365,Materials_choices!$C$66:$C$365),0)+IFERROR(Q25/_xlfn.XLOOKUP(P25,Materials_choices!$A$66:$A$365,Materials_choices!$C$66:$C$365),0)+IFERROR(G25/_xlfn.XLOOKUP(F25,Materials_choices!$A$66:$A$365,Materials_choices!$C$66:$C$365)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tr">
        <f t="shared" si="0"/>
        <v>[]</v>
      </c>
      <c r="E25" t="str">
        <f t="shared" si="1"/>
        <v>Not enough information entered</v>
      </c>
      <c r="F25" s="29"/>
      <c r="G25"/>
      <c r="H25"/>
      <c r="I25"/>
      <c r="J25"/>
      <c r="K25"/>
      <c r="L25"/>
      <c r="M25"/>
      <c r="N25"/>
      <c r="O25"/>
      <c r="P25"/>
      <c r="Q25" s="30"/>
      <c r="X25" s="5" t="str">
        <f t="shared" si="2"/>
        <v>[]</v>
      </c>
      <c r="Y25" s="5">
        <f>IFERROR(I26/_xlfn.XLOOKUP(H26,Materials_choices!$A$66:$A$365,Materials_choices!$C$66:$C$365),0)+IFERROR(K26/_xlfn.XLOOKUP(J26,Materials_choices!$A$66:$A$365,Materials_choices!$C$66:$C$365),0)+IFERROR(M26/_xlfn.XLOOKUP(L26,Materials_choices!$A$66:$A$365,Materials_choices!$C$66:$C$365),0)+IFERROR(O26/_xlfn.XLOOKUP(N26,Materials_choices!$A$66:$A$365,Materials_choices!$C$66:$C$365),0)+IFERROR(Q26/_xlfn.XLOOKUP(P26,Materials_choices!$A$66:$A$365,Materials_choices!$C$66:$C$365),0)+IFERROR(G26/_xlfn.XLOOKUP(F26,Materials_choices!$A$66:$A$365,Materials_choices!$C$66:$C$365)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_choices!$A$66:$A$365,Materials_choices!$C$66:$C$365),0)+IFERROR(K27/_xlfn.XLOOKUP(J27,Materials_choices!$A$66:$A$365,Materials_choices!$C$66:$C$365),0)+IFERROR(M27/_xlfn.XLOOKUP(L27,Materials_choices!$A$66:$A$365,Materials_choices!$C$66:$C$365),0)+IFERROR(O27/_xlfn.XLOOKUP(N27,Materials_choices!$A$66:$A$365,Materials_choices!$C$66:$C$365),0)+IFERROR(Q27/_xlfn.XLOOKUP(P27,Materials_choices!$A$66:$A$365,Materials_choices!$C$66:$C$365),0)+IFERROR(G27/_xlfn.XLOOKUP(F27,Materials_choices!$A$66:$A$365,Materials_choices!$C$66:$C$365)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_choices!$A$66:$A$365,Materials_choices!$C$66:$C$365),0)+IFERROR(K28/_xlfn.XLOOKUP(J28,Materials_choices!$A$66:$A$365,Materials_choices!$C$66:$C$365),0)+IFERROR(M28/_xlfn.XLOOKUP(L28,Materials_choices!$A$66:$A$365,Materials_choices!$C$66:$C$365),0)+IFERROR(O28/_xlfn.XLOOKUP(N28,Materials_choices!$A$66:$A$365,Materials_choices!$C$66:$C$365),0)+IFERROR(Q28/_xlfn.XLOOKUP(P28,Materials_choices!$A$66:$A$365,Materials_choices!$C$66:$C$365),0)+IFERROR(G28/_xlfn.XLOOKUP(F28,Materials_choices!$A$66:$A$365,Materials_choices!$C$66:$C$365)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_choices!$A$66:$A$365,Materials_choices!$C$66:$C$365),0)+IFERROR(K29/_xlfn.XLOOKUP(J29,Materials_choices!$A$66:$A$365,Materials_choices!$C$66:$C$365),0)+IFERROR(M29/_xlfn.XLOOKUP(L29,Materials_choices!$A$66:$A$365,Materials_choices!$C$66:$C$365),0)+IFERROR(O29/_xlfn.XLOOKUP(N29,Materials_choices!$A$66:$A$365,Materials_choices!$C$66:$C$365),0)+IFERROR(Q29/_xlfn.XLOOKUP(P29,Materials_choices!$A$66:$A$365,Materials_choices!$C$66:$C$365),0)+IFERROR(G29/_xlfn.XLOOKUP(F29,Materials_choices!$A$66:$A$365,Materials_choices!$C$66:$C$365)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_choices!$A$66:$A$365,Materials_choices!$C$66:$C$365),0)+IFERROR(K30/_xlfn.XLOOKUP(J30,Materials_choices!$A$66:$A$365,Materials_choices!$C$66:$C$365),0)+IFERROR(M30/_xlfn.XLOOKUP(L30,Materials_choices!$A$66:$A$365,Materials_choices!$C$66:$C$365),0)+IFERROR(O30/_xlfn.XLOOKUP(N30,Materials_choices!$A$66:$A$365,Materials_choices!$C$66:$C$365),0)+IFERROR(Q30/_xlfn.XLOOKUP(P30,Materials_choices!$A$66:$A$365,Materials_choices!$C$66:$C$365),0)+IFERROR(G30/_xlfn.XLOOKUP(F30,Materials_choices!$A$66:$A$365,Materials_choices!$C$66:$C$365)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_choices!$A$66:$A$365,Materials_choices!$C$66:$C$365),0)+IFERROR(K31/_xlfn.XLOOKUP(J31,Materials_choices!$A$66:$A$365,Materials_choices!$C$66:$C$365),0)+IFERROR(M31/_xlfn.XLOOKUP(L31,Materials_choices!$A$66:$A$365,Materials_choices!$C$66:$C$365),0)+IFERROR(O31/_xlfn.XLOOKUP(N31,Materials_choices!$A$66:$A$365,Materials_choices!$C$66:$C$365),0)+IFERROR(Q31/_xlfn.XLOOKUP(P31,Materials_choices!$A$66:$A$365,Materials_choices!$C$66:$C$365),0)+IFERROR(G31/_xlfn.XLOOKUP(F31,Materials_choices!$A$66:$A$365,Materials_choices!$C$66:$C$365)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_choices!$A$66:$A$365,Materials_choices!$C$66:$C$365),0)+IFERROR(K32/_xlfn.XLOOKUP(J32,Materials_choices!$A$66:$A$365,Materials_choices!$C$66:$C$365),0)+IFERROR(M32/_xlfn.XLOOKUP(L32,Materials_choices!$A$66:$A$365,Materials_choices!$C$66:$C$365),0)+IFERROR(O32/_xlfn.XLOOKUP(N32,Materials_choices!$A$66:$A$365,Materials_choices!$C$66:$C$365),0)+IFERROR(Q32/_xlfn.XLOOKUP(P32,Materials_choices!$A$66:$A$365,Materials_choices!$C$66:$C$365),0)+IFERROR(G32/_xlfn.XLOOKUP(F32,Materials_choices!$A$66:$A$365,Materials_choices!$C$66:$C$365)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_choices!$A$66:$A$365,Materials_choices!$C$66:$C$365),0)+IFERROR(K33/_xlfn.XLOOKUP(J33,Materials_choices!$A$66:$A$365,Materials_choices!$C$66:$C$365),0)+IFERROR(M33/_xlfn.XLOOKUP(L33,Materials_choices!$A$66:$A$365,Materials_choices!$C$66:$C$365),0)+IFERROR(O33/_xlfn.XLOOKUP(N33,Materials_choices!$A$66:$A$365,Materials_choices!$C$66:$C$365),0)+IFERROR(Q33/_xlfn.XLOOKUP(P33,Materials_choices!$A$66:$A$365,Materials_choices!$C$66:$C$365),0)+IFERROR(G33/_xlfn.XLOOKUP(F33,Materials_choices!$A$66:$A$365,Materials_choices!$C$66:$C$365)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_choices!$A$66:$A$365,Materials_choices!$C$66:$C$365),0)+IFERROR(K34/_xlfn.XLOOKUP(J34,Materials_choices!$A$66:$A$365,Materials_choices!$C$66:$C$365),0)+IFERROR(M34/_xlfn.XLOOKUP(L34,Materials_choices!$A$66:$A$365,Materials_choices!$C$66:$C$365),0)+IFERROR(O34/_xlfn.XLOOKUP(N34,Materials_choices!$A$66:$A$365,Materials_choices!$C$66:$C$365),0)+IFERROR(Q34/_xlfn.XLOOKUP(P34,Materials_choices!$A$66:$A$365,Materials_choices!$C$66:$C$365),0)+IFERROR(G34/_xlfn.XLOOKUP(F34,Materials_choices!$A$66:$A$365,Materials_choices!$C$66:$C$365)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_choices!$A$66:$A$365,Materials_choices!$C$66:$C$365),0)+IFERROR(K35/_xlfn.XLOOKUP(J35,Materials_choices!$A$66:$A$365,Materials_choices!$C$66:$C$365),0)+IFERROR(M35/_xlfn.XLOOKUP(L35,Materials_choices!$A$66:$A$365,Materials_choices!$C$66:$C$365),0)+IFERROR(O35/_xlfn.XLOOKUP(N35,Materials_choices!$A$66:$A$365,Materials_choices!$C$66:$C$365),0)+IFERROR(Q35/_xlfn.XLOOKUP(P35,Materials_choices!$A$66:$A$365,Materials_choices!$C$66:$C$365),0)+IFERROR(G35/_xlfn.XLOOKUP(F35,Materials_choices!$A$66:$A$365,Materials_choices!$C$66:$C$365)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_choices!$A$66:$A$365,Materials_choices!$C$66:$C$365),0)+IFERROR(K36/_xlfn.XLOOKUP(J36,Materials_choices!$A$66:$A$365,Materials_choices!$C$66:$C$365),0)+IFERROR(M36/_xlfn.XLOOKUP(L36,Materials_choices!$A$66:$A$365,Materials_choices!$C$66:$C$365),0)+IFERROR(O36/_xlfn.XLOOKUP(N36,Materials_choices!$A$66:$A$365,Materials_choices!$C$66:$C$365),0)+IFERROR(Q36/_xlfn.XLOOKUP(P36,Materials_choices!$A$66:$A$365,Materials_choices!$C$66:$C$365),0)+IFERROR(G36/_xlfn.XLOOKUP(F36,Materials_choices!$A$66:$A$365,Materials_choices!$C$66:$C$365)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_choices!$A$66:$A$365,Materials_choices!$C$66:$C$365),0)+IFERROR(K37/_xlfn.XLOOKUP(J37,Materials_choices!$A$66:$A$365,Materials_choices!$C$66:$C$365),0)+IFERROR(M37/_xlfn.XLOOKUP(L37,Materials_choices!$A$66:$A$365,Materials_choices!$C$66:$C$365),0)+IFERROR(O37/_xlfn.XLOOKUP(N37,Materials_choices!$A$66:$A$365,Materials_choices!$C$66:$C$365),0)+IFERROR(Q37/_xlfn.XLOOKUP(P37,Materials_choices!$A$66:$A$365,Materials_choices!$C$66:$C$365),0)+IFERROR(G37/_xlfn.XLOOKUP(F37,Materials_choices!$A$66:$A$365,Materials_choices!$C$66:$C$365)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_choices!$A$66:$A$365,Materials_choices!$C$66:$C$365),0)+IFERROR(K38/_xlfn.XLOOKUP(J38,Materials_choices!$A$66:$A$365,Materials_choices!$C$66:$C$365),0)+IFERROR(M38/_xlfn.XLOOKUP(L38,Materials_choices!$A$66:$A$365,Materials_choices!$C$66:$C$365),0)+IFERROR(O38/_xlfn.XLOOKUP(N38,Materials_choices!$A$66:$A$365,Materials_choices!$C$66:$C$365),0)+IFERROR(Q38/_xlfn.XLOOKUP(P38,Materials_choices!$A$66:$A$365,Materials_choices!$C$66:$C$365),0)+IFERROR(G38/_xlfn.XLOOKUP(F38,Materials_choices!$A$66:$A$365,Materials_choices!$C$66:$C$365)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_choices!$A$66:$A$365,Materials_choices!$C$66:$C$365),0)+IFERROR(K39/_xlfn.XLOOKUP(J39,Materials_choices!$A$66:$A$365,Materials_choices!$C$66:$C$365),0)+IFERROR(M39/_xlfn.XLOOKUP(L39,Materials_choices!$A$66:$A$365,Materials_choices!$C$66:$C$365),0)+IFERROR(O39/_xlfn.XLOOKUP(N39,Materials_choices!$A$66:$A$365,Materials_choices!$C$66:$C$365),0)+IFERROR(Q39/_xlfn.XLOOKUP(P39,Materials_choices!$A$66:$A$365,Materials_choices!$C$66:$C$365),0)+IFERROR(G39/_xlfn.XLOOKUP(F39,Materials_choices!$A$66:$A$365,Materials_choices!$C$66:$C$365)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_choices!$A$66:$A$365,Materials_choices!$C$66:$C$365),0)+IFERROR(K40/_xlfn.XLOOKUP(J40,Materials_choices!$A$66:$A$365,Materials_choices!$C$66:$C$365),0)+IFERROR(M40/_xlfn.XLOOKUP(L40,Materials_choices!$A$66:$A$365,Materials_choices!$C$66:$C$365),0)+IFERROR(O40/_xlfn.XLOOKUP(N40,Materials_choices!$A$66:$A$365,Materials_choices!$C$66:$C$365),0)+IFERROR(Q40/_xlfn.XLOOKUP(P40,Materials_choices!$A$66:$A$365,Materials_choices!$C$66:$C$365),0)+IFERROR(G40/_xlfn.XLOOKUP(F40,Materials_choices!$A$66:$A$365,Materials_choices!$C$66:$C$365)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_choices!$A$66:$A$365,Materials_choices!$C$66:$C$365),0)+IFERROR(K41/_xlfn.XLOOKUP(J41,Materials_choices!$A$66:$A$365,Materials_choices!$C$66:$C$365),0)+IFERROR(M41/_xlfn.XLOOKUP(L41,Materials_choices!$A$66:$A$365,Materials_choices!$C$66:$C$365),0)+IFERROR(O41/_xlfn.XLOOKUP(N41,Materials_choices!$A$66:$A$365,Materials_choices!$C$66:$C$365),0)+IFERROR(Q41/_xlfn.XLOOKUP(P41,Materials_choices!$A$66:$A$365,Materials_choices!$C$66:$C$365),0)+IFERROR(G41/_xlfn.XLOOKUP(F41,Materials_choices!$A$66:$A$365,Materials_choices!$C$66:$C$365)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_choices!$A$66:$A$365,Materials_choices!$C$66:$C$365),0)+IFERROR(K42/_xlfn.XLOOKUP(J42,Materials_choices!$A$66:$A$365,Materials_choices!$C$66:$C$365),0)+IFERROR(M42/_xlfn.XLOOKUP(L42,Materials_choices!$A$66:$A$365,Materials_choices!$C$66:$C$365),0)+IFERROR(O42/_xlfn.XLOOKUP(N42,Materials_choices!$A$66:$A$365,Materials_choices!$C$66:$C$365),0)+IFERROR(Q42/_xlfn.XLOOKUP(P42,Materials_choices!$A$66:$A$365,Materials_choices!$C$66:$C$365),0)+IFERROR(G42/_xlfn.XLOOKUP(F42,Materials_choices!$A$66:$A$365,Materials_choices!$C$66:$C$365)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_choices!$A$66:$A$365,Materials_choices!$C$66:$C$365),0)+IFERROR(K43/_xlfn.XLOOKUP(J43,Materials_choices!$A$66:$A$365,Materials_choices!$C$66:$C$365),0)+IFERROR(M43/_xlfn.XLOOKUP(L43,Materials_choices!$A$66:$A$365,Materials_choices!$C$66:$C$365),0)+IFERROR(O43/_xlfn.XLOOKUP(N43,Materials_choices!$A$66:$A$365,Materials_choices!$C$66:$C$365),0)+IFERROR(Q43/_xlfn.XLOOKUP(P43,Materials_choices!$A$66:$A$365,Materials_choices!$C$66:$C$365),0)+IFERROR(G43/_xlfn.XLOOKUP(F43,Materials_choices!$A$66:$A$365,Materials_choices!$C$66:$C$365)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_choices!$A$66:$A$365,Materials_choices!$C$66:$C$365),0)+IFERROR(K44/_xlfn.XLOOKUP(J44,Materials_choices!$A$66:$A$365,Materials_choices!$C$66:$C$365),0)+IFERROR(M44/_xlfn.XLOOKUP(L44,Materials_choices!$A$66:$A$365,Materials_choices!$C$66:$C$365),0)+IFERROR(O44/_xlfn.XLOOKUP(N44,Materials_choices!$A$66:$A$365,Materials_choices!$C$66:$C$365),0)+IFERROR(Q44/_xlfn.XLOOKUP(P44,Materials_choices!$A$66:$A$365,Materials_choices!$C$66:$C$365),0)+IFERROR(G44/_xlfn.XLOOKUP(F44,Materials_choices!$A$66:$A$365,Materials_choices!$C$66:$C$365)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_choices!$A$66:$A$365,Materials_choices!$C$66:$C$365),0)+IFERROR(K45/_xlfn.XLOOKUP(J45,Materials_choices!$A$66:$A$365,Materials_choices!$C$66:$C$365),0)+IFERROR(M45/_xlfn.XLOOKUP(L45,Materials_choices!$A$66:$A$365,Materials_choices!$C$66:$C$365),0)+IFERROR(O45/_xlfn.XLOOKUP(N45,Materials_choices!$A$66:$A$365,Materials_choices!$C$66:$C$365),0)+IFERROR(Q45/_xlfn.XLOOKUP(P45,Materials_choices!$A$66:$A$365,Materials_choices!$C$66:$C$365),0)+IFERROR(G45/_xlfn.XLOOKUP(F45,Materials_choices!$A$66:$A$365,Materials_choices!$C$66:$C$365)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_choices!$A$66:$A$365,Materials_choices!$C$66:$C$365),0)+IFERROR(K46/_xlfn.XLOOKUP(J46,Materials_choices!$A$66:$A$365,Materials_choices!$C$66:$C$365),0)+IFERROR(M46/_xlfn.XLOOKUP(L46,Materials_choices!$A$66:$A$365,Materials_choices!$C$66:$C$365),0)+IFERROR(O46/_xlfn.XLOOKUP(N46,Materials_choices!$A$66:$A$365,Materials_choices!$C$66:$C$365),0)+IFERROR(Q46/_xlfn.XLOOKUP(P46,Materials_choices!$A$66:$A$365,Materials_choices!$C$66:$C$365),0)+IFERROR(G46/_xlfn.XLOOKUP(F46,Materials_choices!$A$66:$A$365,Materials_choices!$C$66:$C$365)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_choices!$A$66:$A$365,Materials_choices!$C$66:$C$365),0)+IFERROR(K47/_xlfn.XLOOKUP(J47,Materials_choices!$A$66:$A$365,Materials_choices!$C$66:$C$365),0)+IFERROR(M47/_xlfn.XLOOKUP(L47,Materials_choices!$A$66:$A$365,Materials_choices!$C$66:$C$365),0)+IFERROR(O47/_xlfn.XLOOKUP(N47,Materials_choices!$A$66:$A$365,Materials_choices!$C$66:$C$365),0)+IFERROR(Q47/_xlfn.XLOOKUP(P47,Materials_choices!$A$66:$A$365,Materials_choices!$C$66:$C$365),0)+IFERROR(G47/_xlfn.XLOOKUP(F47,Materials_choices!$A$66:$A$365,Materials_choices!$C$66:$C$365)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_choices!$A$66:$A$365,Materials_choices!$C$66:$C$365),0)+IFERROR(K48/_xlfn.XLOOKUP(J48,Materials_choices!$A$66:$A$365,Materials_choices!$C$66:$C$365),0)+IFERROR(M48/_xlfn.XLOOKUP(L48,Materials_choices!$A$66:$A$365,Materials_choices!$C$66:$C$365),0)+IFERROR(O48/_xlfn.XLOOKUP(N48,Materials_choices!$A$66:$A$365,Materials_choices!$C$66:$C$365),0)+IFERROR(Q48/_xlfn.XLOOKUP(P48,Materials_choices!$A$66:$A$365,Materials_choices!$C$66:$C$365),0)+IFERROR(G48/_xlfn.XLOOKUP(F48,Materials_choices!$A$66:$A$365,Materials_choices!$C$66:$C$365)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_choices!$A$66:$A$365,Materials_choices!$C$66:$C$365),0)+IFERROR(K49/_xlfn.XLOOKUP(J49,Materials_choices!$A$66:$A$365,Materials_choices!$C$66:$C$365),0)+IFERROR(M49/_xlfn.XLOOKUP(L49,Materials_choices!$A$66:$A$365,Materials_choices!$C$66:$C$365),0)+IFERROR(O49/_xlfn.XLOOKUP(N49,Materials_choices!$A$66:$A$365,Materials_choices!$C$66:$C$365),0)+IFERROR(Q49/_xlfn.XLOOKUP(P49,Materials_choices!$A$66:$A$365,Materials_choices!$C$66:$C$365),0)+IFERROR(G49/_xlfn.XLOOKUP(F49,Materials_choices!$A$66:$A$365,Materials_choices!$C$66:$C$365)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_choices!$A$66:$A$365,Materials_choices!$C$66:$C$365),0)+IFERROR(K50/_xlfn.XLOOKUP(J50,Materials_choices!$A$66:$A$365,Materials_choices!$C$66:$C$365),0)+IFERROR(M50/_xlfn.XLOOKUP(L50,Materials_choices!$A$66:$A$365,Materials_choices!$C$66:$C$365),0)+IFERROR(O50/_xlfn.XLOOKUP(N50,Materials_choices!$A$66:$A$365,Materials_choices!$C$66:$C$365),0)+IFERROR(Q50/_xlfn.XLOOKUP(P50,Materials_choices!$A$66:$A$365,Materials_choices!$C$66:$C$365),0)+IFERROR(G50/_xlfn.XLOOKUP(F50,Materials_choices!$A$66:$A$365,Materials_choices!$C$66:$C$365)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_choices!$A$66:$A$365,Materials_choices!$C$66:$C$365),0)+IFERROR(K51/_xlfn.XLOOKUP(J51,Materials_choices!$A$66:$A$365,Materials_choices!$C$66:$C$365),0)+IFERROR(M51/_xlfn.XLOOKUP(L51,Materials_choices!$A$66:$A$365,Materials_choices!$C$66:$C$365),0)+IFERROR(O51/_xlfn.XLOOKUP(N51,Materials_choices!$A$66:$A$365,Materials_choices!$C$66:$C$365),0)+IFERROR(Q51/_xlfn.XLOOKUP(P51,Materials_choices!$A$66:$A$365,Materials_choices!$C$66:$C$365),0)+IFERROR(G51/_xlfn.XLOOKUP(F51,Materials_choices!$A$66:$A$365,Materials_choices!$C$66:$C$365)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_choices!$A$66:$A$365,Materials_choices!$C$66:$C$365),0)+IFERROR(K52/_xlfn.XLOOKUP(J52,Materials_choices!$A$66:$A$365,Materials_choices!$C$66:$C$365),0)+IFERROR(M52/_xlfn.XLOOKUP(L52,Materials_choices!$A$66:$A$365,Materials_choices!$C$66:$C$365),0)+IFERROR(O52/_xlfn.XLOOKUP(N52,Materials_choices!$A$66:$A$365,Materials_choices!$C$66:$C$365),0)+IFERROR(Q52/_xlfn.XLOOKUP(P52,Materials_choices!$A$66:$A$365,Materials_choices!$C$66:$C$365),0)+IFERROR(G52/_xlfn.XLOOKUP(F52,Materials_choices!$A$66:$A$365,Materials_choices!$C$66:$C$365)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_choices!$A$66:$A$365,Materials_choices!$C$66:$C$365),0)+IFERROR(K53/_xlfn.XLOOKUP(J53,Materials_choices!$A$66:$A$365,Materials_choices!$C$66:$C$365),0)+IFERROR(M53/_xlfn.XLOOKUP(L53,Materials_choices!$A$66:$A$365,Materials_choices!$C$66:$C$365),0)+IFERROR(O53/_xlfn.XLOOKUP(N53,Materials_choices!$A$66:$A$365,Materials_choices!$C$66:$C$365),0)+IFERROR(Q53/_xlfn.XLOOKUP(P53,Materials_choices!$A$66:$A$365,Materials_choices!$C$66:$C$365),0)+IFERROR(G53/_xlfn.XLOOKUP(F53,Materials_choices!$A$66:$A$365,Materials_choices!$C$66:$C$365)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_choices!$A$66:$A$365,Materials_choices!$C$66:$C$365),0)+IFERROR(K54/_xlfn.XLOOKUP(J54,Materials_choices!$A$66:$A$365,Materials_choices!$C$66:$C$365),0)+IFERROR(M54/_xlfn.XLOOKUP(L54,Materials_choices!$A$66:$A$365,Materials_choices!$C$66:$C$365),0)+IFERROR(O54/_xlfn.XLOOKUP(N54,Materials_choices!$A$66:$A$365,Materials_choices!$C$66:$C$365),0)+IFERROR(Q54/_xlfn.XLOOKUP(P54,Materials_choices!$A$66:$A$365,Materials_choices!$C$66:$C$365),0)+IFERROR(G54/_xlfn.XLOOKUP(F54,Materials_choices!$A$66:$A$365,Materials_choices!$C$66:$C$365)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_choices!$A$66:$A$365,Materials_choices!$C$66:$C$365),0)+IFERROR(K55/_xlfn.XLOOKUP(J55,Materials_choices!$A$66:$A$365,Materials_choices!$C$66:$C$365),0)+IFERROR(M55/_xlfn.XLOOKUP(L55,Materials_choices!$A$66:$A$365,Materials_choices!$C$66:$C$365),0)+IFERROR(O55/_xlfn.XLOOKUP(N55,Materials_choices!$A$66:$A$365,Materials_choices!$C$66:$C$365),0)+IFERROR(Q55/_xlfn.XLOOKUP(P55,Materials_choices!$A$66:$A$365,Materials_choices!$C$66:$C$365),0)+IFERROR(G55/_xlfn.XLOOKUP(F55,Materials_choices!$A$66:$A$365,Materials_choices!$C$66:$C$365)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_choices!$A$66:$A$365,Materials_choices!$C$66:$C$365),0)+IFERROR(K56/_xlfn.XLOOKUP(J56,Materials_choices!$A$66:$A$365,Materials_choices!$C$66:$C$365),0)+IFERROR(M56/_xlfn.XLOOKUP(L56,Materials_choices!$A$66:$A$365,Materials_choices!$C$66:$C$365),0)+IFERROR(O56/_xlfn.XLOOKUP(N56,Materials_choices!$A$66:$A$365,Materials_choices!$C$66:$C$365),0)+IFERROR(Q56/_xlfn.XLOOKUP(P56,Materials_choices!$A$66:$A$365,Materials_choices!$C$66:$C$365),0)+IFERROR(G56/_xlfn.XLOOKUP(F56,Materials_choices!$A$66:$A$365,Materials_choices!$C$66:$C$365)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_choices!$A$66:$A$365,Materials_choices!$C$66:$C$365),0)+IFERROR(K57/_xlfn.XLOOKUP(J57,Materials_choices!$A$66:$A$365,Materials_choices!$C$66:$C$365),0)+IFERROR(M57/_xlfn.XLOOKUP(L57,Materials_choices!$A$66:$A$365,Materials_choices!$C$66:$C$365),0)+IFERROR(O57/_xlfn.XLOOKUP(N57,Materials_choices!$A$66:$A$365,Materials_choices!$C$66:$C$365),0)+IFERROR(Q57/_xlfn.XLOOKUP(P57,Materials_choices!$A$66:$A$365,Materials_choices!$C$66:$C$365),0)+IFERROR(G57/_xlfn.XLOOKUP(F57,Materials_choices!$A$66:$A$365,Materials_choices!$C$66:$C$365)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_choices!$A$66:$A$365,Materials_choices!$C$66:$C$365),0)+IFERROR(K58/_xlfn.XLOOKUP(J58,Materials_choices!$A$66:$A$365,Materials_choices!$C$66:$C$365),0)+IFERROR(M58/_xlfn.XLOOKUP(L58,Materials_choices!$A$66:$A$365,Materials_choices!$C$66:$C$365),0)+IFERROR(O58/_xlfn.XLOOKUP(N58,Materials_choices!$A$66:$A$365,Materials_choices!$C$66:$C$365),0)+IFERROR(Q58/_xlfn.XLOOKUP(P58,Materials_choices!$A$66:$A$365,Materials_choices!$C$66:$C$365),0)+IFERROR(G58/_xlfn.XLOOKUP(F58,Materials_choices!$A$66:$A$365,Materials_choices!$C$66:$C$365)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_choices!$A$66:$A$365,Materials_choices!$C$66:$C$365),0)+IFERROR(K59/_xlfn.XLOOKUP(J59,Materials_choices!$A$66:$A$365,Materials_choices!$C$66:$C$365),0)+IFERROR(M59/_xlfn.XLOOKUP(L59,Materials_choices!$A$66:$A$365,Materials_choices!$C$66:$C$365),0)+IFERROR(O59/_xlfn.XLOOKUP(N59,Materials_choices!$A$66:$A$365,Materials_choices!$C$66:$C$365),0)+IFERROR(Q59/_xlfn.XLOOKUP(P59,Materials_choices!$A$66:$A$365,Materials_choices!$C$66:$C$365),0)+IFERROR(G59/_xlfn.XLOOKUP(F59,Materials_choices!$A$66:$A$365,Materials_choices!$C$66:$C$365)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_choices!$A$66:$A$365,Materials_choices!$C$66:$C$365),0)+IFERROR(K60/_xlfn.XLOOKUP(J60,Materials_choices!$A$66:$A$365,Materials_choices!$C$66:$C$365),0)+IFERROR(M60/_xlfn.XLOOKUP(L60,Materials_choices!$A$66:$A$365,Materials_choices!$C$66:$C$365),0)+IFERROR(O60/_xlfn.XLOOKUP(N60,Materials_choices!$A$66:$A$365,Materials_choices!$C$66:$C$365),0)+IFERROR(Q60/_xlfn.XLOOKUP(P60,Materials_choices!$A$66:$A$365,Materials_choices!$C$66:$C$365),0)+IFERROR(G60/_xlfn.XLOOKUP(F60,Materials_choices!$A$66:$A$365,Materials_choices!$C$66:$C$365)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_choices!$A$66:$A$365,Materials_choices!$C$66:$C$365),0)+IFERROR(K61/_xlfn.XLOOKUP(J61,Materials_choices!$A$66:$A$365,Materials_choices!$C$66:$C$365),0)+IFERROR(M61/_xlfn.XLOOKUP(L61,Materials_choices!$A$66:$A$365,Materials_choices!$C$66:$C$365),0)+IFERROR(O61/_xlfn.XLOOKUP(N61,Materials_choices!$A$66:$A$365,Materials_choices!$C$66:$C$365),0)+IFERROR(Q61/_xlfn.XLOOKUP(P61,Materials_choices!$A$66:$A$365,Materials_choices!$C$66:$C$365),0)+IFERROR(G61/_xlfn.XLOOKUP(F61,Materials_choices!$A$66:$A$365,Materials_choices!$C$66:$C$365)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_choices!$A$66:$A$365,Materials_choices!$C$66:$C$365),0)+IFERROR(K62/_xlfn.XLOOKUP(J62,Materials_choices!$A$66:$A$365,Materials_choices!$C$66:$C$365),0)+IFERROR(M62/_xlfn.XLOOKUP(L62,Materials_choices!$A$66:$A$365,Materials_choices!$C$66:$C$365),0)+IFERROR(O62/_xlfn.XLOOKUP(N62,Materials_choices!$A$66:$A$365,Materials_choices!$C$66:$C$365),0)+IFERROR(Q62/_xlfn.XLOOKUP(P62,Materials_choices!$A$66:$A$365,Materials_choices!$C$66:$C$365),0)+IFERROR(G62/_xlfn.XLOOKUP(F62,Materials_choices!$A$66:$A$365,Materials_choices!$C$66:$C$365)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_choices!$A$66:$A$365,Materials_choices!$C$66:$C$365),0)+IFERROR(K63/_xlfn.XLOOKUP(J63,Materials_choices!$A$66:$A$365,Materials_choices!$C$66:$C$365),0)+IFERROR(M63/_xlfn.XLOOKUP(L63,Materials_choices!$A$66:$A$365,Materials_choices!$C$66:$C$365),0)+IFERROR(O63/_xlfn.XLOOKUP(N63,Materials_choices!$A$66:$A$365,Materials_choices!$C$66:$C$365),0)+IFERROR(Q63/_xlfn.XLOOKUP(P63,Materials_choices!$A$66:$A$365,Materials_choices!$C$66:$C$365),0)+IFERROR(G63/_xlfn.XLOOKUP(F63,Materials_choices!$A$66:$A$365,Materials_choices!$C$66:$C$365)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_choices!$A$66:$A$365,Materials_choices!$C$66:$C$365),0)+IFERROR(K64/_xlfn.XLOOKUP(J64,Materials_choices!$A$66:$A$365,Materials_choices!$C$66:$C$365),0)+IFERROR(M64/_xlfn.XLOOKUP(L64,Materials_choices!$A$66:$A$365,Materials_choices!$C$66:$C$365),0)+IFERROR(O64/_xlfn.XLOOKUP(N64,Materials_choices!$A$66:$A$365,Materials_choices!$C$66:$C$365),0)+IFERROR(Q64/_xlfn.XLOOKUP(P64,Materials_choices!$A$66:$A$365,Materials_choices!$C$66:$C$365),0)+IFERROR(G64/_xlfn.XLOOKUP(F64,Materials_choices!$A$66:$A$365,Materials_choices!$C$66:$C$365)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_choices!$A$66:$A$365,Materials_choices!$C$66:$C$365),0)+IFERROR(K65/_xlfn.XLOOKUP(J65,Materials_choices!$A$66:$A$365,Materials_choices!$C$66:$C$365),0)+IFERROR(M65/_xlfn.XLOOKUP(L65,Materials_choices!$A$66:$A$365,Materials_choices!$C$66:$C$365),0)+IFERROR(O65/_xlfn.XLOOKUP(N65,Materials_choices!$A$66:$A$365,Materials_choices!$C$66:$C$365),0)+IFERROR(Q65/_xlfn.XLOOKUP(P65,Materials_choices!$A$66:$A$365,Materials_choices!$C$66:$C$365),0)+IFERROR(G65/_xlfn.XLOOKUP(F65,Materials_choices!$A$66:$A$365,Materials_choices!$C$66:$C$365)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_choices!$A$66:$A$365,Materials_choices!$C$66:$C$365),0)+IFERROR(K66/_xlfn.XLOOKUP(J66,Materials_choices!$A$66:$A$365,Materials_choices!$C$66:$C$365),0)+IFERROR(M66/_xlfn.XLOOKUP(L66,Materials_choices!$A$66:$A$365,Materials_choices!$C$66:$C$365),0)+IFERROR(O66/_xlfn.XLOOKUP(N66,Materials_choices!$A$66:$A$365,Materials_choices!$C$66:$C$365),0)+IFERROR(Q66/_xlfn.XLOOKUP(P66,Materials_choices!$A$66:$A$365,Materials_choices!$C$66:$C$365),0)+IFERROR(G66/_xlfn.XLOOKUP(F66,Materials_choices!$A$66:$A$365,Materials_choices!$C$66:$C$365)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_choices!$A$66:$A$365,Materials_choices!$C$66:$C$365),0)+IFERROR(K67/_xlfn.XLOOKUP(J67,Materials_choices!$A$66:$A$365,Materials_choices!$C$66:$C$365),0)+IFERROR(M67/_xlfn.XLOOKUP(L67,Materials_choices!$A$66:$A$365,Materials_choices!$C$66:$C$365),0)+IFERROR(O67/_xlfn.XLOOKUP(N67,Materials_choices!$A$66:$A$365,Materials_choices!$C$66:$C$365),0)+IFERROR(Q67/_xlfn.XLOOKUP(P67,Materials_choices!$A$66:$A$365,Materials_choices!$C$66:$C$365),0)+IFERROR(G67/_xlfn.XLOOKUP(F67,Materials_choices!$A$66:$A$365,Materials_choices!$C$66:$C$365)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_choices!$A$66:$A$365,Materials_choices!$C$66:$C$365),0)+IFERROR(K68/_xlfn.XLOOKUP(J68,Materials_choices!$A$66:$A$365,Materials_choices!$C$66:$C$365),0)+IFERROR(M68/_xlfn.XLOOKUP(L68,Materials_choices!$A$66:$A$365,Materials_choices!$C$66:$C$365),0)+IFERROR(O68/_xlfn.XLOOKUP(N68,Materials_choices!$A$66:$A$365,Materials_choices!$C$66:$C$365),0)+IFERROR(Q68/_xlfn.XLOOKUP(P68,Materials_choices!$A$66:$A$365,Materials_choices!$C$66:$C$365),0)+IFERROR(G68/_xlfn.XLOOKUP(F68,Materials_choices!$A$66:$A$365,Materials_choices!$C$66:$C$365)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_choices!$A$66:$A$365,Materials_choices!$C$66:$C$365),0)+IFERROR(K69/_xlfn.XLOOKUP(J69,Materials_choices!$A$66:$A$365,Materials_choices!$C$66:$C$365),0)+IFERROR(M69/_xlfn.XLOOKUP(L69,Materials_choices!$A$66:$A$365,Materials_choices!$C$66:$C$365),0)+IFERROR(O69/_xlfn.XLOOKUP(N69,Materials_choices!$A$66:$A$365,Materials_choices!$C$66:$C$365),0)+IFERROR(Q69/_xlfn.XLOOKUP(P69,Materials_choices!$A$66:$A$365,Materials_choices!$C$66:$C$365),0)+IFERROR(G69/_xlfn.XLOOKUP(F69,Materials_choices!$A$66:$A$365,Materials_choices!$C$66:$C$365)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_choices!$A$66:$A$365,Materials_choices!$C$66:$C$365),0)+IFERROR(K70/_xlfn.XLOOKUP(J70,Materials_choices!$A$66:$A$365,Materials_choices!$C$66:$C$365),0)+IFERROR(M70/_xlfn.XLOOKUP(L70,Materials_choices!$A$66:$A$365,Materials_choices!$C$66:$C$365),0)+IFERROR(O70/_xlfn.XLOOKUP(N70,Materials_choices!$A$66:$A$365,Materials_choices!$C$66:$C$365),0)+IFERROR(Q70/_xlfn.XLOOKUP(P70,Materials_choices!$A$66:$A$365,Materials_choices!$C$66:$C$365),0)+IFERROR(G70/_xlfn.XLOOKUP(F70,Materials_choices!$A$66:$A$365,Materials_choices!$C$66:$C$365)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_choices!$A$66:$A$365,Materials_choices!$C$66:$C$365),0)+IFERROR(K71/_xlfn.XLOOKUP(J71,Materials_choices!$A$66:$A$365,Materials_choices!$C$66:$C$365),0)+IFERROR(M71/_xlfn.XLOOKUP(L71,Materials_choices!$A$66:$A$365,Materials_choices!$C$66:$C$365),0)+IFERROR(O71/_xlfn.XLOOKUP(N71,Materials_choices!$A$66:$A$365,Materials_choices!$C$66:$C$365),0)+IFERROR(Q71/_xlfn.XLOOKUP(P71,Materials_choices!$A$66:$A$365,Materials_choices!$C$66:$C$365),0)+IFERROR(G71/_xlfn.XLOOKUP(F71,Materials_choices!$A$66:$A$365,Materials_choices!$C$66:$C$365)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_choices!$A$66:$A$365,Materials_choices!$C$66:$C$365),0)+IFERROR(K72/_xlfn.XLOOKUP(J72,Materials_choices!$A$66:$A$365,Materials_choices!$C$66:$C$365),0)+IFERROR(M72/_xlfn.XLOOKUP(L72,Materials_choices!$A$66:$A$365,Materials_choices!$C$66:$C$365),0)+IFERROR(O72/_xlfn.XLOOKUP(N72,Materials_choices!$A$66:$A$365,Materials_choices!$C$66:$C$365),0)+IFERROR(Q72/_xlfn.XLOOKUP(P72,Materials_choices!$A$66:$A$365,Materials_choices!$C$66:$C$365),0)+IFERROR(G72/_xlfn.XLOOKUP(F72,Materials_choices!$A$66:$A$365,Materials_choices!$C$66:$C$365)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_choices!$A$66:$A$365,Materials_choices!$C$66:$C$365),0)+IFERROR(K73/_xlfn.XLOOKUP(J73,Materials_choices!$A$66:$A$365,Materials_choices!$C$66:$C$365),0)+IFERROR(M73/_xlfn.XLOOKUP(L73,Materials_choices!$A$66:$A$365,Materials_choices!$C$66:$C$365),0)+IFERROR(O73/_xlfn.XLOOKUP(N73,Materials_choices!$A$66:$A$365,Materials_choices!$C$66:$C$365),0)+IFERROR(Q73/_xlfn.XLOOKUP(P73,Materials_choices!$A$66:$A$365,Materials_choices!$C$66:$C$365),0)+IFERROR(G73/_xlfn.XLOOKUP(F73,Materials_choices!$A$66:$A$365,Materials_choices!$C$66:$C$365)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_choices!$A$66:$A$365,Materials_choices!$C$66:$C$365),0)+IFERROR(K74/_xlfn.XLOOKUP(J74,Materials_choices!$A$66:$A$365,Materials_choices!$C$66:$C$365),0)+IFERROR(M74/_xlfn.XLOOKUP(L74,Materials_choices!$A$66:$A$365,Materials_choices!$C$66:$C$365),0)+IFERROR(O74/_xlfn.XLOOKUP(N74,Materials_choices!$A$66:$A$365,Materials_choices!$C$66:$C$365),0)+IFERROR(Q74/_xlfn.XLOOKUP(P74,Materials_choices!$A$66:$A$365,Materials_choices!$C$66:$C$365),0)+IFERROR(G74/_xlfn.XLOOKUP(F74,Materials_choices!$A$66:$A$365,Materials_choices!$C$66:$C$365)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_choices!$A$66:$A$365,Materials_choices!$C$66:$C$365),0)+IFERROR(K75/_xlfn.XLOOKUP(J75,Materials_choices!$A$66:$A$365,Materials_choices!$C$66:$C$365),0)+IFERROR(M75/_xlfn.XLOOKUP(L75,Materials_choices!$A$66:$A$365,Materials_choices!$C$66:$C$365),0)+IFERROR(O75/_xlfn.XLOOKUP(N75,Materials_choices!$A$66:$A$365,Materials_choices!$C$66:$C$365),0)+IFERROR(Q75/_xlfn.XLOOKUP(P75,Materials_choices!$A$66:$A$365,Materials_choices!$C$66:$C$365),0)+IFERROR(G75/_xlfn.XLOOKUP(F75,Materials_choices!$A$66:$A$365,Materials_choices!$C$66:$C$365)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_choices!$A$66:$A$365,Materials_choices!$C$66:$C$365),0)+IFERROR(K76/_xlfn.XLOOKUP(J76,Materials_choices!$A$66:$A$365,Materials_choices!$C$66:$C$365),0)+IFERROR(M76/_xlfn.XLOOKUP(L76,Materials_choices!$A$66:$A$365,Materials_choices!$C$66:$C$365),0)+IFERROR(O76/_xlfn.XLOOKUP(N76,Materials_choices!$A$66:$A$365,Materials_choices!$C$66:$C$365),0)+IFERROR(Q76/_xlfn.XLOOKUP(P76,Materials_choices!$A$66:$A$365,Materials_choices!$C$66:$C$365),0)+IFERROR(G76/_xlfn.XLOOKUP(F76,Materials_choices!$A$66:$A$365,Materials_choices!$C$66:$C$365)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_choices!$A$66:$A$365,Materials_choices!$C$66:$C$365),0)+IFERROR(K77/_xlfn.XLOOKUP(J77,Materials_choices!$A$66:$A$365,Materials_choices!$C$66:$C$365),0)+IFERROR(M77/_xlfn.XLOOKUP(L77,Materials_choices!$A$66:$A$365,Materials_choices!$C$66:$C$365),0)+IFERROR(O77/_xlfn.XLOOKUP(N77,Materials_choices!$A$66:$A$365,Materials_choices!$C$66:$C$365),0)+IFERROR(Q77/_xlfn.XLOOKUP(P77,Materials_choices!$A$66:$A$365,Materials_choices!$C$66:$C$365),0)+IFERROR(G77/_xlfn.XLOOKUP(F77,Materials_choices!$A$66:$A$365,Materials_choices!$C$66:$C$365)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_choices!$A$66:$A$365,Materials_choices!$C$66:$C$365),0)+IFERROR(K78/_xlfn.XLOOKUP(J78,Materials_choices!$A$66:$A$365,Materials_choices!$C$66:$C$365),0)+IFERROR(M78/_xlfn.XLOOKUP(L78,Materials_choices!$A$66:$A$365,Materials_choices!$C$66:$C$365),0)+IFERROR(O78/_xlfn.XLOOKUP(N78,Materials_choices!$A$66:$A$365,Materials_choices!$C$66:$C$365),0)+IFERROR(Q78/_xlfn.XLOOKUP(P78,Materials_choices!$A$66:$A$365,Materials_choices!$C$66:$C$365),0)+IFERROR(G78/_xlfn.XLOOKUP(F78,Materials_choices!$A$66:$A$365,Materials_choices!$C$66:$C$365)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_choices!$A$66:$A$365,Materials_choices!$C$66:$C$365),0)+IFERROR(K79/_xlfn.XLOOKUP(J79,Materials_choices!$A$66:$A$365,Materials_choices!$C$66:$C$365),0)+IFERROR(M79/_xlfn.XLOOKUP(L79,Materials_choices!$A$66:$A$365,Materials_choices!$C$66:$C$365),0)+IFERROR(O79/_xlfn.XLOOKUP(N79,Materials_choices!$A$66:$A$365,Materials_choices!$C$66:$C$365),0)+IFERROR(Q79/_xlfn.XLOOKUP(P79,Materials_choices!$A$66:$A$365,Materials_choices!$C$66:$C$365),0)+IFERROR(G79/_xlfn.XLOOKUP(F79,Materials_choices!$A$66:$A$365,Materials_choices!$C$66:$C$365)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_choices!$A$66:$A$365,Materials_choices!$C$66:$C$365),0)+IFERROR(K80/_xlfn.XLOOKUP(J80,Materials_choices!$A$66:$A$365,Materials_choices!$C$66:$C$365),0)+IFERROR(M80/_xlfn.XLOOKUP(L80,Materials_choices!$A$66:$A$365,Materials_choices!$C$66:$C$365),0)+IFERROR(O80/_xlfn.XLOOKUP(N80,Materials_choices!$A$66:$A$365,Materials_choices!$C$66:$C$365),0)+IFERROR(Q80/_xlfn.XLOOKUP(P80,Materials_choices!$A$66:$A$365,Materials_choices!$C$66:$C$365),0)+IFERROR(G80/_xlfn.XLOOKUP(F80,Materials_choices!$A$66:$A$365,Materials_choices!$C$66:$C$365)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_choices!$A$66:$A$365,Materials_choices!$C$66:$C$365),0)+IFERROR(K81/_xlfn.XLOOKUP(J81,Materials_choices!$A$66:$A$365,Materials_choices!$C$66:$C$365),0)+IFERROR(M81/_xlfn.XLOOKUP(L81,Materials_choices!$A$66:$A$365,Materials_choices!$C$66:$C$365),0)+IFERROR(O81/_xlfn.XLOOKUP(N81,Materials_choices!$A$66:$A$365,Materials_choices!$C$66:$C$365),0)+IFERROR(Q81/_xlfn.XLOOKUP(P81,Materials_choices!$A$66:$A$365,Materials_choices!$C$66:$C$365),0)+IFERROR(G81/_xlfn.XLOOKUP(F81,Materials_choices!$A$66:$A$365,Materials_choices!$C$66:$C$365)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_choices!$A$66:$A$365,Materials_choices!$C$66:$C$365),0)+IFERROR(K82/_xlfn.XLOOKUP(J82,Materials_choices!$A$66:$A$365,Materials_choices!$C$66:$C$365),0)+IFERROR(M82/_xlfn.XLOOKUP(L82,Materials_choices!$A$66:$A$365,Materials_choices!$C$66:$C$365),0)+IFERROR(O82/_xlfn.XLOOKUP(N82,Materials_choices!$A$66:$A$365,Materials_choices!$C$66:$C$365),0)+IFERROR(Q82/_xlfn.XLOOKUP(P82,Materials_choices!$A$66:$A$365,Materials_choices!$C$66:$C$365),0)+IFERROR(G82/_xlfn.XLOOKUP(F82,Materials_choices!$A$66:$A$365,Materials_choices!$C$66:$C$365)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_choices!$A$66:$A$365,Materials_choices!$C$66:$C$365),0)+IFERROR(K83/_xlfn.XLOOKUP(J83,Materials_choices!$A$66:$A$365,Materials_choices!$C$66:$C$365),0)+IFERROR(M83/_xlfn.XLOOKUP(L83,Materials_choices!$A$66:$A$365,Materials_choices!$C$66:$C$365),0)+IFERROR(O83/_xlfn.XLOOKUP(N83,Materials_choices!$A$66:$A$365,Materials_choices!$C$66:$C$365),0)+IFERROR(Q83/_xlfn.XLOOKUP(P83,Materials_choices!$A$66:$A$365,Materials_choices!$C$66:$C$365),0)+IFERROR(G83/_xlfn.XLOOKUP(F83,Materials_choices!$A$66:$A$365,Materials_choices!$C$66:$C$365)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_choices!$A$66:$A$365,Materials_choices!$C$66:$C$365),0)+IFERROR(K84/_xlfn.XLOOKUP(J84,Materials_choices!$A$66:$A$365,Materials_choices!$C$66:$C$365),0)+IFERROR(M84/_xlfn.XLOOKUP(L84,Materials_choices!$A$66:$A$365,Materials_choices!$C$66:$C$365),0)+IFERROR(O84/_xlfn.XLOOKUP(N84,Materials_choices!$A$66:$A$365,Materials_choices!$C$66:$C$365),0)+IFERROR(Q84/_xlfn.XLOOKUP(P84,Materials_choices!$A$66:$A$365,Materials_choices!$C$66:$C$365),0)+IFERROR(G84/_xlfn.XLOOKUP(F84,Materials_choices!$A$66:$A$365,Materials_choices!$C$66:$C$365)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_choices!$A$66:$A$365,Materials_choices!$C$66:$C$365),0)+IFERROR(K85/_xlfn.XLOOKUP(J85,Materials_choices!$A$66:$A$365,Materials_choices!$C$66:$C$365),0)+IFERROR(M85/_xlfn.XLOOKUP(L85,Materials_choices!$A$66:$A$365,Materials_choices!$C$66:$C$365),0)+IFERROR(O85/_xlfn.XLOOKUP(N85,Materials_choices!$A$66:$A$365,Materials_choices!$C$66:$C$365),0)+IFERROR(Q85/_xlfn.XLOOKUP(P85,Materials_choices!$A$66:$A$365,Materials_choices!$C$66:$C$365),0)+IFERROR(G85/_xlfn.XLOOKUP(F85,Materials_choices!$A$66:$A$365,Materials_choices!$C$66:$C$365)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_choices!$A$66:$A$365,Materials_choices!$C$66:$C$365),0)+IFERROR(K86/_xlfn.XLOOKUP(J86,Materials_choices!$A$66:$A$365,Materials_choices!$C$66:$C$365),0)+IFERROR(M86/_xlfn.XLOOKUP(L86,Materials_choices!$A$66:$A$365,Materials_choices!$C$66:$C$365),0)+IFERROR(O86/_xlfn.XLOOKUP(N86,Materials_choices!$A$66:$A$365,Materials_choices!$C$66:$C$365),0)+IFERROR(Q86/_xlfn.XLOOKUP(P86,Materials_choices!$A$66:$A$365,Materials_choices!$C$66:$C$365),0)+IFERROR(G86/_xlfn.XLOOKUP(F86,Materials_choices!$A$66:$A$365,Materials_choices!$C$66:$C$365)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_choices!$A$66:$A$365,Materials_choices!$C$66:$C$365),0)+IFERROR(K87/_xlfn.XLOOKUP(J87,Materials_choices!$A$66:$A$365,Materials_choices!$C$66:$C$365),0)+IFERROR(M87/_xlfn.XLOOKUP(L87,Materials_choices!$A$66:$A$365,Materials_choices!$C$66:$C$365),0)+IFERROR(O87/_xlfn.XLOOKUP(N87,Materials_choices!$A$66:$A$365,Materials_choices!$C$66:$C$365),0)+IFERROR(Q87/_xlfn.XLOOKUP(P87,Materials_choices!$A$66:$A$365,Materials_choices!$C$66:$C$365),0)+IFERROR(G87/_xlfn.XLOOKUP(F87,Materials_choices!$A$66:$A$365,Materials_choices!$C$66:$C$365)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5" priority="9">
      <formula>LEN(TRIM(A15))=0</formula>
    </cfRule>
  </conditionalFormatting>
  <conditionalFormatting sqref="B3:B94">
    <cfRule type="containsBlanks" dxfId="14" priority="5">
      <formula>LEN(TRIM(B3))=0</formula>
    </cfRule>
  </conditionalFormatting>
  <conditionalFormatting sqref="F20:F85 H20:H85 J20:J85">
    <cfRule type="containsBlanks" dxfId="13" priority="4">
      <formula>LEN(TRIM(F20))=0</formula>
    </cfRule>
  </conditionalFormatting>
  <conditionalFormatting sqref="L20:L85">
    <cfRule type="containsBlanks" dxfId="12" priority="3">
      <formula>LEN(TRIM(L20))=0</formula>
    </cfRule>
  </conditionalFormatting>
  <conditionalFormatting sqref="N20:N85">
    <cfRule type="containsBlanks" dxfId="11" priority="2">
      <formula>LEN(TRIM(N20))=0</formula>
    </cfRule>
  </conditionalFormatting>
  <conditionalFormatting sqref="P20:P85">
    <cfRule type="containsBlanks" dxfId="10" priority="1">
      <formula>LEN(TRIM(P20))=0</formula>
    </cfRule>
  </conditionalFormatting>
  <conditionalFormatting sqref="R16:R94">
    <cfRule type="containsBlanks" dxfId="9"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Materials_choices!$A$66:$A$365</xm:f>
          </x14:formula1>
          <xm:sqref>F3:F68 P3:P85 L3:L85 N3:N85 H3:H68 J3:J68</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J4"/>
  <sheetViews>
    <sheetView zoomScaleNormal="100" workbookViewId="0">
      <pane xSplit="9" ySplit="1" topLeftCell="J2" activePane="bottomRight" state="frozen"/>
      <selection pane="topRight" activeCell="H1" sqref="H1"/>
      <selection pane="bottomLeft" activeCell="A2" sqref="A2"/>
      <selection pane="bottomRight" activeCell="C25" sqref="C25"/>
    </sheetView>
  </sheetViews>
  <sheetFormatPr baseColWidth="10" defaultColWidth="11.5" defaultRowHeight="16" x14ac:dyDescent="0.2"/>
  <cols>
    <col min="1" max="4" width="40" customWidth="1"/>
    <col min="5" max="5" width="37.33203125" customWidth="1"/>
    <col min="6" max="6" width="46.5" customWidth="1"/>
    <col min="7" max="7" width="49.6640625" customWidth="1"/>
    <col min="8" max="8" width="25.5" customWidth="1"/>
    <col min="9" max="9" width="34.33203125" customWidth="1"/>
    <col min="10" max="10" width="21.5" style="30" customWidth="1"/>
    <col min="11" max="16384" width="11.5" style="5"/>
  </cols>
  <sheetData>
    <row r="1" spans="1:10" ht="50" customHeight="1" x14ac:dyDescent="0.2">
      <c r="A1" s="70" t="s">
        <v>458</v>
      </c>
      <c r="B1" s="70" t="s">
        <v>551</v>
      </c>
      <c r="C1" s="70" t="s">
        <v>771</v>
      </c>
      <c r="D1" s="70"/>
      <c r="E1" s="125" t="s">
        <v>515</v>
      </c>
      <c r="F1" s="125"/>
      <c r="G1" s="125"/>
      <c r="H1" s="125"/>
      <c r="I1" s="125"/>
      <c r="J1" s="125"/>
    </row>
    <row r="2" spans="1:10" x14ac:dyDescent="0.2">
      <c r="A2" s="43" t="s">
        <v>377</v>
      </c>
      <c r="B2" s="43" t="s">
        <v>474</v>
      </c>
      <c r="C2" s="43" t="s">
        <v>538</v>
      </c>
      <c r="D2" s="43" t="s">
        <v>910</v>
      </c>
      <c r="E2" s="43" t="s">
        <v>341</v>
      </c>
      <c r="F2" s="43" t="s">
        <v>344</v>
      </c>
      <c r="G2" s="43" t="s">
        <v>347</v>
      </c>
      <c r="H2" s="43" t="s">
        <v>355</v>
      </c>
      <c r="I2" s="43" t="s">
        <v>358</v>
      </c>
      <c r="J2" s="45" t="s">
        <v>360</v>
      </c>
    </row>
    <row r="3" spans="1:10" ht="102" x14ac:dyDescent="0.2">
      <c r="A3" s="36" t="s">
        <v>516</v>
      </c>
      <c r="B3" s="36" t="s">
        <v>547</v>
      </c>
      <c r="C3" s="36"/>
      <c r="D3" s="36"/>
      <c r="E3" s="7" t="s">
        <v>340</v>
      </c>
      <c r="F3" s="7" t="s">
        <v>351</v>
      </c>
      <c r="G3" s="7" t="s">
        <v>340</v>
      </c>
      <c r="H3" s="7" t="s">
        <v>346</v>
      </c>
      <c r="I3" s="7" t="s">
        <v>343</v>
      </c>
      <c r="J3" s="71" t="s">
        <v>340</v>
      </c>
    </row>
    <row r="4" spans="1:10" x14ac:dyDescent="0.2">
      <c r="A4" t="s">
        <v>570</v>
      </c>
      <c r="B4" t="s">
        <v>550</v>
      </c>
      <c r="C4">
        <v>0.6</v>
      </c>
      <c r="E4" t="s">
        <v>858</v>
      </c>
    </row>
  </sheetData>
  <mergeCells count="1">
    <mergeCell ref="E1:J1"/>
  </mergeCells>
  <conditionalFormatting sqref="A4:J91">
    <cfRule type="containsBlanks" dxfId="8" priority="1">
      <formula>LEN(TRIM(A4))=0</formula>
    </cfRule>
  </conditionalFormatting>
  <dataValidations count="1">
    <dataValidation type="decimal" allowBlank="1" showInputMessage="1" showErrorMessage="1" sqref="C3:D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allowBlank="1" showInputMessage="1" showErrorMessage="1" xr:uid="{883114A2-3A30-834C-8262-FD4BCE10A618}">
          <x14:formula1>
            <xm:f>Construction_components!$D$3:$D$101</xm:f>
          </x14:formula1>
          <xm:sqref>E3:J3</xm:sqref>
        </x14:dataValidation>
        <x14:dataValidation type="list" allowBlank="1" showInputMessage="1" showErrorMessage="1" xr:uid="{1A0808F8-2DDD-486B-BCCA-A4E8E8C230D2}">
          <x14:formula1>
            <xm:f>Constructions!$A:$A</xm:f>
          </x14:formula1>
          <xm:sqref>E4:E91</xm:sqref>
        </x14:dataValidation>
        <x14:dataValidation type="list" allowBlank="1" showInputMessage="1" showErrorMessage="1" xr:uid="{F8EF7375-C139-4115-857A-375818BF35BD}">
          <x14:formula1>
            <xm:f>Constructions!$B:$B</xm:f>
          </x14:formula1>
          <xm:sqref>F4:F91</xm:sqref>
        </x14:dataValidation>
        <x14:dataValidation type="list" allowBlank="1" showInputMessage="1" showErrorMessage="1" xr:uid="{A5C658BF-DEBE-43B7-927B-0F0BF76A7608}">
          <x14:formula1>
            <xm:f>Constructions!$C:$C</xm:f>
          </x14:formula1>
          <xm:sqref>G4:G91</xm:sqref>
        </x14:dataValidation>
        <x14:dataValidation type="list" allowBlank="1" showInputMessage="1" showErrorMessage="1" xr:uid="{2A7D7688-6E86-4CCE-8192-5C6D1C9F14E5}">
          <x14:formula1>
            <xm:f>Constructions!$D:$D</xm:f>
          </x14:formula1>
          <xm:sqref>H4:H91</xm:sqref>
        </x14:dataValidation>
        <x14:dataValidation type="list" allowBlank="1" showInputMessage="1" showErrorMessage="1" xr:uid="{45889609-7332-417B-9A01-44364C59B37C}">
          <x14:formula1>
            <xm:f>Constructions!$E:$E</xm:f>
          </x14:formula1>
          <xm:sqref>I4:I91</xm:sqref>
        </x14:dataValidation>
        <x14:dataValidation type="list" allowBlank="1" showInputMessage="1" showErrorMessage="1" xr:uid="{7CD7CB2F-2944-443E-845E-D1FF01287938}">
          <x14:formula1>
            <xm:f>Constructions!$F:$F</xm:f>
          </x14:formula1>
          <xm:sqref>J4:J91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D750347B-97E6-498F-B9F4-0F21FAE21836}">
          <x14:formula1>
            <xm:f>Window_choices!$A$2:$A$1048576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838</v>
      </c>
      <c r="B1" s="80" t="s">
        <v>839</v>
      </c>
      <c r="C1" s="80" t="s">
        <v>840</v>
      </c>
    </row>
    <row r="2" spans="1:3" ht="17" x14ac:dyDescent="0.2">
      <c r="A2" s="50" t="s">
        <v>837</v>
      </c>
      <c r="B2" s="50" t="s">
        <v>836</v>
      </c>
      <c r="C2" s="90" t="s">
        <v>361</v>
      </c>
    </row>
    <row r="3" spans="1:3" x14ac:dyDescent="0.2">
      <c r="A3" s="96" t="s">
        <v>841</v>
      </c>
      <c r="B3" s="96" t="s">
        <v>804</v>
      </c>
      <c r="C3" s="97">
        <v>1</v>
      </c>
    </row>
    <row r="4" spans="1:3" x14ac:dyDescent="0.2">
      <c r="A4" s="96" t="s">
        <v>841</v>
      </c>
      <c r="B4" s="96" t="s">
        <v>807</v>
      </c>
      <c r="C4" s="97">
        <v>1</v>
      </c>
    </row>
    <row r="5" spans="1:3" x14ac:dyDescent="0.2">
      <c r="A5" s="96" t="s">
        <v>841</v>
      </c>
      <c r="B5" s="96" t="s">
        <v>810</v>
      </c>
      <c r="C5" s="97">
        <v>1</v>
      </c>
    </row>
    <row r="6" spans="1:3" x14ac:dyDescent="0.2">
      <c r="A6" s="96" t="s">
        <v>841</v>
      </c>
      <c r="B6" s="96" t="s">
        <v>808</v>
      </c>
      <c r="C6" s="97">
        <v>1</v>
      </c>
    </row>
    <row r="7" spans="1:3" x14ac:dyDescent="0.2">
      <c r="A7" s="96" t="s">
        <v>841</v>
      </c>
      <c r="B7" s="96" t="s">
        <v>809</v>
      </c>
      <c r="C7" s="97">
        <v>1</v>
      </c>
    </row>
  </sheetData>
  <conditionalFormatting sqref="B4">
    <cfRule type="containsBlanks" dxfId="7"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5" sqref="C5:M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759</v>
      </c>
      <c r="B1" s="80" t="s">
        <v>760</v>
      </c>
      <c r="C1" s="121" t="s">
        <v>761</v>
      </c>
      <c r="D1" s="122"/>
      <c r="E1" s="122"/>
      <c r="F1" s="122"/>
      <c r="G1" s="122"/>
      <c r="H1" s="122"/>
      <c r="I1" s="122"/>
      <c r="J1" s="122"/>
      <c r="K1" s="122"/>
      <c r="L1" s="122"/>
      <c r="M1" s="122"/>
      <c r="N1" s="122"/>
      <c r="O1" s="122"/>
      <c r="P1" s="122"/>
      <c r="Q1" s="122"/>
      <c r="R1" s="122"/>
      <c r="S1" s="122"/>
      <c r="T1" s="122"/>
      <c r="U1" s="122"/>
      <c r="V1" s="122"/>
      <c r="W1" s="122"/>
      <c r="X1" s="122"/>
      <c r="Y1" s="122"/>
      <c r="Z1" s="122"/>
      <c r="AA1" s="123"/>
    </row>
    <row r="2" spans="1:27" ht="17" x14ac:dyDescent="0.2">
      <c r="A2" s="50" t="s">
        <v>731</v>
      </c>
      <c r="B2" s="51" t="s">
        <v>361</v>
      </c>
      <c r="C2" s="51" t="s">
        <v>730</v>
      </c>
      <c r="D2" s="51" t="s">
        <v>706</v>
      </c>
      <c r="E2" s="51" t="s">
        <v>707</v>
      </c>
      <c r="F2" s="51" t="s">
        <v>708</v>
      </c>
      <c r="G2" s="51" t="s">
        <v>709</v>
      </c>
      <c r="H2" s="51" t="s">
        <v>710</v>
      </c>
      <c r="I2" s="51" t="s">
        <v>711</v>
      </c>
      <c r="J2" s="51" t="s">
        <v>712</v>
      </c>
      <c r="K2" s="51" t="s">
        <v>713</v>
      </c>
      <c r="L2" s="51" t="s">
        <v>714</v>
      </c>
      <c r="M2" s="51" t="s">
        <v>715</v>
      </c>
      <c r="N2" s="51" t="s">
        <v>716</v>
      </c>
      <c r="O2" s="51" t="s">
        <v>717</v>
      </c>
      <c r="P2" s="51" t="s">
        <v>718</v>
      </c>
      <c r="Q2" s="51" t="s">
        <v>719</v>
      </c>
      <c r="R2" s="51" t="s">
        <v>720</v>
      </c>
      <c r="S2" s="51" t="s">
        <v>721</v>
      </c>
      <c r="T2" s="51" t="s">
        <v>722</v>
      </c>
      <c r="U2" s="51" t="s">
        <v>723</v>
      </c>
      <c r="V2" s="51" t="s">
        <v>724</v>
      </c>
      <c r="W2" s="51" t="s">
        <v>725</v>
      </c>
      <c r="X2" s="51" t="s">
        <v>726</v>
      </c>
      <c r="Y2" s="51" t="s">
        <v>727</v>
      </c>
      <c r="Z2" s="51" t="s">
        <v>728</v>
      </c>
      <c r="AA2" s="51" t="s">
        <v>729</v>
      </c>
    </row>
    <row r="3" spans="1:27" x14ac:dyDescent="0.2">
      <c r="A3" t="s">
        <v>741</v>
      </c>
      <c r="B3" t="s">
        <v>705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756</v>
      </c>
      <c r="B4" t="s">
        <v>705</v>
      </c>
      <c r="C4">
        <f ca="1">RANDBETWEEN(0,100)/100</f>
        <v>0.59</v>
      </c>
      <c r="D4">
        <f t="shared" ref="D4:AA4" ca="1" si="0">RANDBETWEEN(0,100)/100</f>
        <v>0.14000000000000001</v>
      </c>
      <c r="E4">
        <f t="shared" ca="1" si="0"/>
        <v>0.15</v>
      </c>
      <c r="F4">
        <f t="shared" ca="1" si="0"/>
        <v>0.24</v>
      </c>
      <c r="G4">
        <f t="shared" ca="1" si="0"/>
        <v>0.78</v>
      </c>
      <c r="H4">
        <f t="shared" ca="1" si="0"/>
        <v>0.12</v>
      </c>
      <c r="I4">
        <f t="shared" ca="1" si="0"/>
        <v>0.96</v>
      </c>
      <c r="J4">
        <f t="shared" ca="1" si="0"/>
        <v>0.89</v>
      </c>
      <c r="K4">
        <f t="shared" ca="1" si="0"/>
        <v>0.22</v>
      </c>
      <c r="L4">
        <f t="shared" ca="1" si="0"/>
        <v>0.4</v>
      </c>
      <c r="M4">
        <f t="shared" ca="1" si="0"/>
        <v>0.93</v>
      </c>
      <c r="N4">
        <f t="shared" ca="1" si="0"/>
        <v>0.83</v>
      </c>
      <c r="O4">
        <f t="shared" ca="1" si="0"/>
        <v>0.57999999999999996</v>
      </c>
      <c r="P4">
        <f t="shared" ca="1" si="0"/>
        <v>0.21</v>
      </c>
      <c r="Q4">
        <f t="shared" ca="1" si="0"/>
        <v>0.94</v>
      </c>
      <c r="R4">
        <f t="shared" ca="1" si="0"/>
        <v>0.03</v>
      </c>
      <c r="S4">
        <f ca="1">RANDBETWEEN(0,100)/100</f>
        <v>0.23</v>
      </c>
      <c r="T4">
        <f t="shared" ca="1" si="0"/>
        <v>0.16</v>
      </c>
      <c r="U4">
        <f t="shared" ca="1" si="0"/>
        <v>0.47</v>
      </c>
      <c r="V4">
        <f t="shared" ca="1" si="0"/>
        <v>1</v>
      </c>
      <c r="W4">
        <f t="shared" ca="1" si="0"/>
        <v>0.09</v>
      </c>
      <c r="X4">
        <f t="shared" ca="1" si="0"/>
        <v>0.79</v>
      </c>
      <c r="Y4">
        <f t="shared" ca="1" si="0"/>
        <v>0.6</v>
      </c>
      <c r="Z4">
        <f t="shared" ca="1" si="0"/>
        <v>0.73</v>
      </c>
      <c r="AA4">
        <f t="shared" ca="1" si="0"/>
        <v>0.51</v>
      </c>
    </row>
    <row r="5" spans="1:27" x14ac:dyDescent="0.2">
      <c r="B5" t="s">
        <v>859</v>
      </c>
      <c r="C5">
        <v>20</v>
      </c>
      <c r="D5">
        <v>20</v>
      </c>
      <c r="E5">
        <v>20</v>
      </c>
      <c r="F5">
        <v>20</v>
      </c>
      <c r="G5">
        <v>20</v>
      </c>
      <c r="H5">
        <v>20</v>
      </c>
      <c r="I5">
        <v>20</v>
      </c>
      <c r="J5">
        <v>20</v>
      </c>
      <c r="K5">
        <v>20</v>
      </c>
      <c r="L5">
        <v>20</v>
      </c>
      <c r="M5">
        <v>20</v>
      </c>
    </row>
    <row r="6" spans="1:27" x14ac:dyDescent="0.2">
      <c r="B6" t="s">
        <v>705</v>
      </c>
      <c r="C6">
        <v>0</v>
      </c>
      <c r="I6">
        <v>1</v>
      </c>
    </row>
    <row r="7" spans="1:27" x14ac:dyDescent="0.2">
      <c r="B7" t="s">
        <v>859</v>
      </c>
    </row>
    <row r="8" spans="1:27" x14ac:dyDescent="0.2">
      <c r="B8" t="s">
        <v>705</v>
      </c>
    </row>
    <row r="9" spans="1:27" x14ac:dyDescent="0.2">
      <c r="B9" t="s">
        <v>705</v>
      </c>
    </row>
    <row r="10" spans="1:27" x14ac:dyDescent="0.2">
      <c r="B10" t="s">
        <v>705</v>
      </c>
    </row>
    <row r="11" spans="1:27" x14ac:dyDescent="0.2">
      <c r="B11" t="s">
        <v>705</v>
      </c>
    </row>
    <row r="12" spans="1:27" x14ac:dyDescent="0.2">
      <c r="B12" t="s">
        <v>705</v>
      </c>
    </row>
    <row r="13" spans="1:27" x14ac:dyDescent="0.2">
      <c r="B13" t="s">
        <v>705</v>
      </c>
    </row>
    <row r="14" spans="1:27" x14ac:dyDescent="0.2">
      <c r="B14" t="s">
        <v>705</v>
      </c>
    </row>
    <row r="15" spans="1:27" x14ac:dyDescent="0.2">
      <c r="B15" t="s">
        <v>705</v>
      </c>
    </row>
    <row r="16" spans="1:27" x14ac:dyDescent="0.2">
      <c r="B16" t="s">
        <v>705</v>
      </c>
    </row>
    <row r="17" spans="2:2" x14ac:dyDescent="0.2">
      <c r="B17" t="s">
        <v>705</v>
      </c>
    </row>
    <row r="18" spans="2:2" x14ac:dyDescent="0.2">
      <c r="B18" t="s">
        <v>705</v>
      </c>
    </row>
    <row r="19" spans="2:2" x14ac:dyDescent="0.2">
      <c r="B19" t="s">
        <v>705</v>
      </c>
    </row>
    <row r="20" spans="2:2" x14ac:dyDescent="0.2">
      <c r="B20" t="s">
        <v>705</v>
      </c>
    </row>
    <row r="21" spans="2:2" x14ac:dyDescent="0.2">
      <c r="B21" t="s">
        <v>705</v>
      </c>
    </row>
    <row r="22" spans="2:2" x14ac:dyDescent="0.2">
      <c r="B22" t="s">
        <v>705</v>
      </c>
    </row>
    <row r="23" spans="2:2" x14ac:dyDescent="0.2">
      <c r="B23" t="s">
        <v>705</v>
      </c>
    </row>
    <row r="24" spans="2:2" x14ac:dyDescent="0.2">
      <c r="B24" t="s">
        <v>705</v>
      </c>
    </row>
    <row r="25" spans="2:2" x14ac:dyDescent="0.2">
      <c r="B25" t="s">
        <v>705</v>
      </c>
    </row>
    <row r="26" spans="2:2" x14ac:dyDescent="0.2">
      <c r="B26" t="s">
        <v>705</v>
      </c>
    </row>
    <row r="27" spans="2:2" x14ac:dyDescent="0.2">
      <c r="B27" t="s">
        <v>705</v>
      </c>
    </row>
    <row r="28" spans="2:2" x14ac:dyDescent="0.2">
      <c r="B28" t="s">
        <v>705</v>
      </c>
    </row>
    <row r="29" spans="2:2" x14ac:dyDescent="0.2">
      <c r="B29" t="s">
        <v>705</v>
      </c>
    </row>
    <row r="30" spans="2:2" x14ac:dyDescent="0.2">
      <c r="B30" t="s">
        <v>705</v>
      </c>
    </row>
    <row r="31" spans="2:2" x14ac:dyDescent="0.2">
      <c r="B31" t="s">
        <v>705</v>
      </c>
    </row>
    <row r="32" spans="2:2" x14ac:dyDescent="0.2">
      <c r="B32" t="s">
        <v>705</v>
      </c>
    </row>
    <row r="33" spans="2:2" x14ac:dyDescent="0.2">
      <c r="B33" t="s">
        <v>705</v>
      </c>
    </row>
    <row r="34" spans="2:2" x14ac:dyDescent="0.2">
      <c r="B34" t="s">
        <v>705</v>
      </c>
    </row>
    <row r="35" spans="2:2" x14ac:dyDescent="0.2">
      <c r="B35" t="s">
        <v>705</v>
      </c>
    </row>
    <row r="36" spans="2:2" x14ac:dyDescent="0.2">
      <c r="B36" t="s">
        <v>705</v>
      </c>
    </row>
  </sheetData>
  <mergeCells count="1">
    <mergeCell ref="C1:AA1"/>
  </mergeCells>
  <phoneticPr fontId="9" type="noConversion"/>
  <conditionalFormatting sqref="A4:A36">
    <cfRule type="containsBlanks" dxfId="6" priority="1">
      <formula>LEN(TRIM(A4))=0</formula>
    </cfRule>
  </conditionalFormatting>
  <conditionalFormatting sqref="B4:AA36">
    <cfRule type="containsBlanks" dxfId="5"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3"/>
  <sheetViews>
    <sheetView tabSelected="1" workbookViewId="0">
      <selection activeCell="H8" sqref="H8"/>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759</v>
      </c>
      <c r="B1" s="121" t="s">
        <v>762</v>
      </c>
      <c r="C1" s="122"/>
      <c r="D1" s="122"/>
      <c r="E1" s="122"/>
      <c r="F1" s="122"/>
      <c r="G1" s="122"/>
      <c r="H1" s="123"/>
    </row>
    <row r="2" spans="1:8" ht="17" x14ac:dyDescent="0.2">
      <c r="A2" s="50" t="s">
        <v>732</v>
      </c>
      <c r="B2" s="51" t="s">
        <v>733</v>
      </c>
      <c r="C2" s="51" t="s">
        <v>734</v>
      </c>
      <c r="D2" s="51" t="s">
        <v>735</v>
      </c>
      <c r="E2" s="51" t="s">
        <v>736</v>
      </c>
      <c r="F2" s="51" t="s">
        <v>737</v>
      </c>
      <c r="G2" s="51" t="s">
        <v>738</v>
      </c>
      <c r="H2" s="90" t="s">
        <v>739</v>
      </c>
    </row>
    <row r="3" spans="1:8" x14ac:dyDescent="0.2">
      <c r="A3" t="s">
        <v>742</v>
      </c>
      <c r="B3" t="s">
        <v>741</v>
      </c>
      <c r="C3" t="s">
        <v>741</v>
      </c>
      <c r="D3" t="s">
        <v>756</v>
      </c>
      <c r="E3" t="s">
        <v>756</v>
      </c>
      <c r="F3" t="s">
        <v>741</v>
      </c>
      <c r="G3" t="s">
        <v>741</v>
      </c>
      <c r="H3" s="30" t="s">
        <v>741</v>
      </c>
    </row>
  </sheetData>
  <mergeCells count="1">
    <mergeCell ref="B1:H1"/>
  </mergeCells>
  <conditionalFormatting sqref="A3:A43">
    <cfRule type="containsBlanks" dxfId="4" priority="2">
      <formula>LEN(TRIM(A3))=0</formula>
    </cfRule>
  </conditionalFormatting>
  <conditionalFormatting sqref="B3:H43">
    <cfRule type="containsBlanks" dxfId="3" priority="1">
      <formula>LEN(TRIM(B3))=0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topLeftCell="C1" workbookViewId="0">
      <selection activeCell="O14" sqref="O14"/>
    </sheetView>
  </sheetViews>
  <sheetFormatPr baseColWidth="10" defaultColWidth="10.83203125" defaultRowHeight="16" x14ac:dyDescent="0.2"/>
  <cols>
    <col min="1" max="1" width="43.1640625" customWidth="1"/>
    <col min="2" max="2" width="81.1640625" customWidth="1"/>
    <col min="3" max="13" width="11.5"/>
    <col min="14" max="14" width="10.83203125" style="30"/>
    <col min="15" max="16384" width="10.83203125" style="5"/>
  </cols>
  <sheetData>
    <row r="1" spans="1:14" ht="34" customHeight="1" x14ac:dyDescent="0.2">
      <c r="A1" s="80" t="s">
        <v>759</v>
      </c>
      <c r="B1" s="88" t="s">
        <v>763</v>
      </c>
      <c r="C1" s="128" t="s">
        <v>762</v>
      </c>
      <c r="D1" s="129"/>
      <c r="E1" s="129"/>
      <c r="F1" s="129"/>
      <c r="G1" s="129"/>
      <c r="H1" s="129"/>
      <c r="I1" s="129"/>
      <c r="J1" s="129"/>
      <c r="K1" s="129"/>
      <c r="L1" s="129"/>
      <c r="M1" s="129"/>
      <c r="N1" s="130"/>
    </row>
    <row r="2" spans="1:14" ht="17" x14ac:dyDescent="0.2">
      <c r="A2" s="50" t="s">
        <v>740</v>
      </c>
      <c r="B2" s="51" t="s">
        <v>704</v>
      </c>
      <c r="C2" s="51" t="s">
        <v>743</v>
      </c>
      <c r="D2" s="51" t="s">
        <v>744</v>
      </c>
      <c r="E2" s="51" t="s">
        <v>745</v>
      </c>
      <c r="F2" s="51" t="s">
        <v>746</v>
      </c>
      <c r="G2" s="51" t="s">
        <v>747</v>
      </c>
      <c r="H2" s="51" t="s">
        <v>748</v>
      </c>
      <c r="I2" s="51" t="s">
        <v>749</v>
      </c>
      <c r="J2" s="51" t="s">
        <v>750</v>
      </c>
      <c r="K2" s="51" t="s">
        <v>751</v>
      </c>
      <c r="L2" s="51" t="s">
        <v>752</v>
      </c>
      <c r="M2" s="51" t="s">
        <v>753</v>
      </c>
      <c r="N2" s="90" t="s">
        <v>754</v>
      </c>
    </row>
    <row r="3" spans="1:14" x14ac:dyDescent="0.2">
      <c r="A3" t="s">
        <v>755</v>
      </c>
      <c r="B3" t="s">
        <v>783</v>
      </c>
    </row>
    <row r="4" spans="1:14" x14ac:dyDescent="0.2">
      <c r="A4" t="s">
        <v>786</v>
      </c>
      <c r="B4" t="s">
        <v>764</v>
      </c>
    </row>
    <row r="5" spans="1:14" x14ac:dyDescent="0.2">
      <c r="A5" t="s">
        <v>787</v>
      </c>
      <c r="B5" t="s">
        <v>784</v>
      </c>
    </row>
    <row r="6" spans="1:14" x14ac:dyDescent="0.2">
      <c r="A6" t="s">
        <v>788</v>
      </c>
      <c r="B6" t="s">
        <v>789</v>
      </c>
    </row>
    <row r="7" spans="1:14" x14ac:dyDescent="0.2">
      <c r="A7" t="s">
        <v>816</v>
      </c>
      <c r="B7" t="s">
        <v>783</v>
      </c>
      <c r="C7" t="s">
        <v>815</v>
      </c>
      <c r="D7" t="s">
        <v>815</v>
      </c>
      <c r="E7" t="s">
        <v>815</v>
      </c>
      <c r="F7" t="s">
        <v>815</v>
      </c>
      <c r="G7" t="s">
        <v>815</v>
      </c>
      <c r="H7" t="s">
        <v>815</v>
      </c>
      <c r="I7" t="s">
        <v>815</v>
      </c>
      <c r="J7" t="s">
        <v>815</v>
      </c>
      <c r="K7" t="s">
        <v>815</v>
      </c>
      <c r="L7" t="s">
        <v>815</v>
      </c>
      <c r="M7" t="s">
        <v>815</v>
      </c>
      <c r="N7" t="s">
        <v>815</v>
      </c>
    </row>
    <row r="8" spans="1:14" x14ac:dyDescent="0.2">
      <c r="A8" s="78" t="s">
        <v>817</v>
      </c>
      <c r="B8" t="s">
        <v>783</v>
      </c>
      <c r="C8" t="s">
        <v>825</v>
      </c>
      <c r="D8" t="s">
        <v>825</v>
      </c>
      <c r="E8" t="s">
        <v>825</v>
      </c>
      <c r="F8" t="s">
        <v>825</v>
      </c>
      <c r="G8" t="s">
        <v>825</v>
      </c>
      <c r="H8" t="s">
        <v>825</v>
      </c>
      <c r="I8" t="s">
        <v>825</v>
      </c>
      <c r="J8" t="s">
        <v>825</v>
      </c>
      <c r="K8" t="s">
        <v>825</v>
      </c>
      <c r="L8" t="s">
        <v>825</v>
      </c>
      <c r="M8" t="s">
        <v>825</v>
      </c>
      <c r="N8" t="s">
        <v>825</v>
      </c>
    </row>
    <row r="9" spans="1:14" x14ac:dyDescent="0.2">
      <c r="A9" s="78" t="s">
        <v>818</v>
      </c>
      <c r="B9" t="s">
        <v>783</v>
      </c>
      <c r="C9" t="s">
        <v>826</v>
      </c>
      <c r="D9" t="s">
        <v>826</v>
      </c>
      <c r="E9" t="s">
        <v>826</v>
      </c>
      <c r="F9" t="s">
        <v>826</v>
      </c>
      <c r="G9" t="s">
        <v>826</v>
      </c>
      <c r="H9" t="s">
        <v>826</v>
      </c>
      <c r="I9" t="s">
        <v>826</v>
      </c>
      <c r="J9" t="s">
        <v>826</v>
      </c>
      <c r="K9" t="s">
        <v>826</v>
      </c>
      <c r="L9" t="s">
        <v>826</v>
      </c>
      <c r="M9" t="s">
        <v>826</v>
      </c>
      <c r="N9" t="s">
        <v>826</v>
      </c>
    </row>
    <row r="10" spans="1:14" x14ac:dyDescent="0.2">
      <c r="A10" t="s">
        <v>819</v>
      </c>
      <c r="B10" t="s">
        <v>764</v>
      </c>
      <c r="C10" t="s">
        <v>813</v>
      </c>
      <c r="D10" t="s">
        <v>813</v>
      </c>
      <c r="E10" t="s">
        <v>813</v>
      </c>
      <c r="F10" t="s">
        <v>813</v>
      </c>
      <c r="G10" t="s">
        <v>813</v>
      </c>
      <c r="H10" t="s">
        <v>813</v>
      </c>
      <c r="I10" t="s">
        <v>813</v>
      </c>
      <c r="J10" t="s">
        <v>813</v>
      </c>
      <c r="K10" t="s">
        <v>813</v>
      </c>
      <c r="L10" t="s">
        <v>813</v>
      </c>
      <c r="M10" t="s">
        <v>813</v>
      </c>
      <c r="N10" t="s">
        <v>813</v>
      </c>
    </row>
    <row r="11" spans="1:14" x14ac:dyDescent="0.2">
      <c r="A11" s="78" t="s">
        <v>820</v>
      </c>
      <c r="B11" t="s">
        <v>764</v>
      </c>
      <c r="C11" t="s">
        <v>814</v>
      </c>
      <c r="D11" t="s">
        <v>814</v>
      </c>
      <c r="E11" t="s">
        <v>814</v>
      </c>
      <c r="F11" t="s">
        <v>814</v>
      </c>
      <c r="G11" t="s">
        <v>814</v>
      </c>
      <c r="H11" t="s">
        <v>814</v>
      </c>
      <c r="I11" t="s">
        <v>814</v>
      </c>
      <c r="J11" t="s">
        <v>814</v>
      </c>
      <c r="K11" t="s">
        <v>814</v>
      </c>
      <c r="L11" t="s">
        <v>814</v>
      </c>
      <c r="M11" t="s">
        <v>814</v>
      </c>
      <c r="N11" t="s">
        <v>814</v>
      </c>
    </row>
    <row r="12" spans="1:14" x14ac:dyDescent="0.2">
      <c r="A12" s="78" t="s">
        <v>821</v>
      </c>
      <c r="B12" t="s">
        <v>764</v>
      </c>
    </row>
    <row r="13" spans="1:14" x14ac:dyDescent="0.2">
      <c r="A13" s="11" t="s">
        <v>822</v>
      </c>
      <c r="B13" t="s">
        <v>784</v>
      </c>
    </row>
    <row r="14" spans="1:14" x14ac:dyDescent="0.2">
      <c r="A14" s="92" t="s">
        <v>823</v>
      </c>
      <c r="B14" t="s">
        <v>784</v>
      </c>
    </row>
    <row r="15" spans="1:14" x14ac:dyDescent="0.2">
      <c r="A15" s="92" t="s">
        <v>824</v>
      </c>
      <c r="B15" t="s">
        <v>784</v>
      </c>
    </row>
    <row r="16" spans="1:14" x14ac:dyDescent="0.2">
      <c r="A16" s="77" t="s">
        <v>558</v>
      </c>
      <c r="B16" t="s">
        <v>764</v>
      </c>
    </row>
    <row r="17" spans="1:2" x14ac:dyDescent="0.2">
      <c r="A17" s="77" t="s">
        <v>559</v>
      </c>
      <c r="B17" t="s">
        <v>764</v>
      </c>
    </row>
    <row r="18" spans="1:2" x14ac:dyDescent="0.2">
      <c r="A18" s="77" t="s">
        <v>560</v>
      </c>
      <c r="B18" t="s">
        <v>764</v>
      </c>
    </row>
    <row r="19" spans="1:2" x14ac:dyDescent="0.2">
      <c r="A19" s="77" t="s">
        <v>561</v>
      </c>
      <c r="B19" t="s">
        <v>764</v>
      </c>
    </row>
    <row r="20" spans="1:2" x14ac:dyDescent="0.2">
      <c r="A20" s="77" t="s">
        <v>562</v>
      </c>
      <c r="B20" t="s">
        <v>764</v>
      </c>
    </row>
    <row r="21" spans="1:2" x14ac:dyDescent="0.2">
      <c r="A21" s="77" t="s">
        <v>563</v>
      </c>
      <c r="B21" t="s">
        <v>764</v>
      </c>
    </row>
    <row r="22" spans="1:2" x14ac:dyDescent="0.2">
      <c r="A22" s="77" t="s">
        <v>564</v>
      </c>
      <c r="B22" t="s">
        <v>764</v>
      </c>
    </row>
    <row r="23" spans="1:2" x14ac:dyDescent="0.2">
      <c r="A23" s="77" t="s">
        <v>565</v>
      </c>
      <c r="B23" t="s">
        <v>764</v>
      </c>
    </row>
    <row r="24" spans="1:2" x14ac:dyDescent="0.2">
      <c r="A24" s="77" t="s">
        <v>566</v>
      </c>
      <c r="B24" t="s">
        <v>764</v>
      </c>
    </row>
    <row r="25" spans="1:2" x14ac:dyDescent="0.2">
      <c r="A25" s="77" t="s">
        <v>567</v>
      </c>
      <c r="B25" t="s">
        <v>764</v>
      </c>
    </row>
    <row r="26" spans="1:2" x14ac:dyDescent="0.2">
      <c r="A26" s="77" t="s">
        <v>558</v>
      </c>
      <c r="B26" t="s">
        <v>783</v>
      </c>
    </row>
    <row r="27" spans="1:2" x14ac:dyDescent="0.2">
      <c r="A27" s="77" t="s">
        <v>559</v>
      </c>
      <c r="B27" t="s">
        <v>783</v>
      </c>
    </row>
    <row r="28" spans="1:2" x14ac:dyDescent="0.2">
      <c r="A28" s="77" t="s">
        <v>560</v>
      </c>
      <c r="B28" t="s">
        <v>783</v>
      </c>
    </row>
    <row r="29" spans="1:2" x14ac:dyDescent="0.2">
      <c r="A29" s="77" t="s">
        <v>561</v>
      </c>
      <c r="B29" t="s">
        <v>783</v>
      </c>
    </row>
    <row r="30" spans="1:2" x14ac:dyDescent="0.2">
      <c r="A30" s="77" t="s">
        <v>562</v>
      </c>
      <c r="B30" t="s">
        <v>783</v>
      </c>
    </row>
    <row r="31" spans="1:2" x14ac:dyDescent="0.2">
      <c r="A31" s="77" t="s">
        <v>563</v>
      </c>
      <c r="B31" t="s">
        <v>783</v>
      </c>
    </row>
    <row r="32" spans="1:2" x14ac:dyDescent="0.2">
      <c r="A32" s="77" t="s">
        <v>564</v>
      </c>
      <c r="B32" t="s">
        <v>783</v>
      </c>
    </row>
    <row r="33" spans="1:2" x14ac:dyDescent="0.2">
      <c r="A33" s="77" t="s">
        <v>565</v>
      </c>
      <c r="B33" t="s">
        <v>783</v>
      </c>
    </row>
    <row r="34" spans="1:2" x14ac:dyDescent="0.2">
      <c r="A34" s="77" t="s">
        <v>566</v>
      </c>
      <c r="B34" t="s">
        <v>783</v>
      </c>
    </row>
    <row r="35" spans="1:2" x14ac:dyDescent="0.2">
      <c r="A35" s="77" t="s">
        <v>567</v>
      </c>
      <c r="B35" t="s">
        <v>783</v>
      </c>
    </row>
    <row r="36" spans="1:2" x14ac:dyDescent="0.2">
      <c r="A36" s="92" t="s">
        <v>558</v>
      </c>
      <c r="B36" t="s">
        <v>784</v>
      </c>
    </row>
    <row r="37" spans="1:2" x14ac:dyDescent="0.2">
      <c r="A37" s="92" t="s">
        <v>559</v>
      </c>
      <c r="B37" t="s">
        <v>784</v>
      </c>
    </row>
    <row r="38" spans="1:2" x14ac:dyDescent="0.2">
      <c r="A38" s="92" t="s">
        <v>560</v>
      </c>
      <c r="B38" t="s">
        <v>784</v>
      </c>
    </row>
    <row r="39" spans="1:2" x14ac:dyDescent="0.2">
      <c r="A39" s="92" t="s">
        <v>561</v>
      </c>
      <c r="B39" t="s">
        <v>784</v>
      </c>
    </row>
    <row r="40" spans="1:2" x14ac:dyDescent="0.2">
      <c r="A40" s="92" t="s">
        <v>562</v>
      </c>
      <c r="B40" t="s">
        <v>784</v>
      </c>
    </row>
    <row r="41" spans="1:2" x14ac:dyDescent="0.2">
      <c r="A41" s="92" t="s">
        <v>563</v>
      </c>
      <c r="B41" t="s">
        <v>784</v>
      </c>
    </row>
    <row r="42" spans="1:2" x14ac:dyDescent="0.2">
      <c r="A42" s="92" t="s">
        <v>564</v>
      </c>
      <c r="B42" t="s">
        <v>784</v>
      </c>
    </row>
    <row r="43" spans="1:2" x14ac:dyDescent="0.2">
      <c r="A43" s="92" t="s">
        <v>565</v>
      </c>
      <c r="B43" t="s">
        <v>784</v>
      </c>
    </row>
    <row r="44" spans="1:2" x14ac:dyDescent="0.2">
      <c r="A44" s="92" t="s">
        <v>566</v>
      </c>
      <c r="B44" t="s">
        <v>784</v>
      </c>
    </row>
    <row r="45" spans="1:2" x14ac:dyDescent="0.2">
      <c r="A45" s="92" t="s">
        <v>567</v>
      </c>
      <c r="B45" t="s">
        <v>784</v>
      </c>
    </row>
    <row r="46" spans="1:2" x14ac:dyDescent="0.2">
      <c r="A46" s="92" t="s">
        <v>827</v>
      </c>
      <c r="B46" t="s">
        <v>789</v>
      </c>
    </row>
    <row r="47" spans="1:2" x14ac:dyDescent="0.2">
      <c r="A47" s="92" t="s">
        <v>828</v>
      </c>
      <c r="B47" t="s">
        <v>789</v>
      </c>
    </row>
  </sheetData>
  <mergeCells count="1">
    <mergeCell ref="C1:N1"/>
  </mergeCells>
  <conditionalFormatting sqref="A3:A35 A46:A49">
    <cfRule type="containsBlanks" dxfId="2" priority="2">
      <formula>LEN(TRIM(A3))=0</formula>
    </cfRule>
  </conditionalFormatting>
  <conditionalFormatting sqref="B3:N49">
    <cfRule type="containsBlanks" dxfId="1" priority="3">
      <formula>LEN(TRIM(B3))=0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907</v>
      </c>
      <c r="B2" t="s">
        <v>908</v>
      </c>
      <c r="C2" t="s">
        <v>909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533</v>
      </c>
      <c r="B1" s="49" t="s">
        <v>774</v>
      </c>
      <c r="C1" s="49" t="s">
        <v>478</v>
      </c>
      <c r="D1" s="49" t="s">
        <v>534</v>
      </c>
      <c r="E1" s="49" t="s">
        <v>524</v>
      </c>
      <c r="F1" s="76"/>
      <c r="G1" s="76"/>
      <c r="H1" s="49" t="s">
        <v>522</v>
      </c>
      <c r="I1" s="49" t="s">
        <v>523</v>
      </c>
      <c r="J1" s="53" t="s">
        <v>479</v>
      </c>
    </row>
    <row r="2" spans="1:10" ht="17" x14ac:dyDescent="0.2">
      <c r="A2" s="73" t="s">
        <v>757</v>
      </c>
      <c r="B2" s="73" t="s">
        <v>758</v>
      </c>
      <c r="C2" s="73" t="s">
        <v>518</v>
      </c>
      <c r="D2" s="73" t="s">
        <v>476</v>
      </c>
      <c r="E2" s="73" t="s">
        <v>535</v>
      </c>
      <c r="F2" s="73" t="s">
        <v>541</v>
      </c>
      <c r="G2" s="73" t="s">
        <v>537</v>
      </c>
      <c r="H2" s="73" t="s">
        <v>519</v>
      </c>
      <c r="I2" s="74" t="s">
        <v>463</v>
      </c>
      <c r="J2" s="75" t="s">
        <v>462</v>
      </c>
    </row>
    <row r="3" spans="1:10" ht="17" x14ac:dyDescent="0.2">
      <c r="A3" s="37" t="s">
        <v>464</v>
      </c>
      <c r="B3" s="37"/>
      <c r="C3" s="37" t="s">
        <v>389</v>
      </c>
      <c r="D3" s="37" t="str">
        <f>_xlfn.XLOOKUP(C3,Units!$A$2:$A$30,Units!$D$2:$D$30,"")</f>
        <v>Use a % change or a numerical change for the value of the retrofit</v>
      </c>
      <c r="E3" s="37">
        <v>-2</v>
      </c>
      <c r="F3" s="38" t="s">
        <v>477</v>
      </c>
      <c r="G3" s="39" t="str">
        <f>_xlfn.XLOOKUP(C3,Units!$A$2:$A$30,Units!$B$2:$B$30,"")</f>
        <v>C</v>
      </c>
      <c r="H3" s="37" t="s">
        <v>520</v>
      </c>
      <c r="I3" s="40" t="s">
        <v>552</v>
      </c>
      <c r="J3" s="72"/>
    </row>
    <row r="4" spans="1:10" ht="34" x14ac:dyDescent="0.2">
      <c r="A4" s="37" t="s">
        <v>465</v>
      </c>
      <c r="B4" s="37"/>
      <c r="C4" s="37" t="s">
        <v>381</v>
      </c>
      <c r="D4" s="37" t="str">
        <f>_xlfn.XLOOKUP(C4,Units!$A$2:$A$30,Units!$D$2:$D$30,"")</f>
        <v>Use a % change or a numerical change for the value of the retrofit</v>
      </c>
      <c r="E4" s="37">
        <v>4.5</v>
      </c>
      <c r="F4" s="38" t="s">
        <v>536</v>
      </c>
      <c r="G4" s="39" t="str">
        <f>_xlfn.XLOOKUP(C4,Units!$A$2:$A$30,Units!$B$2:$B$30,"")</f>
        <v>W/m2</v>
      </c>
      <c r="H4" s="37" t="s">
        <v>520</v>
      </c>
      <c r="I4" s="41" t="s">
        <v>466</v>
      </c>
      <c r="J4" s="72"/>
    </row>
    <row r="5" spans="1:10" ht="17" x14ac:dyDescent="0.2">
      <c r="A5" s="37" t="s">
        <v>467</v>
      </c>
      <c r="B5" s="37"/>
      <c r="C5" s="37" t="s">
        <v>380</v>
      </c>
      <c r="D5" s="37" t="str">
        <f>_xlfn.XLOOKUP(C5,Units!$A$2:$A$30,Units!$D$2:$D$30,"")</f>
        <v>Use a % change or a numerical change for the value of the retrofit</v>
      </c>
      <c r="E5" s="37">
        <v>-20</v>
      </c>
      <c r="F5" s="38" t="s">
        <v>477</v>
      </c>
      <c r="G5" s="39" t="str">
        <f>_xlfn.XLOOKUP(C5,Units!$A$2:$A$30,Units!$B$2:$B$30,"")</f>
        <v>W/m2</v>
      </c>
      <c r="H5" s="37" t="s">
        <v>520</v>
      </c>
      <c r="I5" s="41" t="s">
        <v>468</v>
      </c>
      <c r="J5" s="72"/>
    </row>
    <row r="6" spans="1:10" ht="17" x14ac:dyDescent="0.2">
      <c r="A6" s="37" t="s">
        <v>469</v>
      </c>
      <c r="B6" s="37"/>
      <c r="C6" s="37" t="s">
        <v>538</v>
      </c>
      <c r="D6" s="37" t="str">
        <f>_xlfn.XLOOKUP(C6,Units!$A$2:$A$30,Units!$D$2:$D$30,"")</f>
        <v>Use a % change or a numerical change for the value of the retrofit</v>
      </c>
      <c r="E6" s="37">
        <v>0.4</v>
      </c>
      <c r="F6" s="38" t="s">
        <v>536</v>
      </c>
      <c r="G6" s="39" t="str">
        <f>_xlfn.XLOOKUP(C6,Units!$A$2:$A$30,Units!$B$2:$B$30,"")</f>
        <v>ACH_natural</v>
      </c>
      <c r="H6" s="37" t="s">
        <v>520</v>
      </c>
      <c r="I6" s="41" t="s">
        <v>470</v>
      </c>
      <c r="J6" s="72"/>
    </row>
    <row r="7" spans="1:10" ht="34" x14ac:dyDescent="0.2">
      <c r="A7" s="37" t="s">
        <v>791</v>
      </c>
      <c r="B7" s="37"/>
      <c r="C7" s="37" t="s">
        <v>387</v>
      </c>
      <c r="D7" s="37" t="str">
        <f>_xlfn.XLOOKUP(C7,Units!$A$2:$A$30,Units!$D$2:$D$30,"")</f>
        <v>Change to the new heating fuel source (e.g., Electricity, Propane, NaturalGas)</v>
      </c>
      <c r="E7" s="37" t="s">
        <v>543</v>
      </c>
      <c r="F7" s="38" t="s">
        <v>542</v>
      </c>
      <c r="G7" s="39" t="str">
        <f>_xlfn.XLOOKUP(C7,Units!$A$2:$A$30,Units!$B$2:$B$30,"")</f>
        <v>ListChoice</v>
      </c>
      <c r="H7" s="37" t="s">
        <v>521</v>
      </c>
      <c r="I7" s="42" t="s">
        <v>471</v>
      </c>
      <c r="J7" s="72"/>
    </row>
    <row r="8" spans="1:10" ht="34" x14ac:dyDescent="0.2">
      <c r="A8" s="37" t="s">
        <v>397</v>
      </c>
      <c r="B8" s="37"/>
      <c r="C8" s="37" t="s">
        <v>399</v>
      </c>
      <c r="D8" s="37" t="str">
        <f>_xlfn.XLOOKUP(C8,Units!$A$2:$A$30,Units!$D$2:$D$30,"")</f>
        <v>Change to the new heating fuel source (e.g., Electricity, Propane, NaturalGas)</v>
      </c>
      <c r="E8" s="37" t="s">
        <v>543</v>
      </c>
      <c r="F8" s="38" t="s">
        <v>542</v>
      </c>
      <c r="G8" s="39" t="str">
        <f>_xlfn.XLOOKUP(C8,Units!$A$2:$A$30,Units!$B$2:$B$30,"")</f>
        <v>ListChoice</v>
      </c>
      <c r="H8" s="37" t="s">
        <v>521</v>
      </c>
      <c r="I8" s="41" t="s">
        <v>472</v>
      </c>
      <c r="J8" s="72"/>
    </row>
    <row r="9" spans="1:10" ht="34" x14ac:dyDescent="0.2">
      <c r="A9" s="37" t="s">
        <v>23</v>
      </c>
      <c r="B9" s="37"/>
      <c r="C9" s="37" t="s">
        <v>344</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342</v>
      </c>
      <c r="F9" s="38" t="s">
        <v>542</v>
      </c>
      <c r="G9" s="39" t="str">
        <f>_xlfn.XLOOKUP(C9,Units!$A$2:$A$30,Units!$B$2:$B$30,"")</f>
        <v>MaterialThicknessList</v>
      </c>
      <c r="H9" s="37" t="s">
        <v>521</v>
      </c>
      <c r="I9" s="42" t="s">
        <v>473</v>
      </c>
      <c r="J9" s="72"/>
    </row>
    <row r="10" spans="1:10" ht="17" x14ac:dyDescent="0.2">
      <c r="A10" s="37" t="s">
        <v>474</v>
      </c>
      <c r="B10" s="37"/>
      <c r="C10" s="37" t="s">
        <v>544</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548</v>
      </c>
      <c r="F10" s="38" t="s">
        <v>542</v>
      </c>
      <c r="G10" s="39" t="str">
        <f>_xlfn.XLOOKUP(C10,Units!$A$2:$A$30,Units!$B$2:$B$30,"")</f>
        <v>MaterialThicknessList</v>
      </c>
      <c r="H10" s="37" t="s">
        <v>521</v>
      </c>
      <c r="I10" s="41" t="s">
        <v>475</v>
      </c>
      <c r="J10" s="72"/>
    </row>
    <row r="11" spans="1:10" x14ac:dyDescent="0.2">
      <c r="A11" s="37" t="s">
        <v>23</v>
      </c>
      <c r="B11" s="37"/>
      <c r="C11" s="11" t="s">
        <v>538</v>
      </c>
      <c r="D11" s="11" t="str">
        <f>_xlfn.XLOOKUP(C11,Units!$A$2:$A$30,Units!$D$2:$D$30,"")</f>
        <v>Use a % change or a numerical change for the value of the retrofit</v>
      </c>
      <c r="E11">
        <v>-10</v>
      </c>
      <c r="F11" s="12" t="s">
        <v>477</v>
      </c>
      <c r="G11" t="str">
        <f>_xlfn.XLOOKUP(C11,Units!$A$2:$A$30,Units!$B$2:$B$30,"")</f>
        <v>ACH_natural</v>
      </c>
    </row>
    <row r="12" spans="1:10" x14ac:dyDescent="0.2">
      <c r="B12" s="37"/>
      <c r="C12" s="11" t="s">
        <v>381</v>
      </c>
      <c r="D12" s="11" t="str">
        <f>_xlfn.XLOOKUP(C12,Units!$A$2:$A$30,Units!$D$2:$D$30,"")</f>
        <v>Use a % change or a numerical change for the value of the retrofit</v>
      </c>
      <c r="F12" s="12"/>
      <c r="G12" t="str">
        <f>_xlfn.XLOOKUP(C12,Units!$A$2:$A$30,Units!$B$2:$B$30,"")</f>
        <v>W/m2</v>
      </c>
    </row>
    <row r="13" spans="1:10" x14ac:dyDescent="0.2">
      <c r="B13" s="37"/>
      <c r="C13" s="11" t="s">
        <v>341</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544</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702</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522</v>
      </c>
      <c r="B1" s="70"/>
      <c r="C1" s="125"/>
      <c r="D1" s="125"/>
      <c r="E1" s="125"/>
      <c r="F1" s="125"/>
      <c r="G1" s="125"/>
      <c r="H1" s="125"/>
    </row>
    <row r="2" spans="1:8" x14ac:dyDescent="0.2">
      <c r="A2" s="43" t="s">
        <v>757</v>
      </c>
      <c r="B2" s="43" t="s">
        <v>792</v>
      </c>
      <c r="C2" s="43" t="s">
        <v>793</v>
      </c>
      <c r="D2" s="43" t="s">
        <v>794</v>
      </c>
      <c r="E2" s="102"/>
      <c r="F2" s="43"/>
      <c r="G2" s="43"/>
      <c r="H2" s="45"/>
    </row>
    <row r="3" spans="1:8" x14ac:dyDescent="0.2">
      <c r="A3" t="s">
        <v>795</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HVAC_DHW_assembly!$A$3:$A$74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373</v>
      </c>
      <c r="B1" s="1" t="s">
        <v>400</v>
      </c>
      <c r="C1" s="1" t="s">
        <v>366</v>
      </c>
      <c r="D1" s="1" t="s">
        <v>525</v>
      </c>
    </row>
    <row r="2" spans="1:4" x14ac:dyDescent="0.2">
      <c r="A2" t="s">
        <v>341</v>
      </c>
      <c r="B2" t="s">
        <v>420</v>
      </c>
      <c r="C2" t="s">
        <v>419</v>
      </c>
      <c r="D2" t="s">
        <v>526</v>
      </c>
    </row>
    <row r="3" spans="1:4" x14ac:dyDescent="0.2">
      <c r="A3" t="s">
        <v>344</v>
      </c>
      <c r="B3" t="s">
        <v>420</v>
      </c>
      <c r="C3" t="s">
        <v>421</v>
      </c>
      <c r="D3" t="s">
        <v>526</v>
      </c>
    </row>
    <row r="4" spans="1:4" x14ac:dyDescent="0.2">
      <c r="A4" t="s">
        <v>347</v>
      </c>
      <c r="B4" t="s">
        <v>420</v>
      </c>
      <c r="C4" t="s">
        <v>422</v>
      </c>
      <c r="D4" t="s">
        <v>526</v>
      </c>
    </row>
    <row r="5" spans="1:4" x14ac:dyDescent="0.2">
      <c r="A5" t="s">
        <v>355</v>
      </c>
      <c r="B5" t="s">
        <v>420</v>
      </c>
      <c r="C5" t="s">
        <v>423</v>
      </c>
      <c r="D5" t="s">
        <v>526</v>
      </c>
    </row>
    <row r="6" spans="1:4" x14ac:dyDescent="0.2">
      <c r="A6" t="s">
        <v>358</v>
      </c>
      <c r="B6" t="s">
        <v>420</v>
      </c>
      <c r="C6" t="s">
        <v>424</v>
      </c>
      <c r="D6" t="s">
        <v>526</v>
      </c>
    </row>
    <row r="7" spans="1:4" x14ac:dyDescent="0.2">
      <c r="A7" t="s">
        <v>360</v>
      </c>
      <c r="B7" t="s">
        <v>420</v>
      </c>
      <c r="C7" t="s">
        <v>425</v>
      </c>
      <c r="D7" t="s">
        <v>526</v>
      </c>
    </row>
    <row r="8" spans="1:4" x14ac:dyDescent="0.2">
      <c r="A8" t="s">
        <v>544</v>
      </c>
      <c r="B8" t="s">
        <v>420</v>
      </c>
      <c r="C8" t="s">
        <v>545</v>
      </c>
      <c r="D8" t="s">
        <v>526</v>
      </c>
    </row>
    <row r="9" spans="1:4" x14ac:dyDescent="0.2">
      <c r="A9" t="s">
        <v>379</v>
      </c>
      <c r="B9" t="s">
        <v>428</v>
      </c>
      <c r="C9" t="s">
        <v>436</v>
      </c>
      <c r="D9" t="s">
        <v>527</v>
      </c>
    </row>
    <row r="10" spans="1:4" x14ac:dyDescent="0.2">
      <c r="A10" t="s">
        <v>380</v>
      </c>
      <c r="B10" t="s">
        <v>401</v>
      </c>
      <c r="C10" t="s">
        <v>437</v>
      </c>
      <c r="D10" t="s">
        <v>527</v>
      </c>
    </row>
    <row r="11" spans="1:4" x14ac:dyDescent="0.2">
      <c r="A11" t="s">
        <v>381</v>
      </c>
      <c r="B11" t="s">
        <v>401</v>
      </c>
      <c r="C11" t="s">
        <v>438</v>
      </c>
      <c r="D11" t="s">
        <v>527</v>
      </c>
    </row>
    <row r="12" spans="1:4" x14ac:dyDescent="0.2">
      <c r="A12" t="s">
        <v>382</v>
      </c>
      <c r="B12" t="s">
        <v>429</v>
      </c>
      <c r="C12" t="s">
        <v>439</v>
      </c>
      <c r="D12" t="s">
        <v>528</v>
      </c>
    </row>
    <row r="13" spans="1:4" x14ac:dyDescent="0.2">
      <c r="A13" t="s">
        <v>538</v>
      </c>
      <c r="B13" t="s">
        <v>539</v>
      </c>
      <c r="C13" t="s">
        <v>540</v>
      </c>
      <c r="D13" t="s">
        <v>527</v>
      </c>
    </row>
    <row r="14" spans="1:4" x14ac:dyDescent="0.2">
      <c r="A14" t="s">
        <v>383</v>
      </c>
      <c r="B14" t="s">
        <v>430</v>
      </c>
      <c r="C14" t="s">
        <v>440</v>
      </c>
      <c r="D14" t="s">
        <v>529</v>
      </c>
    </row>
    <row r="15" spans="1:4" x14ac:dyDescent="0.2">
      <c r="A15" t="s">
        <v>384</v>
      </c>
      <c r="B15" t="s">
        <v>430</v>
      </c>
      <c r="C15" t="s">
        <v>440</v>
      </c>
      <c r="D15" t="s">
        <v>529</v>
      </c>
    </row>
    <row r="16" spans="1:4" x14ac:dyDescent="0.2">
      <c r="A16" t="s">
        <v>385</v>
      </c>
      <c r="B16" t="s">
        <v>431</v>
      </c>
      <c r="C16" t="s">
        <v>441</v>
      </c>
      <c r="D16" t="s">
        <v>527</v>
      </c>
    </row>
    <row r="17" spans="1:4" x14ac:dyDescent="0.2">
      <c r="A17" t="s">
        <v>386</v>
      </c>
      <c r="B17" t="s">
        <v>431</v>
      </c>
      <c r="C17" t="s">
        <v>442</v>
      </c>
      <c r="D17" t="s">
        <v>527</v>
      </c>
    </row>
    <row r="18" spans="1:4" x14ac:dyDescent="0.2">
      <c r="A18" t="s">
        <v>387</v>
      </c>
      <c r="B18" t="s">
        <v>430</v>
      </c>
      <c r="C18" t="s">
        <v>443</v>
      </c>
      <c r="D18" t="s">
        <v>531</v>
      </c>
    </row>
    <row r="19" spans="1:4" x14ac:dyDescent="0.2">
      <c r="A19" t="s">
        <v>388</v>
      </c>
      <c r="B19" t="s">
        <v>430</v>
      </c>
      <c r="C19" t="s">
        <v>444</v>
      </c>
      <c r="D19" t="s">
        <v>532</v>
      </c>
    </row>
    <row r="20" spans="1:4" x14ac:dyDescent="0.2">
      <c r="A20" t="s">
        <v>389</v>
      </c>
      <c r="B20" t="s">
        <v>431</v>
      </c>
      <c r="C20" t="s">
        <v>445</v>
      </c>
      <c r="D20" t="s">
        <v>527</v>
      </c>
    </row>
    <row r="21" spans="1:4" x14ac:dyDescent="0.2">
      <c r="A21" t="s">
        <v>390</v>
      </c>
      <c r="B21" t="s">
        <v>431</v>
      </c>
      <c r="C21" t="s">
        <v>446</v>
      </c>
      <c r="D21" t="s">
        <v>527</v>
      </c>
    </row>
    <row r="22" spans="1:4" x14ac:dyDescent="0.2">
      <c r="A22" t="s">
        <v>391</v>
      </c>
      <c r="B22" t="s">
        <v>432</v>
      </c>
      <c r="C22" t="s">
        <v>447</v>
      </c>
      <c r="D22" t="s">
        <v>530</v>
      </c>
    </row>
    <row r="23" spans="1:4" x14ac:dyDescent="0.2">
      <c r="A23" t="s">
        <v>392</v>
      </c>
      <c r="B23" t="s">
        <v>432</v>
      </c>
      <c r="C23" t="s">
        <v>448</v>
      </c>
      <c r="D23" t="s">
        <v>530</v>
      </c>
    </row>
    <row r="24" spans="1:4" x14ac:dyDescent="0.2">
      <c r="A24" t="s">
        <v>393</v>
      </c>
      <c r="B24" t="s">
        <v>433</v>
      </c>
      <c r="C24" t="s">
        <v>449</v>
      </c>
      <c r="D24" t="s">
        <v>527</v>
      </c>
    </row>
    <row r="25" spans="1:4" x14ac:dyDescent="0.2">
      <c r="A25" t="s">
        <v>394</v>
      </c>
      <c r="B25" t="s">
        <v>450</v>
      </c>
      <c r="C25" t="s">
        <v>451</v>
      </c>
      <c r="D25" t="s">
        <v>527</v>
      </c>
    </row>
    <row r="26" spans="1:4" x14ac:dyDescent="0.2">
      <c r="A26" t="s">
        <v>395</v>
      </c>
      <c r="B26" t="s">
        <v>450</v>
      </c>
      <c r="C26" t="s">
        <v>452</v>
      </c>
      <c r="D26" t="s">
        <v>527</v>
      </c>
    </row>
    <row r="27" spans="1:4" x14ac:dyDescent="0.2">
      <c r="A27" s="6" t="s">
        <v>426</v>
      </c>
      <c r="B27" t="s">
        <v>435</v>
      </c>
      <c r="C27" t="s">
        <v>453</v>
      </c>
      <c r="D27" t="s">
        <v>527</v>
      </c>
    </row>
    <row r="28" spans="1:4" x14ac:dyDescent="0.2">
      <c r="A28" t="s">
        <v>398</v>
      </c>
      <c r="B28" t="s">
        <v>431</v>
      </c>
      <c r="C28" t="s">
        <v>454</v>
      </c>
      <c r="D28" t="s">
        <v>527</v>
      </c>
    </row>
    <row r="29" spans="1:4" x14ac:dyDescent="0.2">
      <c r="A29" t="s">
        <v>427</v>
      </c>
      <c r="B29" t="s">
        <v>434</v>
      </c>
      <c r="C29" t="s">
        <v>455</v>
      </c>
      <c r="D29" t="s">
        <v>527</v>
      </c>
    </row>
    <row r="30" spans="1:4" x14ac:dyDescent="0.2">
      <c r="A30" t="s">
        <v>399</v>
      </c>
      <c r="B30" t="s">
        <v>430</v>
      </c>
      <c r="C30" t="s">
        <v>456</v>
      </c>
      <c r="D30" t="s">
        <v>531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783</v>
      </c>
      <c r="B1" t="s">
        <v>799</v>
      </c>
      <c r="G1" t="s">
        <v>800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801</v>
      </c>
      <c r="B1" t="s">
        <v>802</v>
      </c>
      <c r="C1" t="s">
        <v>803</v>
      </c>
      <c r="D1" t="s">
        <v>804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M6"/>
  <sheetViews>
    <sheetView workbookViewId="0">
      <selection activeCell="B14" sqref="B14"/>
    </sheetView>
  </sheetViews>
  <sheetFormatPr baseColWidth="10" defaultColWidth="8.83203125" defaultRowHeight="16" x14ac:dyDescent="0.2"/>
  <cols>
    <col min="1" max="1" width="15.1640625" customWidth="1"/>
    <col min="2" max="2" width="22.1640625" customWidth="1"/>
    <col min="3" max="10" width="15.1640625" customWidth="1"/>
    <col min="11" max="11" width="24.1640625" customWidth="1"/>
    <col min="12" max="12" width="19.1640625" customWidth="1"/>
  </cols>
  <sheetData>
    <row r="1" spans="1:13" x14ac:dyDescent="0.2">
      <c r="A1" t="s">
        <v>397</v>
      </c>
      <c r="D1" t="s">
        <v>584</v>
      </c>
      <c r="G1" t="s">
        <v>593</v>
      </c>
    </row>
    <row r="2" spans="1:13" ht="17" x14ac:dyDescent="0.2">
      <c r="A2" s="50" t="s">
        <v>399</v>
      </c>
      <c r="B2" t="s">
        <v>595</v>
      </c>
      <c r="C2" s="50" t="s">
        <v>398</v>
      </c>
      <c r="D2" s="51" t="s">
        <v>582</v>
      </c>
      <c r="E2" s="50" t="s">
        <v>581</v>
      </c>
      <c r="F2" s="52" t="s">
        <v>592</v>
      </c>
      <c r="G2" s="50" t="s">
        <v>588</v>
      </c>
      <c r="H2" s="50" t="s">
        <v>587</v>
      </c>
      <c r="I2" s="51" t="s">
        <v>585</v>
      </c>
      <c r="J2" s="50" t="s">
        <v>586</v>
      </c>
      <c r="K2" s="79" t="s">
        <v>580</v>
      </c>
      <c r="L2" s="79" t="s">
        <v>598</v>
      </c>
      <c r="M2" s="79" t="s">
        <v>599</v>
      </c>
    </row>
    <row r="3" spans="1:13" x14ac:dyDescent="0.2">
      <c r="A3" t="s">
        <v>590</v>
      </c>
      <c r="B3" t="s">
        <v>610</v>
      </c>
      <c r="D3" t="s">
        <v>607</v>
      </c>
      <c r="E3" t="s">
        <v>596</v>
      </c>
      <c r="F3" t="s">
        <v>598</v>
      </c>
      <c r="G3" t="s">
        <v>464</v>
      </c>
      <c r="H3" t="s">
        <v>602</v>
      </c>
      <c r="I3" t="s">
        <v>590</v>
      </c>
      <c r="K3" t="s">
        <v>615</v>
      </c>
      <c r="L3" t="s">
        <v>767</v>
      </c>
      <c r="M3" t="s">
        <v>766</v>
      </c>
    </row>
    <row r="4" spans="1:13" x14ac:dyDescent="0.2">
      <c r="A4" t="s">
        <v>594</v>
      </c>
      <c r="B4" t="s">
        <v>611</v>
      </c>
      <c r="D4" t="s">
        <v>606</v>
      </c>
      <c r="E4" t="s">
        <v>597</v>
      </c>
      <c r="F4" t="s">
        <v>599</v>
      </c>
      <c r="G4" t="s">
        <v>583</v>
      </c>
      <c r="H4" t="s">
        <v>589</v>
      </c>
      <c r="I4" t="s">
        <v>594</v>
      </c>
      <c r="K4" t="s">
        <v>613</v>
      </c>
      <c r="L4" t="s">
        <v>768</v>
      </c>
      <c r="M4" t="s">
        <v>769</v>
      </c>
    </row>
    <row r="5" spans="1:13" x14ac:dyDescent="0.2">
      <c r="A5" t="s">
        <v>543</v>
      </c>
      <c r="D5" t="s">
        <v>608</v>
      </c>
      <c r="F5" t="s">
        <v>600</v>
      </c>
      <c r="I5" t="s">
        <v>603</v>
      </c>
      <c r="K5" t="s">
        <v>614</v>
      </c>
    </row>
    <row r="6" spans="1:13" x14ac:dyDescent="0.2">
      <c r="A6" t="s">
        <v>770</v>
      </c>
      <c r="D6" t="s">
        <v>609</v>
      </c>
      <c r="F6" t="s">
        <v>601</v>
      </c>
      <c r="I6" t="s">
        <v>543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7"/>
  <sheetViews>
    <sheetView workbookViewId="0">
      <selection activeCell="E18" sqref="E18"/>
    </sheetView>
  </sheetViews>
  <sheetFormatPr baseColWidth="10" defaultColWidth="11.5" defaultRowHeight="16" x14ac:dyDescent="0.2"/>
  <cols>
    <col min="1" max="1" width="16.6640625" customWidth="1"/>
  </cols>
  <sheetData>
    <row r="1" spans="1:5" x14ac:dyDescent="0.2">
      <c r="A1" s="1" t="s">
        <v>772</v>
      </c>
      <c r="B1" s="1" t="s">
        <v>775</v>
      </c>
      <c r="C1" s="1" t="s">
        <v>776</v>
      </c>
      <c r="D1" s="1" t="s">
        <v>777</v>
      </c>
      <c r="E1" s="1" t="s">
        <v>361</v>
      </c>
    </row>
    <row r="2" spans="1:5" x14ac:dyDescent="0.2">
      <c r="A2" t="s">
        <v>546</v>
      </c>
      <c r="B2">
        <v>0.90500000000000003</v>
      </c>
      <c r="C2">
        <v>5.8940000000000001</v>
      </c>
      <c r="D2">
        <v>0.91300000000000003</v>
      </c>
      <c r="E2" t="s">
        <v>778</v>
      </c>
    </row>
    <row r="3" spans="1:5" x14ac:dyDescent="0.2">
      <c r="A3" t="s">
        <v>547</v>
      </c>
      <c r="B3">
        <v>0.76400000000000001</v>
      </c>
      <c r="C3">
        <v>2.72</v>
      </c>
      <c r="D3">
        <v>0.81200000000000006</v>
      </c>
      <c r="E3" t="s">
        <v>779</v>
      </c>
    </row>
    <row r="4" spans="1:5" x14ac:dyDescent="0.2">
      <c r="A4" t="s">
        <v>548</v>
      </c>
      <c r="B4">
        <v>0.373</v>
      </c>
      <c r="C4">
        <v>1.4930000000000001</v>
      </c>
      <c r="D4">
        <v>0.44400000000000001</v>
      </c>
      <c r="E4" t="s">
        <v>779</v>
      </c>
    </row>
    <row r="5" spans="1:5" x14ac:dyDescent="0.2">
      <c r="A5" t="s">
        <v>549</v>
      </c>
      <c r="B5">
        <v>0.64900000000000002</v>
      </c>
      <c r="C5">
        <v>1.5069999999999999</v>
      </c>
      <c r="D5">
        <v>0.76900000000000002</v>
      </c>
      <c r="E5" t="s">
        <v>779</v>
      </c>
    </row>
    <row r="6" spans="1:5" x14ac:dyDescent="0.2">
      <c r="A6" t="s">
        <v>550</v>
      </c>
      <c r="B6">
        <v>0.76400000000000001</v>
      </c>
      <c r="C6">
        <v>0.78500000000000003</v>
      </c>
      <c r="D6">
        <v>0.66100000000000003</v>
      </c>
      <c r="E6" t="s">
        <v>780</v>
      </c>
    </row>
    <row r="7" spans="1:5" x14ac:dyDescent="0.2">
      <c r="A7" t="s">
        <v>860</v>
      </c>
      <c r="B7">
        <v>0.67330000000000001</v>
      </c>
      <c r="C7">
        <v>0.89900000000000002</v>
      </c>
      <c r="D7">
        <v>0.55600000000000005</v>
      </c>
      <c r="E7" t="s">
        <v>779</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457</v>
      </c>
      <c r="B1" t="s">
        <v>688</v>
      </c>
      <c r="C1" t="s">
        <v>687</v>
      </c>
      <c r="D1" t="s">
        <v>689</v>
      </c>
    </row>
    <row r="2" spans="1:4" x14ac:dyDescent="0.2">
      <c r="A2" t="s">
        <v>690</v>
      </c>
      <c r="B2" t="s">
        <v>692</v>
      </c>
      <c r="C2" t="s">
        <v>692</v>
      </c>
      <c r="D2" t="s">
        <v>692</v>
      </c>
    </row>
    <row r="3" spans="1:4" x14ac:dyDescent="0.2">
      <c r="A3" t="s">
        <v>691</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B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376</v>
      </c>
      <c r="D1" t="s">
        <v>378</v>
      </c>
      <c r="G1" t="s">
        <v>396</v>
      </c>
      <c r="J1" t="s">
        <v>397</v>
      </c>
    </row>
    <row r="2" spans="1:11" x14ac:dyDescent="0.2">
      <c r="A2" s="1" t="s">
        <v>365</v>
      </c>
      <c r="B2" s="1" t="s">
        <v>366</v>
      </c>
      <c r="D2" s="1" t="s">
        <v>365</v>
      </c>
      <c r="E2" s="1" t="s">
        <v>366</v>
      </c>
      <c r="G2" s="1" t="s">
        <v>365</v>
      </c>
      <c r="H2" s="1" t="s">
        <v>366</v>
      </c>
      <c r="J2" s="2" t="s">
        <v>365</v>
      </c>
      <c r="K2" s="2" t="s">
        <v>366</v>
      </c>
    </row>
    <row r="3" spans="1:11" x14ac:dyDescent="0.2">
      <c r="A3" t="s">
        <v>341</v>
      </c>
      <c r="D3" t="s">
        <v>379</v>
      </c>
      <c r="G3" t="s">
        <v>383</v>
      </c>
      <c r="H3" t="s">
        <v>415</v>
      </c>
      <c r="J3" s="6" t="s">
        <v>426</v>
      </c>
    </row>
    <row r="4" spans="1:11" x14ac:dyDescent="0.2">
      <c r="A4" t="s">
        <v>344</v>
      </c>
      <c r="D4" t="s">
        <v>380</v>
      </c>
      <c r="G4" t="s">
        <v>384</v>
      </c>
      <c r="H4" t="s">
        <v>415</v>
      </c>
      <c r="J4" t="s">
        <v>398</v>
      </c>
    </row>
    <row r="5" spans="1:11" x14ac:dyDescent="0.2">
      <c r="A5" t="s">
        <v>347</v>
      </c>
      <c r="D5" t="s">
        <v>538</v>
      </c>
      <c r="G5" t="s">
        <v>385</v>
      </c>
      <c r="H5" t="s">
        <v>416</v>
      </c>
      <c r="J5" t="s">
        <v>427</v>
      </c>
    </row>
    <row r="6" spans="1:11" x14ac:dyDescent="0.2">
      <c r="A6" t="s">
        <v>355</v>
      </c>
      <c r="D6" t="s">
        <v>381</v>
      </c>
      <c r="G6" t="s">
        <v>386</v>
      </c>
      <c r="H6" t="s">
        <v>417</v>
      </c>
      <c r="J6" t="s">
        <v>399</v>
      </c>
    </row>
    <row r="7" spans="1:11" x14ac:dyDescent="0.2">
      <c r="A7" t="s">
        <v>358</v>
      </c>
      <c r="D7" t="s">
        <v>382</v>
      </c>
      <c r="G7" t="s">
        <v>387</v>
      </c>
    </row>
    <row r="8" spans="1:11" x14ac:dyDescent="0.2">
      <c r="A8" t="s">
        <v>544</v>
      </c>
      <c r="G8" t="s">
        <v>388</v>
      </c>
    </row>
    <row r="9" spans="1:11" x14ac:dyDescent="0.2">
      <c r="A9" t="s">
        <v>360</v>
      </c>
      <c r="G9" t="s">
        <v>389</v>
      </c>
    </row>
    <row r="10" spans="1:11" x14ac:dyDescent="0.2">
      <c r="G10" t="s">
        <v>390</v>
      </c>
    </row>
    <row r="11" spans="1:11" x14ac:dyDescent="0.2">
      <c r="G11" t="s">
        <v>391</v>
      </c>
    </row>
    <row r="12" spans="1:11" x14ac:dyDescent="0.2">
      <c r="G12" t="s">
        <v>392</v>
      </c>
    </row>
    <row r="13" spans="1:11" x14ac:dyDescent="0.2">
      <c r="G13" t="s">
        <v>393</v>
      </c>
    </row>
    <row r="14" spans="1:11" x14ac:dyDescent="0.2">
      <c r="G14" t="s">
        <v>394</v>
      </c>
    </row>
    <row r="15" spans="1:11" x14ac:dyDescent="0.2">
      <c r="G15" t="s">
        <v>395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556</v>
      </c>
      <c r="B1" t="s">
        <v>764</v>
      </c>
      <c r="C1" t="s">
        <v>783</v>
      </c>
      <c r="D1" t="s">
        <v>784</v>
      </c>
      <c r="E1" t="s">
        <v>789</v>
      </c>
    </row>
    <row r="2" spans="1:5" x14ac:dyDescent="0.2">
      <c r="A2" t="s">
        <v>568</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790</v>
      </c>
    </row>
    <row r="3" spans="1:5" x14ac:dyDescent="0.2">
      <c r="A3" s="77" t="s">
        <v>557</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612</v>
      </c>
      <c r="B4" t="str">
        <v>Residential_occ</v>
      </c>
      <c r="C4" t="str">
        <v>Residential_equipment</v>
      </c>
      <c r="D4" t="str">
        <v>Residential_light</v>
      </c>
      <c r="E4" t="str">
        <v>Res_heating</v>
      </c>
    </row>
    <row r="5" spans="1:5" x14ac:dyDescent="0.2">
      <c r="A5" s="77" t="s">
        <v>558</v>
      </c>
      <c r="B5" t="str">
        <v>Residential_busy_occ</v>
      </c>
      <c r="C5" t="str">
        <v>Residential_busy_equipment</v>
      </c>
      <c r="D5" t="str">
        <v>Residential_busy_light</v>
      </c>
      <c r="E5" t="str">
        <v>Res_cooling</v>
      </c>
    </row>
    <row r="6" spans="1:5" x14ac:dyDescent="0.2">
      <c r="A6" s="77" t="s">
        <v>559</v>
      </c>
      <c r="B6" t="str">
        <v>Kitchen</v>
      </c>
      <c r="C6" t="str">
        <v>Kitchen</v>
      </c>
      <c r="D6" t="str">
        <v>Kitchen</v>
      </c>
    </row>
    <row r="7" spans="1:5" x14ac:dyDescent="0.2">
      <c r="A7" s="77" t="s">
        <v>560</v>
      </c>
      <c r="B7" t="str">
        <v>Office</v>
      </c>
      <c r="C7" t="str">
        <v>Office</v>
      </c>
      <c r="D7" t="str">
        <v>Office</v>
      </c>
    </row>
    <row r="8" spans="1:5" x14ac:dyDescent="0.2">
      <c r="A8" s="77" t="s">
        <v>561</v>
      </c>
      <c r="B8" t="str">
        <v>MeetingRoom</v>
      </c>
      <c r="C8" t="str">
        <v>MeetingRoom</v>
      </c>
      <c r="D8" t="str">
        <v>MeetingRoom</v>
      </c>
    </row>
    <row r="9" spans="1:5" x14ac:dyDescent="0.2">
      <c r="A9" s="77" t="s">
        <v>562</v>
      </c>
      <c r="B9" t="str">
        <v>HotelRoom</v>
      </c>
      <c r="C9" t="str">
        <v>HotelRoom</v>
      </c>
      <c r="D9" t="str">
        <v>HotelRoom</v>
      </c>
    </row>
    <row r="10" spans="1:5" x14ac:dyDescent="0.2">
      <c r="A10" s="77" t="s">
        <v>563</v>
      </c>
      <c r="B10" t="str">
        <v>ClassRoom</v>
      </c>
      <c r="C10" t="str">
        <v>ClassRoom</v>
      </c>
      <c r="D10" t="str">
        <v>ClassRoom</v>
      </c>
    </row>
    <row r="11" spans="1:5" x14ac:dyDescent="0.2">
      <c r="A11" s="77" t="s">
        <v>564</v>
      </c>
      <c r="B11" t="str">
        <v>Library</v>
      </c>
      <c r="C11" t="str">
        <v>Library</v>
      </c>
      <c r="D11" t="str">
        <v>Library</v>
      </c>
    </row>
    <row r="12" spans="1:5" x14ac:dyDescent="0.2">
      <c r="A12" s="77" t="s">
        <v>565</v>
      </c>
      <c r="B12" t="str">
        <v>LectureHall</v>
      </c>
      <c r="C12" t="str">
        <v>LectureHall</v>
      </c>
      <c r="D12" t="str">
        <v>LectureHall</v>
      </c>
    </row>
    <row r="13" spans="1:5" x14ac:dyDescent="0.2">
      <c r="A13" s="77" t="s">
        <v>566</v>
      </c>
      <c r="B13" t="str">
        <v>SuperMarket</v>
      </c>
      <c r="C13" t="str">
        <v>SuperMarket</v>
      </c>
      <c r="D13" t="str">
        <v>SuperMarket</v>
      </c>
    </row>
    <row r="14" spans="1:5" x14ac:dyDescent="0.2">
      <c r="A14" s="77" t="s">
        <v>567</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B3" sqref="B3"/>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341</v>
      </c>
      <c r="B1" s="8" t="s">
        <v>344</v>
      </c>
      <c r="C1" s="8" t="s">
        <v>347</v>
      </c>
      <c r="D1" s="8" t="s">
        <v>355</v>
      </c>
      <c r="E1" s="8" t="s">
        <v>358</v>
      </c>
      <c r="F1" s="8" t="s">
        <v>360</v>
      </c>
      <c r="G1" s="8" t="s">
        <v>544</v>
      </c>
    </row>
    <row r="2" spans="1:7" x14ac:dyDescent="0.2">
      <c r="A2" t="str" cm="1">
        <f t="array" ref="A2:A3">_xlfn._xlws.FILTER(IF(Construction_components!$B:$B=A$1,Construction_components!$D:$D,""),IF(Construction_components!$B:$B=A$1,Construction_components!$D:$D,"")&lt;&gt;"")</f>
        <v>[Oriented strand board,0.019,Oriented strand board,0.019,Oriented strand board,0.019,Oriented strand board,0.019]</v>
      </c>
      <c r="B2" t="str" cm="1">
        <f t="array" ref="B2:B9">_xlfn._xlws.FILTER(IF(Construction_components!$B:$B=B$1,Construction_components!$D:$D,""),IF(Construction_components!$B:$B=B$1,Construction_components!$D:$D,"")&lt;&gt;"")</f>
        <v>[Concrete Cement/Lime - Mortar - And Stucco - 1600 Kg/M3 - 51mm,0.019,Vaporpermeable Felt,0.01,Oriented strand board,0.0158,LargeOffice-1A_MAT-AIR-WALL,0.012,Gypsum Board,0.0157]</v>
      </c>
      <c r="C2" t="str" cm="1">
        <f t="array" ref="C2:C4">_xlfn._xlws.FILTER(IF(Construction_components!$B:$B=C$1,Construction_components!$D:$D,""),IF(Construction_components!$B:$B=C$1,Construction_components!$D:$D,"")&lt;&gt;"")</f>
        <v>[Stucco,0.02,Oriented strand board,0.03]</v>
      </c>
      <c r="D2" t="str" cm="1">
        <f t="array" ref="D2">_xlfn._xlws.FILTER(IF(Construction_components!$B:$B=D$1,Construction_components!$D:$D,""),IF(Construction_components!$B:$B=D$1,Construction_components!$D:$D,"")&lt;&gt;"")</f>
        <v>[]</v>
      </c>
      <c r="E2" t="str" cm="1">
        <f t="array" ref="E2">_xlfn._xlws.FILTER(IF(Construction_components!$B:$B=E$1,Construction_components!$D:$D,""),IF(Construction_components!$B:$B=E$1,Construction_components!$D:$D,"")&lt;&gt;"")</f>
        <v>[]</v>
      </c>
      <c r="F2" t="str" cm="1">
        <f t="array" ref="F2">_xlfn._xlws.FILTER(IF(Construction_components!$B:$B=F$1,Construction_components!$D:$D,""),IF(Construction_components!$B:$B=F$1,Construction_components!$D:$D,"")&lt;&gt;"")</f>
        <v>[]</v>
      </c>
      <c r="G2" t="s">
        <v>546</v>
      </c>
    </row>
    <row r="3" spans="1:7" x14ac:dyDescent="0.2">
      <c r="A3" t="str">
        <v>[XPS Board,0.12,General Concrete,0.2]</v>
      </c>
      <c r="B3" t="str">
        <v>[]</v>
      </c>
      <c r="C3" t="str">
        <v>[]</v>
      </c>
      <c r="G3" t="s">
        <v>547</v>
      </c>
    </row>
    <row r="4" spans="1:7" x14ac:dyDescent="0.2">
      <c r="B4" t="str">
        <v>[]</v>
      </c>
      <c r="C4" t="str">
        <v>[]</v>
      </c>
      <c r="G4" t="s">
        <v>548</v>
      </c>
    </row>
    <row r="5" spans="1:7" x14ac:dyDescent="0.2">
      <c r="B5" t="str">
        <v>[]</v>
      </c>
      <c r="G5" t="s">
        <v>549</v>
      </c>
    </row>
    <row r="6" spans="1:7" x14ac:dyDescent="0.2">
      <c r="B6" t="str">
        <v>[]</v>
      </c>
      <c r="G6" t="s">
        <v>550</v>
      </c>
    </row>
    <row r="7" spans="1:7" x14ac:dyDescent="0.2">
      <c r="B7" t="str">
        <v>[]</v>
      </c>
      <c r="G7" t="e" cm="1" vm="1">
        <f t="array" ref="G7">_xlfn._xlws.FILTER(IF(Construction_components!$B:$B=G$1,Construction_components!$D:$D,""),IF(Construction_components!$B:$B=G$1,Construction_components!$D:$D,"")&lt;&gt;"")</f>
        <v>#VALUE!</v>
      </c>
    </row>
    <row r="8" spans="1:7" x14ac:dyDescent="0.2">
      <c r="B8" t="str">
        <v>[]</v>
      </c>
    </row>
    <row r="9" spans="1:7" x14ac:dyDescent="0.2">
      <c r="B9" t="str">
        <v>[Oriented strand board,0.019,Oriented strand board,0.019,Oriented strand board,0.019,Oriented strand board,0.019]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HVAC_DHW_assembly</vt:lpstr>
      <vt:lpstr>Building_construction&gt;&gt;&gt;&gt;</vt:lpstr>
      <vt:lpstr>Construction_generator</vt:lpstr>
      <vt:lpstr>Materials_choices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2025-03-10T16:15:48Z</dcterms:modified>
</cp:coreProperties>
</file>