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ject Database " sheetId="1" r:id="rId4"/>
  </sheets>
</workbook>
</file>

<file path=xl/comments1.xml><?xml version="1.0" encoding="utf-8"?>
<comments xmlns="http://schemas.openxmlformats.org/spreadsheetml/2006/main">
  <authors>
    <author>Imported Author</author>
  </authors>
  <commentList>
    <comment ref="M48" authorId="0">
      <text>
        <r>
          <rPr>
            <sz val="11"/>
            <color indexed="8"/>
            <rFont val="Helvetica Neue"/>
          </rPr>
          <t>Imported Author:
======
ID#AAAAfNHGKZk
david.njagah@undp.org    (2022-09-06 08:33:30)
Could estimate the population of Myanmar on facebook as the user reach. It's around 19M in 2019</t>
        </r>
      </text>
    </comment>
    <comment ref="M51" authorId="0">
      <text>
        <r>
          <rPr>
            <sz val="11"/>
            <color indexed="8"/>
            <rFont val="Helvetica Neue"/>
          </rPr>
          <t>Imported Author:
======
ID#AAAAfNHGKZo
david.njagah@undp.org    (2022-09-06 08:36:00)
Needs an estimation of the 5 cities in India. Could estimate each city at 100k as per research from google https://worldpopulationreview.com/countries/cities/india#:~:text=India%20has%2048%20cities%20with,with%20a%20population%20of%20people.
------
ID#AAAAfNHGKaw
Mike Rios    (2022-09-06 09:49:25)
No worries for now
------
ID#AAAAfNHGKbA
david.njagah@undp.org    (2022-09-06 10:07:31)
Okay cool</t>
        </r>
      </text>
    </comment>
  </commentList>
</comments>
</file>

<file path=xl/sharedStrings.xml><?xml version="1.0" encoding="utf-8"?>
<sst xmlns="http://schemas.openxmlformats.org/spreadsheetml/2006/main" uniqueCount="1869">
  <si>
    <t>Solution Name</t>
  </si>
  <si>
    <t>Organization</t>
  </si>
  <si>
    <t>Hero text</t>
  </si>
  <si>
    <t>Thematic Area(s)</t>
  </si>
  <si>
    <t>Sub-Category</t>
  </si>
  <si>
    <t>SDG(s)</t>
  </si>
  <si>
    <t xml:space="preserve">Technology </t>
  </si>
  <si>
    <t>Tally of Technology</t>
  </si>
  <si>
    <t>Digital Public Good</t>
  </si>
  <si>
    <t>UN Solution</t>
  </si>
  <si>
    <t>Past/Current Partners</t>
  </si>
  <si>
    <t>Impact</t>
  </si>
  <si>
    <t>Users Impacted Tally</t>
  </si>
  <si>
    <t>Active Countries</t>
  </si>
  <si>
    <t>Expansion Plans (Countries)</t>
  </si>
  <si>
    <t>Plans for Expansion</t>
  </si>
  <si>
    <t>Regions</t>
  </si>
  <si>
    <t>Video URL</t>
  </si>
  <si>
    <t>The Problem</t>
  </si>
  <si>
    <t>The Solution</t>
  </si>
  <si>
    <t>How does this Solution Bridge the Digital Divide?</t>
  </si>
  <si>
    <t>How it works</t>
  </si>
  <si>
    <t>Website URL</t>
  </si>
  <si>
    <t>Image URL</t>
  </si>
  <si>
    <t>AIME Console</t>
  </si>
  <si>
    <t>AIME</t>
  </si>
  <si>
    <t>Big data and analytics of global diseases using predictive platforms to steer the future of public health.</t>
  </si>
  <si>
    <t>Health</t>
  </si>
  <si>
    <t>Health Governance, Disease Management, Data Analytics</t>
  </si>
  <si>
    <t>SDG 3: Good health and well-being; SDG 9: Industry, innovation, and infrastructure; SDG 11: Sustainable cities and communities</t>
  </si>
  <si>
    <t>SaaS</t>
  </si>
  <si>
    <t>No</t>
  </si>
  <si>
    <t>WHO, WTO, Microsoft, Plan International, Harvard, Prudential</t>
  </si>
  <si>
    <t xml:space="preserve">AIME Console became the de facto technology used during the COVID-19 pandemic in Selangor (Malaysia). The platform helped officials reduce uncertainty in decisions by providing concrete data and allowing rapid implementation of solutions (directly impacting the 5.7 million inhabitants of the state). &lt;br&gt;&lt;br&gt;
Helped tackle Zika and Chikungunya outbreaks during the Rio Olympics (Brazil). </t>
  </si>
  <si>
    <t>Brazil, Malaysia</t>
  </si>
  <si>
    <t>Global</t>
  </si>
  <si>
    <t>Looking to expand in Southeast Asian countries and to Latin America.</t>
  </si>
  <si>
    <r>
      <rPr>
        <u val="single"/>
        <sz val="11"/>
        <color indexed="8"/>
        <rFont val="Open Sans"/>
      </rPr>
      <t>https://aime.life/assets/videos/Corp_Video.mp4</t>
    </r>
  </si>
  <si>
    <t>Governments are usually underfunded and understaffed, with talented personnel having to execute multiple roles such as data cleaning and analysis (many of which have not received formal training in this aspect). We help these public health government officials by making it easier to use big data and analytics.</t>
  </si>
  <si>
    <t>Developed and implemented the "Bloomberg Terminal" for public health: a data-driven digital platform that enables public health officials to make better decisions. The AIME Console can predict disease outbreaks 30 days in advance, with an 80%+ accuracy rate, making it the first world-renowned technological breakthrough in epidemiology and data science.</t>
  </si>
  <si>
    <t>By helping public health government officials increase the usage of information technology, we help contribute toward a country's digital transformation. The solution changes the way the public sector works by allowing evidence-based decision and policy making and policies and impact society through our different technologies.</t>
  </si>
  <si>
    <t xml:space="preserve">Step 1: Working with governments to assess their public health data analysis capabilities.&lt;br&gt;&lt;br&gt;
Step 2: Providing one or multiple platforms to improve and digitise data.&lt;br&gt;&lt;br&gt; 
Step 3: Training public health officials at every level on how the platform can maximize planning efforts, improve operations, and reduce disease burden.&lt;br&gt;&lt;br&gt;
Step 4: After the platform has been implemented additional services such as support or mobile app solutions are offered.&lt;br&gt;&lt;br&gt; </t>
  </si>
  <si>
    <r>
      <rPr>
        <u val="single"/>
        <sz val="11"/>
        <color indexed="8"/>
        <rFont val="Open Sans"/>
      </rPr>
      <t>https://aime.life/</t>
    </r>
  </si>
  <si>
    <r>
      <rPr>
        <u val="single"/>
        <sz val="11"/>
        <color indexed="11"/>
        <rFont val="Open Sans"/>
      </rPr>
      <t>https://digitalx.undp.org/images/solutions/AIME.png</t>
    </r>
  </si>
  <si>
    <t>Akojo Market</t>
  </si>
  <si>
    <t>E-commerce market that bridges the digital divide for women artisans</t>
  </si>
  <si>
    <t>Inclusive Growth, Gender</t>
  </si>
  <si>
    <t>E-commerce, Livelihoods</t>
  </si>
  <si>
    <t>SDG 8: Decent work and economic growth; SDG 10: Reduced inequalities; SDG 12: Responsible consumption and production</t>
  </si>
  <si>
    <t>Marketplace, White Label</t>
  </si>
  <si>
    <t xml:space="preserve">F Lane (sponsored by the Vodafone Institute and Yunus Social Business), Impact Central (UK). </t>
  </si>
  <si>
    <t xml:space="preserve">Currently working with over 10,000 individuals.
Represent more than 60 brands. </t>
  </si>
  <si>
    <t>18 countries</t>
  </si>
  <si>
    <t xml:space="preserve">Seeking to onboard 100 more brands in the next year. </t>
  </si>
  <si>
    <r>
      <rPr>
        <u val="single"/>
        <sz val="11"/>
        <color indexed="11"/>
        <rFont val="Open Sans"/>
      </rPr>
      <t>https://vimeo.com/714046056</t>
    </r>
  </si>
  <si>
    <t>Akojo Market is specifically tackling the lack of opportunity for earning decent income that women, particularly in the informal sector, are able to earn. This has a direct negative impact on their children, their communities and long term prospects. Many of the women (and men) in their communities are skilled at their traditional craft and produce beautiful homeware, accessories and clothing in environmentally considered ways. Akojo are seeking to bring these crafts to international consumers and elevate the products, whilst shining a light on the heritage and skills of these talented makers.</t>
  </si>
  <si>
    <t xml:space="preserve">Akojo works closely with artisan makers to understand what they need and how they can work within the global logistics and retail systems. By merging technology with human understanding, Akojo onboards artisans and brands to their online marketplace allowing them to easily receive revenue from sales. </t>
  </si>
  <si>
    <t xml:space="preserve">This digital solution offers easy ways for brands to upload products, obtain guidance on product imagery, sustainable manufacturing processes, and community initiatives such as accelerator programs. It targets individuals in rural locations with limited connectivity and literacy. </t>
  </si>
  <si>
    <t xml:space="preserve">Step 1: Individual makers and brands request to join the Akojo platform.&lt;br&gt;&lt;br&gt;
Step 2: Once accepted, they are onboarded and are able to sell their products and share their stories.&lt;br&gt;&lt;br&gt;
Step 3: Via mobile banking and other payment methods, sales revenue is redistributed to the vendor. &lt;br&gt;&lt;br&gt;
</t>
  </si>
  <si>
    <r>
      <rPr>
        <u val="single"/>
        <sz val="11"/>
        <color indexed="11"/>
        <rFont val="Open Sans"/>
      </rPr>
      <t>https://akojomarket.com</t>
    </r>
  </si>
  <si>
    <r>
      <rPr>
        <u val="single"/>
        <sz val="11"/>
        <color indexed="8"/>
        <rFont val="Open Sans"/>
      </rPr>
      <t>https://digitalx.undp.org/images/solutions/akojo-marketplace.png</t>
    </r>
  </si>
  <si>
    <t>AmDTx</t>
  </si>
  <si>
    <t>Mobio Interactive</t>
  </si>
  <si>
    <t>Precision psychiatry at scale.</t>
  </si>
  <si>
    <t>Crisis, Health</t>
  </si>
  <si>
    <t>Disease Management, Frontline Health/LastMile, Telemedicine</t>
  </si>
  <si>
    <t>SDG 3: Good health and well-being; SDG 10: Reduced Inequalities; SDG 16: Peace, justice and strong institutions</t>
  </si>
  <si>
    <t>AI/ML, Proprietary Software/Hardware</t>
  </si>
  <si>
    <t>Biomedical Zone, SOSV, H+ Digital Health Innovation Programme, JLABS, OBIO, Vienna Startup Package</t>
  </si>
  <si>
    <t>Over 25,000 individuals from 175 nations have engaged with psychotherapy available via AmDTx.&lt;br&gt;&lt;br&gt;
99.6% of the 25,000 show an overall drop in self-perceived stress following resilience training. &lt;br&gt;&lt;br&gt;
96.7% of the 25,000 show an overall drop in objective stress.</t>
  </si>
  <si>
    <t>More than 170 countries</t>
  </si>
  <si>
    <t>Ukraine and other countries with displaced persons and refugees</t>
  </si>
  <si>
    <t xml:space="preserve">Looking to support displaced persons &amp; refugees. For example, designing specific content for the 12M Ukrainians that have fled their homes. Additionally looking to provide mental training for combatants, specifically mental training for resolve, moral and PTSD prevention. Finally, we aim to work with combat medics, humanitarians, logistics, resilience training, emotional strength training, and PTSD prevention. </t>
  </si>
  <si>
    <r>
      <rPr>
        <u val="single"/>
        <sz val="11"/>
        <color indexed="8"/>
        <rFont val="Open Sans"/>
      </rPr>
      <t>https://youtu.be/vT0tZMeHyWE</t>
    </r>
  </si>
  <si>
    <t>Mental healthcare has two massive challenges: &lt;br&gt;&lt;br&gt;
1) Meeting the large and increasing demand for care. &lt;br&gt;
2) Identifying what treatment is best for each patient.</t>
  </si>
  <si>
    <t>AmDTx delivers clinically validated therapy on the phone asynchronously and on-demand, solving the first challenge. Meanwhile, AmDTx also quantifies the efficacy of therapy in real-time with computer vision and AI without a wearable, solving the second challenge. The result is precision psychiatry at scale for the first time in history.</t>
  </si>
  <si>
    <t>AmDTx supports the digitally illiterate with a remote psychotherapist and/or coach who is able to support the user in understanding how the platform works. The solution also ensures that the colourblind and visually impaired are still able to use the product effortlessly. AmDTx solves the problem of limited connectivity by enabling a solution that only requires intermittent access to the internet.</t>
  </si>
  <si>
    <t>Step 1: Signing distribution and licensing agreements with payors and healthcare providers to distribute the AmDTx platform to policyholders and patients. &lt;br&gt;&lt;br&gt;
Step 2: AmDTx users create an account through their respective providers via a simple landing page and use the same credentials to access AmDTx.&lt;br&gt;&lt;br&gt;
Step 3: AmDTx automatically reconfigures to match the user's specific needs. For example, if the user is a refugee of the Ukraine war and receives AmDTx via a humanitarian source, AmDTx will take the user to the therapeutic and resilience content specifically created for Ukrainian refugees. &lt;br&gt;&lt;br&gt;
Step 4: After continued use, AmDTx uses the objective measures of mental well-being to learn what forms of therapy are most effective for each user and continues to personalise accordingly. &lt;br&gt;&lt;br&gt;
Step 5: When possible, de-identified data from AmDTx (or identified data in the case of hospital EHR integration) is channelled back to the original provider to assist with population health management and clinical decision-making.&lt;br&gt;&lt;br&gt;</t>
  </si>
  <si>
    <r>
      <rPr>
        <u val="single"/>
        <sz val="11"/>
        <color indexed="8"/>
        <rFont val="Open Sans"/>
      </rPr>
      <t>https://www.mobiointeractive.com/</t>
    </r>
  </si>
  <si>
    <r>
      <rPr>
        <u val="single"/>
        <sz val="9"/>
        <color indexed="8"/>
        <rFont val="&quot;Google Sans&quot;"/>
      </rPr>
      <t>https://drive.google.com/open?id=11q3QvncQK6JCCxXdIvPnuqWHbFzbxABS</t>
    </r>
  </si>
  <si>
    <t>Aselo</t>
  </si>
  <si>
    <t>Tech Matters</t>
  </si>
  <si>
    <t>Modernizing processes of crisis response helplines.</t>
  </si>
  <si>
    <t>Crisis, Gender</t>
  </si>
  <si>
    <t>Violence Against Children, Gender Based Violence, Information Systems</t>
  </si>
  <si>
    <t>SDG 3: Good health and well-being</t>
  </si>
  <si>
    <t>Open Source, SaaS</t>
  </si>
  <si>
    <t>The End Violence Fund, Child Helpline International, Schmidt Futures, Twilio.org, Okta, Meta, the Jenesis Group, One Family Foundation.</t>
  </si>
  <si>
    <t>Aselo has helped over 30,000 beneficiaries since launching in 2021.</t>
  </si>
  <si>
    <t>More than 10 countries</t>
  </si>
  <si>
    <t xml:space="preserve">Global with immediate plans for Philippines, Zimbabwe, Chile, Thailand, and Colombia </t>
  </si>
  <si>
    <t>Aselo will go live in India and the Philippines before the end of 2022. Funding has been provided by the End Violence Fund to bring Aselo to Zimbabwe, Chile, and Thailand (grant funding through May 2024). There is also funding to bring Aselo to the United Kingdom (Revenge Porn Hotline), and Colombia as well as a partnership with Kids Help Phone to bring Aselo to Canada. Aselo expects to have signed up and/or launched at least 50 helplines by the end of 2025.</t>
  </si>
  <si>
    <t>RBA, RBAS, RBLAC, RBEC, RBAP</t>
  </si>
  <si>
    <r>
      <rPr>
        <u val="single"/>
        <sz val="11"/>
        <color indexed="8"/>
        <rFont val="Open Sans"/>
      </rPr>
      <t>https://youtu.be/WbBLGN-ez2M</t>
    </r>
  </si>
  <si>
    <t xml:space="preserve">Helplines across the world receive tens of millions of calls every year – relying mainly on voice calls. With limited resources and aging technology, many of these calls go unanswered. Increasingly, children and adults have turned to social media and text-based messaging as their primary means of communication, particularly when it comes to discussing severe or delicate issues or if they are vulnerable to harm. While call center technology abounds for businesses, crisis response helplines have specific needs that commercial products simply do not address and which the commercial vendors can’t justify creating. </t>
  </si>
  <si>
    <t>Aselo is a modern, open-source platform that allows people in crisis to reach out to helplines not just via the phone but also on WhatsApp, Facebook Messenger, Twitter, Instagram, Line, web chat, and SMS. Counselors can respond across these channels in one unified contact center platform designed to improve the helpline’s capacity to respond to callers and texters. The platform is highly configurable to the individual helplines’ specific needs and cloud-based, making it easy for counselors to work from home. Built-in case management capabilities enable helplines to coordinate and track the welfare of people who reach out to them. Underneath this entire effort is a powerful data collection platform giving helplines powerful tools for advocacy while respecting the privacy of those in need.</t>
  </si>
  <si>
    <t xml:space="preserve">Aselo is designed to serve even those with the most basic of telephones by providing free phone calls. Its technology is fundamentally more accessible to people with disabilities since it offers multiple modalities for connecting (not just voice calls for those who can speak and hear). </t>
  </si>
  <si>
    <t>Step 1: Working with crisis response helplines to upgrade and modernize their technology, expanding the ways children and adults can reach out for help.&lt;br&gt;&lt;br&gt;
Step 2: Children and adults reach out for help via phone or text-based channels (SMS, web chat, social media channels). &lt;br&gt;&lt;br&gt;
Step 3: Counselors provide counselling, referrals, and other types of support. &lt;br&gt;&lt;br&gt;
Step 4: For serious cases, the creation of police reports for direct response, as well as providing a case management system is maintained to ensure follow-up action.&lt;br&gt;&lt;br&gt;</t>
  </si>
  <si>
    <r>
      <rPr>
        <u val="single"/>
        <sz val="11"/>
        <color indexed="8"/>
        <rFont val="Open Sans"/>
      </rPr>
      <t>https://aselo.org</t>
    </r>
  </si>
  <si>
    <r>
      <rPr>
        <u val="single"/>
        <sz val="11"/>
        <color indexed="8"/>
        <rFont val="Open Sans"/>
      </rPr>
      <t>https://digitalx.undp.org/images/solutions/Aselo-interface.png</t>
    </r>
  </si>
  <si>
    <t>Audiopedia</t>
  </si>
  <si>
    <t>Audiopedia Foundation</t>
  </si>
  <si>
    <t>Using digital audio to provide accessible knowledge to marginalized populations.</t>
  </si>
  <si>
    <t>Gender, Inclusive Growth, Crisis, Health</t>
  </si>
  <si>
    <t>Beneficiary Communication, Community Health, Information Access</t>
  </si>
  <si>
    <t>SDG 3: Good health and well-being; SDG 4: Quality education; SDG 5: Gender equality</t>
  </si>
  <si>
    <t>Open Source</t>
  </si>
  <si>
    <t>GIZ Smart Development Fund (SDF) funded by BMZ and EU, UNLOCK accelerator (Wikimedia Germany), Hatch Colab Accelerator Program (Geneva), The 48 Percent Foundation, and CorrelAid.</t>
  </si>
  <si>
    <t>2M illiterate women and girls were sensitized about gender-based violence and menstrual health leading to several referrals to women's aid collectives (Nigeria).&lt;br&gt;&lt;br&gt;
17.280 beneficiaries were sensitized about Leprosy and COVID leading to 31 COVID-19 cases and 18 cases of leprosy being diagnosed (India).&lt;br&gt;&lt;br&gt;
400 illiterate women resisting COVID vaccinations in a refugee camp in Northern Uganda were provided information about the vaccination, leading to 200 vaccinations.&lt;br&gt;&lt;br&gt;
5M people in 21 countries have had access to accurate and relevant information about COVID-19 and are empowered in order to counteract misinformation.</t>
  </si>
  <si>
    <t>More than 21 countries</t>
  </si>
  <si>
    <t>Audiopedia aims to cover all countries in the southern hemisphere. Currently they are focusedon sub-saharan Africa, India, and Pakistan.</t>
  </si>
  <si>
    <r>
      <rPr>
        <u val="single"/>
        <sz val="11"/>
        <color indexed="8"/>
        <rFont val="Open Sans"/>
      </rPr>
      <t>https://youtu.be/mFFEhhGmW28</t>
    </r>
  </si>
  <si>
    <t>Audiopedia's target problem is illiteracy in women and girls in the Global South since by them being non-readers, they do not have access to even the simplest knowledge, especially in rural areas lacking basic infrastructure.</t>
  </si>
  <si>
    <t>Audiopedia provides accessible knowledge to marginalized populations using digital audio.</t>
  </si>
  <si>
    <t xml:space="preserve">Audiopedia provides a number of technology options for making information accessible regardless of connectivity or access to proper infrastructures.  </t>
  </si>
  <si>
    <t>Step 1: Working with NGOs or governments to identify their Social and Behavior Change Communication (SBCC) goals.&lt;br&gt;&lt;br&gt;
Step 2: Develop a localized, customized, open digital solution that fits the needs of beneficiaries and follows the digital principles. Beneficiaries are involved in the content creation process. The digital solution can often be developed by local stakeholders. &lt;br&gt;&lt;br&gt;
Step 3: NGOs/Governments perform their digital Social and Behavior Change Communication (SBCC) narrowcasting campaign and evaluate constantly. &lt;br&gt;&lt;br&gt;
Step 4: The localized digital solution is open-sourced and made available to the public. It can now be used as a starting point for other digital solutions. &lt;br&gt;&lt;br&gt;</t>
  </si>
  <si>
    <r>
      <rPr>
        <u val="single"/>
        <sz val="11"/>
        <color indexed="8"/>
        <rFont val="Open Sans"/>
      </rPr>
      <t>https://www.audiopedia.org</t>
    </r>
  </si>
  <si>
    <r>
      <rPr>
        <u val="single"/>
        <sz val="11"/>
        <color indexed="8"/>
        <rFont val="Open Sans"/>
      </rPr>
      <t>https://digitalx.undp.org/images/solutions/audiopedia.jpg</t>
    </r>
  </si>
  <si>
    <t>Babele</t>
  </si>
  <si>
    <t>Digital workspace to manage innovation programs and engage large stakeholder networks.</t>
  </si>
  <si>
    <t>Other</t>
  </si>
  <si>
    <t>Fintech, Coordination, Learning &amp; Training</t>
  </si>
  <si>
    <t>SDG 17: Partnerships for the goals</t>
  </si>
  <si>
    <t>UNDP, WFP, Stanford University, Google, Impact Hub, the World Economic Forum, Ashoka, British Council, Impact Booster, Rockstart Impact, Yunus &amp; Youth</t>
  </si>
  <si>
    <t>Helped 100+ impact-innovation programs better organize their programs and networks.&lt;br&gt;&lt;br&gt;
Delivered better capacity building to 2,500 impact ventures spread across 113 countries.</t>
  </si>
  <si>
    <t>116 countries</t>
  </si>
  <si>
    <t>Babele aims to become the global digital ecosystem for social innovation. It already hosts sustainability-driven programs from Stanford University, Google, Impact Hub, UNDP, the World Economic Forum, the World Food Program, etc. and a global network of impact ventures spread across 116 countries.
The plan is to grow its existing network with 100 new impact innovation programs by the end of 2023</t>
  </si>
  <si>
    <r>
      <rPr>
        <u val="single"/>
        <sz val="11"/>
        <color indexed="8"/>
        <rFont val="Open Sans"/>
      </rPr>
      <t>https://youtu.be/CD7l0evsdfk</t>
    </r>
  </si>
  <si>
    <t>Many public and private organizations continue to struggle with innovating in the area of sustainable development. Teams across different geographies often work in silos. The lack of transparency and poor knowledge transfer often brings different groups to “reinvent the wheel”. Relevant experiences are not shared across organizations, causing a deficit in peer-learning and collaboration.</t>
  </si>
  <si>
    <t>Babele offers an all-in-one digital workspace to manage innovation programs and engage large stakeholder networks in idea generation, strategic planning, business development, rapid experimentation, online advisory, and peer-learning. Babele is specialised in developing innovation frameworks and digital tools aimed at engaging large stakeholder networks in co-developing innovative and sustainable strategies and business models - without letting the process degenerate into chaos. Their software supports innovators in the co-development of sustainable strategy – by combining open business modelling with e-learning and crowd-mentoring. The platform is also used to run idea incubation, startup acceleration, and intrapreneurship programs.</t>
  </si>
  <si>
    <t>As a social enterprise, Babele provides digital services to social innovation programs based in developing countries, at a discounted price. Moreover, they run accelerator programs that are targeting innovators spread across the global south.</t>
  </si>
  <si>
    <r>
      <rPr>
        <u val="single"/>
        <sz val="11"/>
        <color indexed="8"/>
        <rFont val="Open Sans"/>
      </rPr>
      <t>https://babele.co</t>
    </r>
  </si>
  <si>
    <r>
      <rPr>
        <u val="single"/>
        <sz val="11"/>
        <color indexed="8"/>
        <rFont val="Open Sans"/>
      </rPr>
      <t>https://digitalx.undp.org/images/solutions/Babele.png</t>
    </r>
  </si>
  <si>
    <t xml:space="preserve">Beacon </t>
  </si>
  <si>
    <t>Trek Medics International</t>
  </si>
  <si>
    <t xml:space="preserve">Emergency dispatch platform for local responders. </t>
  </si>
  <si>
    <t xml:space="preserve">Digital Health, Social Safety Nets </t>
  </si>
  <si>
    <t>SDG 3: Good health and well-being; SDG 10: Reduced inequalities; SDG 11: Sustainable cities and communities</t>
  </si>
  <si>
    <t>SaaS, White label</t>
  </si>
  <si>
    <t>MIT Solve Unbundle Policing Accelerator, USAID, Google, World Bank, Cisco, Twilio, PagerDuty, NewRelic, CRC, US Coast Guard, NetHope</t>
  </si>
  <si>
    <t>Malawi: averaged 7,000-12,000 incoming calls per month, with approximately 500 responders. &lt;br&gt;&lt;br&gt;
Somalia: averaged 500-1,000 emergencies dispatched per month in urban areas, with approximately 75 responders. &lt;br&gt;&lt;br&gt;
Puerto Rico: averaged 300-400 emergencies dispatched per month in rural areas, with approximately 150 responders.</t>
  </si>
  <si>
    <t>Argentina
Belize
Canada
Chile
Dominican Republic
Ecuador
Guatemala
Haiti
Holland
Ireland
Kenya
Malawi
Mexico
Namibia
Puerto Rico
Romania
Sierra Leone
Somalia
South Africa
Spain
Tanzania
United Kingdom
United States
Venezuela</t>
  </si>
  <si>
    <t xml:space="preserve">Currently planning to expand to multiple countries with ICRC.  </t>
  </si>
  <si>
    <t>RBA, RBAS</t>
  </si>
  <si>
    <r>
      <rPr>
        <u val="single"/>
        <sz val="11"/>
        <color indexed="8"/>
        <rFont val="Open Sans"/>
      </rPr>
      <t>https://www.youtube.com/watch?v=PhIzQD6PPds</t>
    </r>
  </si>
  <si>
    <t xml:space="preserve">Beacon has focused its energies in designing a more practical computer-aided dispatch (CAD) solutions to cover larger areas with greater efficiency and lower costs, making it fully possible to deliver emergency care anywhere. Despite the rapid proliferation of mobile phone connectivity, Beacon claims approximately 80% of the world’s population is unable to quickly find assistance in an emergency situation. Today, the rapid emergence and penetration of mobile phone networks across the globe has created a unique opportunity to do away with legacy technologies and innovate new and improved emergency dispatching solutions that fit the digital age. The near-universal accessibility of mobile phone and Internet technologies are what Beacon has used to improve the coordination of scalable emergency response networks and increase community resilience, particularly in resource-limited settings where legacy CAD systems are neither affordable nor appropriate. 
</t>
  </si>
  <si>
    <t>Beacon is a cloud-based emergency dispatch platform that allows communities to alert, coordinate, and track local responders using any mobile device, with or without the Internet.</t>
  </si>
  <si>
    <t>The platform supports formal and informal response groups working in areas where legacy communications solutions are inappropriate and/or unaffordable</t>
  </si>
  <si>
    <t>Step 1: Identify and partner with formal and/or informal response groups that are actively responding to emergencies.&lt;br&gt;&lt;br&gt;
Step 2: Integrating Beacon platform into operations. &lt;br&gt;&lt;br&gt;
Step 3: Training is provided for dispatchers (2 hours max) and responders (30 minutes max) through table-top exercises and live simulations. &lt;br&gt;&lt;br&gt;
Step 4: Beacon begins coordinating live response activities. &lt;br&gt;&lt;br&gt;
Step 5: Where necessary, system scaling begins to alert more responders in more areas.&lt;br&gt;&lt;br&gt;</t>
  </si>
  <si>
    <r>
      <rPr>
        <u val="single"/>
        <sz val="11"/>
        <color indexed="8"/>
        <rFont val="Open Sans"/>
      </rPr>
      <t>https://www.trekmedics.org/beacon/</t>
    </r>
  </si>
  <si>
    <r>
      <rPr>
        <u val="single"/>
        <sz val="11"/>
        <color indexed="8"/>
        <rFont val="Open Sans"/>
      </rPr>
      <t>https://digitalx.undp.org/images/solutions/beacon.jpeg</t>
    </r>
  </si>
  <si>
    <t>Bioverse</t>
  </si>
  <si>
    <t>Using drones and AI to help communites manage forest resources sustainably.</t>
  </si>
  <si>
    <t>Climate, Inclusive Growth</t>
  </si>
  <si>
    <t>Livelihoods, Digital Skills &amp; Literacy, Mapping</t>
  </si>
  <si>
    <t>SDG 8: Decent work and economic growth; SDG 13: Climate Action; SDG 15: Life on land</t>
  </si>
  <si>
    <t>Open Source, AI/ML</t>
  </si>
  <si>
    <t>UNICEF Innovation, Singularity University, Google, NASA</t>
  </si>
  <si>
    <t>Helped 155 families from the Alto Trombetas River Basin to increase Brazil Nut harvesting, by locating 5 -18 times more trees than previously known.</t>
  </si>
  <si>
    <t>Brazil</t>
  </si>
  <si>
    <t>Peru, Colombia, Costa RIca</t>
  </si>
  <si>
    <t xml:space="preserve">Based on preliminary discussions, Peru or Colombia are likely to be the next areas to scale towards. They are also in discussion with a partnership team in Costa Rica. </t>
  </si>
  <si>
    <r>
      <rPr>
        <u val="single"/>
        <sz val="11"/>
        <color indexed="8"/>
        <rFont val="Open Sans"/>
      </rPr>
      <t>https://vimeo.com/537902287</t>
    </r>
  </si>
  <si>
    <t xml:space="preserve">Bioverse’s target problem is deforestation and the destruction of forest ecosystems. The way that rainforests are valued by today’s economy creates financial incentives to cut them down and convert them to other uses. However, healthy rainforests are full of valuable non-timber forest products that have the potential to enrich forest-dwelling communities in a sustainable fashion. Without technology, it can be difficult to locate these valuable species or to coordinate their harvest effectively. </t>
  </si>
  <si>
    <t>Bioverse's mission is to change the way humans do business with nature. Bioverse has developed expertise in drone and satellite-based forest inventory services that produce maps for community harvesters to use. These are all powered by the artificial intelligence algorithms developed to identify valuable species, such as the Brazil Nut Tree. Bioverse prioritises partnerships with organisations that have longstanding relationships with forest-dwelling communities so that they can further understand the needs and economic realities on the ground.</t>
  </si>
  <si>
    <t xml:space="preserve">Forest-dwelling communities often lack connectivity and are therefore less digitally literate. Early users found it more comfortable to use maps that Bioverse has printed for them rather than using an in-hand mobile app. Bioverse is committed to serving these communities at whatever level of technological comfort they have achieved. </t>
  </si>
  <si>
    <t>Step 1: With companies that use non-timber forest products or with harvesting cooperatives, Bioverse identifies areas where further harvest activities are possible, legally and logistically. &lt;br&gt;&lt;br&gt;
Step 2: In conjunction with the communities and families that harvest from these areas, they conduct aerial surveys. &lt;br&gt;&lt;br&gt;
Step 3: Based on successful species identifications, they generate in-hand Abundance Maps for the harvesters that indicate precisely where the relevant species can be found. &lt;br&gt;&lt;br&gt;
Step 4. Training harvesters in the use of these in-hand abundance maps and offering any necessary technological support.&lt;br&gt;&lt;br&gt;</t>
  </si>
  <si>
    <r>
      <rPr>
        <u val="single"/>
        <sz val="11"/>
        <color indexed="8"/>
        <rFont val="Open Sans"/>
      </rPr>
      <t>https://www.bioverse.io/</t>
    </r>
  </si>
  <si>
    <r>
      <rPr>
        <u val="single"/>
        <sz val="11"/>
        <color indexed="8"/>
        <rFont val="Open Sans"/>
      </rPr>
      <t>https://digitalx.undp.org/images/solutions/bioverse.jpeg</t>
    </r>
  </si>
  <si>
    <t>Bluetown</t>
  </si>
  <si>
    <t>Connecting off-grid communities and institutions with solar-powered Wi-Fi internet services.</t>
  </si>
  <si>
    <t>Crisis, Inclusive Growth</t>
  </si>
  <si>
    <t>Information Access, Connectivity, Crisis Response</t>
  </si>
  <si>
    <t>SDG 1: No Poverty; SDG 4: Quality education; SDG 9: Industry, Innovation, and Infrastructure</t>
  </si>
  <si>
    <t>Proprietary Software/Hardware, SaaS, White label</t>
  </si>
  <si>
    <t>UNDP SDG Accelerator, UNDP Business Call to Action, USAID, Siemens Foundation, GIZ, University of Copenhagen, CARE, PLAN International, UNICEF, Microsoft Airband, and The Hunger Project.</t>
  </si>
  <si>
    <t>The platform is available at more than 6,000 underserved locations (covering 2.5M+ people). &lt;br&gt;&lt;br&gt;
More than 10,000 women in rural communities have undergone formal digital capacity training.</t>
  </si>
  <si>
    <t>Ghana, India, Tanzania, Rwanda, Mozambique</t>
  </si>
  <si>
    <t>Mozambique, Nigeria</t>
  </si>
  <si>
    <t>Currently expanding further across India and in Ghana with specific plans for entry in Nigeria, Mozambique and Bangladesh.</t>
  </si>
  <si>
    <t>RBA, RBLAC, RBEC, RBAP</t>
  </si>
  <si>
    <r>
      <rPr>
        <u val="single"/>
        <sz val="11"/>
        <color indexed="8"/>
        <rFont val="Open Sans"/>
      </rPr>
      <t>https://www.youtube.com/watch?v=cFGRB0-v7Rg&amp;t=1s</t>
    </r>
  </si>
  <si>
    <t>The global Internet penetration in 2020 was estimated at 63%. Though the penetration is rising, the rate at which it increases is slowing down and for persons in LMIC the number is still only around 20%, according to ITU, with a large disparity between urban and rural areas.
As per research by USAID, World Bank, and others, the main barriers keeping people offline can be summarized as lack of access to reliable connectivity services and/or devices, lack of digital skills, lack of local content, and lack of incentives.
BLUETOWN has developed a full connectivity platform as a response to those barriers, building upon off-grid solar-powered Wi-Fi solutions that connect anywhere at any time.</t>
  </si>
  <si>
    <t xml:space="preserve">Bluetown connectivity platform builds upon BLUETOWN low-cost solar-powered Wi-Fi solutions that connects people and places anywhere at any time. The solar power solutions and infrastructure is coupled with our connectivity platform which seeks to break down the multi-faceted barriers to digital adoption, such as: &lt;br&gt;&lt;br&gt;
1)        A portfolio of low total cost of ownership (TCO), solar-powered Wi-Fi internet solutions;&lt;br&gt;
2)        The Local Cloud, a digital platform that enables cost-free (for end-users) access to impactful digital content;&lt;br&gt;
3)        A micro-operator (MO) concept ensuring local ownership of the capacity building and addressing the local barriers that constrain adoption;&lt;br&gt;
4)        A partnership approach that connects digital literacy training with lease-to-own handsets; &lt;br&gt;
5)        The Bluetown Impact Management framework that is adaptable to any Internet and digital inclusion project.
</t>
  </si>
  <si>
    <t>Its mission is to connect the unconnected by specifically targeting communities with limited connectivity and population groups who are underrepresented in digital services. Moreover, it allows governments and NGOs to curate content and services which allows access to low-income users access - even when they cannot afford data.</t>
  </si>
  <si>
    <t>Step 1: Identifying underserved rural communities and connecting them through in-house developed solar-powered Wi-Fi solutions. &lt;br&gt;&lt;br&gt;
Step 2: Partnering with governments, NGOs, and/or companies who work on the ground in communities. &lt;br&gt;&lt;br&gt;
Step 3: Identifying content and service providers that match user needs and then making them available on the free-to-use content platform LOCAL CLOUD. &lt;br&gt;&lt;br&gt;
Step 4: Implementing digital capacity-building sessions and own-to-lease device models to increase the potential base of adopters. &lt;br&gt;&lt;br&gt;
Step 5: Hiring local digital champions to market services and continuous capacity building. &lt;br&gt;&lt;br&gt;
Step 6: Monitoring adoption, usage, and impact through the Impact Management Framework and implementing tailored activities for user groups trailing behind.&lt;br&gt;&lt;br&gt;</t>
  </si>
  <si>
    <r>
      <rPr>
        <u val="single"/>
        <sz val="11"/>
        <color indexed="8"/>
        <rFont val="Open Sans"/>
      </rPr>
      <t>https://bluetown.com</t>
    </r>
  </si>
  <si>
    <r>
      <rPr>
        <u val="single"/>
        <sz val="11"/>
        <color indexed="8"/>
        <rFont val="Open Sans"/>
      </rPr>
      <t>https://digitalx.undp.org/images/solutions/bluetown.jpg</t>
    </r>
  </si>
  <si>
    <t>CarbonSpace Platform</t>
  </si>
  <si>
    <t>CarbonSpace Ltd</t>
  </si>
  <si>
    <t>Remote tracking of carbon emissions and sequestrations.</t>
  </si>
  <si>
    <t>Climate</t>
  </si>
  <si>
    <t>Emissions, Marketplace</t>
  </si>
  <si>
    <t>SDG 12: Responsible consumption and production; SDG 15: Life on land; SDG 13: Climate action</t>
  </si>
  <si>
    <t>SaaS, AI/ML</t>
  </si>
  <si>
    <t>ESA AI Kickstart program, Rockstart, Plug&amp;Play, IoT Tribe, Google Startup Advisor, SEIF program</t>
  </si>
  <si>
    <t xml:space="preserve">Through data, they have empowered 30+ organisations in 15+ countries totalling over 3 million hectares. </t>
  </si>
  <si>
    <t>More than 15 countries</t>
  </si>
  <si>
    <t>Their global coverage allows them to serve customers in any country but the major focus is on Europe and the Americas. In the long term, the focus will also expand to the public sector to help governments establish effective monitoring tools and incentive schemes on national and regional levels. They are already working with several farming associations to provide visibility on how carbon footprint is distributed across various sectors of the economy.</t>
  </si>
  <si>
    <r>
      <rPr>
        <u val="single"/>
        <sz val="11"/>
        <color indexed="8"/>
        <rFont val="Open Sans"/>
      </rPr>
      <t>https://www.youtube.com/watch?v=M6_VjgOAhWU</t>
    </r>
  </si>
  <si>
    <t>Until very recently, land assets lacked carbon footprint measurement and transparency due to the limitations of available tools, which, besides being manual and costly, provided estimations with high uncertainties. The existing process of carbon verification of land and nature-based solutions is highly dependent on third-party audits, including on-site visits and measurements. This makes it extremely costly and only large-scale projects can afford such measures. Furthermore,  the evaluations are based on sample measurements and statistical assumptions, which mask variations and real project efficiency.</t>
  </si>
  <si>
    <t xml:space="preserve">CarbonSpace’s technology offers historical data, provides monthly estimations for any number of assets and surrounding areas, and is much more cost effective and scalable than traditional solutions. The major current target groups are food, forestry and carbon offset players. </t>
  </si>
  <si>
    <t>The solution democratises access to data and verification solutions for small and medium players to access green financing and allows them to play a role in the global effort to mitigate the climate crisis. In addition, CarbonSpace helps developing countries track their carbon footprint and progress towards climate goals in a cost-effective way.</t>
  </si>
  <si>
    <t>Step 1: Nature-based land project owners and operators including small farmers, cooperatives and company supply chains contact CarbonSpace to verify their carbon status. &lt;br&gt;&lt;br&gt;
Step 2: Projects and organisations are then onboarded and given access to the front end of the user portal. CarbonSpace takes the time to understand their needs and customise the CS portal. &lt;br&gt;&lt;br&gt;
Step 3: The portal generates carbon footprint measurements providing snapshots in time for users who generate data. &lt;br&gt;&lt;br&gt;
Step 4: Users make use of the data for their carbon needs including supply-chain planning, offsetting and sustainability measurements.&lt;br&gt;&lt;br&gt;</t>
  </si>
  <si>
    <r>
      <rPr>
        <u val="single"/>
        <sz val="11"/>
        <color indexed="8"/>
        <rFont val="Open Sans"/>
      </rPr>
      <t>https://carbonspace.tech/</t>
    </r>
  </si>
  <si>
    <r>
      <rPr>
        <u val="single"/>
        <sz val="11"/>
        <color indexed="8"/>
        <rFont val="Open Sans"/>
      </rPr>
      <t>https://digitalx.undp.org/images/solutions/CarbonSpace-Platform.png</t>
    </r>
  </si>
  <si>
    <t>Care Georeferencing Tool</t>
  </si>
  <si>
    <t>UNDP RBLAC - Gender Team</t>
  </si>
  <si>
    <t>Mapping Care: Innovative tools for georeferencing care supply and demand</t>
  </si>
  <si>
    <t>Gender, Inclusive Growth</t>
  </si>
  <si>
    <t>Comprehensive Care Systems, Public Policy Design, Urban planning, Women's empowerment</t>
  </si>
  <si>
    <t>SDG 5: Gender equality; SDG 10: Reduced inequalities; SDG 11: Sustainable cities and communities</t>
  </si>
  <si>
    <t xml:space="preserve"> Open Source  (in process)</t>
  </si>
  <si>
    <t>Yes</t>
  </si>
  <si>
    <t>Governments (past: District Government of Bogota; currently implementing: National Government of Dominican Republic)</t>
  </si>
  <si>
    <t xml:space="preserve">Identified, described and georeferenced 4169 private care centres in Bogota through data mining, which were previously unidentified by the local authorities.&lt;br&gt;&lt;br&gt;
Engaged with local women caretakers and civil society organizations to search for community-based care initiatives in Bogota, and identified, described and georeferenced 77 of these initiatives though collaborative mapping. &lt;br&gt;&lt;br&gt;
Supported 5 local governments in Uruguay, computing accessibility gaps to 20 different policies that promote women's autonomy and empowerment, in 198 towns and cities in urban and rural areas, considering different transportation modes (driving, transit, walking). &lt;br&gt;&lt;br&gt;
Currently supporting 3 municipalities in the Dominican Republic to map care services from the private and the community sector. </t>
  </si>
  <si>
    <t>Colombia, Uruguay, Dominican Republic</t>
  </si>
  <si>
    <t>Peru, Chile, other municipalities in Colombia and the Dominican Republic</t>
  </si>
  <si>
    <t xml:space="preserve">The Care Georeferencing Strategy has already been applied in Bogota (Colombia), Uruguay, and is currently in implementation stage in the Dominican Republic. Its different stages (mapping care supply; mapping care demand; identifying and quantifying accessibility gaps; visualizing data) and the methodologies and data sources applicable in each of them have been tested and validated. In each case, local and national governments leading care policy design have been key stakeholders, and agreements were made to exchange input data and results. We have plans to expand the application of this digital solution to different countries in Latin American and the Caribbean (and in other regions), especially if they are in the process of designing national and local care policies and systems. In the short term, we are planning to expand this tool to Peru, Chile and potentially other municipalities of Colombia. </t>
  </si>
  <si>
    <t xml:space="preserve">The 2030 Agenda, the Sustainable Development Goals (SDGs), and UNDP Strategic Plan 2022-2025, highlight that gender equality and women’s empowerment are essential for the achievement of sustainable development. LAC countries are taking action to address the structural causes of gender inequality, as well as its consequences. In this line, many countries are advancing not only in care policies that recognize, reduce, and redistribute care work, but in comprehensive care systems. 
The design process of a comprehensive care system is complex and requires gathering exhaustive evidence about different issues. Collecting and systematizing georeferenced indicators is key to prevent implementation gaps. </t>
  </si>
  <si>
    <t xml:space="preserve">The Gender Team of UNDP-LAC has developed a Care Georeferencing Tool, which aims to facilitate the construction of care maps - a key instance during the design of comprehensive care policies and systems- and help build diagnoses about the social organization of care that are sensitive to territorial specificities. </t>
  </si>
  <si>
    <t xml:space="preserve">This tool represents a digital solution that fills information gaps related to the social organization of care in urban and rural territories, thus collaborating in the design of policies that have a direct impact on women, particularly women from vulnerable groups. </t>
  </si>
  <si>
    <t xml:space="preserve">This tool has four main objectives. &lt;br&gt;&lt;br&gt;&lt;br&gt;&lt;br&gt;
Firstly, it systematizes and generates updated, real-time information about the care supply within a city or area. &lt;br&gt;&lt;br&gt;
Secondly, it studies the territorial distribution of the population that needs or may need care, such as children, persons with disabilities and/or elders.&lt;br&gt;&lt;br&gt;
Thirdly, it analyses whether the care supply is sufficient when compared to the care demands of the population in that territory. &lt;br&gt;&lt;br&gt;
Lastly, it allows automating data visualization processes to help decision-makers swiftly identify areas that need to improve the coverage and accessibility to care services.&lt;br&gt;&lt;br&gt;
In order to do this, the tool exploits different data sources and innovative methodologies, ranging from traditional demographic and economic analysis to web scraping, data mining and collaborative mapping.&lt;br&gt;&lt;br&gt;
</t>
  </si>
  <si>
    <t>https://www.undp.org/latin-america/publications/mapping-care-innovative-tools-georeferencing-care-supply-and-demand-latin-america-and-caribbean</t>
  </si>
  <si>
    <r>
      <rPr>
        <u val="single"/>
        <sz val="11"/>
        <color indexed="8"/>
        <rFont val="Open Sans"/>
      </rPr>
      <t>https://digitalx.undp.org/images/solutions/care-georeferencing.png</t>
    </r>
  </si>
  <si>
    <t>Cerberus</t>
  </si>
  <si>
    <t>BlackShore</t>
  </si>
  <si>
    <t>Using game-empowered crowd and satellite imaging to create maps and data labels to train AI systems.</t>
  </si>
  <si>
    <t>Climate, Crisis, Gender, Other</t>
  </si>
  <si>
    <t>Mapping, Environmental Monitoring, Data Analytics</t>
  </si>
  <si>
    <t>SDG 2: Zero hunger; SDG 16: Peace, justice and strong institutions; SDG 6: Clean water and sanitation</t>
  </si>
  <si>
    <t>Proprietary Software, Cloud, Gaming, AI/ML</t>
  </si>
  <si>
    <t>African Development Bank, European Space Agency, The Hague Center for Strategic Studies</t>
  </si>
  <si>
    <t xml:space="preserve">Cerberus can help organizations answer questions about their programs and provide direct situational assessments. For example, if an organization invests in water related improvements, Cerberus can map around the intervention to observe the impacts. Using satellites they can cover more ground, very rapidly, more safely, and at lower cost than in-person field visits.
</t>
  </si>
  <si>
    <t>More than 4 countries</t>
  </si>
  <si>
    <t>Cerberus key focus is to work in countries which are developing. They have a competitive advantage: highest quality satellite data near real time. There is still so much to be mapped, and let alone still so much to be understood and they believe this is only the beginning.</t>
  </si>
  <si>
    <r>
      <rPr>
        <u val="single"/>
        <sz val="11"/>
        <color indexed="8"/>
        <rFont val="Open Sans"/>
      </rPr>
      <t>https://youtu.be/E-oc_B9RDNE</t>
    </r>
  </si>
  <si>
    <t>Ongoing field work is often costly, time-consuming, sometimes even dangerous, and reliant on fragmented information. With Cerberus’s mapping and labeling capabilities, we can now eliminate those risks taking away the need to visit or help to pre-plan interventions by exploring the terrain first.
With our trained crowd mapping remotely based on satellite imagery augmented by modern gaming mechanics we can zoom in down to 30 centimeters and generate maps and data labels to train machines at high speed.</t>
  </si>
  <si>
    <t>Cerberus her own community of gamers (the crowd) to create maps and data-labels from very high-resolution satellite imagery. The use cases vary by client. For example, an organization interested in food security may ask players to map wheat stocks. They've mapped various other crops, water infrastructure, and energy grids. They also do crisis mapping for disasters and human conflict in Iraq, where they created direct situational assessments which helped target aid to locations where it was most needed. During the ISIS threat they discovered Jezidi refugees in a matter of hours.</t>
  </si>
  <si>
    <t>The Cerberus gaming community exists out of over 100 000 of which a large portion of them is living in emerging nations. Many of them are female and always ready to help when we need the eyes of many. While being trained and immersed in real world situations the crowd goes to work. Cerberus imagines a future where the crowd not only maps and discover, but also gives inputs for possible improvements. As project areas are 3D, this can allow the crowd to 'build' things virtually and use their help with localization.</t>
  </si>
  <si>
    <t>1: We identify the goal of the user (e.g. a dam has been installed, is the area improving down stream).&lt;br&gt;&lt;br&gt;
2: We acquire the relevant satellite imagery, and do required calibrations for being inserted in the game to have maximum image quality.&lt;br&gt;&lt;br&gt;
3: With the user we agree the map features (layers) to be labeled or mapped. For example: rivers, farms, wells, roads, healthy vegetation etc.&lt;br&gt;&lt;br&gt;
4: We activate the game and run a social media campaign.&lt;br&gt;&lt;br&gt;
5: The players get to work, and after days or weeks, we download the results from our game servers and generate the end products.&lt;br&gt;&lt;br&gt;
Note, our end data can be shared as maps, or individual data labels to train AI algorithms. Upon the user’s request the data can be shared as an ‘open data’ policy.&lt;br&gt;&lt;br&gt;</t>
  </si>
  <si>
    <r>
      <rPr>
        <u val="single"/>
        <sz val="11"/>
        <color indexed="8"/>
        <rFont val="Open Sans"/>
      </rPr>
      <t>https://www.blackshore.eu</t>
    </r>
  </si>
  <si>
    <r>
      <rPr>
        <u val="single"/>
        <sz val="11"/>
        <color indexed="8"/>
        <rFont val="Open Sans"/>
      </rPr>
      <t>https://digitalx.undp.org/images/solutions/Cerberus.jpeg</t>
    </r>
  </si>
  <si>
    <t>ChekkitApp</t>
  </si>
  <si>
    <t>Chekkit Technologies Corp.</t>
  </si>
  <si>
    <t>Supporting pharmaceutical and product anti-counterfeiting and traceability.</t>
  </si>
  <si>
    <t>Health, Inclusive Growth</t>
  </si>
  <si>
    <t xml:space="preserve">Digital Health, Protection, Government Management </t>
  </si>
  <si>
    <t>SDG 3: Good health and well-being; SDG 9: Industry, innovation, and infrastructure; SDG 12: Responsible consumption and production</t>
  </si>
  <si>
    <t>SaaS, White label, Blockchain, AI/ML</t>
  </si>
  <si>
    <t>Merck Global Accelerator, Google For Startup Accelerator, Google Black Fund, SAP global accelerator, Microsoft Accelerator.</t>
  </si>
  <si>
    <t>Helped 400,000+ vulnerable consumers in Nigeria and 80,000+ in Afghanistan verify the authenticity of their drugs &amp; packaged food. &lt;br&gt;&lt;br&gt;
Increased 25 brands' direct consumer engagement with their product package from a rate of 0 to 60% with the Chekkit labels/code in Nigeria. &lt;br&gt;&lt;br&gt;
Protected 30M+ product packs with the Chekkit serialised code.</t>
  </si>
  <si>
    <t>Nigeria, Afghanistan</t>
  </si>
  <si>
    <t>Ghana, CAR, South Africa</t>
  </si>
  <si>
    <t>Currently, have plans to operate an excise tax stamp program via product serialisation standards across Africa. Chekkit has partnerships with Telecel group (presence in 22 African countries) for the Ghana and CAR markets on the cellular network side as well as partnerships with GIFS Islamic finances for expansion and settlement in South Africa on the retail chain store side for POS integrations.</t>
  </si>
  <si>
    <r>
      <rPr>
        <u val="single"/>
        <sz val="11"/>
        <color indexed="11"/>
        <rFont val="Open Sans"/>
      </rPr>
      <t>https://youtu.be/dnZJD9pk_2A</t>
    </r>
  </si>
  <si>
    <t xml:space="preserve">ChekkitApp’s target problem is the illicit trade in the pharmaceutical and consumer goods industry. ChekkitApp spent 2017 - 2018 doing deep research in Ghana and Nigeria, where they surveyed about 800 people and discovered issues with how consumers in Africa simply trust their neighbourhood pharmacies and don't bother to check the authenticity of the drug they use, this has led to 100,000 yearly deaths from fake anti-malaria drugs in West Africa (according to WHO). Over the last 10 years, anti-counterfeiting solutions within Africa have only seen a 10% authentication rate. </t>
  </si>
  <si>
    <t xml:space="preserve">Chekkit is a consumer intelligence platform powered by blockchain for packaged product anti-counterfeiting and traceability. </t>
  </si>
  <si>
    <t xml:space="preserve">Products are tailored for the African population in urban and rural areas with lower internet penetration. They offer anti-fake sticker labels which are attached to medicine packs or sachets by manufacturer's approval which consumers can verify at the point of purchase with USSD (without internet) or a mobile App. Serialisation is now also available directly on product packs via machine-line printing and integrations, following GS1 standards for track &amp; trace and proprietary algorithms. </t>
  </si>
  <si>
    <t>Step 1: Working with manufacturers to agree on a traceability format (sticker labels or on-pack serialisation printing). Both options follow the GS1 standard. Survey questions are attached with associated rewards for consumers. &lt;br&gt;&lt;br&gt;
Step 2: The authentication campaign and associated rewards are announced on social media, traditional radio, and television. &lt;br&gt;&lt;br&gt;
Step 3: Patients or caregivers buy the products and authenticate before use and win a reward either via USSD (no-internet) or via mobile app for free. The rewards are received as tokens on the App or via SMS and can be converted into instant cash, airtime, coupon codes etc.&lt;br&gt;&lt;br&gt; 
Step 4: After the verification and survey data are acquired, they are combined with satellite data, mobile phone &amp; user data, and proprietary algorithms to generate insights on trends relating to the type of consumers buying the product for the manufacturer to make informed marketing and growth decisions while protecting their brand from counterfeiting. &lt;br&gt;&lt;br&gt;
Step 5: Furthermore, the track &amp; trace elements enable manufacturers to trace which market their product was originally designated for versus where it was actually authenticated - which could be another country entirely.&lt;br&gt;&lt;br&gt;</t>
  </si>
  <si>
    <r>
      <rPr>
        <u val="single"/>
        <sz val="11"/>
        <color indexed="8"/>
        <rFont val="Open Sans"/>
      </rPr>
      <t>https://chekkitapp.com</t>
    </r>
  </si>
  <si>
    <r>
      <rPr>
        <u val="single"/>
        <sz val="11"/>
        <color indexed="8"/>
        <rFont val="Open Sans"/>
      </rPr>
      <t>https://digitalx.undp.org/images/solutions/ChekkitApp.png</t>
    </r>
  </si>
  <si>
    <t>Climate TRACE</t>
  </si>
  <si>
    <t>Tracking greenhouse gas emissions with unprecedented detail, speed, and trusted independence.</t>
  </si>
  <si>
    <t xml:space="preserve">Climate </t>
  </si>
  <si>
    <t>Conservation, Environmental Monitoring, Conservation, Mapping</t>
  </si>
  <si>
    <t>SDG 7: Affordable and clean energy; SDG 11: Sustainable cities and communities; SDG 13: Climate action</t>
  </si>
  <si>
    <t>Climate TRACE is a joint initiative founded by a global coalition of nonprofits, tech companies, and universities created to make meaningful climate action faster and easier by independently tracking greenhouse gas (GHG) emissions with unprecedented detail and speed. Coalition members include Blue Sky Analytics, Earthrise Alliance, Hypervine, Johns Hopkins Applied Physics Laboratory, OceanMind, RMI, TransitionZero, WattTime, and former U.S. Vice President Al Gore.</t>
  </si>
  <si>
    <t xml:space="preserve">Climate TRACE now provides country-level emissions estimates for all countries, covering over 99% of human-caused emissions sources, making it the first comprehensive, independent database of global greenhouse gas emissions
</t>
  </si>
  <si>
    <t>All</t>
  </si>
  <si>
    <t>In October 2022, Climate TRACE will launch the first-ever facility level emission database which will pinpoint all the most polluting facilities (power plants, industries, mines and ships) which will give policymakers clear objectives to reduce emissions. This will include emissions from previously undetected sources such as landfills and livestock farms. This will be extended to all facilities globally by 2023.</t>
  </si>
  <si>
    <r>
      <rPr>
        <u val="single"/>
        <sz val="11"/>
        <color indexed="8"/>
        <rFont val="Open Sans"/>
      </rPr>
      <t>https://www.youtube.com/watch?v=zaTH7LnyCdE</t>
    </r>
  </si>
  <si>
    <t xml:space="preserve">Climate TRACE aims to address the lack of consistent effective monitoring, reporting, and verification of countries’ annual greenhouse gas (GHG) emissions and mitigation efforts by providing data that are available in real-time (or as near as real-time as practicable for a given sector) and which will be updated regularly. In addition to country governments,  other non-state actors like state, regional and city governments, companies, and citizen groups have even more sporadic, incomplete and outdated data. Climate TRACE data showed that among the world’s top countries that submit regular inventories, emissions from oil and gas may collectively be around 1BN tons higher than official reports. </t>
  </si>
  <si>
    <t xml:space="preserve">Climate TRACE has prioritised producing emissions data that is available in all countries, recent, and granular. In October 2022, Climate TRACE will launch the first-ever facility-level emission database which will pinpoint all the most polluting facilities (power plants, industries, mines and ships), giving policymakers clear objectives to reduce emissions. This will include emissions from previously undetected sources such as landfills and livestock farms. Climate Trace has also launched a pilot project to provide emissions data to six subnational governments.
</t>
  </si>
  <si>
    <t xml:space="preserve">By making data openly available – both to download or to access via an easy-to-use user interface, Climate TRACE's data is highly accessible to anyone with an internet connection. All of Climate TRACE's data are available in simple, universally accessible formats. The data do not require any special software and can even be downloaded even when facing limited connectivity. </t>
  </si>
  <si>
    <t>All of Climate TRACE data is freely and openly available to download and governments and companies can start using it without any signup or kickoff process. However, in some cases where there are either questions about the data or additional support is needed, we follow this process:&lt;br&gt;&lt;br&gt;&lt;br&gt;&lt;br&gt;
Step 1: We connect with governments or companies developing GHG emissions inventories.&lt;br&gt;&lt;br&gt;
Step 2: We help these governments identify gaps that limit their ability to complete their inventories in a cost-effective manner.&lt;br&gt;&lt;br&gt;
Step 3: We agree on what information is needed to complete inventories and what parts.&lt;br&gt;&lt;br&gt;
Step 4: We provide recent and granular emissions estimates.&lt;br&gt;&lt;br&gt;
Step 5: Where necessary, WattTime can also support governments with understanding the data and identifying key trends or mitigation potential.&lt;br&gt;&lt;br&gt;</t>
  </si>
  <si>
    <r>
      <rPr>
        <u val="single"/>
        <sz val="11"/>
        <color indexed="8"/>
        <rFont val="Open Sans"/>
      </rPr>
      <t>https://www.climatetrace.org</t>
    </r>
  </si>
  <si>
    <r>
      <rPr>
        <u val="single"/>
        <sz val="11"/>
        <color indexed="8"/>
        <rFont val="Open Sans"/>
      </rPr>
      <t>https://digitalx.undp.org/images/solutions/climate-TRACE.jpeg</t>
    </r>
  </si>
  <si>
    <t>CoAmana Marketplace</t>
  </si>
  <si>
    <t>CoAmana</t>
  </si>
  <si>
    <t>Digital marketplace for rural farmers to gain access to data, markets, upskilling, insurance, and more.</t>
  </si>
  <si>
    <t>Gender, Climate</t>
  </si>
  <si>
    <t>Agtech, Fintech, Marketplace</t>
  </si>
  <si>
    <t>SDG 5: Gender equality; SDG 9: Industry, innovation, and infrastructure; SDG 13: Climate action</t>
  </si>
  <si>
    <t>Marketplace</t>
  </si>
  <si>
    <t>GIZ, AGRA, Sterling Bank, ACRE Africa, Arewa Youth Agripreneurs, Kaduna Agriculture Development Agency (KADA), Acumen, Mercy Corps Agrifin</t>
  </si>
  <si>
    <t xml:space="preserve">Provided 10,000 farmers with income improvement through market linkages for produce sales.&lt;br&gt;&lt;br&gt;
160,000 farmers upskilled through tailored data and informational content. &lt;br&gt;&lt;br&gt;
300+ farmers qualified for agricultural input loans through data analysis and partnership with Sterling Bank.&lt;br&gt;&lt;br&gt;
1500+ farmers receiving crop insurance to boost resilience.&lt;br&gt;&lt;br&gt;
7,262 buyers making purchases through the platform. </t>
  </si>
  <si>
    <t>Kenya, Nigeria</t>
  </si>
  <si>
    <t>Africa</t>
  </si>
  <si>
    <t xml:space="preserve">CoAmana plans to expand to Uganda and Ghana in the immediate future.
With the longer term plans to target the entire sub-Saharan African region. </t>
  </si>
  <si>
    <t>RBA</t>
  </si>
  <si>
    <r>
      <rPr>
        <u val="single"/>
        <sz val="11"/>
        <color indexed="8"/>
        <rFont val="Open Sans"/>
      </rPr>
      <t>https://www.youtube.com/watch?v=vbjBXfVWRiI</t>
    </r>
  </si>
  <si>
    <t>The Amana Marketplace seeks to address three interrelated problems associated with agriculture and agricultural transactions, namely; difficulty in business transactions, access to climate change information and products, and disadvantaged female farmers in rural patriarchal communities.</t>
  </si>
  <si>
    <t xml:space="preserve">Amana is a digital marketplace ecosystem designed to increase ease of business and access to information for small businesses and rural farmers, address price inconsistencies and provide working capital to financially challenged agents to facilitate transactions between farmers and buyers. </t>
  </si>
  <si>
    <t xml:space="preserve">CoAmana uses a specific approach of attracting and recruiting digital savvy yet locally rooted agents to work with rural farmers in their communities to access and utilize the Amana marketplace for trade. This is particularly advantageous for farmers as it cuts out the cost of transportation to the marketplace and reduces dependencies on prices set by independent aggregators.  </t>
  </si>
  <si>
    <t>Step 1: Farmers register through their sales agent or by themselves at zero cost and update their commodity information frequently with assistance from agents. &lt;br&gt;&lt;br&gt;
Step 2: Agro-processors, commodity traders, and other customer groups register on Amana Market.&lt;br&gt;&lt;br&gt;
Step 3: Agro-processors, commodity traders, and other customer groups make a purchase request from farmers on the platform and select their preferred payment and delivery option. &lt;br&gt;&lt;br&gt;
Step 4: Once a buyer makes a request or is approved for working capital, supply agents confirm the quality of the commodity, prompt payment to farmers via Amana Market, aggregate the commodities from different farmers and facilitate delivery using local logistics providers who are also registered on Amana Market. &lt;br&gt;&lt;br&gt;
Step 5: Logistics managers work with operations teams to ensure local logistics providers and farmers receive payments via Amana Market. &lt;br&gt;&lt;br&gt;
Step 6: After delivery, data on preferences, management, interactions, ratings and data is stored securely. &lt;br&gt;&lt;br&gt;
Step 7: CoAmana generates feedback data on performance. Feedback data/ratings combined with market and management information are shared with individual farmers, cooperatives, or ethical institutions on an ad-hoc basis.&lt;br&gt;&lt;br&gt;</t>
  </si>
  <si>
    <r>
      <rPr>
        <u val="single"/>
        <sz val="11"/>
        <color indexed="8"/>
        <rFont val="Open Sans"/>
      </rPr>
      <t>https://coamana.com/</t>
    </r>
  </si>
  <si>
    <r>
      <rPr>
        <u val="single"/>
        <sz val="11"/>
        <color indexed="8"/>
        <rFont val="Open Sans"/>
      </rPr>
      <t>https://digitalx.undp.org/images/solutions/amana-markeplace.jpeg</t>
    </r>
  </si>
  <si>
    <t>ColdTrace</t>
  </si>
  <si>
    <t>Nexleaf Analytics</t>
  </si>
  <si>
    <t>Partnering with countries to build data-powered health solutions</t>
  </si>
  <si>
    <t>Vaccination Management, Data Analytics, and Supply Chain</t>
  </si>
  <si>
    <t>SDG 3: Good health and well-being; SDG 9: Industry, Innovation, and Infrastructure; SDG 10: Reduced Inequalities</t>
  </si>
  <si>
    <t>Proprietary Software/Hardware</t>
  </si>
  <si>
    <t>Google.org, Qualcomm, Intel, the Bill and Melinda Gates Foundation, the ELMA Foundation, Gavi, UNDP, UNICEF, Fast Forward, Mulago Foundation, Patrick J. McGovern Foundation</t>
  </si>
  <si>
    <t>As of 2023, Nexleaf has over 22,000 ColdTrace devices deployed across 33 countries to monitor vaccines for approximately 1 in 11 babies worldwide. &lt;br&gt;&lt;br&gt;
A 2015 study in Mozambique showed that the use of CT5, combined with the ColdTrace Dashboard access, resulted in approximately a 2/3 reduction in how much time vaccines spent in too hot or too cold temperatures.&lt;br&gt;&lt;br&gt;
Research published in 2019 found that by helping Ministries efficiently evaluate and fix vaccine storage fridges and freezers, Nexleaf devices have contributed to a 75% decrease in potential vaccine damage.</t>
  </si>
  <si>
    <t>More than 30 countries</t>
  </si>
  <si>
    <t>Nexleaf is in the process of establishing contracts with new partner countries in West Africa, Southern Africa, the Middle East, and Southeast Asia.</t>
  </si>
  <si>
    <t>RBA, RBAS, RBAP</t>
  </si>
  <si>
    <r>
      <rPr>
        <u val="single"/>
        <sz val="11"/>
        <color indexed="11"/>
        <rFont val="Calibri"/>
      </rPr>
      <t>https://youtu.be/sO_lZCYnUGo</t>
    </r>
  </si>
  <si>
    <t>Low- and middle-income countries have made major strides in securing the vaccine doses needed to immunize their populations—but acquisition is only the first step in ensuring zero mortality from vaccine-preventable illnesses. As they travel a months-long supply chain, vaccines must constantly be kept between 2° and 8°C; otherwise, potency is compromised. The World Health Organization estimates that improper cold chain management leads to vaccine spoilage rates of 25 to 50%, hampering efforts to immunize children in the hardest-to-reach places.</t>
  </si>
  <si>
    <t>Nexleaf’s mission is to partner with countries to ensure they have the data they need to build lasting solutions that improve the health of people. ColdTrace remote temperature monitors provide visibility into vaccine cold chains and alert health workers of refrigerator temperature excursions and other medical equipment malfunctions in real time, reducing vaccine waste, strengthening supply chains, and ensuring that every vaccine a child receives is a potent one.</t>
  </si>
  <si>
    <t>Sensors send SMS alerts to health workers’ phones, eliminating the need for more costly mobile data plans. They partner with in-country telecom providers to solve local SIM card issues and are currently exploring the possibility of using global SIM technology to boost connectivity. And, as with everything they do, Nexleaf is committed to continuous improvement by incorporating feedback from our users and iterating on our innovations.</t>
  </si>
  <si>
    <t xml:space="preserve">Step 1: Install CTX remote temperature monitors using Nexleaf’s comprehensive device installation guide.&lt;br&gt;&lt;br&gt;
Step 2: Train health workers on device operation and troubleshooting, drawing on proven curricula Nexleaf has developed over 10+ years.&lt;br&gt;&lt;br&gt;
Step 3: Analyze real-time data transmitted by CTX devices to identify cold chain vulnerabilities, using a Vaccine Risk Score to assess potential damage from malfunctioning equipment.&lt;br&gt;&lt;br&gt;
Step 4: Work with Ministries of Health and other in-country partners to address equipment failures that lead to vaccine spoilage.&lt;br&gt;&lt;br&gt;
Step 5: Follow up to verify that equipment issues have been resolved.&lt;br&gt;&lt;br&gt;
Step 6: Continue to collect vaccine storage data, flagging previously undetectable problems as they arise.&lt;br&gt;&lt;br&gt;
</t>
  </si>
  <si>
    <r>
      <rPr>
        <u val="single"/>
        <sz val="11"/>
        <color indexed="11"/>
        <rFont val="Calibri"/>
      </rPr>
      <t>https://nexleaf.org/</t>
    </r>
  </si>
  <si>
    <t>Community Energy Toolkit (COMET)</t>
  </si>
  <si>
    <t>Energy Action Partners</t>
  </si>
  <si>
    <t>Simulation software for assessing and stimulating electricity demand for solar and hydro mini-grids.</t>
  </si>
  <si>
    <t>Climate, Gender</t>
  </si>
  <si>
    <t>Energy, Livelihoods, Learning &amp; Training</t>
  </si>
  <si>
    <t>SDG 7: Affordable and Clean Energy</t>
  </si>
  <si>
    <t>Proprietary hardware/software</t>
  </si>
  <si>
    <t xml:space="preserve">Innovate UK's Energy Catalyst Accelerator Programme </t>
  </si>
  <si>
    <t>Increased end-user understanding and awareness (reported) of individual and community energy use, and mini-grid operations and management in 14 communities in Malaysia (1,200 individuals), Myanmar (4,380 individuals), Somaliland (3,760 individuals) and Indonesia (490 individuals).</t>
  </si>
  <si>
    <t>India, Indonesia, Malaysia, Myanmar, Nepal, Somaliland</t>
  </si>
  <si>
    <t>Rwanda, Nepal, Uganda</t>
  </si>
  <si>
    <t>Constantly adding new features to COMET and planning to expand to East Africa and the Pacific Islands in 2023.</t>
  </si>
  <si>
    <r>
      <rPr>
        <u val="single"/>
        <sz val="11"/>
        <color indexed="8"/>
        <rFont val="Open Sans"/>
      </rPr>
      <t>https://www.youtube.com/watch?v=VJirkMREbbI</t>
    </r>
  </si>
  <si>
    <t xml:space="preserve">Over 770 million people worldwide are still without modern energy access, most of whom are in rural and remote locations. Unfortunately, the mini-grid sector currently faces persistent challenges around slow demand growth, low revenue, and misalignment of end-user expectations; resulting in underperforming mini-grids and high uncertainty of project bankability. The absence of effective tools to assess and mitigate demand-side risks is a major impediment to scaling up investment and achieving universal energy access. </t>
  </si>
  <si>
    <t xml:space="preserve">Community Energy Toolkit (COMET) is an interactive, simulation-based software for exploring and assessing electricity demand and customer-side risk. COMET is deployed through community-based workshops to generate high-resolution data on end-user demand, appliance usage, and revenue under multiple design scenarios. Investors and project developers use COMET to optimize mini-grid design and comprehensively assess and mitigate demand-side risks to improve system design, save costs, and increase end-user satisfaction and buy-in. </t>
  </si>
  <si>
    <t xml:space="preserve">The COMET tool was developed to enable and facilitate the inclusion and participation of rural, underserved communities in the development and implementation of their energy systems. The tool is highly graphical and intuitive and has been successfully deployed in low literacy populations with limited exposure to digital or smart devices. </t>
  </si>
  <si>
    <t>Step 1: Working with local partners such as mini-grid developers, operators or energy access practitioners to determine a community site (or multiple sites) where COMET is needed for (1) demand estimation or assessment, (2) community capacity building and training, and/or (3) a better understanding of community energy needs and priorities. &lt;br&gt;&lt;br&gt;
Step 2: Training local partners on the use of COMET.&lt;br&gt;&lt;br&gt;
Step 3: Local partners deploy COMET in their communities (sometimes with COMET's direct involvement).&lt;br&gt;&lt;br&gt;
Step 4: COMET results and outcomes are analysed and organised into action plans. Step 5: Local partners share action plans or implement them with communities, which typically take the form of improved system design and development, or improved management or operations. Communities are also better trained to manage their individual energy use and are able to take better advantage of their energy access.&lt;br&gt;&lt;br&gt;</t>
  </si>
  <si>
    <r>
      <rPr>
        <u val="single"/>
        <sz val="11"/>
        <color indexed="8"/>
        <rFont val="Open Sans"/>
      </rPr>
      <t>https://www.cometapp.net</t>
    </r>
  </si>
  <si>
    <r>
      <rPr>
        <u val="single"/>
        <sz val="11"/>
        <color indexed="8"/>
        <rFont val="Open Sans"/>
      </rPr>
      <t>https://digitalx.undp.org/images/solutions/Community-Energy-Toolkit-(COMET).jpeg</t>
    </r>
  </si>
  <si>
    <t>Crowddroning by GLOBHE</t>
  </si>
  <si>
    <t>GLOBHE DRONES</t>
  </si>
  <si>
    <t>Drone data from anywhere, using local drone operators, in just a few clicks.</t>
  </si>
  <si>
    <t>Climate, Crisis, Health, Inclusive Growth</t>
  </si>
  <si>
    <t>crisis response, mapping, environmental monitoring, drone</t>
  </si>
  <si>
    <t>SDG 3: Good health and well-being; SDG 9: Industry, Innovation, and Infrastructure; SDG 13: Climate Action</t>
  </si>
  <si>
    <t>Marketplace, SaaS</t>
  </si>
  <si>
    <t>UNICEF, World Bank, UNDP accelerator, Liverpool School of Tropical Medicine, Ericcsson, Vinnova, MIT Solve, GainForest, OpenForests, Svea Solar, Sulzer &amp; Schmid, vHive, Raptor Maps, One Tree Planted, Google for startups.</t>
  </si>
  <si>
    <t xml:space="preserve">In 2022 GLOBHE positively impacted 31 million people and their surrounding environment: &lt;br&gt;&lt;br&gt;
SDG 3 Good Health and Wellbeing through urban waste monitoring, vector control and malaria mosquito breeding site monitoring , reducing the risk for vector-borne diseases and malaria for 2 000 000 people in Malawi.&lt;br&gt;&lt;br&gt;
SDG 4 Quality Education through school building inspections in Lesotho and Kenya impacting access to education for an estimated 10 000 students.&lt;br&gt;&lt;br&gt;
SDG 6 Clean Water and Sanitation through water pollution monitoring in Sweden, reducing the risk of water pollution for 700 000 people.&lt;br&gt;&lt;br&gt;
SDG 7 Affordable and Clean Energy by increasing access to renewable energy for 4 million people in South Africa through the inspection of wind turbines.&lt;br&gt;&lt;br&gt;
SDG 9 Industry, Innovation, and Infrastructure by increasing access to connectivity for 18 million people in Belgium, Peru and South Africa through the inspection of cell towers. &lt;br&gt;&lt;br&gt;
SDG 13 Climate Action forestry monitoring in Ethiopia and Paraguay impacting 2 million people and their surrounding environment to date. Flood prevention monitoring in Malawi impacting 4.3 million people and their surrounding environment.
</t>
  </si>
  <si>
    <t>More than 130 countries</t>
  </si>
  <si>
    <t>Globhe Drones is the leading marketplace for drone data collection. They are currently raising their Series A round to help scale even further by expanding to countries beyond the 132 they already exist in, increase local drone operators, and integrate third party platforms in order to give even further value to their customers such as analyzing tools, processing tools, visualization tools, and impact number analytics tools. Together with their local drone pilots and customers such as UNICEF and The World Bank, their goal for 2023 is to impact the lives of 93 million people.</t>
  </si>
  <si>
    <r>
      <rPr>
        <u val="single"/>
        <sz val="11"/>
        <color indexed="11"/>
        <rFont val="Calibri"/>
      </rPr>
      <t>https://youtu.be/aByznZzgB6g</t>
    </r>
  </si>
  <si>
    <t>Globhe solves the problem of accessing high-quality drone data anywhere in the world. Data collection is difficult, confusing, and time-consuming, and high-precision aerial imagery is expensive.Traditional capture methods lack ultra-high resolution and flying planes and launching satellites cause a massive carbon footprint.</t>
  </si>
  <si>
    <t>Globhe has built the world's first crowddroning platform, making drone data collection easy. One platform, all the data. Get access to over 7700+ local drone operators in 132 countries through a few clicks. 
By working with crowdsourcing of local drone operators, vetted and licensed in the region, speaking the language, understanding the culture and navigating the terrain, they supply high-quality drone data. It is cost-effective and sustainable, as they use local experts and build local communities.</t>
  </si>
  <si>
    <t>They are bridging the access to drone data by making it globally accessible. Because they only deploy local drone pilots worldwide, data that couldn't be collected now is a few clicks away. The solution can be used on computers, tablets, and smartphones. Drones, however, can be used without internet in remote areas and then upload the data to the internet.</t>
  </si>
  <si>
    <t>Step 1: Subscribe / Order data. &lt;br&gt;&lt;br&gt;
Step 2: Globhe matches you with local drone operator(s).&lt;br&gt;&lt;br&gt;
Step 3: Receive the data.</t>
  </si>
  <si>
    <r>
      <rPr>
        <u val="single"/>
        <sz val="11"/>
        <color indexed="11"/>
        <rFont val="Calibri"/>
      </rPr>
      <t>https://www.globhe.com</t>
    </r>
  </si>
  <si>
    <t>CyberTracker Online</t>
  </si>
  <si>
    <t>CyberTracker Conservation</t>
  </si>
  <si>
    <t>The new CyberTracker Online is for nontechnical users who cannot afford expensive technical support.</t>
  </si>
  <si>
    <t>Conservation, Environmental Monitoring, Mapping</t>
  </si>
  <si>
    <t>SDG 10: Reduced inequalities; SDG 13: Climate action; SDG 15: Life on land</t>
  </si>
  <si>
    <t>Unesco, European Union, JRS Biodiversity Foundation, Frederick Mulder Foundation, SMART Partnership</t>
  </si>
  <si>
    <t>CyberTracker Classic's software has been downloaded over 500,000 times in about 75 countries. &lt;br&gt;&lt;br&gt;
Estimated 50,000 users ranging from individual students, scientists, communities, and the national parks services.&lt;br&gt;&lt;br&gt;
Through partnerships with the SMART Conservation and EarthRanger software, CyberTracker software is used in more than 1,000 national parks worldwide.</t>
  </si>
  <si>
    <t>More than 75 countries</t>
  </si>
  <si>
    <t xml:space="preserve">The new CyberTracker Online will be launched on the 15th of May 2023. </t>
  </si>
  <si>
    <r>
      <rPr>
        <u val="single"/>
        <sz val="11"/>
        <color indexed="8"/>
        <rFont val="Open Sans"/>
      </rPr>
      <t>https://www.youtube.com/watch?v=sG9rnLPbEqs</t>
    </r>
  </si>
  <si>
    <t>There is a critical shortage of technical skills in nature conservation and especially in support of indigenous communities. To scale up the adoption of CyberTracker worldwide, we need to minimize the need for technical support. CyberTracker Online will enable users with no technical skills to customize a mobile data capture application to collect complex biodiversity and socio-economic data and to visualize their data in maps and tables.</t>
  </si>
  <si>
    <t xml:space="preserve">The new CyberTracker Online solution consolidates key, proven features of CyberTracker, simplified for nontechnical users to support indigenous communities, citizen science, youth education, as well numerous small protected areas that cannot afford expensive technical support. </t>
  </si>
  <si>
    <t>The CyberTracker Icon User Interface was initially designed in 1997 for expert indigenous Kalahari San Master Trackers who cannot read or write. By creating employment opportunities, smartphones are provided as part of their employment equipment.</t>
  </si>
  <si>
    <t>Step 1: Users download the free CyberTracker software. &lt;br&gt;&lt;br&gt;
Step 2: Users follow step-by-step tutorials to customize the CyberTracker mobile application to their needs. &lt;br&gt;&lt;br&gt;
Step 3: If a user has a technical problem, they can post a question on a Google Group to get free technical support.&lt;br&gt;&lt;br&gt; 
Step 4: Some users may request a new feature, which is developed when sufficient funding is secured from donors.&lt;br&gt;&lt;br&gt;</t>
  </si>
  <si>
    <r>
      <rPr>
        <u val="single"/>
        <sz val="11"/>
        <color indexed="8"/>
        <rFont val="Open Sans"/>
      </rPr>
      <t xml:space="preserve">https://cybertracker.org/ </t>
    </r>
  </si>
  <si>
    <r>
      <rPr>
        <u val="single"/>
        <sz val="11"/>
        <color indexed="8"/>
        <rFont val="Open Sans"/>
      </rPr>
      <t>https://digitalx.undp.org/images/solutions/cybertracker-classic.jpg</t>
    </r>
  </si>
  <si>
    <t xml:space="preserve">D-MOSS </t>
  </si>
  <si>
    <t>HR Wallingford</t>
  </si>
  <si>
    <t>Dengue fever early warning system.</t>
  </si>
  <si>
    <t>Disease Management, Community Health, Government Management</t>
  </si>
  <si>
    <t>SDG 6: Clean water and sanitation; SDG 3: Good health and well-being; SDG 13: Climate action</t>
  </si>
  <si>
    <t>UNDP Vietnam, UK Space Agency's International Partnership Programme</t>
  </si>
  <si>
    <t xml:space="preserve">Provided dengue fever forecasts for the entire population of Vietnam each month since June 2019. &lt;br&gt;&lt;br&gt;
Reduction in dengue fever incidence rates in 4 monitored Vietnamese provinces by an average of 8 cases per 100,000 people (up to a 20% reduction). &lt;br&gt;&lt;br&gt;
Provided dengue fever forecasts for the entire populations of Sri Lanka and Malaysia each month since June 2020. </t>
  </si>
  <si>
    <t xml:space="preserve">Malaysia, Sri Lanka, Vietnam </t>
  </si>
  <si>
    <t>Ongoing discussions to expand D-MOSS to Indian states, Singapore, Pakistan, The Caribbean, Central and South America, and Africa.</t>
  </si>
  <si>
    <r>
      <rPr>
        <u val="single"/>
        <sz val="11"/>
        <color indexed="11"/>
        <rFont val="Open Sans"/>
      </rPr>
      <t>https://youtu.be/oIapxA0Jdwo</t>
    </r>
  </si>
  <si>
    <t xml:space="preserve">Dengue fever is the fastest spreading mosquito-borne viral disease in the world today, prompting the World Health Organisation (WHO) to include the virus in the world’s top 10 public health threats. It costs the Health Services of low to middle-Income countries around $8 billion annually. </t>
  </si>
  <si>
    <t>D-MOSS dengue fever early warning system, is the first fully integrated dengue fever early warning system to incorporate Earth Observation data and seasonal climate forecasts to predict cases of dengue fever up to six months in advance.</t>
  </si>
  <si>
    <t>D-MOSS provides low to middle-income country stakeholders with a leading-edge digital tool to aid mosquito-borne disease control; the first of its kind in the world to be accessible through an internet browser.</t>
  </si>
  <si>
    <t>Step 1: Working with Ministries of Health to introduce the D-MOSS dengue fever early warning system. &lt;br&gt;&lt;br&gt;
Step 2: National stakeholders upload the latest dengue fever case numbers. &lt;br&gt;&lt;br&gt;
Step 3: National and regional stakeholders receive forecasts of dengue fever outbreaks for their areas of responsibility. The forecast is driven by satellite data, seasonal meteorological forecasts and recently reported cases. &lt;br&gt;&lt;br&gt;
Step 4: National stakeholders undertake national planning of resources 5-6 months in advance, using the forecasts to aid decision-making. &lt;br&gt;&lt;br&gt;
Step 5: Regional stakeholders are guided by the forecasts in targeting the spraying of mosquito breeding sites 1-2 months in advance. &lt;br&gt;&lt;br&gt;
Step 6: Regional stakeholders are guided by the forecasts in issuing community-level warnings to reduce standing water and take action to avoid mosquito bites 2 weeks to 2 months in advance.&lt;br&gt;&lt;br&gt;</t>
  </si>
  <si>
    <r>
      <rPr>
        <u val="single"/>
        <sz val="11"/>
        <color indexed="11"/>
        <rFont val="Open Sans"/>
      </rPr>
      <t>https://www.hrwallingford.com/projects/d-moss-dengue-forecasting-model-satellite-based-system</t>
    </r>
  </si>
  <si>
    <r>
      <rPr>
        <u val="single"/>
        <sz val="11"/>
        <color indexed="8"/>
        <rFont val="Open Sans"/>
      </rPr>
      <t>https://digitalx.undp.org/images/solutions/D-MOSS-Dengue.jpg</t>
    </r>
  </si>
  <si>
    <t>DisasterAWARE Pro</t>
  </si>
  <si>
    <t>Pacific Disaster Center</t>
  </si>
  <si>
    <t>PDC’s multi-hazard early warning, hazard monitoring, and risk intelligence platform.</t>
  </si>
  <si>
    <t>Crisis, Climate, Gender, Health</t>
  </si>
  <si>
    <t>Information Systems, DRR, Data Analytics</t>
  </si>
  <si>
    <t>SDG 10: Reduced Inequalities; SDG 13: Climate Action; SDG 17: Partnerships for the Goals</t>
  </si>
  <si>
    <t>AI/ML, Proprietary Software/Hardware, SaaS, GIS</t>
  </si>
  <si>
    <t>UNOCHA, WFP, WHO, IAEA, ASEAN AHA Centre, HOTOSM, USAID, The Sunway Centre for Planetary Health, ACAPS, IDMC, IMMAP, MapAction, FAO, ITU, WMO, Anticipation Hub, REAP, UNOSAT, UNDRR, NASA, UNDESA, USGS.</t>
  </si>
  <si>
    <t xml:space="preserve">DisasterAWARE Pro and customized deployments throughout the Asia-Pacific Region are leveraged by tens of thousands of UN, NGO and local disaster management experts in a multitude of languages.&lt;br&gt;&lt;br&gt;
The free, mobile and web-based DisasterAlert application is utilized by over 3+ million stakeholders globally.&lt;br&gt;&lt;br&gt;
For over a decade, DisasterAWARE Pro has been a system of record for UN, NGO, ASEAN and US Government humanitarian response organizations globally.
</t>
  </si>
  <si>
    <t>Latin America and the Carribean</t>
  </si>
  <si>
    <t>Adoption of, and the scaling of, the cloud-based DisasterAWARE Pro platform has continued throughout the ASEAN region and the Balkans with additional all-hazards automation and early warning capabilities.</t>
  </si>
  <si>
    <r>
      <rPr>
        <u val="single"/>
        <sz val="11"/>
        <color indexed="11"/>
        <rFont val="Calibri"/>
      </rPr>
      <t>https://www.youtube.com/watch?v=Ggk54t8LNGk</t>
    </r>
  </si>
  <si>
    <t>The DisasterAWARE Pro platform addresses the challenge noted by the UN Secretary General that "one third of the world’s people, mainly in least developed countries and small island developing states, are still not covered by early warning systems." PDC's DisasterAWARE Pro addresses all-hazards and helps advance the ITU, WMO and UNDRR Early Warning for All initiative.</t>
  </si>
  <si>
    <t>DisasterAWARE is a powerful humanitarian risk intelligence and decision support platform with 6,500+ data layers designed to support early warning, multi-hazard monitoring, operational response and recovery, risk assessment and mitigation, disaster planning, and preparedness exercises. For more than 20 years, Pacific Disaster Center (PDC) has supported the most demanding governmental and nongovernmental organizations (NGOs) worldwide to enhance disaster management capacity, save lives, and reduce disaster losses.</t>
  </si>
  <si>
    <t xml:space="preserve">PDC's DisasterAWARE platform allows for offline use in limited connectivity environments, has been translated into all local languages in SE Asia where it has been deployed, and PDC collaborates with UN Women and advances the UN's Women, Peace and Security initiative to ensure inclusivity and equity.
</t>
  </si>
  <si>
    <t>PDC’s evidence-based analytical tools, technologies, big data, research, and information enable data-driven decision making. The Center’s DisasterAWARE platform is used by tens of thousands of disaster management practitioners around the globe —providing early warning, hazard monitoring, and risk intelligence to support rapid and effective disaster response, preparedness, recovery, and mitigation. It includes the highest resolution all-hazards impact modeling, advanced analytical reports, augmented information through artificial intelligence, and the largest, scientifically vetted big data catalog for disaster management decision making in the world. PDC’s specialization in areas related to disaster management best practices and processes, geographic information systems (GIS), remotely sensed data processing, software engineering, meteorology, and earth sciences have built its reputation as an international expert for strengthening disaster management capacity. Through knowledge sharing, collaboration, skills development, and institutionalization and exercising of standard operating procedures (SOPs), PDC has helped its partners achieve numerous disaster risk reduction objectives outlined by the United Nations (U.N.) Sendai Framework and U.N. Sustainable Development Goals (SDGs).</t>
  </si>
  <si>
    <r>
      <rPr>
        <u val="single"/>
        <sz val="11"/>
        <color indexed="11"/>
        <rFont val="Open Sans"/>
      </rPr>
      <t>https://www.pdc.org/disasteraware</t>
    </r>
  </si>
  <si>
    <r>
      <rPr>
        <u val="single"/>
        <sz val="11"/>
        <color indexed="11"/>
        <rFont val="Calibri"/>
      </rPr>
      <t>https://drive.google.com/open?id=1MlpFERMQLXnh-165I-5Q8r41AkT1rQo1</t>
    </r>
  </si>
  <si>
    <t>ELSA</t>
  </si>
  <si>
    <t>UNDP Ecuador</t>
  </si>
  <si>
    <t>Mapping nature to identify Essential Life Support Areas (ELSA) to create "map of hope" where actions can support  biodiversity</t>
  </si>
  <si>
    <t>SDG 6: Clean water and sanitation; SDG 13: Climate action; SDG 15: Life on land</t>
  </si>
  <si>
    <t>UNBlab</t>
  </si>
  <si>
    <t xml:space="preserve">ELSA generates benefits at a national scale, including Galapagos, with a special focus on territories where commitments in the areas of biodiversity, climate change and sustainable development are identified. </t>
  </si>
  <si>
    <t>More than12 countries</t>
  </si>
  <si>
    <t>ELSA aims to guide decision making in the 12 countries that now have an ELSA map</t>
  </si>
  <si>
    <t>Currently the ELSA process is being implemented in 12 countries, including Ecuador, within the UNDP global programme.</t>
  </si>
  <si>
    <r>
      <rPr>
        <u val="single"/>
        <sz val="11"/>
        <color indexed="11"/>
        <rFont val="Open Sans"/>
      </rPr>
      <t>https://www.youtube.com/watch?v=-D36l0aoTHo</t>
    </r>
  </si>
  <si>
    <t xml:space="preserve">For the last 2 decades, Ecuador has lost biodiversity and faces today possible effects of climate change. 2 million hectares of native forest have been deforested and rainfall in the coast region has increased by 33% compared to data of the last 30 years. </t>
  </si>
  <si>
    <t>By using the free, open-source UNBLab we have global data available, plus the national data which builds up a much more exact and reliable Essential Life Support Areas (ELSA) ELSA Map for the country. The ELSA Web tool supports decision makers in solving complex development planning issues based on spatial data and science. This is a way to help governments develop a different and more sustainable approach while making planning decisions.</t>
  </si>
  <si>
    <t>The co-creation of the ELSA Map is based on constant consultations with stakeholders. During 2021 and 2022 we could work with indigenous people living in the Amazon region, with limited access but high interest in creating the map and learning about the process and digital tools for their future benefits.</t>
  </si>
  <si>
    <t>Step 1: Identify stakeholders.&lt;br&gt;&lt;br&gt;
Step 2: Analyze top 10 policy documents (biodiversity, climate change, sustainable development).&lt;br&gt;&lt;br&gt;
Step 3: Consult and identify national global data to guide the analysis.&lt;br&gt;&lt;br&gt;
Step 4: Define protection, management and restoration in the national context.&lt;br&gt;&lt;br&gt;
Step 5: Set ELSA analysis and Co-create ELSA maps with stakeholders and national experts.&lt;br&gt;&lt;br&gt;
Step 6: Develop policy recommendations and analyze specific implementation.&lt;br&gt;&lt;br&gt;
Step 7: Take action and monitor results.&lt;br&gt;&lt;br&gt;</t>
  </si>
  <si>
    <r>
      <rPr>
        <u val="single"/>
        <sz val="11"/>
        <color indexed="8"/>
        <rFont val="Open Sans"/>
      </rPr>
      <t>https://csl.gis.unbc.ca/Ecuador_ELSA/</t>
    </r>
  </si>
  <si>
    <r>
      <rPr>
        <u val="single"/>
        <sz val="11"/>
        <color indexed="8"/>
        <rFont val="Open Sans"/>
      </rPr>
      <t>https://digitalx.undp.org/images/solutions/Elsa.png</t>
    </r>
  </si>
  <si>
    <t>Empact</t>
  </si>
  <si>
    <t>WFP</t>
  </si>
  <si>
    <t>Training for youth in urban settlements and refugee camps to connect them to online work opportunities</t>
  </si>
  <si>
    <t>Inclusive growth, gender</t>
  </si>
  <si>
    <t xml:space="preserve">SDG 8: Decent work and economic growth; SDG 10: Reduced inequalities </t>
  </si>
  <si>
    <t>WFP Innovation Accelerator (Munich), Kenya Private Sector Alliance (KEPSA)</t>
  </si>
  <si>
    <t xml:space="preserve">Kenya: trained 500 youth on digital work. The average age of participants is 24 years, 52% of whom are women. Training completion rate is 98%, with 60% of the youth successfully earning an income after completion of the training. On average, they earn US$ 1.8 per hour, per participant. In comparison, according to a 2021 report by the Informal Economy in Kenya by the Federation of Kenyan Employers (FKE), the monthly average wage paid by informal enterprises is US$ 30.25, which falls below the statutory minimum wage. </t>
  </si>
  <si>
    <t>Kenya, Iraq, Lebanon, Turkey, Colombia and Zimbabwe</t>
  </si>
  <si>
    <t>Somalia, Sudan, Palestine</t>
  </si>
  <si>
    <t xml:space="preserve">EMPACT is looking to expand into Somalia, Sudan, and Palestine in 2022. In the medium term we are hoping to co-create solutions to incentivize private sector companies to hire digital impact workers, as well as leverage existing KEPSA facilities across the country to run the EMPACT programme. </t>
  </si>
  <si>
    <r>
      <rPr>
        <u val="single"/>
        <sz val="11"/>
        <color indexed="8"/>
        <rFont val="Open Sans"/>
      </rPr>
      <t>https://youtu.be/oTR1x1hkL64</t>
    </r>
  </si>
  <si>
    <t>The 2020 UNHCR Refugee Data Finder estimated that there are around 80 million forcibly displaced people worldwide, 86% of whom are hosted in countries with struggling economies. This means that it is difficult to provide meaningful livelihoods for them. While on the other hand, statista.com, projects approximately US$ 455.2 billion gross volume of the online work economy by 2023. This means that there is an opportunity our targeted vulnerable populations to gain access to these jobs in the new world of work that would help them to improve their livelihoods, as well as contribute meaningfully to their local economies. However, the main challenge is that our target beneficiaries may not necessarily have the requisite English language, IT, and soft skills that would allow them to tap into these digital opportunities. Therefore, EMPACT was designed to address this skills gap by providing English language and IT literacy &amp; expert-level skills, as well as soft skills that would position them to effectively access these previously untapped job opportunities. As an example, in Kenya 70% of the population falls below 35 years of age, with 80% of employment opportunities in the country coming from the informal sector, which often does not pay a livable wage, and majority of workers are the youth. Additionally, as a result of the COVID pandemic, around 50% of young people experienced a significant decline in income because of government-imposed lockdown restrictions. Therefore, WFP's mission under EMPACT (EMPowerment in ACTion) has been to connect vulnerable youth in Kenya to online work which is done by proving training, infrastructure, and linkage to online work providers.</t>
  </si>
  <si>
    <t>EMPACT aims to bridge the skills-and-opportunities gap between vulnerable populations and the digital economy. EMPACT's model does this through the delivery of a blended curriculum combining technical, English language, and online freelancing skills to targeted populations - mainly youth in urban settlements - to connect them to online work opportunities thus improving their livelihoods.</t>
  </si>
  <si>
    <t>EMPACT was designed to support and empower vulnerable persons. Firstly, EMPACT targets to ensure equitable participation by women. This is a target group that may otherwise feel intimidated in pursuing technology jobs because the sector has been mainly male dominated. Right now, women make up around 52% of program participants, which is quite encouraging. Secondly, for the youth in urban settlements and refugee camps, it is difficult for them to have access the equipment, internet connectivity, as well as digital skills to be able to successfully apply for and execute these online jobs. So, EMPACT contributes by providing access to the tools and skills that make it possible for them to take advantage of these new opportunities.</t>
  </si>
  <si>
    <t>Step 1: Eligible youth start the journey starts with a 2-week digital microwork training that focuses on building technical skills on digital microwork projects. The technical training is complimented by soft skills training on Communication, Time Management and Business English. By the end of the two weeks participants have the skills needed to complete digital microwork projects that pay ~USD 1.5 - 2 per hour. &lt;br&gt;&lt;br&gt;
Step 2: As the participants are working, they have the option of enrolling for the Advanced Track offering a) a self-paced digital marketing skills training, b) an instructor-led training on software development, or c) also an instructor-led training on storytelling skills. The objective of the advance track is to upskill youth with relevant skills for the freelancing market, that will increase their earnings to ~USD 5+ per hour.&lt;br&gt;&lt;br&gt; 
Step 3: Once participants have established an online work portfolio, they are graduated from EMPACT. &lt;br&gt;&lt;br&gt;
Step 4: EMPACT graduates are eligible for asset-based loans to facilitate them to purchase the required equipment and internet connectivity. In addition to the equipment and connectivity, graduates have access to a community for peer support and mentorship as they continue to engage in digital microwork and online freelancing work. &lt;br&gt;&lt;br&gt;</t>
  </si>
  <si>
    <r>
      <rPr>
        <u val="single"/>
        <sz val="11"/>
        <color indexed="8"/>
        <rFont val="Open Sans"/>
      </rPr>
      <t>https://innovation.wfp.org/project/empact</t>
    </r>
  </si>
  <si>
    <r>
      <rPr>
        <u val="single"/>
        <sz val="11"/>
        <color indexed="8"/>
        <rFont val="Open Sans"/>
      </rPr>
      <t>https://digitalx.undp.org/images/solutions/Empact.png</t>
    </r>
  </si>
  <si>
    <t>Empower Tracking</t>
  </si>
  <si>
    <t>Empower</t>
  </si>
  <si>
    <t>Using the crowd, blockchain, and incentives to reduce plastic waste across the globe.</t>
  </si>
  <si>
    <t>Infrastructure, E-commerce, Conservation</t>
  </si>
  <si>
    <t>SDG 8: Decent work and economic growth; SDG 11: Sustainable cities and communities; SDG 12: Responsible consumption and production</t>
  </si>
  <si>
    <t>SaaS, Blockchain</t>
  </si>
  <si>
    <t>SAP.iO SAPs startup/scaleup program with technical, Google program for SDG Startups, Alliance to End Plastic Waste Accelerator program with Plug and Play VC, Ocean Plastic Prevention Accelerator (Incubation Network), AEPW, UpLink and TopLink (World Economic Forum), The Factory Accelerator, Best Nordic Accelerator Program winner multiple years.</t>
  </si>
  <si>
    <t xml:space="preserve">Helped 378 organisations set up and run 647 facilities (collection points and recycling facilities).&lt;br&gt;&lt;br&gt;
Collected and tracked approximately 21M kgs of materials to date.&lt;br&gt;&lt;br&gt;
On the ground, 10,000+ people are directly involved in the collection. </t>
  </si>
  <si>
    <t>More than 40 countries</t>
  </si>
  <si>
    <t xml:space="preserve"> Empower Tracking's goal is to have more than 100M users in more than 100 countries by 2025. They are in the early phases of entering several new countries. Including being part of UN Waste Wise Cities, National Plastic Action Partnerships and global NGOs to ensure expansion and have a global impact.</t>
  </si>
  <si>
    <r>
      <rPr>
        <u val="single"/>
        <sz val="11"/>
        <color indexed="8"/>
        <rFont val="Open Sans"/>
      </rPr>
      <t>https://www.youtube.com/watch?v=E2ooC80LMjA</t>
    </r>
  </si>
  <si>
    <t xml:space="preserve">Globally, only 9% of plastic waste is recycled. There is a huge lack of both waste collection data and collection and recycling infrastructure. This makes the shift towards a circular economy very difficult and time-consuming. </t>
  </si>
  <si>
    <t xml:space="preserve">The Empower Global Plastic Waste Deposit &amp; Tracking System challenges plastic waste by giving plastic a value: anyone who deposits plastic waste at a collection point will receive digital tokens through the Empower mobile application which can be converted into local currency. Through these incentives, Empower collects data from waste collection everywhere in the world and identifies the bottlenecks in waste management infrastructures. </t>
  </si>
  <si>
    <t>Through Empower's mobile application and the use of blockchain technology, these tools increase transparency, market access, and low-cost operations. As the plastic collectors deliver plastic waste, they present their QR code to be scanned and receive tokens immediately to their digital wallet. Empower has learned a lot from working with the informal sector across various regions/continents, and a range of literacy and digital maturity. Therefore there is a strong focus on solutions that are both easily customisable to local settings and making them simple to work on every level.</t>
  </si>
  <si>
    <t>Step 1: Interested collectors are onboarded to set up and register an organisation and collection point on the platform. &lt;br&gt;&lt;br&gt;
Step 2: Empower will run a demo and set up the platform to fit the local need (which materials, data needed to collect, nr of collection points, access for managers etc.)&lt;br&gt;&lt;br&gt;
Step 3: Empower connects users with potential sponsors through plastic credits and potential buyers needing materials in that region. &lt;br&gt;&lt;br&gt;
Step 4: Users can start collecting and registering the collected materials (timestamps, digital signatures, uploading of pictures and documentation), creating digital inventories at the collection points that can then be tracked onwards in the value chains and also be used as the basis for reporting to plastic credit funders, PROs, owners, municipalities etc.&lt;br&gt;&lt;br&gt;</t>
  </si>
  <si>
    <r>
      <rPr>
        <u val="single"/>
        <sz val="11"/>
        <color indexed="8"/>
        <rFont val="Arial"/>
      </rPr>
      <t>https://www.empower.eco</t>
    </r>
  </si>
  <si>
    <r>
      <rPr>
        <u val="single"/>
        <sz val="11"/>
        <color indexed="8"/>
        <rFont val="Open Sans"/>
      </rPr>
      <t>https://digitalx.undp.org/images/solutions/Empower-tracking.png</t>
    </r>
  </si>
  <si>
    <t>Environmental Intelligence Suite</t>
  </si>
  <si>
    <t>Breeze Technologies</t>
  </si>
  <si>
    <t>Air quality sensors, AI-enabled clean air actions and real-time wildfire detection.</t>
  </si>
  <si>
    <t>Climate, Crisis</t>
  </si>
  <si>
    <t>Emissions, Environmental Monitoring, Data Analytics</t>
  </si>
  <si>
    <t>SDG 3: Good health and well-being; SDG 12: Responsible Consumption and Production; SDG 13: Climate Action</t>
  </si>
  <si>
    <t>AI/ML, Proprietary Software/Hardware, SaaS</t>
  </si>
  <si>
    <t>SpinLab (Germany), Urbantech (Denmark), GovStart (Germany).</t>
  </si>
  <si>
    <t xml:space="preserve">Improved air quality by more than 10% based on recommended clean air actions in cities where active. </t>
  </si>
  <si>
    <t>Not Clear</t>
  </si>
  <si>
    <t>Chile, Vietnam, LATAM, SE Asia, Sub-Saharan Africa</t>
  </si>
  <si>
    <t>Actively exploring expansion into new geographical areas (Latin America, Sub-Saharan Africa, and East Asia), as well as exploring the integration of new environmental parameters such as noise pollution.</t>
  </si>
  <si>
    <r>
      <rPr>
        <u val="single"/>
        <sz val="11"/>
        <color indexed="8"/>
        <rFont val="Open Sans"/>
      </rPr>
      <t>https://www.youtube.com/watch?v=MB4Q-uj7KZM</t>
    </r>
  </si>
  <si>
    <t>Air pollution is the single biggest environmental health threat of our time, killing 7 million people and costing the world economy 5 trillion USD per year. Data-driven decision-making remains unfeasible as sensing equipment is expensive, stakeholders lack the necessary knowledge to analyse the data and suitable interventions are unknown.</t>
  </si>
  <si>
    <t>Breeze Technologies deploys lower-cost air quality sensors that detect all common air pollutants. Thanks to an AI-based cloud calibration technology, data gathered by these sensors is comparable to public monitoring networks in quality and accuracy. Based on the gathered data and external data sources, hyperlocal air quality maps are generated. Air pollution hotspots are matched against a catalogue of more than 3,500 clean air actions, and their potential impact in a local implementation is calculated. Artificial intelligence then recommends the most efficient interventions for local challenges, potentially raising the effectiveness of clean air action plans by 10 X.
Additionally, collected air quality data can be leveraged to detect emerging wildfires at the wildlife urban interface in real-time, alert first responders and thereby extinguish them before they can spread.</t>
  </si>
  <si>
    <t xml:space="preserve">Breeze Technologies employs different digital means to communicate air quality data to the public and also conducts local events such as citizen forums, where it explains data and findings to the local population, working together with municipal stakeholders. </t>
  </si>
  <si>
    <t>Step 1: Working with municipalities and/or governments to develop an air quality monitoring and communications plan for a specific area. &lt;br&gt;&lt;br&gt;
Step 2: Source citizens as sensor hosts and air quality champions through social media, local posters, and other means. &lt;br&gt;&lt;br&gt;
Step 3: Deploy air quality sensors with selected champions in the local neighbourhoods, as well as public infrastructure like street lights.&lt;br&gt;&lt;br&gt; 
Step 4: After initial system calibration, the data is shared with the public through different apps and widgets.&lt;br&gt;&lt;br&gt;
Step 5: After an agreed timeframe, conduct an in-depth analysis of the data to identify issues and trends, deliver recommendations for clean air actions, and conduct local events with municipal stakeholders and citizens explaining the findings. &lt;br&gt;&lt;br&gt;
Step 6: Supported by Breeze Technologies, the municipality implements clean air actions.&lt;br&gt;&lt;br&gt;
Step 7: Track the success of clean air actions and repeat the process.&lt;br&gt;&lt;br&gt;</t>
  </si>
  <si>
    <r>
      <rPr>
        <u val="single"/>
        <sz val="9"/>
        <color indexed="8"/>
        <rFont val="&quot;Google Sans&quot;"/>
      </rPr>
      <t>https://www.breeze-technologies.de/solutions/</t>
    </r>
  </si>
  <si>
    <r>
      <rPr>
        <u val="single"/>
        <sz val="11"/>
        <color indexed="11"/>
        <rFont val="Calibri"/>
      </rPr>
      <t>https://drive.google.com/open?id=1co9uwQV_t-K5rxsa_sNjLe58BZh2JDnM</t>
    </r>
  </si>
  <si>
    <t>Evercity</t>
  </si>
  <si>
    <t>Evercity UG</t>
  </si>
  <si>
    <t xml:space="preserve">Evercity is a platform streamlining green debt and carbon credit origination. </t>
  </si>
  <si>
    <t>Marketplace, Fintech, Information Access</t>
  </si>
  <si>
    <t>SDG 8: Decent Work and Economic Growth; SDG 13: Climate Action; SDG 17: Partnerships for the Goals</t>
  </si>
  <si>
    <t>Blockchain, Marketplace, Open Source, SaaS, White label</t>
  </si>
  <si>
    <t>UN Climate Change Global Innovation Hub,  UNDP's Impact Aim Venture Accelerator, ATBA, Climate Chain Coalition, Luxembourg Blockchain Lab, Blockchain for climate foundation, Web3 Foundation, IaaI GLOCHA, Hedera Hashgraph, HBAR Foundation, Swirlds Labs, Unique Network, Sustainable transformers, Solid world, DLA Piper, DNV, Allcot, 1MTN, Helioz, Ecotrust Canada, Techstars &amp; ABN AMRO, Fintech Innovation Lab NY, German Accelerator, Endless Frontier Labs, Forest Valley, Net zero challenge, Global Fintech Hackcelerator, ClimAccelerator</t>
  </si>
  <si>
    <t>Helped 5 small businesses attract approximately $1M of financing.</t>
  </si>
  <si>
    <t>Switzerland, Italy, Slovenia, Canada, Estonia, Austria, India, Uganda</t>
  </si>
  <si>
    <t>USA</t>
  </si>
  <si>
    <t xml:space="preserve">Planning to scale on the Americas market and Southeast Asia. Digitizing the carbon methodologies and simplifying PDD creation to make this process more efficient and accessible for carbon project owners. Connecting green bonds with voluntary carbon instruments. </t>
  </si>
  <si>
    <r>
      <rPr>
        <u val="single"/>
        <sz val="11"/>
        <color indexed="11"/>
        <rFont val="Calibri"/>
      </rPr>
      <t>https://youtu.be/CPOZ-OddxJc</t>
    </r>
  </si>
  <si>
    <t>1. Green finance structuring is complicated - the variety of standards and frameworks which apply specific requirements to the related documents (green bond frameworks, project idea notes, PDDs, etc.) set a knowledge barrier for inexperienced market entrants. They literally don’t know where to start. &lt;br&gt;&lt;br&gt;
2. Green finance is costly &amp; requires upfront expenses. SMEs may have to pay a lot of money to consultants and other stakeholders without any guarantees that they will attract investment in the future. This discourages smaller companies from participating in the market.&lt;br&gt;&lt;br&gt;
3. Trust issues. Investors do not have access to transparent and reliable ESG impact and risk data. This is complemented by manual monitoring and reporting practices. It causes precedents when, for example, planted trees die out due to poor conditions and continue existing only on paper.</t>
  </si>
  <si>
    <t>Automating up to 70% of manual tasks to jumpstart the green finance project management process. &lt;br&gt;&lt;br&gt;
Evercity unites SMEs, Investors and Service Providers (banks, asset managers, consultants, auditors etc.) within a user-friendly workflow that simplifies green finance structuring and creates a network effect. &lt;br&gt;&lt;br&gt;
Process and document automation according to international standards makes green finance origination easier and more cost-effective. &lt;br&gt;&lt;br&gt;
Combining open-source web3-based sustainable finance protocol with monitoring tools to increase data transparency, avoiding greenwashing, and enabling the issuance of fully traceable green digital assets.</t>
  </si>
  <si>
    <t xml:space="preserve">Not all users may have smartphones, so they have developed a platform to be mainly accessible from PCs.
The platform features an intuitive design and a wide range of user-friendly features to guide inexperienced users, regardless of their device. Additionally, they have contingency plans in place to ensure that individuals without access to PCs or smartphones can still access our services. For instance, it is possible to work with community centers and libraries to provide access to our platform through computers or other devices. </t>
  </si>
  <si>
    <t>Step 1: Green screening. Projects that want to issue sustainable finance register on the platform, log in, and add financial information about their company. They then select relevant activities/sectors that correspond with their business and create a list of assets. For each asset, they answer a questionnaire based on EU, Climate Bonds or other taxonomy to understand their eligibility for green finance. After eligible assets are identified, Evercity team members help assess climate-related risks for each asset using historical climate data and scenario-based models. Issuers also select impact indicators for each asset and indicate reporting parameters (data sources, methodology, frequency of reporting). &lt;br&gt;&lt;br&gt;
Step 2: Framework creation. Issuers answer guided questions on the platform to generate a green finance framework according to global standards based on a simple questionnaire. The framework includes the parameters of the future reporting (frequency, level of detail) which will be done on the platform. The auditor logs onto the platform to review the framework and the list of eligible assets and verifies with a digital signature on the blockchain. &lt;br&gt;&lt;br&gt;
Step 3: Issuance. An instrument can be issued in the decentralized registry using blockchain, or in a traditional way. &lt;br&gt;&lt;br&gt;
Step 4: Monitoring. Based on the monitoring frequency selected at the green screening stage, the platform sends notifications to issuers. Issuers log into the platform and provide impact data for each selected indicator. &lt;br&gt;&lt;br&gt;
Step 5: Reporting. Based on the reporting frequency selected at the framework creation stage, the platform sends notifications to. Issuers provide data on bond allocation to each project for this period. Impact data is aggregated in the report automatically based on the information submitted by issuers or collected automatically using IoT / satellites. Based on these data points, the Evercity platform automatically generates green bond reports which can be verified by the auditor on the blockchain. Information on physical climate risks can also be included in the report.&lt;br&gt;&lt;br&gt;</t>
  </si>
  <si>
    <r>
      <rPr>
        <u val="single"/>
        <sz val="11"/>
        <color indexed="8"/>
        <rFont val="Open Sans"/>
      </rPr>
      <t>https://www.evercity.io/</t>
    </r>
  </si>
  <si>
    <r>
      <rPr>
        <u val="single"/>
        <sz val="11"/>
        <color indexed="11"/>
        <rFont val="Calibri"/>
      </rPr>
      <t>https://drive.google.com/open?id=1f6IHAGVVUM3UbyjrkQJOJ1tpISNeI9QJ</t>
    </r>
  </si>
  <si>
    <t>FarmAI</t>
  </si>
  <si>
    <t>ListenField Inc.</t>
  </si>
  <si>
    <t>Helping farmers improve yields and sustainability while reducing costs.</t>
  </si>
  <si>
    <t>Inclusive Growth, Climate</t>
  </si>
  <si>
    <t>Agtech, Data Analytics, Supply Chain</t>
  </si>
  <si>
    <t>SDG 9: Industry, Innovation, and Infrastructure; SDG 13: Climate Action</t>
  </si>
  <si>
    <t>Kubota, International Center for Tropical Agriculture (CIAT), International Finance Corporation (IFC), AgTech Vietnam, Asia Digital Transformation (ADX), Google Startup Advisor: SDG Program, Unreasonable Capital, Raks Thai Foundation, Chubu University, Nagoya University, University of Tokyo</t>
  </si>
  <si>
    <t xml:space="preserve">The projected increase in profits in a Japanese rice farm was 25% if factory capacity and output are optimized. &lt;br&gt;&lt;br&gt;
20% rice yield improvement and a 15% reduction in fertilizer use in a Thai farm were observed. </t>
  </si>
  <si>
    <t>Japan, Thailand, Vietnam</t>
  </si>
  <si>
    <t>N/A</t>
  </si>
  <si>
    <t>Expanding their climate-smart agriculture solution to all of Southeast Asia, starting with Thailand and Vietnam. Specifically, they plan to help improve the productivity of agriculture supply chains while reducing GHG emissions by making technology and information more accessible to farmers, enabling data-driven decisions. They plan to reach 150,000 ha of farmland and provide technology access to over 100,000 farming communities.</t>
  </si>
  <si>
    <t>RBAP</t>
  </si>
  <si>
    <r>
      <rPr>
        <u val="single"/>
        <sz val="11"/>
        <color indexed="11"/>
        <rFont val="Calibri"/>
      </rPr>
      <t>https://youtu.be/Os-yan5ovqc</t>
    </r>
  </si>
  <si>
    <t>Around 2 million smallholders in Thailand are trapped in a vicious cycle of low productivity, dependence on fertilizers and pesticides, and insufficient profits. Their intense farming practices have also accelerated soil degradation, creating high levels of pollution, and damaging the environment. &lt;br&gt;&lt;br&gt;
Linking farmers to the supply chain enables the effective delivery of technical assistance to support them in various contexts, such as adopting sustainable practices and improving productivity. However, there is a lack of supply chain visibility in Thailand, especially in smallholder areas, as a result of fragmented data.</t>
  </si>
  <si>
    <t>FarmAI integrates and analyzes data at various levels using AI and generates valuable insights to stakeholders across the supply chain. &lt;br&gt; &lt;br&gt;
- Real time soil nutrition analysis: farmers can quickly evaluate current soil conditions and adjust fertilizer use without waiting for the end of harvest. &lt;br&gt; &lt;br&gt;
- Reduce climate risk: our climate risk analysis helps farmers determine optimal planting dates and predict yields. &lt;br&gt; &lt;br&gt;
- Improved operational efficiency: they provide detailed and up-to-date views of crop conditions to help identify symptoms before damages occur, as well as optimize harvesting plans for maximum yield. &lt;br&gt; &lt;br&gt;
- Custom analysis services: They bring in decades of experience from various disciplines - agronomy, climate, crop modeling, soil science, remote sensing, biology, IT- enabling us to provide solutions tailored to specific farming needs (soil mapping, fertilizer application).</t>
  </si>
  <si>
    <t>The FarmAI Platform is available on mobile and tablet to ensure stakeholders at various levels can capitalize on our technology and services. The platform is designed to enable ease of operations across the chain, such as real-time analytics and easy access to data and information (from soil to harvest), effectively creating a collaborative and transparent digital farming ecosystem.
They actively engage in Public-Private Partnerships (PPPs) to strengthen smallholder capacities and extension services, helping increase the adoption of technology. They have worked with organizations such as the International Finance Corporation (IFC) and the International Center for Tropical Agriculture (CIAT). FarmAI has also received the Low Carbon Award from SEED, an organization founded by UN Environment, UNDP and IUCN.</t>
  </si>
  <si>
    <t>Step 1: Creating adaptation processes with smallholders, agribusinesses, and agricultural agencies to use the farm management system.&lt;br&gt;&lt;br&gt;
Step 2: Partners reach out to farmers and introduce the mobile application. &lt;br&gt;&lt;br&gt;
Step 3: Farmers use the mobile application to access precise weather information, and receive agronomic advice. &lt;br&gt;&lt;br&gt;
Step 4: Partners use the dashboard to monitor farmer activities, provide advice to farmers, and perform deep field analytics (crop phenology, crop health using satellite imagery) and can know the total productivity in the area to manage the demand and supply of the material in their organization. &lt;br&gt;&lt;br&gt;
Step 5: Partners validate the sustainable practice of farmers using farm activity logs, photos, and crop health information on FarmAI.&lt;br&gt;&lt;br&gt;
Step 6: Farmers continue to receive advice throughout the cropping season via the FarmAI mobile application (farmers can also get verified for sustainable farming).&lt;br&gt;&lt;br&gt;</t>
  </si>
  <si>
    <r>
      <rPr>
        <u val="single"/>
        <sz val="11"/>
        <color indexed="8"/>
        <rFont val="Open Sans"/>
      </rPr>
      <t>https://www.listenfield.com</t>
    </r>
  </si>
  <si>
    <r>
      <rPr>
        <u val="single"/>
        <sz val="11"/>
        <color indexed="8"/>
        <rFont val="Open Sans"/>
      </rPr>
      <t>https://digitalx.undp.org/images/solutions/farmAi.png</t>
    </r>
  </si>
  <si>
    <t>FASSSTER</t>
  </si>
  <si>
    <t>UNDP Philippines</t>
  </si>
  <si>
    <t>FASSSTER is a now casting and forecasting tool that supports creation of policies and guidelines in the management of a disease outbreak/pandemic.</t>
  </si>
  <si>
    <t>Disease Management</t>
  </si>
  <si>
    <t>SDG 1: No poverty; SDG 3: Good health and well-being; SDG 10: Reduced inequalities</t>
  </si>
  <si>
    <t>Department of Sciencec and Technology, Philippines
Department of Health, Philippines</t>
  </si>
  <si>
    <t>Helped the IATF prevent up to 3.5 million projected infections in 2020. &lt;br&gt;&lt;br&gt;
Achieved a 10-fold reduction in actual cases reached during the Delta surge peak in September 2021. The actual number was 52,567 cases compared to a projected worst-case scenario of 510,268. cases. Supported local governments also make decisions on localized lockdowns. &lt;br&gt;&lt;br&gt;
Facilitated localised quarantine protocols implemented by local governments. &lt;br&gt;&lt;br&gt;
Baguio City has used the system for regional transboundary analysis at the regional level, while others, such as Pasig city, used the analysis to conduct focused contact tracing and coordination for villages experiencing surges which previously would not have been spotted, saving approximately 1,000 COVID infections in the city during the course of a 6-week FASSSTER mentoring programme.</t>
  </si>
  <si>
    <t>Philippines</t>
  </si>
  <si>
    <t>Open to support other countries that could use this solution</t>
  </si>
  <si>
    <r>
      <rPr>
        <u val="single"/>
        <sz val="11"/>
        <color indexed="14"/>
        <rFont val="Arial"/>
      </rPr>
      <t>https://www.youtube.com/watch?v=n80fJNsVf7s</t>
    </r>
  </si>
  <si>
    <t>Disease surveillance has played a significant role worldwide because of the COVID-19 pandemic. One major lesson learned by all countries is that access to good quality data is necessary for informed anticipatory action. Specifically, operational dashboards that provide daily now casting and forecasting tools have been helpful in setting policies and guidelines in the management of the pandemic. Over the past 2.5 years, the FASSSTER platform has served the Philippine government agencies and local government agencies with access to a scenario-based COVID-19 disease surveillance and modeling tool, providing users with the ability to project COVID-19 cases, deaths, and recoveries up to 3 months into the future. With more data coming in, the platform had to be reconfigured so that it could accommodate running more data. Alongside more data, the model had to be reconfigured to accommodate interventions including community quarantine, mobility, public health standards, and vaccination coverage. Our proposal is to submit a FASSSTER lite instance as a digital public good that can be scaled in other country contexts, providing users with the ability to project cases of different infectious diseases to help inform anticipatory action. In particular, these diseases will be TB, malaria, and dengue, in addition to COVID-19.</t>
  </si>
  <si>
    <t>FASSSTER is a now casting and forecasting tool that supports creation of policies and guidelines in the management of a disease outbreak/pandemic.&lt;br&gt;
Tanod COVID is an optional extension solution for data collection  and consolidation of data from local governments to a national health agency.</t>
  </si>
  <si>
    <t xml:space="preserve">FASSSTER has a file upload feature that can be used by local government units who have issues with real time data transfer. A template is provided so that there will be no issues in data standards. This feature makes it accessible for governments still building their data capacity. The platform generates relevant analytical tools as well as projection tools necessary to make decisions on how to manage pandemic in the local setting. </t>
  </si>
  <si>
    <t>Step 1: Epidemiology Team uploads data using an Excel template provided by FASSSTER. &lt;br&gt;&lt;br&gt;
Step 2: FASSSTER scans the file for errors and alerts the user. 
Step 3: User makes adjustments and uploads. 
Step 4: User toggles switch to local data and FASSSTER generates output using local data.</t>
  </si>
  <si>
    <r>
      <rPr>
        <u val="single"/>
        <sz val="11"/>
        <color indexed="11"/>
        <rFont val="Arial"/>
      </rPr>
      <t xml:space="preserve">https://fassster.ehealth.ph/covid19/
</t>
    </r>
  </si>
  <si>
    <r>
      <rPr>
        <u val="single"/>
        <sz val="11"/>
        <color indexed="11"/>
        <rFont val="Arial"/>
      </rPr>
      <t>https://digitalx.undp.org/images/solutions/fassster.png</t>
    </r>
  </si>
  <si>
    <t>Fetal Monitor iCTG</t>
  </si>
  <si>
    <t>Melody International Ltd.</t>
  </si>
  <si>
    <t>Wearable fetal monitor for mothers that alert health centers of risks during pregnancy.</t>
  </si>
  <si>
    <t>Health, Gender</t>
  </si>
  <si>
    <t>Disease Management, Medical Records, Diagnostics</t>
  </si>
  <si>
    <t>SDG 5: Gender equality; SDG 3: Good health and well-being; SDG 10: Reduced inequalities</t>
  </si>
  <si>
    <t>UNDP Bhutan, TCP (Technology Commercialisation Programme organised by the Japanese Government), NEDO (New Energy and Industrial Technology Development Organisation)</t>
  </si>
  <si>
    <t>Thailand: 30 units have been installed in 30 hospitals and 7,776 antenatal check-ups have been diagnosed remotely in areas where there is a shortage of doctors.&lt;br&gt;&lt;br&gt;
Bhutan: 55 units in 46 hospitals, covering pregnant women in all regions by only 13 obstetricians in the entire country, 4 000 measurements were diagnosed remotely, despite the COVID-19 situation.</t>
  </si>
  <si>
    <t>Bhutan, Thailand</t>
  </si>
  <si>
    <t>SE Asia and Africa</t>
  </si>
  <si>
    <t>Actively expanding business overseas. Products are currently being introduced in Southeast Asian and African countries. This year, they are planning to conduct government-subsidized pilot projects in Tanzania, Kenya and the Philippines.</t>
  </si>
  <si>
    <r>
      <rPr>
        <u val="single"/>
        <sz val="11"/>
        <color indexed="8"/>
        <rFont val="Open Sans"/>
      </rPr>
      <t>https://youtu.be/EeFRZC7CyhA</t>
    </r>
  </si>
  <si>
    <t>Fetal Monitor iCTG and Melody perinatal eHealth platform target problem is the high rate of the global maternal mortality rate, with a global average of 211 per 100,000 live births (2017), and many of these deaths were preventable and occurred in developing countries. Their solution utilises digital technologies to foster these preventative possibilities. And they perfectly match UNDP's targets. They are already working on these challenges in Thailand and Bhutan with the help of the Government of Japan and UNDP, providing solutions and continuing to update pain points.</t>
  </si>
  <si>
    <t>Fetal monitor iCTG is an ultra-compact, completely wireless, and mobile delivery monitoring device that measures the fetal heart rate and uterine contractions from 20 minutes to several hours and graphically displays the measured data on devices such as tablets, smartphones, and PCs.</t>
  </si>
  <si>
    <t>Local language support and disability support functions. In addition, the required transmission speed is very low and most of the functions can be used even when out of communication range.</t>
  </si>
  <si>
    <t>Step 1: Understanding the issues that the government wants to address, such as the need to reduce the maternal and child mortality rate and increase the maternal health check-up rate. &lt;br&gt;&lt;br&gt;
Step 2: Establishing a collaborative system with the government (Ministry of Health) and medical institutions to research and understand the maternity health check-up and insurance systems. &lt;br&gt;&lt;br&gt;
Step 3: Introducing services to representative medical institutions and start foetal monitoring on a small scale.&lt;br&gt;&lt;br&gt;
Step 4: Optimising the service to suit the local perinatal healthcare system. &lt;br&gt;&lt;br&gt;
Step 5: Implementing the service to remote areas with limited medical resources.&lt;br&gt;&lt;br&gt;
Step 6: Providing education and training for users and sharing case studies with other regions and countries.&lt;br&gt;&lt;br&gt;</t>
  </si>
  <si>
    <r>
      <rPr>
        <u val="single"/>
        <sz val="11"/>
        <color indexed="8"/>
        <rFont val="Open Sans"/>
      </rPr>
      <t>https://www.melodyi.net/</t>
    </r>
  </si>
  <si>
    <r>
      <rPr>
        <u val="single"/>
        <sz val="11"/>
        <color indexed="8"/>
        <rFont val="Open Sans"/>
      </rPr>
      <t>https://digitalx.undp.org/images/solutions/fetalmonitor.jpeg</t>
    </r>
  </si>
  <si>
    <t>FloodMapp</t>
  </si>
  <si>
    <t>Real-time flood modelling solution for flood forecasting and emergency management.</t>
  </si>
  <si>
    <t>DRR, Extreme Weather, Resilience</t>
  </si>
  <si>
    <t>SDG 13: Climate action; SDG 9: Industry, innovation, and infrastructure; SDG 11: Sustainable cities and communities</t>
  </si>
  <si>
    <t>H2 Ventures Accelerator, River City Labs Accelerator, Joules Accelerator, Rise accelerator (George Washington University)</t>
  </si>
  <si>
    <t>Both ForeCasts and NowCasts products have been used operationally more than 2,700 times. &lt;br&gt;&lt;br&gt;
In March 2021, the Bureau of Meteorology (BoM) warnings predicted major flooding in Logan River with river levels expected to peak between 8.3m and 14.76m. FloodMapp ForeCast mapped the predicted flooding as a digital flood extent map. This allowed emergency managers to rapidly identify impacted properties, and safely evacuate residents 24 hours ahead of the flood event. &lt;br&gt;&lt;br&gt;
The solution was integrated with Waze to provide live traffic routing around flooded roads (over 5,800 confirmations from drivers confirmed predictions were accurate).</t>
  </si>
  <si>
    <t>Australia, USA</t>
  </si>
  <si>
    <t>Current plans include expansion to countries in Europe, South East Asia, and South America based on inbound interest and enquiries received.</t>
  </si>
  <si>
    <r>
      <rPr>
        <u val="single"/>
        <sz val="11"/>
        <color indexed="8"/>
        <rFont val="Open Sans"/>
      </rPr>
      <t>https://www.youtube.com/watch?v=0H-vyV52m7k</t>
    </r>
  </si>
  <si>
    <t>Flooding is becoming more frequent and more severe. In the past 10 years, flooding has taken over 56,000 lives in the APAC region. In 2020 over 20 million people were displaced by floods. People lose their homes, become more vulnerable to waterborne diseases and are left unable to work or provide for their families. World Bank's research shows that at least 35% of flood damage is preventable with the right early warning systems. Much loss of life and damage are caused because current flood forecasting systems are too broad and people do not understand that they or their assets are at risk. Flood warnings from government agencies are based on meteorology or hydrology modelling; communicated as a rainfall depth or peak flood height related to a river or catchment. They are presented as a broad map image at a state or national scale. As a result of these outdated and ineffective flood warnings, government agencies, businesses and individuals alike do not have enough warning time for evacuation, or protecting critical assets.</t>
  </si>
  <si>
    <t xml:space="preserve">FloodMapp is a world-first real-time flood modelling solution, purpose-built for flood forecasting and emergency management. FloodMapp helps emergency managers prevent loss of life and reduce damage to assets by providing street level, asset specific flood intelligence. With FloodMaps, emergency managers can more efficiently help their communities prepare for, respond to and recover from flooding. Ie provide adequate warning to communities, facilitate targeted evacuations and close flooded roads. </t>
  </si>
  <si>
    <t>The solution is specifically designed to deliver digital intelligence needed to emergency managers, and subsequently, communities such that they can take action to improve safety and prevent damage. Their technology will help broader communities across the planet adapt to the growing consequences of climate change and prevent billions of dollars of damages and a large number of deaths from happening. This means it can reduce damage to critical infrastructure and avoid disruption of basic services so communities can minimize the costly impact of natural disasters.</t>
  </si>
  <si>
    <t>Step 1: The customer signs up and pays an implementation fee, as well as an annual license fee to integrate the products. &lt;br&gt;&lt;br&gt;
Step 2: Users get access to the live web mapping services that they have subscribed to, such as FloodMapp Forecast which is delivered right to their GIS system. &lt;br&gt;&lt;br&gt;
Step 3. They use this data to maintain unrivalled situational awareness of what people, property and critical infrastructure are impacted before, during or after the event. For governments, this live data can allow them to identify specific properties and vulnerable populations impacted to issue specific warnings and coordinate targeted evacuations. For transport departments, this live data would allow them to identify ahead of time which roads will be flooded, and close those roads for public safety. For power utilities, it allows them to identify exactly which substations and power cables may come into contact with flood waters and de-energise the network to maintain public safety. It also allows these entities to relocate or protect assets to prevent flood damage and subsequent financial losses.&lt;br&gt;&lt;br&gt;</t>
  </si>
  <si>
    <r>
      <rPr>
        <u val="single"/>
        <sz val="11"/>
        <color indexed="8"/>
        <rFont val="Open Sans"/>
      </rPr>
      <t>https://www.floodmapp.com</t>
    </r>
  </si>
  <si>
    <r>
      <rPr>
        <u val="single"/>
        <sz val="11"/>
        <color indexed="8"/>
        <rFont val="Open Sans"/>
      </rPr>
      <t>https://digitalx.undp.org/images/solutions/FloodMapp.jpeg</t>
    </r>
  </si>
  <si>
    <t>Flourish</t>
  </si>
  <si>
    <t>Flourish doo</t>
  </si>
  <si>
    <t xml:space="preserve">Mobile, personalized, and gamified coach to help improve emotional intelligence (EQ). </t>
  </si>
  <si>
    <t>Learning &amp; Training</t>
  </si>
  <si>
    <t>SDG 3: Good health and well-being; SDG 4: Quality education; SDG 8: Decent work and economic growth; SDG 9: Industry, innovation, and infrastructure</t>
  </si>
  <si>
    <t>UNDP Boost, BigBooster accelerator, and EU4Tech</t>
  </si>
  <si>
    <t xml:space="preserve">More than 2,000 people increased their EQ in less than 4 months. </t>
  </si>
  <si>
    <t>Montenegro, Serbia, Croatia, Turkey, and more.</t>
  </si>
  <si>
    <t xml:space="preserve">France, Germany, Spain, Italy, USA, Canada. </t>
  </si>
  <si>
    <t>In Partnership with BigBooster accelerator Flourish plans to develop a sales and marketing strategy to expand in France (Auvergne-Rhône-Alpes),  Germany (Baden-Württemberg), Spain (Catalonia), Italy (Lombardy), USA ( Pennsylvania), and Canada (Quebec).</t>
  </si>
  <si>
    <r>
      <rPr>
        <u val="single"/>
        <sz val="11"/>
        <color indexed="8"/>
        <rFont val="Open Sans"/>
      </rPr>
      <t>https://youtu.be/TA01pk5lLDU</t>
    </r>
  </si>
  <si>
    <t xml:space="preserve">Scientific research has shown that emotional intelligence (EQ) directly affects employability, salary level, happiness and satisfaction of individuals. Current business research shows that current solutions offered for EQ development are expensive and ineffective (both for individuals and organizations). </t>
  </si>
  <si>
    <t xml:space="preserve">Flourish is an affordable tool for increasing emotional intelligence as an alternative to the existing complex, expensive and time-consuming solutions. </t>
  </si>
  <si>
    <t xml:space="preserve">The mobile app enables people to work on their EQ/Soft skills development (in less than 10 minutes per day). Through Flourish, people now have a mobile, personalized, and gamified coach to help improve their EQ. </t>
  </si>
  <si>
    <t>Step 1: Agreement with an organization for the usage of Flourish and signing a commercial contract. &lt;br&gt;&lt;br&gt;
Step 2: Organization representatives send a list of users that is imported into the system (they can also import it themselves via the web portal. &lt;br&gt;&lt;br&gt;
Step 3: The system sends emails to users with login details, video instructions, and links to download the app. &lt;br&gt;&lt;br&gt;
Step 4: Via the web portal, organisations can track individual progress. &lt;br&gt;&lt;br&gt;</t>
  </si>
  <si>
    <r>
      <rPr>
        <u val="single"/>
        <sz val="11"/>
        <color indexed="8"/>
        <rFont val="Open Sans"/>
      </rPr>
      <t>https://FlourishApp.me</t>
    </r>
  </si>
  <si>
    <r>
      <rPr>
        <u val="single"/>
        <sz val="11"/>
        <color indexed="8"/>
        <rFont val="Open Sans"/>
      </rPr>
      <t>https://digitalx.undp.org/images/solutions/flourishapp.png</t>
    </r>
  </si>
  <si>
    <t>Frontida Records</t>
  </si>
  <si>
    <t>Low-code, low-cost, &amp; highly customizable health applications for low-resourced clinics worldwide.</t>
  </si>
  <si>
    <t>Medical records, Data Analytics, Information Systems</t>
  </si>
  <si>
    <t>SDG 3: Good health and well-being; SDG 9: Industry, innovation, and infrastructure; SDG 10: Reduced inequalities</t>
  </si>
  <si>
    <t>United Nations Development Program, University of Southern California, Google, Oracle-Netsuite, O'Melveny &amp; Myers, National Academy of Engineering Covid-19 Call for Engineering Action, Iovine and Young Academy, Westly Foundation, Singapore Slingshot, Collegiate Great Brands, CISCO, New Venture Seed Competition, Forum Ventures, Marshall Greif Incubator, Social Venture Coaching Competition, Viterbi Start-Up Garage, Blackstone-Techstars, Maseeh Engineering Prize Competition, USC Min Family Social Entrepreneur Challenge Clients: Crisis Managment Association, Floating Doctors, Malawi Clinic, Transit Initiative, Angelia Clinic, Ukraine Freedom Project, Hospitallers, Polish Medical Mission, and various local physicians, psychologists, nurses, and healthcare staff. In Progress: Match-A-Pro, Gabriella Center, Lamtoro Clinic, Muni University, Ministries of Health of The Gambia and Uganda</t>
  </si>
  <si>
    <t>Documented over 4,500 patient visits in Greece, 1,500 in Afghanistan, and 1,000 in Jordan. &lt;br&gt;&lt;br&gt;
Floating Doctors, our first paid client, uses their electronic health record (EHR) system to serve 30 communities in Panama, helping 10,000+ patients in Panama. After beta-launching our EHR in October 2021, they decreased their documentation time by over 70% and saved 2.65 hours per daily operation.&lt;br&gt;&lt;br&gt;
To aid healthcare teams working in the Ukraine Crisis, they deployed electronic health record (EHR) systems with 5+ health organizations.&lt;br&gt;&lt;br&gt;</t>
  </si>
  <si>
    <t>Deployed in Greece, Panama, Afghanistan, Poland, Romania, Ukraine, and Malawi. Piloting in Gambia and Uganda.</t>
  </si>
  <si>
    <t>The UNDP Digital X staff connected the Frontida Records staff with leaders at The Gambia UNDP office, who they later met in person in January 2023. During their visit, they verified the lack of reliable health documentation that puts patients’ lives at risk. Frontida aims to expand by partnering with the UNDP Accelerator Labs to build and pilot an EHR for the Lamtoro Clinic and/or the Edward Francis Small Teaching Hospital. After the pilot, they aim to expand this system country-wide with the Ministry of Health.</t>
  </si>
  <si>
    <t>RBA, RBAS, RBLAC, RBEC</t>
  </si>
  <si>
    <r>
      <rPr>
        <u val="single"/>
        <sz val="11"/>
        <color indexed="11"/>
        <rFont val="Open Sans"/>
      </rPr>
      <t>https://www.youtube.com/watch?v=C4qAP9pFQFw</t>
    </r>
  </si>
  <si>
    <t>When volunteering at Refugee Camp Moria, the Frontida team discovered paper patient charts were difficult to use, disorganised, misinterpreted due to language barriers or poor handwriting, and rarely shared among health groups. For patients, unreliable documentation leads to a lack of continuity of care, misdiagnosis, and mis-prescribing. Furthermore, government leaders lacked data to allocate resources effectively, track disease progression, and make informed public health decisions. Healthcare teams in low-resource settings need electronic health record(EHR) systems tailored to their language, culture, and clinical workflows with simple user interfaces that do not take hours to understand and fill out. They also need systems that are affordable and operate offline since many areas lack access to reliable internet.</t>
  </si>
  <si>
    <t xml:space="preserve">Frontida Records was founded to create customizable, simple health documentation applications for the unique needs of fast-paced, multicultural, under-resourced, and high-density clinics. Their modular, cloud-based health documentation applications are designed together with their clinic and hospital partners to meet their exact needs. They have built EHRs, mental health systems, pharmacy inventories, etc. to enable coordinated and efficient care. With healthcare partners, they design specific forms, surveys, language options, and data analytics to capture data that is important for our partners. Human-centered technology is at the core of our technology. Since their systems are built on low-code, they omit expensive hours of coding and allow their team to quickly adapt their applications to the needs of their clients. </t>
  </si>
  <si>
    <t>Frontida’s mission is to create and distribute accessible technology that empowers healthcare providers and improves the quality of healthcare for all. They create applications that can be used by all types of healthcare staff regardless of their technical acumen. They build systems that are adapted to a healthcare team’s local language, culture, and workflow with simple user interfaces. For example, they worked with Panamanian locals to create a short list of common diseases and treatments that allowed physicians to quickly and accurately document medical information. They can also localize our application to local languages. To bridge the technological gap, they provide online and on-the-ground training and enable offline functionality for clinics and hospitals in remote areas. With their unique Frontida Commitment Charitable fund, they support all clinics regardless of their ability to pay.</t>
  </si>
  <si>
    <t>Step 1: Introduction call to provide an overview of Frontida.&lt;br&gt;&lt;br&gt;
Step 2: Live product demonstration to help the client to decide if Frontida is a suitable fit.&lt;br&gt;&lt;br&gt;
Step 3: Needs assessment to understand the organization's specific needs and preferences.&lt;br&gt;&lt;br&gt;
Step 4: Define and customize Frontida software to fit the organization's needs. &lt;br&gt;&lt;br&gt;
Step 5: Beta test and launch the Frontida system with the client's team on the ground.&lt;br&gt;&lt;br&gt;</t>
  </si>
  <si>
    <t>https://www.frontidarecords.org/</t>
  </si>
  <si>
    <t>https://digitalx.undp.org/images/solutions/frontida-records.png</t>
  </si>
  <si>
    <t>Gravity</t>
  </si>
  <si>
    <t>Digital identity and digital wallet for all types of users, including those without mobile data/internet access.</t>
  </si>
  <si>
    <t xml:space="preserve">Digital Identity, Public Services, Fintech </t>
  </si>
  <si>
    <t>SDG 1: No poverty; SDG 8: Decent work and economic growth; SDG 9: Industry, innovation, and infrastructure</t>
  </si>
  <si>
    <t>UNDP Turkey, UNDP SDG Impact Accelerator, WFP Innovation Accelerator, Jeune Entreprise Innovante, French Public Investment Bank (BPI)</t>
  </si>
  <si>
    <t>Gravity’s digital identity platform has enabled 200 vulnerable households without a legal ID to access cash assistance from NGOs.&lt;br&gt;&lt;br&gt;
Gravity’s products reduced the cost of identity management for NGOs by 50%.&lt;br&gt;&lt;br&gt;
Gravity’s products reduce the time taken to authenticate users for cash transfer delivery from 3 minutes to under 30 seconds per individual.</t>
  </si>
  <si>
    <t>Turkey, Kenya, Uganda</t>
  </si>
  <si>
    <t>Gravity launched its digital solution supporting humanitarian aid in Turkey by working with the UNDP and in Kenya with the DIGID consortium (Dignified Identities in Cash Assistance governed by a consortium of NGOs comprising the Norwegian Red Cross, Norwegian Refugee Council, Norwegian Church Aid, and Save the Children Norway). Gravity is also launching in Uganda to continue to support DIGID.</t>
  </si>
  <si>
    <t>RBEC, RBA</t>
  </si>
  <si>
    <r>
      <rPr>
        <u val="single"/>
        <sz val="11"/>
        <color indexed="8"/>
        <rFont val="Open Sans"/>
      </rPr>
      <t>https://www.youtube.com/watch?v=6X2O45tyneQ&amp;ab_channel=Gravity</t>
    </r>
  </si>
  <si>
    <t>Gravity is tackling the biggest challenges in humanitarian action that involve lack of recognized proof of identity. Too much valuable NGO time and money has been spent managing; duplicative enrollment efforts and inefficiencies, Lack of access to aid for extremely vulnerable populations without IDs, lack of beneficiary data privacy and security refugee and vulnerable populations also lack access to job opportunities because they are unable to acquire and prove skills. Gravity is using a user-centric digital identity and credentialing platform empowering individuals to prove their identity, their skills, personal information and credentials by bringing together verifiable data (certificates and personal information) about themselves in a digital wallet to build trusted digital identities that are private, portable and persistent they can leverage to access services like humanitarian aid, education, and jobs.</t>
  </si>
  <si>
    <t>Gravity's solution empowers individuals at the bottom of the pyramid to build trusted digital identities that are private, portable, and persistent. Individuals and small businesses store and exchange verifiable data through digital wallets in order to access services like humanitarian aid, finance, and education.</t>
  </si>
  <si>
    <t xml:space="preserve">The product suite is unique from other SSI/decentralized identity products in that it is built to be inclusive of all types of users, including those in low-resource environments. The USSD menu is designed to be used without mobile data/internet access. The Identity Wallet App can also initiate transactions without internet connectivity, however, connectivity is required to complete a transaction. For users without phones, QR codes can be scanned and read in offline mode. </t>
  </si>
  <si>
    <t>Step 1: Working with NGOs by providing a technology solution that allows them and their beneficiaries to create a digital decentralized identity and manage credentials.&lt;br&gt;&lt;br&gt;
Step 2: NGOs link their beneficiary management system into Gravity’s system.&lt;br&gt;&lt;br&gt;
Step 3: NGO field agents help beneficiaries sign-up to the Gravity app or provide the users without phones with a QR code containing their identity information.&lt;br&gt;&lt;br&gt;
Step 4: The beneficiary can leverage their digital identity and credentials to access services such as cash transfers from the money vendor. &lt;br&gt;&lt;br&gt;</t>
  </si>
  <si>
    <r>
      <rPr>
        <u val="single"/>
        <sz val="11"/>
        <color indexed="15"/>
        <rFont val="Open Sans"/>
      </rPr>
      <t>https://www.gravity.earth</t>
    </r>
  </si>
  <si>
    <r>
      <rPr>
        <u val="single"/>
        <sz val="11"/>
        <color indexed="8"/>
        <rFont val="Open Sans"/>
      </rPr>
      <t>https://drive.google.com/file/d/1oc7n3NHRMnM7E0ExscrYWXYqL5qklKQN/view?usp=share_link</t>
    </r>
  </si>
  <si>
    <t>Hewani Trace</t>
  </si>
  <si>
    <t>Virtual City Ltd</t>
  </si>
  <si>
    <t xml:space="preserve">Data tracking for food traceability and value chains.  </t>
  </si>
  <si>
    <t>Climate, Health, Inclusive Growth</t>
  </si>
  <si>
    <t>Agtech, Supply chain, Livelihoods</t>
  </si>
  <si>
    <t>SDG 1: No poverty; SDG 2: Zero hunger; SDG 9: Industry, innovation, and infrastructure</t>
  </si>
  <si>
    <t>SaaS, White label, Blockchain</t>
  </si>
  <si>
    <t xml:space="preserve">Mercy Corps, Acumen Fund, Senior Management Training and Design Thinking (SAP), Microsoft Tech for Social Impact GSMA Foundation. </t>
  </si>
  <si>
    <t>Helped over 360,000 smallholder farmers increase their average daily weight deliveries by 13.5% in the Tea Value Chain. &lt;br&gt;&lt;br&gt;
Reduced losses incurred between value chain players in the horticulture industry by 20%.&lt;br&gt;&lt;br&gt;
Helped local aggregators and processors gain entry to the EU export market through the generation of accurate certification and regulatory documentation per batch.</t>
  </si>
  <si>
    <t>East Africa region</t>
  </si>
  <si>
    <t>Southern Africa, West Africa, South America, and South Asia.</t>
  </si>
  <si>
    <t>Strong interest in expanding to Southern Africa, West Africa, South America, and South Asia.</t>
  </si>
  <si>
    <r>
      <rPr>
        <u val="single"/>
        <sz val="11"/>
        <color indexed="8"/>
        <rFont val="Open Sans"/>
      </rPr>
      <t>https://www.youtube.com/watch?v=sqPQ4VS1njU</t>
    </r>
  </si>
  <si>
    <t>Hewani Trace seeks to address the problem of Food Traceability through improved stock tracking, market linkages and access to finance for players in the Agricultural Value Chain thus enabling farmers to get better value for their produce with reduced losses. It aims to do this through focusing on improving the operations and efficiencies of Trade Associations, Food Processors, Government Agencies and NGOs that work in value chains that aggregate produce from smallholder farmers and package it for distribution in local or export markets. Whereas our paying customers remain businesses in the value chain, they believe their ultimate beneficiaries are the smallholder farmers that feed into these value chains. Through digitization of the various processes and entities in given value chains, they have been able to achieve positive gains in the tea, dairy and horticulture industries in Kenya, Uganda and Rwanda.</t>
  </si>
  <si>
    <t>The Hewani Trace is a digital solution for the agriculture industry offering users the ability to track the movement of orders, stocks, and payments through specified stages of the extended value chain and trace backward the history, time, application and location of each transaction or document.</t>
  </si>
  <si>
    <t xml:space="preserve">The platform has 11 variants of the value chain mobile app, each configured to map the process of distinct levels in the value chain in easy-to-use 2 or 3 step user experience flows. The smallholder farmers interact with the platform simply by receiving SMS confirmations of transactions. In addition, they can send simple queries by SMS or USSD to market information. All the field mobile applications and interactions can work offline until connectivity is restored for synchronization. </t>
  </si>
  <si>
    <t>Step 1: Working with agriculture aggregators and processors to digitize their field clerk operations, the clerks download one of the 11 respective app options onto their Android phones. &lt;br&gt;&lt;br&gt;
Step 2: Hewani admins configure a management web portal for the business owners to track the field activities and set up the generation of reports and dashboards. &lt;br&gt;&lt;br&gt;
Step 3: Training the business customer to import all data in their value chain onto the platform.&lt;br&gt;&lt;br&gt;
Step 4: Field clerks log onto the mobile app, pick an activity such as Collect Stock, select farmer name, get a reading from the weight scale, and generate a receipt. &lt;br&gt;&lt;br&gt;
Step 5: The app captures the GPS coordinates and timestamp then sends the data to the management portal and an SMS to the farmer.&lt;br&gt;&lt;br&gt;
Step 6: The business owner or manager can view on the web portal all the transactions done by all the clerks in their value chain. &lt;br&gt;&lt;br&gt;
Step 8: The analytics dashboards provide auto reconciliation of purchases, inventories, activities, survey results, etc. against preset KPI indices and targets. &lt;br&gt;&lt;br&gt;
Step 9: The farmers receive alerts and notifications on any stock movement or trade done on delivered produce. &lt;br&gt;&lt;br&gt;
Step 10: The farmers receive payments for delivered produce based on commodity type, weight, grade, and market rate directly onto their mobile money account.&lt;br&gt;&lt;br&gt;</t>
  </si>
  <si>
    <r>
      <rPr>
        <u val="single"/>
        <sz val="11"/>
        <color indexed="8"/>
        <rFont val="Open Sans"/>
      </rPr>
      <t>https://www.virtualcity.co.ke/our-solutions/agroforce/</t>
    </r>
  </si>
  <si>
    <r>
      <rPr>
        <u val="single"/>
        <sz val="11"/>
        <color indexed="8"/>
        <rFont val="Open Sans"/>
      </rPr>
      <t>https://digitalx.undp.org/images/solutions/Hewani-trace.jpg</t>
    </r>
  </si>
  <si>
    <t>Hiveonline</t>
  </si>
  <si>
    <t>hiveonline</t>
  </si>
  <si>
    <t>Providing access to digital wallets and identity for African farmers.</t>
  </si>
  <si>
    <t>Digital Identity, Fintech, Digital skills &amp; Literacy</t>
  </si>
  <si>
    <t>SDG 1: No Poverty; SDG 5: Gender Equality; SDG 8: Decent Work and Economic Growth</t>
  </si>
  <si>
    <t>SaaS, White Label, Blockchain</t>
  </si>
  <si>
    <t>Rabo Foundation, SCBF, Microbanco Confiança, Norges Vel, AMPCM, FSD, Save the Children, Techstars Berlin, Cartier Women's Initiative, Mastercard Lighthouse MASSIV, F-Lane Accelerator (Yunus/Vodafone), MIT Solve, GSR (Blockchain), PJ McGovern Foundation (AI for Humanity), W4 (Digital Inclusion)</t>
  </si>
  <si>
    <t>3,000 smallholder farmers in Mozambique are collating their crop forecasts and deliveries, building digital records for access to credit and improving crop price per kilo by 12%.&lt;br&gt;&lt;br&gt;
Rolled out a biological control for Aflatoxin with its no-touch digital vouchers to 100 farmers so they can grow better crops. &lt;br&gt;&lt;br&gt;
2,000 smallholder farmers in Zambia and Uganda are building digital records, increasing trust in savings groups and getting more access to credit.&lt;br&gt;&lt;br&gt;
NGO partners in Zambia have reduced their spending on resources and travel by 30%</t>
  </si>
  <si>
    <t>Mozambique, Kenya, Zambia</t>
  </si>
  <si>
    <t>Kenya, Ghana</t>
  </si>
  <si>
    <t>Currently planning to expand partnerships in both Mozambique and Kenya.</t>
  </si>
  <si>
    <r>
      <rPr>
        <u val="single"/>
        <sz val="11"/>
        <color indexed="8"/>
        <rFont val="Open Sans"/>
      </rPr>
      <t>https://www.youtube.com/watch?v=zsJRLYfiQBA</t>
    </r>
  </si>
  <si>
    <t>The unavailability of financial services to smallholder farmers is a key factor in the slow development of agricultural communities. On the one hand, this gap can be explained by the scarcity of investments (even in large farms), with less than 1% of commercial lending destined to the agriculture sector in Africa. On the other hand, the majority of farmers cannot access any form of formal credit or lending as they do not have a digital ID and records. Lack of connectivity or phone ownership further limits their access to digital financial services. Community groups such as cooperatives, farmers' associations and savings groups help farmers build financial resilience and aggregate crops for improved market access but their records are paper-based, may lack internal credibility within groups, and create barriers to entry for new groups who lack the needed level of literacy and numeracy.</t>
  </si>
  <si>
    <t>Hiveonline provides various decentralized finance solutions for overcoming the digital divide and allowing African farmers to access digital wallets, identity, and history. These solutions include: &lt;br&gt;&lt;br&gt;
1. myCoop.online is the first Decentralised Finance platform for African farmers, helping them grow better crops, aggregate and increase revenues, with access to credit, markets, farming inputs, and simple accounting.&lt;br&gt;
2. e-Vouchers -  blockchain based no-touch vouchers facilitate efficient, secure, low-cost distribution of agricultural inputs, emergency aid and much more. They’re fully traceable and self-auditing, slashing administration costs and increasing donor confidence.&lt;br&gt;
3. vsla.online digitises community savings groups such as Village and Savings and Loan Associations (VSLA), SILCs, ROSCAs, Tontines and more.
&lt;br&gt;
Built with blockchain technology, for better record-keeping, transparency and security.</t>
  </si>
  <si>
    <t xml:space="preserve">With Hiveonline, farmers can have an account without owning a device. Beneficiaries can validate transactions on the community device (only one device needed per group) and the platform is run by a trusted member of the community (i.e. coop manager). The app is designed to accommodate users with low digital literacy, it can work on any device with a browser, allows offline access and, is available in several languages. Lastly, they are intent on working with partners that prioritize women, youth, and other minority groups as their beneficiaries. </t>
  </si>
  <si>
    <t>Step 1: Working with local partners, NGOs, or agricultural value chain actors to identify smallholder farmers in their communities who would benefit from digitization. &lt;br&gt;&lt;br&gt;
Step 2: Training partners' field officers to train groups of beneficiaries. &lt;br&gt;&lt;br&gt;
Step 3: Community leaders, merchants, or mobile banking agents onboard smallholder farmers onto their groups. &lt;br&gt;&lt;br&gt;
Step 4: Farmers submit crop forecasts to the groups. &lt;br&gt;&lt;br&gt;
Step 5: Farmers deliver harvests and receive payments (they can also take out internal loans). &lt;br&gt;&lt;br&gt;
Step 6: Groups can be eligible for external loans from financial institutions or buyers ( originated and managed via the loan portfolio manager). &lt;br&gt;&lt;br&gt;
Step 7: The no-touch, self-auditing digital vouchers distribute agricultural inputs without any risks of dealing with cash. &lt;br&gt;&lt;br&gt;</t>
  </si>
  <si>
    <r>
      <rPr>
        <u val="single"/>
        <sz val="11"/>
        <color indexed="8"/>
        <rFont val="Open Sans"/>
      </rPr>
      <t>https://www.hivenetwork.online</t>
    </r>
  </si>
  <si>
    <r>
      <rPr>
        <u val="single"/>
        <sz val="11"/>
        <color indexed="11"/>
        <rFont val="Calibri"/>
      </rPr>
      <t>https://drive.google.com/open?id=1hKWHYN5JvzHugzhVcwi0HxMUgSf_kuBp</t>
    </r>
  </si>
  <si>
    <t>Humanitarian OpenStreeMap Team (HOT)</t>
  </si>
  <si>
    <t>Humanitarian OpenStreetMap Team (HOT)</t>
  </si>
  <si>
    <t>Crowdsourcing mapping data to help save and improve lives.</t>
  </si>
  <si>
    <t>Crisis, Inclusive Growth, Gender, Health</t>
  </si>
  <si>
    <t>Coordination, Mapping, Digital Skills &amp; Literacy</t>
  </si>
  <si>
    <t>SDG 1: No poverty; SDG 5: Gender equality; SDG 11: Sustainable cities and communities</t>
  </si>
  <si>
    <t>USAID, Global Fund for Disaster Reduction and Recovery (GFDRR), SwissRE Foundation</t>
  </si>
  <si>
    <t>126.7M+ buildings have been mapped.&lt;br&gt;&lt;br&gt; 
2.7M+ km of roads have been mapped. &lt;br&gt;&lt;br&gt;
390,000 active mappers.</t>
  </si>
  <si>
    <t>HOT has 94 priority countries, however, projects in Tasking Manager are established any time there is a request or humanitarian need. As such, the Tasking Manager is not assigned to one specific country or region. It thrives to improve map data anywhere gaps in information are identified.</t>
  </si>
  <si>
    <r>
      <rPr>
        <u val="single"/>
        <sz val="11"/>
        <color indexed="8"/>
        <rFont val="Open Sans"/>
      </rPr>
      <t>https://youtu.be/nswUcgMfKTM</t>
    </r>
  </si>
  <si>
    <t>There is a global data gap for map data, billions of people live in parts of the world that are unmapped. Without representation on a map, many are not counted, not included, and not consulted. The HOT Tasking Manager is a tool to divide the world into tiny grids, each mappable by volunteers around the world, at any time, thus contributing to building a more robust map of the world.</t>
  </si>
  <si>
    <t>Tasking Manager is used to crowdsource mapping data for areas around the world where data is needed to help save or improve lives.</t>
  </si>
  <si>
    <t xml:space="preserve">Tasking Manager opens opportunities for HOT Regional Hubs to engage with digitally illiterate people and communities with limited connectivity and enables local organizing and communities to coordinate mapping and make sure they are present on the map, particularly underrepresented groups from remote areas. </t>
  </si>
  <si>
    <t>Step 1: Set up an account on Tasking Manager. &lt;br&gt;&lt;br&gt;
Step 2: Select a task based on geography, sector, or urgency. &lt;br&gt;&lt;br&gt;
Step 3: Trace features on the map, according to provided directions.&lt;br&gt;&lt;br&gt; 
Step 4: Upload new data to OpenStreetMap. &lt;br&gt;&lt;br&gt;</t>
  </si>
  <si>
    <r>
      <rPr>
        <u val="single"/>
        <sz val="11"/>
        <color indexed="8"/>
        <rFont val="Open Sans"/>
      </rPr>
      <t>https://www.hotosm.org/</t>
    </r>
  </si>
  <si>
    <r>
      <rPr>
        <u val="single"/>
        <sz val="11"/>
        <color indexed="8"/>
        <rFont val="Open Sans"/>
      </rPr>
      <t>https://digitalx.undp.org/images/solutions/hot-tasking-manager.jpg</t>
    </r>
  </si>
  <si>
    <t xml:space="preserve">I-Stem </t>
  </si>
  <si>
    <t>ISTEM Private Limited</t>
  </si>
  <si>
    <t>Making content accessible for people with disabilities.</t>
  </si>
  <si>
    <t>People with Disabilities, Edtech, Public Services</t>
  </si>
  <si>
    <t>SDG 4: Quality education; SDG 8: Decent work and economic growth; SDG 10: Reduced inequalities</t>
  </si>
  <si>
    <t>Open Source, SaaS, White label, AI/ML</t>
  </si>
  <si>
    <t>UNICEF Innovation Fund, Microsoft AI for Accessibility Program, Digital Impact Square, TCS Foundation (India)</t>
  </si>
  <si>
    <t>2,000 users with disabilities use the platform to convert inaccessible content into usable formats.&lt;br&gt;&lt;br&gt;
Over 30,000 inaccessible pages have been converted into accessible formats.&lt;br&gt;&lt;br&gt;
Five organizations (Indian Institute of Technology Delhi, Ashoka University, Intel, National Informatics Center, Govt. of India and Dept. of Services for the Blind, Washington state Government) use this technology for their students/clients.&lt;br&gt;&lt;br&gt;
Reduced the time to convert inaccessible content into accessible formats by 70%.&lt;br&gt;&lt;br&gt;
36 people with disabilities have been successfully placed in high-tech jobs with leading MNCs including Microsoft, Morgan Stanley, and Goldman Sachs.&lt;br&gt;&lt;br&gt;
Community of over 5,000 people with disabilities who consume upskilling and capacity-building content and services.</t>
  </si>
  <si>
    <t>India, USA</t>
  </si>
  <si>
    <t>Nepal, Sri Lanka, Bangladesh, Kenya</t>
  </si>
  <si>
    <t>Working to expand beyond India and the US to other developing countries including Nepal, Sri Lanka, Bangladesh and Kenya. Are currently in conversations with partners in these regions. They are also working with Govt. of India to integrate their open-source solution with Diksha (the online platform for school education in India) so that all textbooks and academic content uploaded to the platform can be accessed by people with disabilities. Future plans include integrating it with the entire government digital infrastructure so that all content (academic and non-academic, including notices/circulars, job advertisements etc.) is available in accessible formats. Allowing people with disabilities to access information on an equal basis.</t>
  </si>
  <si>
    <r>
      <rPr>
        <u val="single"/>
        <sz val="11"/>
        <color indexed="8"/>
        <rFont val="Open Sans"/>
      </rPr>
      <t>https://youtu.be/yuxA6yw5LYw</t>
    </r>
  </si>
  <si>
    <t>People with disabilities face a lack of access to equal and quality education. While technology can help students access education independently, it requires the content to be accessible and compatible with their assistive technologies. Unfortunately, over 97% of the online content today is inaccessible (according to a web accessibility consultancy company, WebAim), forcing students to rely on a system that is not designed to meet their needs. This has also led to high unemployment with only 16% of people with disabilities employed in India. This is not just limited to academic content, but also government notifications, documentation and other important information available. This severely limits the ability of people with disabilities to participate in the digital economy.</t>
  </si>
  <si>
    <t>This AI-powered solution converts inaccessible content into accessible and usable formats for people with disabilities, while also providing feedback to organizations about the accessibility of their digital collateral</t>
  </si>
  <si>
    <t>I-Stem's solution empowers people with disabilities to access information, resources and opportunities on an equal basis, and take full advantage of the digital offerings available. Despite the promise of technology for people with disabilities, a significant amount of content on websites and apps continues to be inaccessible. By using I-Stem's technology to convert content (documents and audio/video) into accessible formats, and by providing developers actionable feedback to make their websites and apps accessible, I-Stem levels the playing field for individuals with disabilities.</t>
  </si>
  <si>
    <t>Step 1: Users register on the I-Stem platform.&lt;br&gt;&lt;br&gt;
Step 2: They upload inaccessible content (documents or audio/video). &lt;br&gt;&lt;br&gt;
Step 3. They select the desired accessible format (accessible HTML, docx or audio). Step 4. AI models convert the inaccessible content into an accessible format (including retention of semantic information and formatting such as headings, lists, tables etc.) and send a notification to the user once the file is ready (usually under 5 minutes).&lt;br&gt;&lt;br&gt;</t>
  </si>
  <si>
    <r>
      <rPr>
        <u val="single"/>
        <sz val="11"/>
        <color indexed="8"/>
        <rFont val="Open Sans"/>
      </rPr>
      <t>https://www.istemai.com</t>
    </r>
  </si>
  <si>
    <r>
      <rPr>
        <u val="single"/>
        <sz val="11"/>
        <color indexed="8"/>
        <rFont val="Open Sans"/>
      </rPr>
      <t>https://digitalx.undp.org/images/solutions/iStem-digital.png</t>
    </r>
  </si>
  <si>
    <t>ignitia</t>
  </si>
  <si>
    <t xml:space="preserve"> Climate-smart decision-making through weather and climate technologies for food system stakeholders.</t>
  </si>
  <si>
    <t>Extreme Weather, Resilience, AgTech</t>
  </si>
  <si>
    <t>SDG 1: No Poverty, SDG 12: Responsible Consumption and Production, SDG 13: Climate Action</t>
  </si>
  <si>
    <t>AI/ML, SaaS, White label</t>
  </si>
  <si>
    <t>Novastar, IKEA Social Entrepreneurship, HACK VC, FINCA Ventures, Norrsken Foundation, USDIV, Achmea Accelerator, World Food Programme.</t>
  </si>
  <si>
    <t>2.6M farmers reached across 9 markets in West Africa.
75% made changes to their farming practices after receiving the forecasts. &lt;br&gt;&lt;br&gt;
60% of farmers attribute changes made in their practices to ignitia's services. &lt;br&gt;&lt;br&gt; 
57% of farmers report crop quality increase since using ignitia's services. &lt;br&gt;&lt;br&gt; 
79% of farmers hit by a climate shock said ignitia helped in their recovery.. &lt;br&gt;&lt;br&gt;</t>
  </si>
  <si>
    <t xml:space="preserve">Benin, Burkina Faso, Ivory Coast, Ghana, Mali, Nigeria, Senegal, Togo, Sierra Leone, Brazil </t>
  </si>
  <si>
    <t>Brazil, Southeast Asia</t>
  </si>
  <si>
    <t>2023: East Africa (started), beyond: South East Asia, LatAm</t>
  </si>
  <si>
    <t>RBA, RBLAC</t>
  </si>
  <si>
    <r>
      <rPr>
        <u val="single"/>
        <sz val="11"/>
        <color indexed="8"/>
        <rFont val="Open Sans"/>
      </rPr>
      <t>https://www.youtube.com/watch?v=4_i95dmRaiA&amp;t=4s</t>
    </r>
  </si>
  <si>
    <t xml:space="preserve">Climate change poses a significant threat to food security and the livelihoods of smallholder farmers in tropical regions. Changing rainfall patterns due to climate change are a great concern especially in sub-saharan Africa, where more than 96% of cultivated land is rain-fed. &lt;br&gt;&lt;br&gt;
Current weather forecasts for tropical climates perform worse than tossing a coin, while reliable predictions are essential to transforming the food system towards more sustainable and efficient production and from farmers being subject to extreme weather events and shifting pest and disease patterns. Inaccessible and unreliable weather information negatively impacts farmers' ability to plan, improve farming practices and reduce and adapt to climate change-induced risks. 
</t>
  </si>
  <si>
    <t>Ignitia provides a comprehensive climate resilience methodology that addresses challenges faced by smallholder farmers in tropical areas. Through their advanced, tropical atmospheric physics-based numerical prediction models and machine learning techniques, they deliver hyper-local forecasts that are twice as accurate as global models, providing farmers with reliable weather information and location and crop-specific climate-smart agricultural advice. Their solutions empower farmers to grow sustainably and improve yield, income, and family livelihoods while promoting regenerative agriculture. &lt;br&gt;&lt;br&gt;
Their weather and climate data solutions enable farmers to better time decisions on their farms, helping to improve grain quality and reduce reject rates. They can provide extreme weather event alerts in drought or flood-prone that help farmers to prepare and respond to natural disasters effectively.</t>
  </si>
  <si>
    <t xml:space="preserve">Ignitia provides climate resilience methodologies that are designed for populations with low general literacy and low connectivity. Their products can be distributed through various channels, including SMS, App, Whatsapp. The content is designed using human-centered design methods and uses an intuitive keyword design that can be easily comprehended even by illiterate populations. The solution is highly-scalable (weather stations on the ground are unnecessary). Ignitia provides training on its extension services and works with partners in order to reach underserved communities and benefit smallholder farmers as well as agribusiness and other food system stakeholders. </t>
  </si>
  <si>
    <t xml:space="preserve">Step 1: Ignitia partners with MNOs (B2C) or strategic partners along the agriculture supply chain (B2B2C), such as aggregators or input distributors, to supply service to smallholder farmers. &lt;br&gt;&lt;br&gt;
Step 2: The farmer is aware of Ignitia's services either through MNO advertisement (B2C) or partners (B2B2C) and signs up to receive weather forecast information and/or climate-smart agricultural advice. &lt;br&gt;&lt;br&gt;
Step 3: The farmer receives weather and agricultural advisory to his preferred channel (e.g. SMS) on rainfall forecasts or weekly agricultural advisory tied to his location and crop. &lt;br&gt;&lt;br&gt;
Step 4: The farmer makes decisions based on the weather information and advice received and makes changes to his farming practices that save time and money. &lt;br&gt;&lt;br&gt; 
Step 5: The farmer continues to use Ignitia's services and changes his farming behaviour to good agricultural practices to potentially improve crop quality and quantity
</t>
  </si>
  <si>
    <r>
      <rPr>
        <u val="single"/>
        <sz val="11"/>
        <color indexed="8"/>
        <rFont val="Open Sans"/>
      </rPr>
      <t>https://www.ignitia.se/</t>
    </r>
  </si>
  <si>
    <r>
      <rPr>
        <u val="single"/>
        <sz val="11"/>
        <color indexed="8"/>
        <rFont val="Open Sans"/>
      </rPr>
      <t>https://digitalx.undp.org/images/solutions/ignitia.jpeg</t>
    </r>
  </si>
  <si>
    <t>Ilara Health Operating System</t>
  </si>
  <si>
    <t>Ilara Health</t>
  </si>
  <si>
    <t>Digitizing primary healthcare ecosystems for areas with low internet connectivity and electricity.</t>
  </si>
  <si>
    <t xml:space="preserve">Diagnostics, Information Systems, Community Health </t>
  </si>
  <si>
    <t>Making More Health Accelerator (Boehringer Ingelheim &amp; Ashoka), SOLVE MIT, Bill and Melinda Gates Foundation, Intel, Gates Foundation Villgro Accelerator, Google for Startups (Africa), Mentoring IBM, Creative Destruction Lab</t>
  </si>
  <si>
    <t>Equipped 1,163 primary healthcare facilities in Kenya with access to digital health tools and/ or tech-enabled diagnostics. This has resulted in the delivery of over 50,000 tests and over 25,000 patients screened (of which roughly 60% are women).</t>
  </si>
  <si>
    <t xml:space="preserve">Kenya, </t>
  </si>
  <si>
    <t>Ghana, Tanzania, Uganda, Ethiopia</t>
  </si>
  <si>
    <t xml:space="preserve">Planning to enter African markets in Ghana, Tanzania, Uganda, and Ethiopia. </t>
  </si>
  <si>
    <t>https://youtu.be/NDxl438qamo, https://youtu.be/5_g40sUbj_U</t>
  </si>
  <si>
    <t xml:space="preserve">Traditionally, peri-urban health care facilities in Kenya have been unable to take advantage of leaps in medical technologies due to a lack of cash flow. These facilities have been restricted to an analog environment that does not meet clinical or patient needs. </t>
  </si>
  <si>
    <t>Ilara Health focuses on digitizing the sub-Saharan primary healthcare ecosystem by deploying a digital operating system that enables clinic operations management, remote patient monitoring, clinical encounter documentation as well as the training of medical staff while being digitally connected to a suite of diagnostic devices enabling the automatic transfer of test results into its system.</t>
  </si>
  <si>
    <t>The tech-enabled tools deployed do not rely on main power infrastructures and the system does not require constant internet access. Acknowledging the lower level of digital literacy in these areas, Ilara's team is dedicated to offering comprehensive training to staff in the use of the platform and tech-enabled diagnostics.</t>
  </si>
  <si>
    <t>Step 1: Partnering with diagnostic manufacturers to bring approved devices (FDA and CE approval). These devices are integrated into the Operating System. &lt;br&gt;&lt;br&gt;
Step 2: The sales team engages with primary health care facilities; selling door-to-door, and following up on leads generated through the website and telesales. &lt;br&gt;&lt;br&gt;
Step 3: Defining leasing agreements with the primary healthcare facilities and deploying the Operating System and tech-enabled diagnostic tools. &lt;br&gt;&lt;br&gt;
Step 4: Training clinical staff in the use of the digital health platform (medical records, diagnostics) and launching health awareness campaigns to drive demand locally for the new services. &lt;br&gt;&lt;br&gt;
Step 5: Patients attending the clinic are able to access diagnostic tests, and records are stored digitally. &lt;br&gt;&lt;br&gt;
Step 6: Facilities pay a monthly fee to use the Operating System. Clinics have the option to acquire diagnostic devices at the end of the lease agreement with an additional monthly payment. &lt;br&gt;&lt;br&gt;
Step 7: Harnessing the patient data from the Operating System to inform the development of new services and pilots to better support clinics in the network either in direct patient management or in the running of their operations.&lt;br&gt;&lt;br&gt;</t>
  </si>
  <si>
    <r>
      <rPr>
        <u val="single"/>
        <sz val="11"/>
        <color indexed="8"/>
        <rFont val="Open Sans"/>
      </rPr>
      <t>https://www.ilarahealth.com</t>
    </r>
  </si>
  <si>
    <r>
      <rPr>
        <u val="single"/>
        <sz val="11"/>
        <color indexed="8"/>
        <rFont val="Open Sans"/>
      </rPr>
      <t>https://digitalx.undp.org/images/solutions/Ilara-Health.jpg</t>
    </r>
  </si>
  <si>
    <t>illu</t>
  </si>
  <si>
    <t>Illu Global Inc.</t>
  </si>
  <si>
    <t>Software for field teams deploying, operating, and maintaing distributed power assets.</t>
  </si>
  <si>
    <t>Energy, Infrastructure</t>
  </si>
  <si>
    <t>SDG 8: Decent work and economic growth; SDG 7: Affordable and clean energy</t>
  </si>
  <si>
    <t>Westly Foundation, US Department of Energy, Belgian Vlaams Brabant Province (International Development Fund)</t>
  </si>
  <si>
    <t xml:space="preserve">Helped technicians complete 259 jobs on solar microgrid systems in SE Asia &amp; Sub Saharan Africa.&lt;br&gt;&lt;br&gt;
Digitised 100+ workflows in a public knowledge repository.&lt;br&gt;&lt;br&gt;
Works with sector-enabling organizations to support dialogue on cultivating best practices &amp; shared knowledge.
</t>
  </si>
  <si>
    <t>Myanmar, India, Nigeria</t>
  </si>
  <si>
    <r>
      <rPr>
        <u val="single"/>
        <sz val="11"/>
        <color indexed="8"/>
        <rFont val="Open Sans"/>
      </rPr>
      <t>https://youtu.be/5xdFw32Vg2I</t>
    </r>
  </si>
  <si>
    <t>Companies and organizations who are deploying new distributed renewable energy (DRE) solutions on the ground are struggling with the lack of local skills to construct and service these new systems adequately. DREs require extensive fieldwork at all project stages, from initial screening all the way through operations. But because systems are widely dispersed, field teams often have little support or supervision while on site. Poor fieldwork results in many systems falling into disrepair only after 1-2 years into their 15-year asset life and is a major bottleneck to scaling the deployment of DREs. One-off training and capacity-building interventions are helpful but not adequate to address this problem. They're too slow and expensive to bring up the new energy workforce needed, and also often don't provide the practical knowledge to make technicians immediately effective.</t>
  </si>
  <si>
    <t xml:space="preserve">illu helps accelerate the transition to distributed renewable energy by enabling local teams to confidently install, operate, maintain, and fix systems. Illu’s cofounders have deep, first-hand experience and have been working in energy access together for more than 10 years. illu uniquely serves as command center for field teams and helps organize preventative maintenance, incident management, site survey and onboarding, as well as commissioning and QC.
</t>
  </si>
  <si>
    <t xml:space="preserve">This digital solution has been built with inclusivity in mind, especially for areas with limited connectivity. It is focused on expanding its capabilities in low-connection environments and recently rolled out an update to support that. illu offers a user interface that is simple and intuitive in order to make the tool accessible to less digitally literate users.
</t>
  </si>
  <si>
    <t xml:space="preserve">Step 1: Organizations that are rolling out distributed renewable energy systems engage illu to help build up their operational capacity and processes on the ground.These organizations can be companies, non-profits, cooperatives, or development institutions.&lt;br&gt;&lt;br&gt;
Step 2: illu helps managers of that organization to build and digitise their Standard Operating Procedures using the illu platform's Workflow functionality, or download relevant best-practice Workflows available in the illu repository.&lt;br&gt;&lt;br&gt;
Step 3: illu trains and onboards the managers via video call to set up their energy systems and team onto the platform, already delegating the scheduled preventative maintenance and inspection jobs to team members.&lt;br&gt;&lt;br&gt;
Step 4: illu leads or supports the training and onboarding of the full field team, walking through the first delegated jobs and customised workflows. &lt;br&gt;&lt;br&gt;
Step 5: The organization (managers and field team), continue to use illu to manage their work on the ground and ensure technicians have the right work instructions at their fingertips. The illu team is available for ongoing support and requests. &lt;br&gt;&lt;br&gt;
</t>
  </si>
  <si>
    <r>
      <rPr>
        <u val="single"/>
        <sz val="11"/>
        <color indexed="8"/>
        <rFont val="Arial"/>
      </rPr>
      <t>https://www.illu.works</t>
    </r>
  </si>
  <si>
    <r>
      <rPr>
        <u val="single"/>
        <sz val="11"/>
        <color indexed="8"/>
        <rFont val="Open Sans"/>
      </rPr>
      <t>https://digitalx.undp.org/images/solutions/illu.png</t>
    </r>
  </si>
  <si>
    <t>Jamii.one</t>
  </si>
  <si>
    <t>Digital platform to increase financial literacy and inclusion.</t>
  </si>
  <si>
    <t>Fintech, Digital Skills &amp; Literacy, Digital Identity</t>
  </si>
  <si>
    <t>SDG 1: No poverty; SDG 5: Gender equality; SDG 17: Partnerships for the goals</t>
  </si>
  <si>
    <t>Ethiopian Ministry of women's, children's, and youth affairs, Ethiopian Ministry of innovation and technology, UNCDF, Care International, CRS, Tearfund, CoSAP, Nib Insurance S.Co, Metemamen Micro Financial Institution, DDFinance, MasterCard Lighthouse MASSIV Program, Accelerace (Nordics's Leading Pre-Seed Accelerator and Investor), Copenhagen Fintech Partnership Accelerator, Google for Startups SDGs.</t>
  </si>
  <si>
    <t>Over 400,000 users are building data in the Jamii.one mobile application. &lt;br&gt;&lt;br&gt;
Over 50,000 new users in the past 30 days (as of April 2023). &lt;br&gt;&lt;br&gt;
Linked over 40,000 with affordable micro life insurance since product launch in April 2022.&lt;br&gt;&lt;br&gt; 
Collaborating with several government bodies, community institutions, and local financial institutions, and rolling out with leading international developmental organizations.&lt;br&gt;&lt;br&gt;</t>
  </si>
  <si>
    <t>East Africa</t>
  </si>
  <si>
    <t xml:space="preserve">Short-term expansion focuses on expanding further in Ethiopia.  Currently working with partners to create health insurance for community-based groups and climate insurance for smallholder farmers.
Long-term expansions would be to expand to more countries and provide users with financial linkage. </t>
  </si>
  <si>
    <r>
      <rPr>
        <u val="single"/>
        <sz val="11"/>
        <color indexed="11"/>
        <rFont val="Open Sans"/>
      </rPr>
      <t>https://vimeo.com/548383347</t>
    </r>
  </si>
  <si>
    <t xml:space="preserve">Globally, 2 billion people are financially underserved and unable to reach financial health due to lack of access to financial services such as insurance or loans. Limited access to financial services leads to the inability for people to withstand financial shocks. Therefore, access to financial services is central to poverty alleviation. </t>
  </si>
  <si>
    <t xml:space="preserve">Jamii.one digitizes traditional community groups to increase financial literacy and inclusion to end poverty (in particular for underserved women). Jamii.one offers a free digital platform for community groups to conduct their accounting and to leverage their data to access economically strengthening financial services such as micro-insurance and business loans. They partner with local financial service providers to co-design financial products (such as insurance, loans, etc.) that are catered to the underserved communities based on Jamii.one data. They focus on insurance.
They are currently initiating projects such as linking Jamii.one users to health insurance and climate insurance.  </t>
  </si>
  <si>
    <t>By co-designing the Jamii.one technology with +1,000 low-income women from community-based finance groups (CBGs) such as VSLAs, SHGs, SILCs, and Iddirs, Jamii.one directly addresses the digital literacy divide. CBGs have capital, which increases a person's access to a smartphone, and only one smartphone is needed per group. The Jamii.one solution enables savings groups to digitalise their financial activities with the aim of digital inclusion and facilitating linkage to economically strengthening financial services such as insurance and loans. Linking groups to these services promotes education on digital and financial literacy, decision making and financial mobility. The Jamii.one platform reduces barriers for groups to start using technology and heightens the digital literacy level of users, even if they do not own a smartphone.</t>
  </si>
  <si>
    <t>Step 1: Collaboration with the government to align the approach with ongoing initiatives and local goals.&lt;br&gt;&lt;br&gt;
Step 2: Agreement on the strategy for digitalization of local community finance groups for financial inclusion including focus on financial services and how to ensure a predominance of adopting women in these strategies. &lt;br&gt;&lt;br&gt;
Step 3: The digitalization and digital literacy are rolled out by Jamii.one to target populations through trusted institutions such as traditional institutions, local administrations, and NGOs. &lt;br&gt;&lt;br&gt;
Step 4: Digitalized groups can provide members’ access to resilience building financial services at favorable terms and rates through the Jamii.one platform based on their data.&lt;br&gt;&lt;br&gt;</t>
  </si>
  <si>
    <r>
      <rPr>
        <u val="single"/>
        <sz val="11"/>
        <color indexed="8"/>
        <rFont val="Open Sans"/>
      </rPr>
      <t>https://jamii.one</t>
    </r>
  </si>
  <si>
    <r>
      <rPr>
        <u val="single"/>
        <sz val="11"/>
        <color indexed="8"/>
        <rFont val="Open Sans"/>
      </rPr>
      <t>https://drive.google.com/open?id=1A_9otJ0UkjQZS5AmyGTKI5IGuSQ2Z7Ps</t>
    </r>
  </si>
  <si>
    <t>Khan Academy</t>
  </si>
  <si>
    <t>Free world-class education, for anyone, anywhere.</t>
  </si>
  <si>
    <t xml:space="preserve">Edtech, Digital Skills &amp; Literacy, Learning &amp; Training </t>
  </si>
  <si>
    <t>SDG 4: Quality education</t>
  </si>
  <si>
    <t>Creative Commons Licensed</t>
  </si>
  <si>
    <t>Bill &amp; Melinda Gates Foundation, Google, Omidyar Network, Skoll Foundation</t>
  </si>
  <si>
    <t>130M+ registered users globally (190 countries).&lt;br&gt;&lt;br&gt;
Used by 200,000+ teachers.&lt;br&gt;&lt;br&gt;
Provided 200M+ hours of learning in 2020.</t>
  </si>
  <si>
    <t>190 countries</t>
  </si>
  <si>
    <t>Seeking to expand implementations to additional countries.</t>
  </si>
  <si>
    <r>
      <rPr>
        <u val="single"/>
        <sz val="11"/>
        <color indexed="8"/>
        <rFont val="Open Sans"/>
      </rPr>
      <t>https://www.youtube.com/watch?v=-MTRxRO5SRA</t>
    </r>
  </si>
  <si>
    <t xml:space="preserve">The lack of access to educational resources prevents learners to move at their own pace and hinders the development of mastery of skills required to move on to the next level. This applies to both independent learners and learners in schools, as well as the teachers (and in some cases parents) who support those learners. </t>
  </si>
  <si>
    <t>Khan Academy provides free K-14 online lessons and mastery-based practice in maths, sciences, and humanities. It offers remote learning resources and tools to track student progress for teachers and parents in 50+ languages that can be aligned to national curriculum if desired. https://support.khanacademy.org/hc/en-us/articles/226457308-What-languages-is-Khan-Academy-available-in-</t>
  </si>
  <si>
    <t xml:space="preserve">The solution offers options for offline usage via mobile apps and Khan Academy Kids app. Khan Academy also partners with others providers of offline solutions such as Learning Equality. </t>
  </si>
  <si>
    <t>The user journey varies according to who is using the platform. In the case of a teacher or parent:&lt;br&gt;&lt;br&gt;&lt;br&gt;&lt;br&gt;
Step 1: The user creates a teacher account and sets up a class to invite students. The teacher can choose courses and is assisted by an onboarding tool. &lt;br&gt;&lt;br&gt;
Step 2: Students are provided access to review/practice content taught, either during classroom time or as homework. The teacher can also assign specific lessons or even specific items to students to do as homework (or during class).&lt;br&gt;&lt;br&gt;
Step 3: On the teacher dashboards, users can see how individual students are doing across skills and where they have gaps to make interventions more focused. &lt;br&gt;&lt;br&gt;
Step 4: Based on the needs of each class and the individual students within it, the user can refine the topics covered, assign course mastery goals, provide incentives based on skill development and more. &lt;br&gt;&lt;br&gt;
Step 5: As the school year progresses, users can see the arc of skill development and mastery attainment for all students and classes.&lt;br&gt;&lt;br&gt;</t>
  </si>
  <si>
    <r>
      <rPr>
        <u val="single"/>
        <sz val="11"/>
        <color indexed="8"/>
        <rFont val="Open Sans"/>
      </rPr>
      <t>https://www.khanacademy.org</t>
    </r>
  </si>
  <si>
    <r>
      <rPr>
        <u val="single"/>
        <sz val="11"/>
        <color indexed="8"/>
        <rFont val="Open Sans"/>
      </rPr>
      <t>https://digitalx.undp.org/images/solutions/khanacademy.png</t>
    </r>
  </si>
  <si>
    <t xml:space="preserve">Kiwix </t>
  </si>
  <si>
    <t>Kiwix</t>
  </si>
  <si>
    <t xml:space="preserve">Providing access to Internet content for individuals with low-connectivity. </t>
  </si>
  <si>
    <t>Gender, Other</t>
  </si>
  <si>
    <t>Connectivity, Edtech, Infrastructure</t>
  </si>
  <si>
    <t>SDG 8: Decent work and economic growth; SDG 4: Quality education; SDG 10: Reduced inequalities</t>
  </si>
  <si>
    <t>The Wikimedia Foundation, Genilem</t>
  </si>
  <si>
    <t>Currently reaches 6M+ people every year. &lt;br&gt;&lt;br&gt;
School attendance in areas using Kiwix has increased 10-20%, maths performance has increased 5-10% where measured.</t>
  </si>
  <si>
    <t>West Africa, India.</t>
  </si>
  <si>
    <t>Planning to increase footprint in West Africa and India.</t>
  </si>
  <si>
    <r>
      <rPr>
        <u val="single"/>
        <sz val="11"/>
        <color indexed="8"/>
        <rFont val="Open Sans"/>
      </rPr>
      <t>https://youtu.be/vNwb6OMlgow</t>
    </r>
  </si>
  <si>
    <t xml:space="preserve">An estimated 4BN people do not have access to the Internet. Challenges such as infrastructure, cost, accessibility, and opportunity have created an enormous disparity between those who have access to the Internet and those who do not. </t>
  </si>
  <si>
    <t>Kiwix compresses any website (even large ones like Wikipedia, the Gutenberg project, or Stack Exchange) into unique content packages (zim files). Users can copy text, images, and videos, that are easy to share and distribute.</t>
  </si>
  <si>
    <t xml:space="preserve">The solution is built for users with limited connectivity across the globe. </t>
  </si>
  <si>
    <t>Step 1: Identifying organisations that work in remote/poorly connected areas. &lt;br&gt;&lt;br&gt;
Step 2: Identifying educational content that would benefit these organisations' user base.&lt;br&gt;&lt;br&gt; 
Step 3: Identifying platforms that are most adapted to their programmes/setup.&lt;br&gt;&lt;br&gt;
Step 4: Deploying content on platforms. &lt;br&gt;&lt;br&gt;
Step 5: Supporting programmes with content updates.&lt;br&gt;&lt;br&gt;</t>
  </si>
  <si>
    <r>
      <rPr>
        <u val="single"/>
        <sz val="11"/>
        <color indexed="8"/>
        <rFont val="Open Sans"/>
      </rPr>
      <t>https://www.kiwix.org</t>
    </r>
  </si>
  <si>
    <r>
      <rPr>
        <u val="single"/>
        <sz val="11"/>
        <color indexed="8"/>
        <rFont val="Open Sans"/>
      </rPr>
      <t>https://digitalx.undp.org/images/solutions/Kiwix.png</t>
    </r>
  </si>
  <si>
    <t>Kuja Kuja</t>
  </si>
  <si>
    <t>Providing a platform for anonymous feedback with a focus on refugees.</t>
  </si>
  <si>
    <t>Crisis</t>
  </si>
  <si>
    <t>Beneficiary Communication, Data Analytics, Coordination</t>
  </si>
  <si>
    <t>SDG 9: Industry, innovation, and infrastructure; SDG 16: Peace, justice and strong institutions; SDG 17: Partnerships for the goals</t>
  </si>
  <si>
    <t>Alight (formerly the American Refugee Committee), USAID-BHA, Alight, ORAM, HIAS, PACT, American Red Cross, Colombia Red Cross, World Vision, CUA Cash Consortium (Norwegian Refugee Council, Danish Refugee Council, Action Against Hunger), UNOCHA, ADRA, YLabs</t>
  </si>
  <si>
    <t xml:space="preserve">Kuja Kuja has reached 1.8M+ people.&lt;br&gt;&lt;br&gt;
In total: 33 programs have led to 1,837,530 voices heard and 862 actions taken in response to feedback.  </t>
  </si>
  <si>
    <t>Rwanda, Somalia, Uganda, Ethiopia, Colombia, Ukraine</t>
  </si>
  <si>
    <t>Gaza and the West Bank, El Salvador, Colombia, Rwanda, Uganda, Ethiopia, Ukraine, Somalia, Ecuador, Peru, Venezuela, and Chile.</t>
  </si>
  <si>
    <t>Pending approval of a partnership with BHA, Kuja Kuja intends to begin operations in Gaza and the West Bank. They have also just received approval to work in El Salvador (in partnership with nonprofit organization Alight).  Currently, Kuja Kuja has meaningful partnerships with 12 humanitarian organizations across Colombia, Rwanda, Uganda, Ethiopia, Ukraine, and Somalia. They are about to launch operations in El Salvador and are also considering expanding to Venezuelan migrants outside of Colombia to the larger migrant trail - to Ecuador, Peru, and Chile.</t>
  </si>
  <si>
    <r>
      <rPr>
        <u val="single"/>
        <sz val="11"/>
        <color indexed="8"/>
        <rFont val="Open Sans"/>
      </rPr>
      <t>https://vimeo.com/240502942</t>
    </r>
  </si>
  <si>
    <t>In Nakivale Refugee Settlement, Uganda, in 2016, Kuja Kuja was designed with refugees to solve the problem on how to align the decision making apparatus of humanitarian organizations completely around the needs and aspirations refugees. That is where they came up with Kuja Kuja as the answer - a platform and tool that greets communities with a smile, collects open ended feedback describing satisfaction with services, and then uses Big Data analysis to provide organizations with insights to take action in real time. Kuja Kuja is a digital tool that can be used by all organizations and stakeholders within the humanitarian response atmosphere to uplift the voices of people on the move so that the response efforts can analyze situations and respond in real time.</t>
  </si>
  <si>
    <t>Kuja Kuja raises the voice of affected populations through open, anonymous feedback, and then uses Big Data analytics to support INGOs in taking action on that feedback in real time.</t>
  </si>
  <si>
    <t xml:space="preserve">Kuja Kuja reaches target populations through mixed methods (in-person conversations, phone calls, web form tools) to ensure the solution reaches those who are digitally illiterate. </t>
  </si>
  <si>
    <t>Step 1: Work with partner organizations to determine jointly the best ways for Kuja Kuja to communicate with and reach partner service beneficiaries. &lt;br&gt;&lt;br&gt;
Step 2: Using Kuja Kuja open conversation methodology and mobile app for feedback collection, Kuja Kuja Insight Associates have conversations with beneficiaries to learn about their satisfaction with services received and ideas to improve those services. &lt;br&gt;&lt;br&gt;
Step 3: Insight Associates upload feedback into the Google Cloud Platform, where our data analysis team uses machine learning algorithms and natural language processing to discover insights and relevant topic trends within the feedback. &lt;br&gt;&lt;br&gt;
Step 4: Kuja Kuja Data Analysis team generates interactive reports on its platform, updated in real-time, that partner humanitarian organizations can access. &lt;br&gt;&lt;br&gt;
Step 5: The Kuja Kuja team comes together with key stakeholders within organizations to review insights so that organizations can take action, and Kuja Kuja can tailor its interactive reports based on what is most useful to each partner. &lt;br&gt;&lt;br&gt;
Step 6: Kuja Kuja and partner organizations co-create key messages to communicate back to communities how their feedback is being used. &lt;br&gt;&lt;br&gt;</t>
  </si>
  <si>
    <r>
      <rPr>
        <u val="single"/>
        <sz val="11"/>
        <color indexed="8"/>
        <rFont val="Open Sans"/>
      </rPr>
      <t>https://www.kujakuja.com/en/</t>
    </r>
  </si>
  <si>
    <r>
      <rPr>
        <u val="single"/>
        <sz val="11"/>
        <color indexed="8"/>
        <rFont val="Open Sans"/>
      </rPr>
      <t>https://digitalx.undp.org/images/solutions/kuja-kuja.jpg</t>
    </r>
  </si>
  <si>
    <t>Kuza</t>
  </si>
  <si>
    <t>Kuza Biashara Limited</t>
  </si>
  <si>
    <t>Creating entrepreneurial opportunities for rural youth in digital agriculture.</t>
  </si>
  <si>
    <t>Climate, Gender, Inclusive Growth</t>
  </si>
  <si>
    <t>Agtech, Climate, Livelihoods, Digital Skills &amp; Literacy, Connectivity, Edtech, Marketplace, Resilience, Conservation, Data Analytics, Connectivity</t>
  </si>
  <si>
    <t>SDG 2: Zero Hunger; SDG 8: Decent Work and Economic Growth; SDG 13: Climate Action</t>
  </si>
  <si>
    <t xml:space="preserve">AI/ML, Marketplace, Proprietary Software/Hardware, SaaS, Micro-learning, Micro-mentoring </t>
  </si>
  <si>
    <t>(1) International Organizations:  UNWFP, The World Bank, FAO, IFAD, USAID, DFID, GiZ, idh, Millenium Challenge Account, IFRC, IFDC, ITC, UNDP.   (2) NGOs/Foundations: Tata Trusts, Syngenta Foundation, CRS, AGRA, CARE, Entrepreneurs’ Organization, Global Entrepreneurship Network, Heifer, GDI, 2Scale, BCI, SNV.   (3) Research/Academia: CGIAR institutions, CABI, National Institute for Rural Development (NIRD), University College of London, JKUAT, KALRO.  (4) Government: Ministry of Agriculture (Kenya, Mozambique, India), County/state governments (27 in Kenya, 10 in India).   (5) Corporations: Bayer, Yara, Syngenta, Rabobank, Olam, SanJFS, Sanam, Plexus, Safaricom, Equity Bank, Cocacola company.  (6) Social Enterprises/Tech Innovators: B-Lab, Unreasonable Group, HelloTractor, ACRE Africa, DigiCow, SoilCare, AmTech, Digifarm, Aquareach, Cropnuts, MShamba, etc.,</t>
  </si>
  <si>
    <t xml:space="preserve">Kuza has impacted: &lt;br&gt;&lt;br&gt;
- 6.2 million people directly through its programs across 10 African countries.&lt;br&gt;&lt;br&gt;
- 4,000,000 Youth &amp; 750,000 Women advanced their careers &amp; lives with Kuza’s mentorship &amp; support.&lt;br&gt;&lt;br&gt;
- 750,000 smallholder farmers and their families.&lt;br&gt;&lt;br&gt;
- 250,000 Micro &amp; Small Businesses impacted with positive economic growth.&lt;br&gt;&lt;br&gt;
- 155,000 new jobs were created.&lt;br&gt;&lt;br&gt;
- 3,000,000 Youth were e-mentored on HIV/ AIDS awareness leading to 1.0 million testing for their status. &lt;br&gt;&lt;br&gt;
- 1,200,000 Tuberculosis patients with unique digital identities are remotely tracked through disease notification and digital surveillance systems.&lt;br&gt;&lt;br&gt;
A recent evaluation report done by the World Bank reported the following direct impact on Kuza farmers:&lt;br&gt;&lt;br&gt;
- 66% improved way of farming
- 67% increased farm production 
- 55% increased income from farming
- 73% of farmers had no prior access to training like Kuza
- 63% of farmers cannot find a good alternative to Kuza
- 90% farmers reported increased household savings
- 80% of farmers reported decreased household debt </t>
  </si>
  <si>
    <t>Kenya, Rwanda, Uganda, Tanzania, India, Bangladesh</t>
  </si>
  <si>
    <t>Ethiopia, Zambia, Zimbabwe, Malawi, Ghana, Nigeria, Indonesia, Thailand</t>
  </si>
  <si>
    <t>RBA, RBAP</t>
  </si>
  <si>
    <r>
      <rPr>
        <u val="single"/>
        <sz val="11"/>
        <color indexed="11"/>
        <rFont val="Calibri"/>
      </rPr>
      <t>https://vimeo.com/496044712</t>
    </r>
  </si>
  <si>
    <t>Africa’s 200 million smallholder farmers face many challenges including lack of adequate extension services, access to quality inputs, credit, and markets. &lt;br&gt;&lt;br&gt; 
75% of Africans are youth, with 60% unemployed. Opportunities for youth are limited, with the majority moving away from agriculture and rural areas as a whole leading to an intergenerational crisis. &lt;br&gt;&lt;br&gt;Service providers find it extremely difficult and expensive to reach smallholder farmers from remote locations to pitch their products/services and service them. &lt;br&gt;&lt;br&gt; Donor grants are tied to projects, with most of them lacking sustainability &lt;br&gt;&lt;br&gt; Private sector efforts are siloed while smallholder credit is collateral based &lt;br&gt;&lt;br&gt; Governments are challenged with lack of data-driven decision making</t>
  </si>
  <si>
    <t>Kuza has taken a holistic, long-term systemic approach to identity and incubate rural youth through its Rural Entrepreneur Development Incubators (REDI) as Agri-entrepreneurs and become members of OneNetwork, Kuza’s digital marketplace. &lt;br&gt;&lt;br&gt;
Agripreneurs provide personalized digital extension services to their farmers using specially designed portable digital kits that have digital catalogs of agronomy content in bite-size HD videos in local languages, dramatically reducing the upskilling and networking costs, making them accessible even in the off-grid areas.&lt;br&gt;&lt;br&gt; 
As members of OneNetwork, Agripreneurs provide advisory &amp; information services to a cohort of 200 smallholder farmers for Free to earn their Trust, and sustain through commissions they earn by selling agricultural products and services procured via curated service providers on the platform.</t>
  </si>
  <si>
    <t xml:space="preserve">They spent the last decade actively listening to their users from low income communities and co-creating digital solutions by considering their safety, affordability, access to devices, digital literacy/skills, language barriers and social norms.  &lt;br&gt;&lt;br&gt;
They created a massive library of over 10,000+ bite sized, micro learning HD videos in ten languages on business/social, entrepreneurship and sector skills like retail, construction, health, WASH and agriculture. &lt;br&gt;&lt;br&gt;
Designed specialized portable digital kits that assist rural service providers in offering advisory &amp; transaction services even in extreme conditions without the need for power and internet. By creating a sustainable last-mile digital infrastructure with a human-user interface, we are democratizing access to the digital solutions in extreme rural settings, leaving no one behind. </t>
  </si>
  <si>
    <t xml:space="preserve">Step 1: Working closely with a development partner or a local government, they select enterprising local youth from within the local communities as Agripreneurs. &lt;br&gt;&lt;br&gt;
Step 2: Youth Agripreneurs participate in a 12-15 week incubation program hosted by Kuza Rural Entrepreneur Development Incubators (REDI).&lt;br&gt;&lt;br&gt;
Step 3: Agripreneurs work with Kuza mentors to identify the business potential in their local communities.&lt;br&gt;&lt;br&gt;
Step 4: Agripreneurs receive Kuza portable digital toolkit with HD videos in local languages on good agricultural practices.&lt;br&gt;&lt;br&gt;
Step 5: Each Agripreneur works with approx. 200 farmers. They would engage them in groups of 20 to provide free crop advisory and information services.&lt;br&gt;&lt;br&gt;
Step 6: Agripreneurs earn the Trust of their farmers and start mapping out their demand for agriculture products and services. &lt;br&gt;&lt;br&gt;
Step 7: Kuza curates the products and services of service providers for inputs, credit, market access and specialized services and makes that catalogue with negotiated prices available to the Agripreneurs through Kuza One mobile app.&lt;br&gt;&lt;br&gt;
Step 8: Agripreneurs book the demand of their farmers on Kuza One app and earn commissions from the sale of those products and services. </t>
  </si>
  <si>
    <r>
      <rPr>
        <u val="single"/>
        <sz val="11"/>
        <color indexed="11"/>
        <rFont val="Calibri"/>
      </rPr>
      <t>https://www.kuza.one</t>
    </r>
  </si>
  <si>
    <t>Mamotest</t>
  </si>
  <si>
    <t>High quality diagnosis &amp; Patient Support digital solution that is defeating breast cancer</t>
  </si>
  <si>
    <t>Disease Management, Data Analytics</t>
  </si>
  <si>
    <t>SDG 10: Reduced inequalities; SDG 5: Gender equality; SDG 3: Good health and well-being</t>
  </si>
  <si>
    <t xml:space="preserve">UNDP Growth Stage Impact Ventures (GSIV) for SDGS, Certified B Corp (B Lab), World Economic Forum, Norrsken Foundation, Zayed </t>
  </si>
  <si>
    <t>Mamotest has 15 connected operating centres in Argentina and Mexico. &lt;br&gt;&lt;br&gt;
Delivered high-quality digital results to more than 360,000 women, with an average of 60K studies per year since 2019. 72% of these patients are at the bottom of the pyramid, and 87% of women diagnosed with breast cancer within the system were able to receive early treatment to save their lives. &lt;br&gt;&lt;br&gt;
Mamotest has generated USD 15M in annual savings for the health system.</t>
  </si>
  <si>
    <t>Argentina, Mexico</t>
  </si>
  <si>
    <t xml:space="preserve">Colombia, Brazil, USA. </t>
  </si>
  <si>
    <t>Mamotest operates in Argentina and Mexico, and is planning to expand to Brazil, Colombia and Underserved USA. The average connection time with a Hospital is around two weeks. "We won't stop until we have reached every woman in Latin America"  - Guillermo Pepe, CEO &amp; Founder</t>
  </si>
  <si>
    <r>
      <rPr>
        <u val="single"/>
        <sz val="11"/>
        <color indexed="11"/>
        <rFont val="Open Sans"/>
      </rPr>
      <t>https://drive.google.com/file/d/12Sz4wt5k7myQ_AJsi-0BXl4ODo-5zosZ/view?usp=drivesdk</t>
    </r>
  </si>
  <si>
    <t xml:space="preserve">1 of every 8 women will develop breast cancer in their lifetime, and of the 700,000 lives it takes every year, 70% occur in developing countries. 80% of the population in developing countries does not have access to preventive diagnoses. Late diagnosis is a consequence of a lack of medical equipment, specialized doctors, awareness, and insufficient legislation that promotes annual screening exams. Digital penetration rates are still low in Latin America and other developing countries. Only 60% of doctors use electronic records and digital software. </t>
  </si>
  <si>
    <t>Mamotest focuses on connecting with health centers throughout Latin America to give access to breast care to millions of unattended women, providing a free patient follow up service to guarantee their access to early treatment.</t>
  </si>
  <si>
    <t>Mamotest targets every woman over 40 years of age. In Latin America, 80% of them do not have current access to mammograms, due to a lack for equipment, technicians, breast cancer radiologists and where they do, costs are prohibiting. Most of them do not have formal employment and depend on their partner's income, whose average salaries are around 500 USD, while trustable quality mammogram costs between 70 and 150 USD. The public sector sometimes serves these studies, but they have a 4 to 6 month waiting list. By connecting Mamotest centres in remote areas and collecting patient data we are able to subsidize the cost of mammograms for women, looking at reaching a prize as close to zero as possible and breaking down the biggest two barriers that separate women from early diagnosis: reach and cost. Additionally, A.I on our platform gathers data that helps connect cancer patients to doctors in their area and have full traceability on the health sector, allowing all information to be in hands of the patient and the wide array of professionals who treat them. With better data on women, governments will be able to make accurate budget decisions to treat the population. The cost of treating four women in stage 4 cancer with a 27% success rate can be used to treat 10 women in stage 1 cancer with 98% success rate. With Bolder in-house developed platform, we offer a free of charge personalized concierge attention through our Health Navigators, tracking, collecting and structuring the data of risk patient's evolution and experience at every stage of the journey, guaranteeing all oncologic patients their access to accessible, affordable and personalized treatment on time.</t>
  </si>
  <si>
    <t>Step 1: Awareness campaigns are carried out throughout the year increasing impact by partnering governments, NGOs, doctors, and healthcare institutions. &lt;br&gt;&lt;br&gt;
Step 2: Patients are driven to Mamotest's connected centers guaranteeing high-quality diagnosis services at affordable prices and a patient-centred experience. &lt;br&gt;&lt;br&gt;
Step 3: Studies are reported using teleradiology and AI to support radiologists' decisions, increasing efficiency and quality.&lt;br&gt;&lt;br&gt;
Step 4: Results are delivered within 24h through Bolder with personal and exclusive access. &lt;br&gt;&lt;br&gt;
Step 5: Health Navigators use Bolder's technology to identify risk patients and include them in the Patient Navigation Programme experience, collecting clinical, psychological, and socioeconomic data and barriers to support and help them navigate inefficient systems.&lt;br&gt;&lt;br&gt;
Step 6: Partnerships with NGOs, doctors, diagnostic and oncologic centers allow Health Navigators to refer patients through an assessed and secure network that will offer preferred and beneficial pricing. &lt;br&gt;&lt;br&gt;
Step 7: Data collected is anonymised and used to increase market access while reducing costs to Public Institutions, the pharmaceutical sector, and data based decision-makers.&lt;br&gt;&lt;br&gt;</t>
  </si>
  <si>
    <r>
      <rPr>
        <u val="single"/>
        <sz val="11"/>
        <color indexed="8"/>
        <rFont val="Open Sans"/>
      </rPr>
      <t>https://mamotest.com</t>
    </r>
  </si>
  <si>
    <r>
      <rPr>
        <u val="single"/>
        <sz val="11"/>
        <color indexed="11"/>
        <rFont val="Open Sans"/>
      </rPr>
      <t>https://drive.google.com/file/d/1YpslAnWtd92LRoLAPbHfpM7OSU_lCqM2/view?usp=sharing</t>
    </r>
  </si>
  <si>
    <t>Meekin</t>
  </si>
  <si>
    <t>Koe Koe Tech Foundation</t>
  </si>
  <si>
    <t>Using AI/ML to reduce misinformation and hate speech on social media.</t>
  </si>
  <si>
    <t>Crisis, Other</t>
  </si>
  <si>
    <t>Hate Speech, Protection</t>
  </si>
  <si>
    <t>SDG 5: Gender equality; SDG 9: Industry, innovation, and infrastructure; SDG 16: Peace, justice and strong institutions</t>
  </si>
  <si>
    <t>AI/ML</t>
  </si>
  <si>
    <t>UNDP Sudan, Geneva Centre for Security Policy Prize for Innovation in Global Security, Echoing Green, Unreasonable Institute, Global Social Benefit Institute (GSBI), Accelerate2030 Fellowship, GSMA Connected Women Award, Stevie Award for Women in Business, SPRING Accelerator</t>
  </si>
  <si>
    <t xml:space="preserve">During an election in Myanmar, 7 CSOs verified 4,000 harmful Facebook posts or comments in local languages, flagged by Meekin's AI/ML (of which 50% were taken down by Facebook). In a pilot in Sri Lanka, 91% of reported harmful posts veriffied have been taken down from TikTok and 58% taken down from Facebook.
</t>
  </si>
  <si>
    <t>Sudan, Sri Lanka, Myanmar</t>
  </si>
  <si>
    <t>Turkey, Morocco</t>
  </si>
  <si>
    <t xml:space="preserve">Seeking to implement the platform in Turkey and Morocco, where they have strong relationships with potential local partners. </t>
  </si>
  <si>
    <r>
      <rPr>
        <u val="single"/>
        <sz val="11"/>
        <color indexed="8"/>
        <rFont val="Open Sans"/>
      </rPr>
      <t>https://www.youtube.com/watch?v=YjLZ9cpcZno</t>
    </r>
  </si>
  <si>
    <t>Social media platforms need to flatten the curve of dangerous misinformation. Hate speech, incitement of violence, and fake news are a problem for 190+ countries in 200+ languages. Content moderation in the global south is inefficient and ineffective as CSOs do the heavy lifting on content moderation</t>
  </si>
  <si>
    <t xml:space="preserve">A webplatform that uses AI/ML to flag hate speech, violence, misinformation, and disinformation in real-time from posts and comments from Facebook, TikTok, and Twitter. The solution offers end-to-end content moderation, fact-checking, data dashboards, IHRL-algorithm prescreening, and training dataset generation, powered by local CSOs in local languages. CSOs can work more efficientially and social media can remove content with more confidence. Reports are sent to social media companies, which report back which harmful posts are actually removed. In a pilot in Sri Lanka, 91% of reported harmful posts veriffied by CSOs have been taken down from TikTok and 58% taken down from Facebook.
</t>
  </si>
  <si>
    <t>Since 2019, they have been delivering digital literacy, online safety, and misinformation training to smaller CSOs and to young people in Myanmar with a focus on those living in IDP camps.</t>
  </si>
  <si>
    <t>Step 1: Approaching local offices of UN agencies and well-known local CSOs that are specialized in fact-checking and fighting hate speech to demo the software.&lt;br&gt;&lt;br&gt;
Step 2: Once an MoU is signed and the funding is confirmed, onboarding begins and accounts are created for the local UN offices and/or the local CSOs. &lt;br&gt;&lt;br&gt;
Step 3: CSOs and UN offices provide a list of Facebook pages and Twitter accounts that they consider generators of hate speech and misinformation and a dataset of the local language to start training the software platform in the new local language. &lt;br&gt;&lt;br&gt;Step 4: Once the user account is set up, they are provided with training on how to use the platform. &lt;br&gt;&lt;br&gt;
Step 5: The local CSOs and UN offices start using the platform, which allows them to automate their processes for reporting hate speech and misinformation to the social media platform and generate policy reports to advise local and international policymakers. 
Step 6: Monthly meetings to collect user feedback on the platform and its features as well as detect possible bugs.</t>
  </si>
  <si>
    <r>
      <rPr>
        <u val="single"/>
        <sz val="11"/>
        <color indexed="8"/>
        <rFont val="Open Sans"/>
      </rPr>
      <t>https://koekoetech.meekin.org/Home/project</t>
    </r>
  </si>
  <si>
    <r>
      <rPr>
        <u val="single"/>
        <sz val="11"/>
        <color indexed="8"/>
        <rFont val="Open Sans"/>
      </rPr>
      <t>https://digitalx.undp.org/images/solutions/meekin.jpg</t>
    </r>
  </si>
  <si>
    <t>Mentoring Her</t>
  </si>
  <si>
    <t>Mentoring Her Corporation</t>
  </si>
  <si>
    <t>Virtual mentoring platform for women.</t>
  </si>
  <si>
    <t>Digital Skills &amp; Literacy, Livelihoods</t>
  </si>
  <si>
    <t>SDG 4: Quality education; SDG 5: Gender equality; SDG 10: Reduced inequalities</t>
  </si>
  <si>
    <t>Google for Startups SDGs, Good Things Foundation, META</t>
  </si>
  <si>
    <t>Connected over 2000 Mentors and Mentees. &lt;br&gt;&lt;br&gt;
Over 400 successful Mentoring Relationships formed. &lt;br&gt;&lt;br&gt;
Provided cash grants, mentorship and training to 10 entrepreneurs through our Virtual pitch (3,000 participants).</t>
  </si>
  <si>
    <t>30 countries</t>
  </si>
  <si>
    <t xml:space="preserve">Increase participation by partnering with organizations that support and promote women's advancement and equality. Working on joining forces with governments to promote policy measures aimed at women's digital inclusion.  </t>
  </si>
  <si>
    <r>
      <rPr>
        <u val="single"/>
        <sz val="11"/>
        <color indexed="8"/>
        <rFont val="Open Sans"/>
      </rPr>
      <t>https://youtu.be/ceqG3DqE_OQ</t>
    </r>
  </si>
  <si>
    <t xml:space="preserve">Mentoring her aims to solve the problem of girls and women being marginalized due to limited access to technology in particular relating to digital skills and digital literacy training. According to the UN's Deputy Secretary-General - Amina J. Muhammed, at the 2021 General Assembly, "Almost half the world’s population, 3.7 billion people, the majority of them women, and most in developing countries, are still offline." While the digital divide traverses gender, social, and inclusion, Mentoring Her is focused on the gender divide and its impact on sustainable development goals. </t>
  </si>
  <si>
    <t>Mentoring Her is a virtual mentor- mentee matching platform that utilizes a unique algorithm to predictively analyze the best female mentor- mentee matches in order to achieve optimal mentoring relationships, and opportunities for entrepreneurial and academic outcomes.</t>
  </si>
  <si>
    <t xml:space="preserve">The solution supports young girls and women in traditionally marginalized communities who are more likely to be left behind digitally. </t>
  </si>
  <si>
    <t>Step 1: New user creates a mentee, mentor or expert coach profile and is added to the approval queue for pre-screening/background check. &lt;br&gt;&lt;br&gt;
Step 2: Once new user is approved can now join Mentoring Her, algorithm matches new user (mentee, mentor or expert coach) based on Skills, Industry interests, Location and Help Topics to the best suited matches . Matching can also be done manually by Mentoring Her administrator or by user.&lt;br&gt;&lt;br&gt;
Step 3: New mentoring relationship is developed. Each mentoring relationship has a separate page which leads them through the process, they can add/edit objectives and goals, send messages to one another, set expectations and schedule audio or video meetings and track . &lt;br&gt;&lt;br&gt;
Step 4: System reminders sent to members and administrators to ensure mentoring relationships stay on track. Users can also begin discussions on the community forum, access learning and development resources, promote business and share information to help each other grow. &lt;br&gt;&lt;br&gt;
Step 5: Members receive badges and are recognized for their involvement and engagement in the mentoring program.&lt;br&gt;&lt;br&gt;</t>
  </si>
  <si>
    <r>
      <rPr>
        <u val="single"/>
        <sz val="11"/>
        <color indexed="8"/>
        <rFont val="Open Sans"/>
      </rPr>
      <t>https://mentoringher.com/</t>
    </r>
  </si>
  <si>
    <r>
      <rPr>
        <u val="single"/>
        <sz val="11"/>
        <color indexed="8"/>
        <rFont val="Open Sans"/>
      </rPr>
      <t>https://digitalx.undp.org/images/solutions/mentoringher.jpg</t>
    </r>
  </si>
  <si>
    <t>MobileAid</t>
  </si>
  <si>
    <t>GiveDirectly, Inc.</t>
  </si>
  <si>
    <t>Using geo-targeting and machine learning to deliver relief to society's most vulnerable groups.</t>
  </si>
  <si>
    <t>Data Analytics, Social Safety Nets, Livelihoods</t>
  </si>
  <si>
    <t>SDG 1: No poverty; SDG 8: Decent work and economic growth; SDG 10: Reduced inequalities</t>
  </si>
  <si>
    <t xml:space="preserve">UNDP Bangladesh /a2i, World Bank, Center for Effective Global Action (CEGA), USAID, Google.org, Government of Togo, Fonds Social de la République Démocratique du Congo (Social Fund of the Democratic Republic of Congo) </t>
  </si>
  <si>
    <t>GiveDirectly supported the Government of Togo and the Government of Democratic Republic of the Congo to deliver $18M to 180k recipients using the MobileAid approach, providing critical COVID-19 relief to individuals living in poverty.</t>
  </si>
  <si>
    <t>DRC, Bangladesh, Malawi</t>
  </si>
  <si>
    <t>Bangladesh, Nigeria, Kenya, Malawi</t>
  </si>
  <si>
    <t>GiveDirectly plans to expand the implementation of MobileAid to Bangladesh, Nigeria, Kenya, and Malawi. The precise timeline and plans for expansion for each country are contingent on funding availability and partnerships with key stakeholders (governments, MNOs, and implementing partners). In Bangladesh, they are already working with the UNDP Bangladesh country office and key government stakeholders such as a2i to launch a MobileAid project by the end of 2022.</t>
  </si>
  <si>
    <r>
      <rPr>
        <u val="single"/>
        <sz val="11"/>
        <color indexed="8"/>
        <rFont val="Open Sans"/>
      </rPr>
      <t>https://www.youtube.com/watch?v=YvF3KZU02UQ</t>
    </r>
  </si>
  <si>
    <t xml:space="preserve">MobileAid addresses the widespread development problems faced by many low- and middle-income country governments introducing cash-based crisis relief programs: (i) incomplete and low-quality databases, with serious gaps in key targeting information; and (ii) slow and costly targeting, enrollment, and payment models that can compound the secondary effects of a crisis. This is a common occurrence - while the digitization of cash continues to improve governments’ ability to distribute aid in times of crisis, identifying the poorest and most vulnerable individuals quickly and accurately remains a challenge. The target audience for this solution are global aid actors, including governments, INGOs, and NGOs, that operate in the social protection sector and can apply this model and/or our findings to improve the accuracy, inclusion, speed, and scale of their cash programs. </t>
  </si>
  <si>
    <t xml:space="preserve">MobileAid is a data science-enabled model that identifies the poorest mobile phone subscribers in a country using machine learning and sends them cash transfers remotely, at unprecedented speed, and at a lower cost than available alternatives. </t>
  </si>
  <si>
    <t xml:space="preserve">MobileAid contributes toward bridging the digital divide by providing governments and other aid actors in low-income countries with the technology to identify and deliver cash relief to the poorest and most vulnerable individuals quickly and accurately, regardless of whether individuals have access to the internet or are digitally literate. </t>
  </si>
  <si>
    <t>Step 1: Targeting: remote geo-targeting and remote individual-targeting. &lt;br&gt;&lt;br&gt;
Step 2. Enrollment: encouraging enrollment through digital tools.  Enrollment is encouraged by conducting community sensitization campaigns and prompting individuals to enrol using their mobile phones. &lt;br&gt;&lt;br&gt;
Step 3. Verification: leveraging trusted ID systems to verify identity. &lt;br&gt;&lt;br&gt;
Step 4. Payment: sending mobile money to eligible individuals within minutes. This is enabled through the InstaPay system, which integrates with relevant payment aggregators and providers.&lt;br&gt;&lt;br&gt;</t>
  </si>
  <si>
    <r>
      <rPr>
        <u val="single"/>
        <sz val="11"/>
        <color indexed="8"/>
        <rFont val="Open Sans"/>
      </rPr>
      <t xml:space="preserve">https://www.givedirectly.org/beta/ </t>
    </r>
  </si>
  <si>
    <r>
      <rPr>
        <u val="single"/>
        <sz val="11"/>
        <color indexed="8"/>
        <rFont val="Open Sans"/>
      </rPr>
      <t>https://digitalx.undp.org/images/solutions/mobileaid.jpeg</t>
    </r>
  </si>
  <si>
    <t>Moskeet</t>
  </si>
  <si>
    <t>TrakitNow, Inc</t>
  </si>
  <si>
    <t>IoT Technology for Smart Mosquito Control Management to help control mosquito-borne diseases.</t>
  </si>
  <si>
    <t>SDG 13: Climate action; SDG 11: Sustainable cities and communities; SDG 3: Good health and well-being</t>
  </si>
  <si>
    <t>SaaS, White label, AI/ML</t>
  </si>
  <si>
    <t>World Food Program, MIT Solve program, Bill &amp; Melinda Gates Foundation, Malaria Quest (India Health Fund - TATA Trusts), Marico Innovation Foundation (MIF) Scale-Up program, AI for Humanity (Patrick J. McGovern Foundation), AI for Good award (AWS).</t>
  </si>
  <si>
    <t>Helped health agencies in 5 cities to reduce the mosquito population by 30% (India).</t>
  </si>
  <si>
    <t>India</t>
  </si>
  <si>
    <t>South Africa, Nigeria, Philippines</t>
  </si>
  <si>
    <t>Planning to expand to South Africa, Nigeria, and the Philippines.</t>
  </si>
  <si>
    <r>
      <rPr>
        <u val="single"/>
        <sz val="11"/>
        <color indexed="8"/>
        <rFont val="Open Sans"/>
      </rPr>
      <t>https://youtu.be/S8D6Yfxvk80</t>
    </r>
  </si>
  <si>
    <t xml:space="preserve">
Mosquito-borne diseases like Malaria, Dengue, Chikungunya, Zika, etc are posing a great challenge globally to the quality of life and leading to millions of deaths, from 750 Million to 1 Billion disease occurrences annually. These diseases create a strain on the public health system and local economies, with an overall cost of $100 Billion per year. The traditional approach used for the last 100 years is not based on a real-time data-driven analytical approach. A single disease occurrence in a family in developing countries can push them into poverty and disrupt the kids' education. Moskeet will improve the quality of life by reducing the disease burden. </t>
  </si>
  <si>
    <t>Moskeet is an integrated data platform that provides real-time analytics on mosquito surveillance &amp; control, disease transmission, outbreaks, and hot spots using sensors(IoT) and Artificial Intelligence(AI) technologies. Moskeet integrates all the stakeholders which include governments, citizens, pest management &amp; pesticide companies, hospitals, pharmaceuticals, NGOs, and research agencies.</t>
  </si>
  <si>
    <t xml:space="preserve">Governments, organizations, and low-income famiies are scared of the disease threat to their communities and their families. We are engaging the audience by providing real-time and meaningful data. The platform provides recommendations on the control methods, records the interventions, and provides feedback on the interventions. Citizen App enables crowdsourcing of disease and breeding sites data. Awareness messages are also communicated using the citizen app. We are collaborating with mosquito repellant device manufacturers to operate autonomously based on the threat.. </t>
  </si>
  <si>
    <t>Step 1: Presenting to local government and health agencies and getting approval.&lt;br&gt;&lt;br&gt; 
Step 2: The entomology team and the health agency's personnel conduct a location survey.&lt;br&gt;&lt;br&gt;
Step 3: Identifying locations for mosquito surveillance sensor deployment considering entomological, epidemiological, human population density, and socioeconomic factors. &lt;br&gt;&lt;br&gt;
Step 4: Deploying the solution and providing necessary training to the field personnel.&lt;br&gt;&lt;br&gt; 
Step 5: Providing real-time data reports, alerts, intervention recommendations, and other analytics to predict disease outbreaks. This data is used to understand where, when and what kind of interventions need to be done.&lt;br&gt;&lt;br&gt;
Step 6: Interventions performed are updated in the system using the web or mobile apps. Data like epi points and breeding sites are crowdsourced from citizens. &lt;br&gt;&lt;br&gt;
Step 7: Providing effectiveness of mosquito control program reports, opportunities to improve the program, pesticide resistance, and other data to the various agencies.&lt;br&gt;&lt;br&gt;</t>
  </si>
  <si>
    <r>
      <rPr>
        <u val="single"/>
        <sz val="11"/>
        <color indexed="8"/>
        <rFont val="Open Sans"/>
      </rPr>
      <t>https://www.trakitnow.com</t>
    </r>
  </si>
  <si>
    <r>
      <rPr>
        <u val="single"/>
        <sz val="11"/>
        <color indexed="8"/>
        <rFont val="Open Sans"/>
      </rPr>
      <t>https://digitalx.undp.org/images/solutions/moskeet.jpg</t>
    </r>
  </si>
  <si>
    <t>NABU APP</t>
  </si>
  <si>
    <t>NABU</t>
  </si>
  <si>
    <t>Reading app that distributes stories in mother tongue languages, helping to improve children's literacy rates.</t>
  </si>
  <si>
    <t>Children, Edtech, Digital Skills &amp; Literacy</t>
  </si>
  <si>
    <t>SDG 10: Reduced inequalities; SDG 1: No poverty; SDG 4: Quality education</t>
  </si>
  <si>
    <t>Schmidt Futures Prize, TheirWorld, UiPath Foundation, Imbuto Foundation, Save The Children, Partners in Health, The Aga Khan Foundation East Africa (AKF), Zanmi Lasante and Summits Education, Globe Telecom, UNICEF Australia, OvidiuRo</t>
  </si>
  <si>
    <t xml:space="preserve">Rwanda: 173,086 user sign-ups, 147,071 book downloads, 47,972 books completed. Time spent reading: 1,495+ hours.&lt;br&gt;&lt;br&gt;
Kenya: 124,310 user sign-ups,  13,869 book downloads, 21,490 books completed. Time spent reading: 275+ hours. &lt;br&gt;&lt;br&gt;
Haiti: 1,372 user sign-ups, 2,494 book downloads, 4.040 books completed. Time spent reading: 57+ hours. </t>
  </si>
  <si>
    <t>Romania, Rwanda, Kenya, Haiti</t>
  </si>
  <si>
    <t xml:space="preserve">Secondary markets to expand into are Romani, Indigenous Australia, Pashto and Dari and Portuguese-speaking regions. </t>
  </si>
  <si>
    <r>
      <rPr>
        <u val="single"/>
        <sz val="11"/>
        <color indexed="8"/>
        <rFont val="Open Sans"/>
      </rPr>
      <t>https://www.youtube.com/watch?v=3NY-KLldDcw</t>
    </r>
  </si>
  <si>
    <t xml:space="preserve">Literacy is a prerequisite for eradicating poverty, yet globally there is a severe shortage of local language books at the early grade levels.  As a result, 250M children are leaving school without being able to read, rendering them extremely vulnerable to social and economic exploitation.  </t>
  </si>
  <si>
    <t>NABU's solution is to make children’s books free, and to champion mother tongue stories. Their vision is to build an inclusive, diverse, and community-centric global and local storytelling platform. When children can read in their local language first, they grow in confidence, and literacy levels shoot up. By offering training for writers and illustrators, NABU creates original local language books that support children in learning how to read. NABU.org is a free reading app that can distribute children’s books to millions of readers globally.</t>
  </si>
  <si>
    <t>NABU is a low-bandwidth reading app for mobile devices for people in underserved communities. The app is made available as an offline experience where connectivity is unavailable. The solution is also working to ensure integration features such as alt text and audio functionality to assist children with disabilities and remove the barrier of illiterate caregivers from participating in shared literacy experiences. In communities where connectivity is low and there is poor cell phone penetration, NABU works with telecommunication companies and governments to ensure that these communities are reached. NABU also provides print books when necessary.</t>
  </si>
  <si>
    <t>Step 1: The Authentic Book Creation Lab: NABU trains and hires local creatives to write and illustrate high-interest, culturally relevant, levelled storybooks in their mother tongue languages. &lt;br&gt;&lt;br&gt;
Step 2: The NABU app: NABU digitises and uploads the books onto the NABU app where they can be accessed and downloaded for free. NABU continually implements new features in both Android and iOS apps to accurately assess literacy comprehension, implement pop-up notifications, gamification, add audio and alt text, and upgrade its interface to allow researchers to analyze data. &lt;br&gt;&lt;br&gt;
Step 3: Bridge to Literacy (B2L) Program: NABU trains community-based Reading Ambassadors (RA) and local partners to onboard and motivate families to read with their children every day. RAs directly engage with communities to build their knowledge and awareness about the importance of reading at home to build pre-primary literacy skills. &lt;br&gt;&lt;br&gt;
Step 4: Research: NABU's head of applied research, Dr Rose Perry has developed a framework to measure NABU's Theory of Change and to ensure an effective and efficient Monitoring &amp; Evaluation system. Data collected drives scale-up strategy and provides more inclusive research on the science of learning within the broader academic community. &lt;br&gt;&lt;br&gt;</t>
  </si>
  <si>
    <r>
      <rPr>
        <u val="single"/>
        <sz val="11"/>
        <color indexed="8"/>
        <rFont val="Open Sans"/>
      </rPr>
      <t>https://www.nabu.org</t>
    </r>
  </si>
  <si>
    <r>
      <rPr>
        <u val="single"/>
        <sz val="11"/>
        <color indexed="8"/>
        <rFont val="Open Sans"/>
      </rPr>
      <t>https://digitalx.undp.org/images/solutions/Nabu%20App.jpg</t>
    </r>
  </si>
  <si>
    <t>Needslist</t>
  </si>
  <si>
    <t>NeedsList</t>
  </si>
  <si>
    <t>Crisis coordination marketplace for government, foundations, and coordinating bodies to easily match needs and offers of supplies, services, and information in times of crisis.</t>
  </si>
  <si>
    <t>Coordination</t>
  </si>
  <si>
    <t>SDG 13: Climate action; SDG 10: Reduced inequalities; SDG 17: Partnerships for the goals</t>
  </si>
  <si>
    <t>White label</t>
  </si>
  <si>
    <t xml:space="preserve">WFP's Humanitarian Grand Challenge, Village Capital's incubator program, Katapult Tech accelerator, GSBI's incubator for refugee and migration-related businesses, Juntos Es Mejor Challenge (USAID/IDB), Google, Welcome.US, Amazon, TripAdvisor, and IKEA. </t>
  </si>
  <si>
    <t xml:space="preserve">Venezuela: Over 8,000 people have received over $25k of aid through NeedsList tools. &lt;br&gt;&lt;br&gt;
Peru: Over 56,000 people have received over $84k of aid through NeedsList tools. &lt;br&gt;&lt;br&gt;
Iraq: Over 6,000 people have received over $18k of aid (all locally manufactured PPE) through NeedsList tools.&lt;br&gt;&lt;br&gt;
Bangladesh: Over 18,000 people have received over $70k of aid (all locally manufactured PPE) through NeedsList tools.&lt;br&gt;&lt;br&gt; 
Kenya: Over 5,000 people have received over $30k of aid (all locally manufactured PPE) through NeedsList tools.&lt;br&gt;&lt;br&gt;
Uganda: Over 37,000 people have received over $70k of aid (all locally manufactured PPE) through NeedsList tools. &lt;br&gt;&lt;br&gt;
United States: Over 50,000 people have received over $18M in aid. </t>
  </si>
  <si>
    <t>Venezuela, Peru, Iraq, Bangladesh, Kenya, Uganda, USA</t>
  </si>
  <si>
    <t>Ukraine, Ecuador, Brazil, Colombia</t>
  </si>
  <si>
    <t>Current discussions with multiple partners in Ukraine, Ecuador, Brazil, and Colombia.</t>
  </si>
  <si>
    <r>
      <rPr>
        <u val="single"/>
        <sz val="11"/>
        <color indexed="8"/>
        <rFont val="Open Sans"/>
      </rPr>
      <t>https://www.youtube.com/watch?v=qR-7GQHJKFM</t>
    </r>
  </si>
  <si>
    <t>84 million people are currently displaced worldwide. This number is expected to quadruple by 2050, largely due to conflict and climate change. Even before the war in Ukraine, there were massive budget shortfalls in the aid sector. In 2021, international donors provided $17.2 billion for humanitarian aid, less than half of what was needed. But even a large increase in funding would not solve the problem. The aid sector wasn't designed to meet the protracted, complex emergencies that are displacing so many people today. The sector is inherently slow, inefficient, and siloed. Organizations spend between 60-80% of humanitarian funding on logistics. Needs are currently gathered through email, spreadsheets, and calls. This lack of coordination disproportionately affects vulnerable communities. The private sector is eager to support in times of crisis, but, in absence of clear directives on what's needed, don't know where or how to help efficiently. We need new solutions to support a system of aid that are tech-enabled, cut across sectors, and are scalable to keep up with the rapid pace of growing crisis.</t>
  </si>
  <si>
    <t xml:space="preserve">RespondLocal from Needslist is a crisis coordination software designed to aggregate needs from multiple organizations on the ground and match them to offers from NGOs and the private sector. From the Syrian refugee emergency in Europe to multiple hurricanes in North America to global COVID-19 response to refugee resettlement in the United States, NeedsList's software has been built with, and used by, those who are responding to crises. Over the last six years, NeedsList's tools have been implemented in over 20 countries, facilitating the distribution of more than $25 million worth of resources to vulnerable communities from companies such as Google (through the Welcome Exchange), Amazon, TripAdvisor, and IKEA. </t>
  </si>
  <si>
    <t xml:space="preserve">The mobile app is able to work offline based on connectivity challenges encountered in the field. Digital literacy has been cited as a key unintended outcome by an external evaluator. </t>
  </si>
  <si>
    <t>Step 1: Government or coordinating body requests to license and deploy software for use in crisis response or ongoing resilience. Licensing body controls vetting and access to the platform.&lt;br&gt;&lt;br&gt;
Step 2: Organizational admins invite local nonprofits and businesses to join deployment.&lt;br&gt;&lt;br&gt;
Step 3: Businesses post offers of supplies and services and nonprofits post needs. All are matched automatically and parties are put in contact.&lt;br&gt;&lt;br&gt;
Step 4: All matches are verified and tracked (including dollar value) through our detailed reporting system.&lt;br&gt;&lt;br&gt;
Step 5: Required needs are met either online by digital services if they are remote or in-person if there are supplies to be picked up locally or delivered.&lt;br&gt;&lt;br&gt;
Step 6. Supplies/services are distributed to local populations by the local NGOs who requested them.&lt;br&gt;&lt;br&gt;</t>
  </si>
  <si>
    <r>
      <rPr>
        <u val="single"/>
        <sz val="11"/>
        <color indexed="8"/>
        <rFont val="Open Sans"/>
      </rPr>
      <t>https://needslist.co</t>
    </r>
  </si>
  <si>
    <r>
      <rPr>
        <u val="single"/>
        <sz val="11"/>
        <color indexed="8"/>
        <rFont val="Open Sans"/>
      </rPr>
      <t>https://digitalx.undp.org/images/solutions/RespondLocal.png</t>
    </r>
  </si>
  <si>
    <t>OKO</t>
  </si>
  <si>
    <t>Mobile delivered crop insurance for farmers.</t>
  </si>
  <si>
    <t>Inclusive Growth</t>
  </si>
  <si>
    <t>Fintech, Agtech, Livelihoods</t>
  </si>
  <si>
    <t>SDG 1: No poverty; SDG 8: Decent work and economic growth; SDG 13: Climate action</t>
  </si>
  <si>
    <t xml:space="preserve">Techstars Fintech accelerator (Tel Aviv), Fit4Start (Luxembourg), Google for Startups SDGs, 100+ Accelerator, Microsoft AI for Good, Katapult Africa. </t>
  </si>
  <si>
    <t xml:space="preserve">Provided insurance to more than 15,400 farmers in Mali and 300+ farmers in Uganda.&lt;br&gt;&lt;br&gt;
Paid claims to 2,956 farmers in Mali (allowing them to recover after a bad season).&lt;br&gt;&lt;br&gt;
Helped 36 Malian farmers obtain financing for the 2020 - 2021 season. </t>
  </si>
  <si>
    <t>Mali, Uganda</t>
  </si>
  <si>
    <t>Ivory Coast - Partnerships with Orange, Wave, Touton, and Allianz are currently underway. 
Mozambique - Partnerships with Fidelidade and British American Tobacco 
Morocco - Partnerships with Saham-Sanlam</t>
  </si>
  <si>
    <r>
      <rPr>
        <u val="single"/>
        <sz val="11"/>
        <color indexed="8"/>
        <rFont val="Open Sans"/>
      </rPr>
      <t>https://youtu.be/l-HnFNLQyUE</t>
    </r>
  </si>
  <si>
    <t>OKO tackles the problem of smallholder unbanked farmers with crop insurance that is universally accessible (no need for a bank account, an internet connection or a smartphone), affordable and automated. This helps UNDP address the following challenges: Under "inclusive growth": Their solution is a digital tool that enhance access to finance (insurance and credit) to a population that was previously excluded from these services. Under crisis response: OKO is a digital tool that supports the reactivation of agricultural activities following a damaging weather event. OKO helps building more resilient livelihoods, with insured farmers being able to overcome a bad season without having to move to the city or sell their assets.</t>
  </si>
  <si>
    <t>OKO secures farmers' income in emerging countries using automated insurance solutions. OKO is accessible to anyone with a phone and claim payments are automated using satellite data and images.</t>
  </si>
  <si>
    <t>Oko has developed distribution tools to make its insurance product accessible to all. Its USSD menu makes crop insurance available to anyone who has a phone (no smartphone, data, or even credit is required). OKO's call center is trained in local languages for each market and customers can request a call-back at any time. There are no forms to sign and all information is available via WhatsApp voice notes or via its voice server, meaning that illiterate customers can still understand the benefits of insurance and register.</t>
  </si>
  <si>
    <t>Step 1: Farmers discover OKO via a community radio ad, an SMS, a call from our call centre, or by a visit from an OKO Agent in their village.&lt;br&gt;&lt;br&gt;
Step 2: Farmers share their location, crop and field size to automatically obtain a personalized quote for insurance. &lt;br&gt;&lt;br&gt;
Step 3: Farmers pay via mobile money (or ask a relative to pay for them). Payment can be done in multiple instalments. Farmers can also request a micro-loan with exclusive benefits from a partnering MFI. &lt;br&gt;&lt;br&gt;
Step 4: OKO monitors the weather conditions in the location of the farm during the season and provides SMS updates to farmers about their eligibility to claim payment. &lt;br&gt;&lt;br&gt;
Step 5: At the end of the season, eligible farmers receive their indemnity directly on their mobile money accounts.&lt;br&gt;&lt;br&gt;</t>
  </si>
  <si>
    <r>
      <rPr>
        <u val="single"/>
        <sz val="11"/>
        <color indexed="8"/>
        <rFont val="Open Sans"/>
      </rPr>
      <t>https://www.oko.finance</t>
    </r>
  </si>
  <si>
    <r>
      <rPr>
        <u val="single"/>
        <sz val="11"/>
        <color indexed="8"/>
        <rFont val="Open Sans"/>
      </rPr>
      <t>https://digitalx.undp.org/images/solutions/mobile-delivered-crop-insurance.jpeg</t>
    </r>
  </si>
  <si>
    <t>OpenClassrooms</t>
  </si>
  <si>
    <t>Digital education courses, diplomas, and career development for the skills of tomorrow.</t>
  </si>
  <si>
    <t>Ed Tech, Digital Skills and Literacy, Connectivity</t>
  </si>
  <si>
    <t>SDG 4: Quality Education; SDG 8: Decent work and economic growth; SDG 10: Reduced inequalities</t>
  </si>
  <si>
    <t>GIZ, Thales Foundation, Polaris Association OC, Unreasonable Group, Pôle Emploi (French National Employment Agency) ; AFD ; GIZ ; French Red Cross ; Sorbonne University ; Guild Education</t>
  </si>
  <si>
    <t xml:space="preserve">Opened free licences to more than 32, 000 jobseekers (in partnership with 8 national employment agencies).&lt;br&gt;&lt;br&gt;
Africa: more than 60 academic institutions in Morocco, Senegal, Algeria, Tunisia, Benin, Mali, Cameroon, Congo, Niger, and Guinea have used OpenClassrooms online courses.&lt;br&gt;&lt;br&gt;
Provided reskilling &amp; upskilling training paths to 9,241 unemployed and under-employed people in France (2021).
</t>
  </si>
  <si>
    <t>More than 70 countries</t>
  </si>
  <si>
    <t>Ivory Coast, Benin, South Africa, Senegal, Benin, and more</t>
  </si>
  <si>
    <t>Currently seeking to increase activity in Western Africa. Also underway is a program in Senegal to train 20 young Senegalese for digital jobs. In partnership with the Thales Foundation and the Polaris Association OpenClassrooms launched a program to train 50 young women in Senegal. In 2023, this program will be extended to the Ivory Coast and South Africa. In 2022-23, OpenClassrooms, in partnership with the GIZ, will train 45 young women in Senegal, Benin and Ivory Coast.</t>
  </si>
  <si>
    <r>
      <rPr>
        <u val="single"/>
        <sz val="11"/>
        <color indexed="8"/>
        <rFont val="Open Sans"/>
      </rPr>
      <t>https://www.youtube.com/watch?v=CPc8jUZanV4</t>
    </r>
  </si>
  <si>
    <t xml:space="preserve">Students across the globe are faced with an alarming lack of access to education. Empoverished and low-connectivity areas greatly limit the possibility for individuals to educate themselves or have access to resources to improve skills. This also leads to a lack of employment in many regions as most individuals do not have the resources or means to find meaningful and gainful employment. </t>
  </si>
  <si>
    <t>OpenClassrooms prioritises fostering accessible education for everyone - at all levels, from funding options to progressive pedagogy and personalized mentorship. 100% online education is a way to abolish the barrier to education. They provide free online courses to every student to ensure their mission: to make education accessible. OpenClassrooms also focuses on employability. They develop training programs with one focus in mind: allowing people to progress in their careers - at all levels, from focus to most in-demand competencies to personalised career coaching for each and every student.</t>
  </si>
  <si>
    <t>OpenClassrooms promotes education that works through a 100% online pedagogy. OpenClassrooms creates partnerships with local associations and/or public actors to hybridise its educational model (blended learning). They combine online and offline solutions to create an innovative educational experience and increase connectivity.</t>
  </si>
  <si>
    <t xml:space="preserve">Step 1: The user creates his/her account on the OpenClassrooms website for free.&lt;br&gt;&lt;br&gt;
Step 2: The user starts to follow online courses. A course makes use of video resources, online reading, and sometimes quizzes and exercises to help students reach learning goals. Each course is divided by chapter. At the end of each chapter, the user needs to answer a quiz to complete the chapter. A quiz is a series of multiple choice questions that evaluate a student's comprehension of a course.&lt;br&gt;&lt;br&gt;
Step 3: A chapter is validated if 70% of the answers are correct. If not, the quiz can be passed again 24 hours after the last attempt.&lt;br&gt;&lt;br&gt;
Step 4: At the end of the course, the user passes a final quiz and may get an OpenClassrooms certificate. The certificate is a document issued by OpenClassrooms that serves as written evidence that a student has completed a certified course.&lt;br&gt;&lt;br&gt;
</t>
  </si>
  <si>
    <r>
      <rPr>
        <u val="single"/>
        <sz val="11"/>
        <color indexed="8"/>
        <rFont val="Open Sans"/>
      </rPr>
      <t>https://openclassrooms.com/</t>
    </r>
  </si>
  <si>
    <r>
      <rPr>
        <u val="single"/>
        <sz val="11"/>
        <color indexed="8"/>
        <rFont val="Open Sans"/>
      </rPr>
      <t>https://digitalx.undp.org/images/solutions/openclassrooms.png</t>
    </r>
  </si>
  <si>
    <t>OpenMRS</t>
  </si>
  <si>
    <t>OpenMRS, Inc</t>
  </si>
  <si>
    <t>Electronic medical record (EMR) system designed for use in the developing world.</t>
  </si>
  <si>
    <t>Medical Records, Information Systems, Frontline Health/LastMile</t>
  </si>
  <si>
    <t>SDG 3: Good health and well-being; SDG 5: Gender equality; SDG 10: Reduced inequalities</t>
  </si>
  <si>
    <t>Digital Square, Bill &amp; Melinda Gates Foundation, Partners in Health, Columbia University, South African Medical Research Council, and partners in 40 countries</t>
  </si>
  <si>
    <t>OpenMRS implementers have helped service providers in more than 6,500 health facilities in 40+ countries use OpenMRS to manage health records and inform care and treatment for more than 15.6 million patients.&lt;br&gt;&lt;br&gt;
Within three years, an increase in the number of organizations collaborating on OpenMRS community products rose by 200%.</t>
  </si>
  <si>
    <t>As of December 2021, at least 16 organizations committed to collaboratively developing OpenMRS functionalities and features using the new OpenMRS 3 Framework. Currently in conversation with at least three new organizations about contributing to OpenMRS 3.</t>
  </si>
  <si>
    <r>
      <rPr>
        <u val="single"/>
        <sz val="12"/>
        <color indexed="8"/>
        <rFont val="Open Sans"/>
      </rPr>
      <t>https://www.youtube.com/watch?v=STKObkUuvf4&amp;ab_channel=OpenMRS</t>
    </r>
  </si>
  <si>
    <t>OpenMRS aims to solve the problem that healthcare workers face of using unreliable healthcare management syetems that are a mix of paper and multiple, siloed electronic systems, leading to a heavy burden of duplicative data entry and reporting.
OpenMRS bring together those interested in developing and maintaining an open source EMR system that healthcare workers can use to ensure patients get the right, timely, and appropriate care, throughout and across health care facilities. OpenMRS provides health care workers with easier and greater access to data from longitudinal patient records that can inform patient care.</t>
  </si>
  <si>
    <t>OpenMRS provides health care workers with easier and greater access to data from longitudinal patient records that can inform patient care. OpenMRS brings together those interested in developing and maintaining an open source EMR system that healthcare workers can use to ensure patients get the right, timely, and appropriate care, throughout and across healthcare facilities.</t>
  </si>
  <si>
    <t>By using Carbon Design System, with components that follow the IBM Accessibility Checklist, based on WCAG AA, Section 508, and European standards, OpenMRS designs a product that is more accessible for all users, including those with disabilities and the digitally illiterate. Patient charts, registration, and other forms are available offline for healthcare workers with limited internet connectivity.</t>
  </si>
  <si>
    <t xml:space="preserve">Step1: OpenMRS engages with governments, software development organizations, and other stakeholders to understand their EMR challenges and requirements, then guides the planning, customizing, and implementation of OpenMRS in priority healthcare facilities.&lt;br&gt;&lt;br&gt;
Step 2: OpenMRS works closely with designated software development organizations to perform a needs analysis.&lt;br&gt;&lt;br&gt;
Step 3: With OpenMRS community support, the local software development organization identifies development priorities to meet implementation goals.&lt;br&gt;&lt;br&gt;
Step 4: OpenMRS guides and onboards local technical staff to OpenMRS technology, community conventions, and collaborative development practices through a hackathon and/or working sessions.&lt;br&gt;&lt;br&gt;
Step 5: OpenMRS connects the local software development organization to existing community groups with solutions or solutions in design or development that they can reuse or help build.&lt;br&gt;&lt;br&gt;
Step 6: OpenMRS provides the local software development organization with guidance and training on OpenMRS configuration, development, and quality assurance tools and processes.&lt;br&gt;&lt;br&gt;
Step 7: The local software development organization then releases, deploys, and trains users on their customized OpenMRS MVP.&lt;br&gt;&lt;br&gt;
</t>
  </si>
  <si>
    <r>
      <rPr>
        <u val="single"/>
        <sz val="11"/>
        <color indexed="8"/>
        <rFont val="Open Sans"/>
      </rPr>
      <t>https://openmrs.org/</t>
    </r>
  </si>
  <si>
    <r>
      <rPr>
        <u val="single"/>
        <sz val="11"/>
        <color indexed="16"/>
        <rFont val="Open Sans"/>
      </rPr>
      <t>https://digitalx.undp.org/images/solutions/OpenMRS.png</t>
    </r>
  </si>
  <si>
    <t>OroraTech</t>
  </si>
  <si>
    <t>Global early wildfire detection and real-time monitoring from space.</t>
  </si>
  <si>
    <t>DRR, Extreme Weather</t>
  </si>
  <si>
    <t>SDG 15: Life on land; SDG 3: Good health and well-being; SDG 11: Sustainable cities and communities; SDG 13: Climate action</t>
  </si>
  <si>
    <t>Google for Startups for SDG, Samsung for Impact, Plug and play Brazil accelerator, ESA Business Incubation Centre Bavaria, German accelerator Silicon Valley, Telecom tech boost</t>
  </si>
  <si>
    <t>The core of OroraTech’s innovation lies in helping to bring down average wildfire detection time from several hours today to around 30 minutes.</t>
  </si>
  <si>
    <t>Focus on USA, but open to expand collaborations</t>
  </si>
  <si>
    <t>With a strong focus on USA, Ororatech continues to expand existing collaborations with numerous universities, research institutes, and corporate partners focused on making an impact.</t>
  </si>
  <si>
    <r>
      <rPr>
        <u val="single"/>
        <sz val="11"/>
        <color indexed="11"/>
        <rFont val="Open Sans"/>
      </rPr>
      <t>https://www.youtube.com/watch?v=mz4OjwKfxwo</t>
    </r>
  </si>
  <si>
    <t xml:space="preserve">Timely wildfire detection. Wildfires have a deep impact on the world's economy, environment, climate, and human lives. Wildfires cause tens of billions of dollars in damage worldwide every year, and last year hundreds of people lost their lives. Just one percent of wildfires globally account for the same amount of CO2 as all traffic in Germany combined. In total, wildfires lead up to 15% of worldwide CO2 emissions. Due to rising global temperatures, wildfires have become frequent, catastrophic, expensive, and difficult to contain. Preventing wildfires is nearly impossible since the causes are unpredictable. To minimize damage, upfront risk assessment, early detection, and accurate monitoring are required. Wildfires are often spotted far too late. Local detection and monitoring technologies like watchtowers and drones can't cover large forest areas and are not viable. </t>
  </si>
  <si>
    <t xml:space="preserve">OroraTech has developed the first all-in-one global wildfire detection, risk assessment, alert, real-time monitoring service, and damage analysis. The innovation combines technological advances in multiple areas: AI, New Space, Cloud-based Big Data analytics, and IoT, to provide a unique dataset and platform tailored to customers' needs to best fight the spread of wildfires on a global scale. </t>
  </si>
  <si>
    <t>With a clear focus on an easy-to-use, intuitive, self-explaining user interface, the solution is able to successfully provide very technical solution to users with a variety of backgrounds when it comes to digital experience.</t>
  </si>
  <si>
    <t>Step 1: Working with Fire Services to improve their wildfire management.&lt;br&gt;&lt;br&gt;
Step 2: User accounts for the organization are set up to access the solution.&lt;br&gt;&lt;br&gt;
Step 3: Shapefiles of their area of interest are integrated into the platform. &lt;br&gt;&lt;br&gt;
Step 4: Notifications are sent automatically via email, SMS, etc. as soon as a hotspot/activity is detected.&lt;br&gt;&lt;br&gt;
Step 5: Risk assessment and real-time monitoring of fire events and evaluation of actions based on propagation (e.g., usage of weather, temperature, wind data, 3D models, etc.). &lt;br&gt;&lt;br&gt;
Step 6: Damage Analysis (e.g., burn scar mapping).&lt;br&gt;&lt;br&gt;</t>
  </si>
  <si>
    <r>
      <rPr>
        <u val="single"/>
        <sz val="11"/>
        <color indexed="8"/>
        <rFont val="Open Sans"/>
      </rPr>
      <t>https://ororatech.com/</t>
    </r>
  </si>
  <si>
    <r>
      <rPr>
        <u val="single"/>
        <sz val="11"/>
        <color indexed="8"/>
        <rFont val="Open Sans"/>
      </rPr>
      <t>https://digitalx.undp.org/images/solutions/Wildfire-Detection-and-Monitoring-Service.jpeg</t>
    </r>
  </si>
  <si>
    <t>Peek</t>
  </si>
  <si>
    <t>Peek Vision</t>
  </si>
  <si>
    <t>Software for eye health providers focused on last-mile delivery.</t>
  </si>
  <si>
    <t xml:space="preserve">Diagnostics, People with Disabilities, Community Health </t>
  </si>
  <si>
    <t>SDG 8: Decent work and economic growth; SDG 4: Quality education; SDG 3: Good health and well-being</t>
  </si>
  <si>
    <t>CBM Christian Blind Mission; COAVS; Council for the Blind Zimbabwe; Dr Shroff's Charity Eye Hospital; Eyelliance; HCP Cureblindness; International Agency for the Prevention of Blindness (IAPB); International Centre for Eye Health (ICEH); K.C.M.C; Ministry of Health of the Republic of Botswana; Ministry of Health - Ethiopia; ALERT Hospital; Nepal Netra Jyoti Sangh (NNJS); One School at a Time: African Eye Institute, CooperVision and OneSight EssilorLuxottica Foundation; Operation Eyesight Universal; Ruharo Mission Hospital; SIOVS; Vision Aid Overseas; Vision for the Commonwealth</t>
  </si>
  <si>
    <t>In Pakistan, the first CBM program using Peek launched in 2018 with just three sites. It has since expanded to connect more than 130 health facilities across two provinces with over 1,500 schools being integrated. &lt;br&gt;&lt;br&gt;
1,500 female health workers are being trained to use Peek for household screening. &lt;br&gt;&lt;br&gt;
Referrals to a district hospital in Pakistan for refractive errors decreased from 41% to just 1% after Peek was introduced. Refractive errors could instead be treated at the primary level, freeing up specialist hospital resources for more complex conditions. &lt;br&gt;&lt;br&gt;
Trials in Kenya showed that three times more people received care when the programme was supported by Peek. &lt;br&gt;&lt;br&gt;
An economic evaluation in Kenya has demonstrated a substantial cost saving per patient when Peek was compared to the standard of care. The study calculated average savings of US$8.61 per patient at the primary care level and US$263.60 per patient at the hospital level when using Peek.</t>
  </si>
  <si>
    <t>Ethiopia, Ghana, India, Kenya, Nepal, Pakistan, South Africa, Tanzania, Uganda, Zimbabwe, Zambia</t>
  </si>
  <si>
    <t>Botswana, Malawi, Sierra Leone, Zambia</t>
  </si>
  <si>
    <t>Preparing the launch of a national programme in Botswana. By 2032, Peek aims to be working in 15-20 countries.</t>
  </si>
  <si>
    <r>
      <rPr>
        <u val="single"/>
        <sz val="11"/>
        <color indexed="8"/>
        <rFont val="Open Sans"/>
      </rPr>
      <t>https://www.youtube.com/watch?v=0Ch20cw3Rdc</t>
    </r>
  </si>
  <si>
    <t xml:space="preserve">Worldwide, 1.1 billion people live with vision loss, but don't need to. This number is set to grow to 1.8 billion in the next 30 years. Simple, cost-effective treatments exist but specialists are in short supply and resources are limited. </t>
  </si>
  <si>
    <t>Peek's software, programme design, and data intelligence platform help community and school eye health programmes become more efficient, equitable, and effective.</t>
  </si>
  <si>
    <t>Peek is focused on making the invisible visible in eye health.  Our platform helps bring services to last-mile healthcare and power our partners to reach the people who are typically left behind.</t>
  </si>
  <si>
    <t>Step 1: Connect with NGOs, Ministries of Health, and hospitals to implement the full journey of an eye health programme.&lt;br&gt;&lt;br&gt;
Step 2: Conduct full programme planning with partner organizations to scope the workflow, configure software and train screeners, eye health specialists, and programme managers to use Peek.&lt;br&gt;&lt;br&gt;
Step 3: Launch a Peek-powered programme: live track all aspects of the journey to ensure no one is being left behind. Provide live data access to all programme managers and easily exportable reports on a number of demographics.&lt;br&gt;&lt;br&gt;
Step 4: Conduct an in-depth iteration review where expert data analysts locate programme barriers to care and collaborate with programme partners and understand why pain points are occurring and find solutions.&lt;br&gt;&lt;br&gt;
Step 5: Launch subsequent iterations of the programme and continue to monitor for signs of programme drop-off.&lt;br&gt;&lt;br&gt;</t>
  </si>
  <si>
    <r>
      <rPr>
        <u val="single"/>
        <sz val="11"/>
        <color indexed="8"/>
        <rFont val="Open Sans"/>
      </rPr>
      <t>https://peekvision.org</t>
    </r>
  </si>
  <si>
    <r>
      <rPr>
        <u val="single"/>
        <sz val="11"/>
        <color indexed="8"/>
        <rFont val="Open Sans"/>
      </rPr>
      <t>https://peekvision.org/assets/elements/images/322e5775d0/peek-acuity-how-to-v4__ScaleWidthWzQ1MF0.jpg</t>
    </r>
  </si>
  <si>
    <t>Precision Development</t>
  </si>
  <si>
    <t>Precision Development (PxD)</t>
  </si>
  <si>
    <t>A two-way digital agricultural advisory platform that sends tailored information to smallholder farmers to help them increase productivity and incomes.</t>
  </si>
  <si>
    <t>Agtech, Information Access, Livelihoods</t>
  </si>
  <si>
    <t>SDG 1: No poverty; SDG 2: Zero hunger; SDG 8: Decent work and economic growth</t>
  </si>
  <si>
    <t>Global Development Incubator, Unorthodox Philanthropy.</t>
  </si>
  <si>
    <t>PxD has globally serviced over 6.1M farmers across 10 countries. &lt;br&gt;&lt;br&gt;
Provided agronomic advisory to the following number of farmers. &lt;br&gt;&lt;br&gt;India: 2,137,000.&lt;br&gt; Kenya: 1,366,000.&lt;br&gt; Pakistan: 1,459,000.&lt;br&gt; Ethiopia: 517,000.&lt;br&gt; Bangladesh: 25,000.&lt;br&gt; Rwanda: 12,000.&lt;br&gt; Zambia: 79,000.&lt;br&gt; Uganda: 4,000.&lt;br&gt; Nigeria: 107,000.&lt;br&gt; Colombia: 2,000.</t>
  </si>
  <si>
    <t>Nigeria, DRC, West Africa, North Africa, India, Pakistan, Bangladesh, Afghanistan, Brazil, Mexico, Peru, Ecuador, Indonesia, Vietnam, Thailand, Myanmar, Philippines, and more</t>
  </si>
  <si>
    <t>PxD has active collaborations with various Indian state governments, the Kenyan, Ethiopian, Zambian and Brazilian governments, non-profit partners like One Acre Fund (OAF) in Africa, and social enterprises like mPower in Bangladesh. PxD aims to reach 100 Million users and expand its geographic expanse to Africa (additional states in Nigeria; DRC, West Africa, North Africa, etc.), South Asia (additional states in India, Pakistan, Bangladesh; Afghanistan, etc.), Latin America and the Caribbean (Brazil, Mexico, Peru, Ecuador, etc.) and Southeast Asia (Indonesia, Vietnam, Thailand, Myanmar, Philippines, etc.).</t>
  </si>
  <si>
    <r>
      <rPr>
        <u val="single"/>
        <sz val="11"/>
        <color indexed="8"/>
        <rFont val="Open Sans"/>
      </rPr>
      <t>https://youtu.be/ENm8uL_tuZ4</t>
    </r>
  </si>
  <si>
    <t xml:space="preserve">Paddy empowers smallholder farmers to improve their productivity, increase their profitability, and advance environmental sustainability. Paddy aims to empower 100 million farmers through a new model for agricultural extension: delivering to farmers personalized agricultural advice through their mobile phones. Paddy implements this model in collaboration with partner organizations to maximize scale, and continuously experiment, iterate, and gather evidence on impact to improve our services. By the end of 2021, Paddy had reached over 5.5 million farmers through a range of services providing tailored information on optimizing agronomic practices for multiple crops, pest and disease management, input utilization and environmental stewardship. Paddy currently works in ten countries in Africa, Asia and Latin America, and is rapidly expanding as governments and organizations look for innovative ways to utilize new technologies to deliver actionable information to people who need it.
</t>
  </si>
  <si>
    <t>Paddy is a digital platform that empowers smallholder farmers in developing countries by sending them (via their mobile phones) relevant and customized information. This information is made available for free to improve on-farm practices, input utilization, pest and disease management, climate and weather resilience, and access to markets.</t>
  </si>
  <si>
    <t xml:space="preserve">PxD makes every effort to ensure access to all smallholder farmers. Its services use platforms including SMS, IVR, push phone calls and hotlines that every mobile phone can access. </t>
  </si>
  <si>
    <t>Step 1: Partner with governments, NGOs or other organizations with a large network of farmers.&lt;br&gt;&lt;br&gt;
Step 2: Work with the partner to determine the needs of the farmers such as identifying specific value chains, challenges contributing to yield gaps, and most effective communication channels.&lt;br&gt;&lt;br&gt;
 Step 3: Co-develop agricultural advisory content that is customized to the needs of the users, while running Focus Group Discussions with farmers to improve user experience.&lt;br&gt;&lt;br&gt;
Step 4: Code the content into a 2-way advisory service using an in-house software platform, PADDY.&lt;br&gt;&lt;br&gt;
Step 5: Launch the service and invite farmers by messaging their phones. &lt;br&gt;&lt;br&gt;
Step 6: Continually optimize the service by running A/B tests of content and features while conducting phone surveys with users to receive feedback and estimate, when possible, user adoption of recommendations.&lt;br&gt;&lt;br&gt;</t>
  </si>
  <si>
    <r>
      <rPr>
        <u val="single"/>
        <sz val="11"/>
        <color indexed="8"/>
        <rFont val="Open Sans"/>
      </rPr>
      <t>https://precisiondev.org/</t>
    </r>
  </si>
  <si>
    <r>
      <rPr>
        <u val="single"/>
        <sz val="11"/>
        <color indexed="8"/>
        <rFont val="Open Sans"/>
      </rPr>
      <t>https://digitalx.undp.org/images/solutions/paddy%20Large.jpeg</t>
    </r>
  </si>
  <si>
    <t>Provenance</t>
  </si>
  <si>
    <t>Verifying social and environmental impact for consumers.</t>
  </si>
  <si>
    <t>Coordination, Data Analytics</t>
  </si>
  <si>
    <t>SDG 12: Responsible consumption and production</t>
  </si>
  <si>
    <t>Open Source, SaaS, Blockchain</t>
  </si>
  <si>
    <t>Unreasonable Group, Omidyar Network Plug &amp; Play accelerator programme</t>
  </si>
  <si>
    <t xml:space="preserve">Over 4,000 products are linked with Provenance globally.  &lt;br&gt;&lt;br&gt;
Over 7,000 impact claims (Proof Points) across 5 Impact Categories (37.3% Climate, 29.4% Nature, 17.3% Waste, 13.3% Communities, 2.7% Workers) with over 1 million shopper impressions each month. &lt;br&gt;&lt;br&gt;
Working with 70+ verifiers globally, digitising certifications and evidence from over 16 countries (52% UK, 37% USA and Canada, 11% Rest of World). </t>
  </si>
  <si>
    <t>Over 16 countries</t>
  </si>
  <si>
    <t>Canada, USA</t>
  </si>
  <si>
    <t xml:space="preserve">In the next 6-12 months, Provenance is focused on expanding its customer base in Europe and in particular, the DACH and Nordics region. In order to achieve this, Provenance has partnered with the leading European beauty retailer, Douglas, who is present across 23 countries. In the next 12-24 months, Provenance will be targeting expansion into the North American market. </t>
  </si>
  <si>
    <r>
      <rPr>
        <u val="single"/>
        <sz val="11"/>
        <color indexed="8"/>
        <rFont val="Open Sans"/>
      </rPr>
      <t>https://www.youtube.com/watch?v=cydb8sTICYc</t>
    </r>
  </si>
  <si>
    <t xml:space="preserve">A lack of actionable information and an increase in ‘greenwashing’ means that billions of shoppers are unable to shop in line with their values, and brands making real progress on sustainability aren’t always winning. There’s no sustainability without transparency. 
Sustainability data today doesn’t lend itself easily to simple messaging that is accessible to shoppers. Technical and complex, it stays trapped in B2B systems and annual CSR reports. </t>
  </si>
  <si>
    <t xml:space="preserve">Provenance software helps brands communicate verified and/or evidenced product-level impact data at the point of sale. Each impact claim requires a minimum level of evidence or verification by a third party. These digital proofs are stored on a blockchain in a transparent, fully auditable, immutable and decentralized format. </t>
  </si>
  <si>
    <t>Provenance is designed to be accessible to all citizens wherever they make purchasing decisions - in-store via QR codes and online via e-commerce embeds. Provenance breaks down technical sustainability jargon and enables shoppers to learn more about the standards behind third-party certifications with interactive Proof Points. Encouraging shoppers to dig deeper, Interactive Proof Points allow shoppers to learn about the standards and practices behind a certification.</t>
  </si>
  <si>
    <t>Step 1: Prove. Brands use the Provenance Framework, an open source rulebook for communicating consistent and credible impact, to prove and communicate their impact. The Framework encompasses five impact areas - Climate, Nature, Workers, Waste and Communities - and translates sustainability initiatives into Proof Points.&lt;br&gt;&lt;br&gt;
Step 2: Create. Brands gather and create content into shopper-facing experiences, consolidating supply chain data in one place and translating that into engaging published content with Proof Points that can scale across multiple products and channels.&lt;br&gt;&lt;br&gt;
Step 3: Activate. Brands publish their Proof Points across a variety of channels including e-commerce and websites, off-pack (QR codes), social media and campaigns. These activations are dynamic, interactive, and engaging content for shoppers. &lt;br&gt;&lt;br&gt;
Step 4: Learn. Using Provenance Analytics, brands discover what shoppers care about and can inform their sustainability communications and wider ESG and sustainability initiatives with customer insights.&lt;br&gt;&lt;br&gt;</t>
  </si>
  <si>
    <r>
      <rPr>
        <u val="single"/>
        <sz val="11"/>
        <color indexed="8"/>
        <rFont val="Open Sans"/>
      </rPr>
      <t>https://www.provenance.org</t>
    </r>
  </si>
  <si>
    <r>
      <rPr>
        <u val="single"/>
        <sz val="11"/>
        <color indexed="8"/>
        <rFont val="Open Sans"/>
      </rPr>
      <t>https://digitalx.undp.org/images/solutions/provenance.png</t>
    </r>
  </si>
  <si>
    <t>REMOT</t>
  </si>
  <si>
    <t>Innovex (U) Ltd</t>
  </si>
  <si>
    <t>IoT remote performance monitoring and Pay Go credit management for solar installations and businesses.</t>
  </si>
  <si>
    <t>Energy, Climate, Infrastructure</t>
  </si>
  <si>
    <t>SDG 5: Gender equality; SDG 9: Industry, innovation, and infrastructure; SDG 7: Affordable and clean energy</t>
  </si>
  <si>
    <t xml:space="preserve">Proprietary hardware/software. </t>
  </si>
  <si>
    <t>Open Capital Advisors (Shell foundation, GAIA Impact Fund (Power Africa), Efficiency for Access (Get.invest), The Unreasonable Institute Accelerator</t>
  </si>
  <si>
    <t xml:space="preserve">Used by more than 30 solar companies in eight countries (Uganda, Kenya, Ethiopia, Tanzania, DRC, Nigeria, Ivory Coast, Somalia).
700 schools, 310 health centres, 210 businesses, 390 households, and 90 solar water pumps for farmers. </t>
  </si>
  <si>
    <t>Uganda, Kenya, Ethiopia, Tanzania, DRC, Nigeria, Ivory Coast, Somalia</t>
  </si>
  <si>
    <t>Expanding in DRC, Tanzania, Ethiopia, Nigeria, Ivory Coast, Somalia and India</t>
  </si>
  <si>
    <t xml:space="preserve">Currently have pilot programmes running in DRC, Tanzania, Ethiopia, Nigeria, Ivory Coast, Somalia and India all aimed towards expanding sales. </t>
  </si>
  <si>
    <r>
      <rPr>
        <u val="single"/>
        <sz val="11"/>
        <color indexed="8"/>
        <rFont val="Open Sans"/>
      </rPr>
      <t>https://www.youtube.com/watch?v=Xw0HXGXJM68&amp;t=7s</t>
    </r>
  </si>
  <si>
    <t>A lack of access to grid electricity for 85% of the population (Uganda). While off-grid solar has grown by over 500% in the past five years (GOGLA, 2018), much of this growth is not sustainable as a result of a persisting challenge in the solar industry due to the high costs of operations and maintenance, leading to non-performing systems. This is relevant to UNDP because many organisations struggle to validate solar installations and a number of them installed under donor programs fail due to rudimentary performance tracking leading to proper maintenance.</t>
  </si>
  <si>
    <t xml:space="preserve">We are strengthening the operations of solar businesses with IoT based digital tools to lower operation and maintenance costs. Our cloud-based platform we call REMOT, offers remote performance monitoring and credit management features. REMOT is a Pay Go platform designed to increase the health of the solar systems as a result of better maintenance, save solar companies on warranty disputes, and easily collected mobile payments for installations done on credit. </t>
  </si>
  <si>
    <t>Remote monitoring of solar-powered systems allows individuals in low-income and resource-lacking areas to consistently benefit from infrastructures powered by solar energy.</t>
  </si>
  <si>
    <t>Step 1: Partnering with solar distributors to transform ordinary solar systems and equipment into smart infrastructure. &lt;br&gt;&lt;br&gt;
Step 2: Depending on income level, a solar end-user has flexible options upon purchasing: Outright, Lease to Own, or Pay per use. All are available through mobile money payment providers. &lt;br&gt;&lt;br&gt;
Step 3: The solar distributor installs the solar system along with REMOT's smart meter that enables remote performance monitoring and Pay-Go tracking. If available, the end-user can also access financing for the system. &lt;br&gt;&lt;br&gt;
Step 4: The end-user receives timely and properly planned system maintenance and is also to make payments on time from the comfort of their homes.&lt;br&gt;&lt;br&gt;</t>
  </si>
  <si>
    <r>
      <rPr>
        <u val="single"/>
        <sz val="11"/>
        <color indexed="8"/>
        <rFont val="Open Sans"/>
      </rPr>
      <t>https://www.innovex.org/</t>
    </r>
  </si>
  <si>
    <r>
      <rPr>
        <u val="single"/>
        <sz val="11"/>
        <color indexed="8"/>
        <rFont val="Open Sans"/>
      </rPr>
      <t>https://digitalx.undp.org/images/solutions/REMOT.jpg</t>
    </r>
  </si>
  <si>
    <t>Sagri</t>
  </si>
  <si>
    <t>Sagri Co., Ltd.</t>
  </si>
  <si>
    <t>Mapping farmland boundaries and analysing soil information.</t>
  </si>
  <si>
    <t>Agtech, Environmental Monitoring</t>
  </si>
  <si>
    <t>SDG 2: Zero hunger; SDG 1: No poverty; SDG 13: Climate action</t>
  </si>
  <si>
    <t xml:space="preserve"> SaaS, AI/ML</t>
  </si>
  <si>
    <t xml:space="preserve">UNOPS Global Innovation Challenge, 500 KOBE Accelerator, VC connect, Techstars, Connect the VC, Unreasonable Impact Asia Pacific </t>
  </si>
  <si>
    <t xml:space="preserve">By providing farmers with the results of soil analysis in Japan, farmers could reduce their fertilizer use and cut cost by 20%
</t>
  </si>
  <si>
    <t>Japan, India, Thailand</t>
  </si>
  <si>
    <t>Australia, Kenya, South Africa, Brazil</t>
  </si>
  <si>
    <t>Planning to launch in Australia, Kenya, South Africa and Brazil within 5 years. Sagri has discussed business plans and introduced soil analysis by satellite and AI with the embassy of Japan in Australia, Victorian Government Trade and Investment Office, Saferi.com, Africa Rice Center, the Embassy of Japan in Kenya, JETRO Nairobi Office, JETRO Sao Paulo Office and JIRCAS.</t>
  </si>
  <si>
    <r>
      <rPr>
        <u val="single"/>
        <sz val="11"/>
        <color indexed="8"/>
        <rFont val="Open Sans"/>
      </rPr>
      <t>https://youtu.be/PvkE65A8FFw</t>
    </r>
  </si>
  <si>
    <t xml:space="preserve">Farmers rarely have the time and financial capacity to assess their soil quality causing them to use more fertilizer than necessary. This greatly affects climate change and leads to increasingly dangerous practices. </t>
  </si>
  <si>
    <t>Sagri creates farmland boundaries automatically and analyses soil information by using satellite and AI. Sagri's app gives advice to help farmers reduce fertilizer, farm more efficiently, and save costs.</t>
  </si>
  <si>
    <t>Farmers who are illiterate are able to further undestand their situations as the app provides information about farmland by color. Additionally, the apps are user friendly and farmers need just to follow the images of the guidance to use the apps.</t>
  </si>
  <si>
    <t>Step1: Government shares the latitude and the longitude of farmland with Sagri.&lt;br&gt;&lt;br&gt;
Step2: Sagri gains local data of farmland and make use of such data for AI study.&lt;br&gt;&lt;br&gt;
Step3: Sagri estimates the situation of farmland and analyzes soil(nitrogen and carbon) by utilizing satellite and AI.&lt;br&gt;&lt;br&gt;
Step4: Sagri provided each soil situation of the farmland with farmers via apps.&lt;br&gt;&lt;br&gt;
Step5: Farmers optimizes the amount of fertilizers by following advice via apps.&lt;br&gt;&lt;br&gt;</t>
  </si>
  <si>
    <r>
      <rPr>
        <u val="single"/>
        <sz val="11"/>
        <color indexed="8"/>
        <rFont val="Open Sans"/>
      </rPr>
      <t>https://sagri.tokyo/</t>
    </r>
  </si>
  <si>
    <r>
      <rPr>
        <u val="single"/>
        <sz val="11"/>
        <color indexed="8"/>
        <rFont val="Open Sans"/>
      </rPr>
      <t>https://digitalx.undp.org/images/solutions/Soil-analysis-by-satellite-data-and-AI-Polygon.png</t>
    </r>
  </si>
  <si>
    <t>Sealr</t>
  </si>
  <si>
    <t>Quaking Aspen</t>
  </si>
  <si>
    <t>Using AI, blockchain, and geotagging to help organizations track and verify delivery of aid and monitor and verify project outputs.</t>
  </si>
  <si>
    <t>Environmental Monitoring, Data Analytics</t>
  </si>
  <si>
    <t>SDG 3: Good health and well-being; SDG 6: Clean water and sanitation; SDG 17: Partnerships for the goals</t>
  </si>
  <si>
    <t>SaaS, AI/ML, Blockchain</t>
  </si>
  <si>
    <t>UNDP Niger, Humanitarian Grand Challenges, UK Aid, Aid Pioneers, Palladium</t>
  </si>
  <si>
    <t>Over 600 individuals have been trained using Sealr (Syria, Nigeria, Cameroon, Niger, Chad).&lt;br&gt;&lt;br&gt;
Sealr has continuously monitored and verified project outputs across 39 locations. Creative MEL staff reported that using Sealr resulted in 50% cost-saving and 50% time-saving. &lt;br&gt;&lt;br&gt;
Sealr has been used to track and verify the delivery of over 20 tonnes of aid (PPE, food items, NFIs) to Lebanon, Ukraine, Iraq, and Sierra Leone for partners such as UKAid/Palladium, Aid Pioneers, and UK Rail.</t>
  </si>
  <si>
    <t>Syria, Nigeria, Cameroon, Niger, Chad, Mozambique, Sierra Leone, Zambia, Lebanon, Iraq, UK, Germany, Ukraine</t>
  </si>
  <si>
    <t>Given how easily Sealr can be expanded to new countries, expansion plans are global. In terms of meaningful agreements with IPs: they have recently signed a contract with UNDP/Niger River Basin Authority to implement Sealr in support of a long-term climate resilience intervention across 11 countries in Africa. Sealr will soon be rolled out as an internal monitoring agent for a Chemonics project in Yemen. Sealr will be used by Forcier Consulting as part of an LTA to provide monitoring and verification services for a high-budget programme in South Sudan. Pilots are currently being arranged with several organizations, including UN Habitat Somalia, FAO Yemen, Field Ready Pacific, and GOAL MENA.</t>
  </si>
  <si>
    <t>RBAS, RBA, RBEC</t>
  </si>
  <si>
    <r>
      <rPr>
        <u val="single"/>
        <sz val="11"/>
        <color indexed="11"/>
        <rFont val="Open Sans"/>
      </rPr>
      <t>https://youtu.be/o0ZZcKd2zsw</t>
    </r>
  </si>
  <si>
    <t>The target problem that Sealr aims to address is the lack of accurate information to inform response strategies and coordination efforts during the onset or aftermath of a crisis. It does this by enabling anyone, anywhere to collect demonstrably verified, timestamped, and geotagged images and videos that are automatically linked to a centralised, map-based online dashboard with sophisticated filters to streamline data management and analysis processes. Sealr was largely designed and developed by people from crisis-affected contexts who have a unique understanding of the challenges and needs organisations and communities face in such environments. Quaking Aspen's wider team also includes a number of individuals with many years of diverse experience in the humanitarian and development sectors, which brings substantial insider knowledge of the problems organisations in these fields face.</t>
  </si>
  <si>
    <t>Sealr is a mobile app and online platform that allows anyone, anywhere to collect AI-verified and blockchain-secured visual data that is timestamped, geolocated and automatically linked to a centralized map-based database.</t>
  </si>
  <si>
    <t>Sealr is designed to be as intuitive and user-friendly as possible to accommodate users with varying levels of digital literacy. When an end user takes an image or video using the app, online connectivity is not required. The image/video and its accompanying metadata are encrypted and stored in a non-editable format on a user's device until they establish internet connectivity. Once uploaded, the metadata of the image or video (time, date, location) are still accurately recorded on Sealr's dashboard. Sealr also allows the upload of images and videos with weak connectivity via proprietary AI-compression algorithms enabling users to quickly upload high-quality photos and videos when internet connectivity is weak or unstable.</t>
  </si>
  <si>
    <t>Step 1: We equip a UN/government agency responding to a humanitarian crisis with an organisational Sealr account, improving their ability to accurately understand what is happening on the ground in real-time and coordinate their response with other actors.&lt;br&gt;&lt;br&gt;
Step 2: Account admins create as many ‘teams’ as needed based on location, activity stream, or user group etc. This includes potentially setting up ‘teams’ for various implementing partners (e.g. local and international NGOs).&lt;br&gt;&lt;br&gt;
Step 3: Once set up, each team invites an unlimited number of end users (e.g., field staff/partner staff/community members/beneficiaries/IDPs/refugees) to download the mobile app via email or SMS and begin collecting verified, geotagged, and timestamped visual data that is automatically linked to their specific ‘team’ on Sealr’s online dashboard platform.&lt;br&gt;&lt;br&gt;
Step 4: End users collect data through Sealr’s mobile app to map needs (e.g. damage to shelters and critical infrastructure), capture evidence of changing humanitarian conditions, and monitor and verify aid deliveries and infrastructure rehabilitation activities.&lt;br&gt;&lt;br&gt;
Step 5: All collected data is automatically uploaded to Sealr’s highly searchable dashboard once it passes a series of verification checks and can be viewed centrally across all ‘teams’ by anyone with permission to do so (i.e. actors coordinating humanitarian response).
Step 6: Sealr dashboard users receive a constant flow of real-time visual data that is automatically organised and geo-located on a user-friendly database, enabling them to map and prioritise needs, identify bottlenecks and issues in the field and respond accordingly, maintain a clearer understanding of dynamic situations, and monitor and verify activities.</t>
  </si>
  <si>
    <r>
      <rPr>
        <u val="single"/>
        <sz val="11"/>
        <color indexed="8"/>
        <rFont val="Open Sans"/>
      </rPr>
      <t>https://www.sealr.app</t>
    </r>
  </si>
  <si>
    <r>
      <rPr>
        <u val="single"/>
        <sz val="11"/>
        <color indexed="8"/>
        <rFont val="Open Sans"/>
      </rPr>
      <t>https://digitalx.undp.org/images/solutions/sealr.png</t>
    </r>
  </si>
  <si>
    <t>Sehat Kahani</t>
  </si>
  <si>
    <t>Community Innovation Hub</t>
  </si>
  <si>
    <t>Telemedicine platform that creates employment opportunities for female health workers.</t>
  </si>
  <si>
    <t>Gender, Health, Inclusive Growth</t>
  </si>
  <si>
    <t>Telemedicine, Livelihoods, Marketplace</t>
  </si>
  <si>
    <t>SDG 3: Good health and well-being; SDG 5: Gender equality; SDG 8: Decent work and economic growth</t>
  </si>
  <si>
    <t>UNDP and Draper University Impact Health-tech Pre-Acceleration Program, Spring accelerator, I2I Accelerator, GSMA Innovation Accelerator, USAID Challenge and growth fund, Grand Challenges Canada, British Asian Trust</t>
  </si>
  <si>
    <t xml:space="preserve">Successfully created a 7,000 medical workforce professionals network and has emerged as the premium platform that provides flexible opportunities for female doctors to return to work. &lt;br&gt;&lt;br&gt;
The platform services 1M+ patients via online consultations, counselling and other value-added primary care services. &lt;br&gt;&lt;br&gt;
38 E-Clinics available for patients (Pakistan) employing 100 plus community health workers.&lt;br&gt;&lt;br&gt;
The mobile application reaches 410 corporate clients. </t>
  </si>
  <si>
    <t>Pakistan</t>
  </si>
  <si>
    <t>Bangladesh, Nepal, Sri Lanka, Africa, Latin America</t>
  </si>
  <si>
    <t>Creating a strong base of 7.2 million users using Sehat Kahani's solution nationwide. Sehat Kahani envisions growing into markets such as Bangladesh, Nepal, and Sri Lanka as well as areas of Africa and Latin America. Sehat Kahani is in the process of establishing strong Public Private Partnerships with government, non-government entities, insurance companies, banks, telecoms, existing telemedicine enterprises, and doctor networks to ensure a strong collaborative ecosystem in which its operations can expand.</t>
  </si>
  <si>
    <r>
      <rPr>
        <u val="single"/>
        <sz val="11"/>
        <color indexed="8"/>
        <rFont val="Open Sans"/>
      </rPr>
      <t>https://youtu.be/QngtRiQmZFYhttps://www.youtube.com/watch?v=9HrbX9Kc5gg</t>
    </r>
  </si>
  <si>
    <t>Sehat Kahani is focused on two major health challenges in Pakistan of supply and demand by providing a reliable digital demand chain for healthcare service and products to the more than half impoverished population of Pakistan and a digital supply chain by creating more work opportunities for female doctors in the country.</t>
  </si>
  <si>
    <t>The solution promotes employment opportunities for the female health workforce whilst advancing services for healthcare through telemedicine across Pakistan.</t>
  </si>
  <si>
    <t xml:space="preserve">Sehat Kahani connects a network of predominantly female health professionals to patients who need quality, affordable, and accessible healthcare by using a one-stop shop telemedicine application that allows real-time and instant chat/audio/video doctor consultations, e-diagnostics, e-pharmacy, and health counselling within a few clicks. Sehat Kahani has created brick-and-mortar e-clinics across rural areas where nurse intermediaries connect walk-in patients to online doctors, specialists and mental wellness experts.  </t>
  </si>
  <si>
    <t xml:space="preserve">Step 1: Patients can log in to the application by creating a unique login patient ID.&lt;br&gt;&lt;br&gt;
Step 2: Patients can record their health data to have a virtual healthcare database within the application. &lt;br&gt;&lt;br&gt;
Step 3: Patients can access a female doctor (general physician or specialist) according to their health needs. &lt;br&gt;&lt;br&gt;
Step 4: Patients can opt for audio/video/ chat consultation with the doctor. &lt;br&gt;&lt;br&gt;
Step 5: Consultation history, as well as prescriptions, can be provided to the patient digitally (patients can also get access to an e-diagnostics or an e-pharmacy service). &lt;br&gt;&lt;br&gt;
Step 6: Patients pay digitally for the services or via company-enabled subscriptions.&lt;br&gt;&lt;br&gt; </t>
  </si>
  <si>
    <r>
      <rPr>
        <u val="single"/>
        <sz val="11"/>
        <color indexed="8"/>
        <rFont val="Open Sans"/>
      </rPr>
      <t>www.sehatkahani.com</t>
    </r>
  </si>
  <si>
    <r>
      <rPr>
        <u val="single"/>
        <sz val="11"/>
        <color indexed="11"/>
        <rFont val="Open Sans"/>
      </rPr>
      <t>https://digitalx.undp.org/images/solutions/sehatkahani.jpg</t>
    </r>
  </si>
  <si>
    <t>Simprints Technology</t>
  </si>
  <si>
    <t>Simprints Technology Ltd.</t>
  </si>
  <si>
    <t xml:space="preserve">Improving healthcare and patient data via biometric technology. </t>
  </si>
  <si>
    <t>Digital Identity</t>
  </si>
  <si>
    <t>SDG 3: Good health and well-being; SDG 16: Peace, Justice and Strong Institutions</t>
  </si>
  <si>
    <t>WFP's Digital Health Innovation Accelerator Program</t>
  </si>
  <si>
    <t>38% more antenatal healthcare visits and 19% more newborns receiving all essential care in Bangladesh. &lt;br&gt;&lt;br&gt;
A 56% improvement in accurately linking women to HIV care in Malawi.&lt;br&gt;&lt;br&gt;
10x faster record retrieval by health workers in Ethiopia.</t>
  </si>
  <si>
    <t>Burkina Faso</t>
  </si>
  <si>
    <t>Partnering with Mobiklinic to increase access to health services for rural communities in Uganda, funded by the Pfizer Foundation Global Health Innovation Grant.</t>
  </si>
  <si>
    <t>RBA,RBAP</t>
  </si>
  <si>
    <r>
      <rPr>
        <u val="single"/>
        <sz val="11"/>
        <color indexed="8"/>
        <rFont val="Open Sans"/>
      </rPr>
      <t>https://youtu.be/_QyMpPIR7Bg</t>
    </r>
  </si>
  <si>
    <t>Simprints Technology is tackling the challenge of lack of good quality data to ensure that the most vulnerable receive vaccines and other healthcare essentials to fighting pandemics. Similarly, in other forms of health service delivery, continuity of care continues to pose a problem: the reported rate of tuberculosis patients lost to follow-up during tuberculosis treatment was &gt;12% in 2011, while nearly 25% of women in Option B+ (a lifelong antiretroviral treatment program) are lost to follow up within 12 months of initiating it, making long-term engagement in HIV care a barrier to successful outcomes. By tying health service and vaccine delivery to a biometric digital ID, Simprints Technology ensures continuity of care, eliminate duplicate records, decrease artificial inflation of numbers, and verify service delivery. Similarly, more accurate patient ID can strengthen health system data across multiple touch points.</t>
  </si>
  <si>
    <t xml:space="preserve">Simprints Technology uses ethical biometrics to identify and enroll patients into healthcare systems in order to verify the delivery of vaccines or services thus ensuring continuity of care, increase in programme efficacy, and better quality patient data. </t>
  </si>
  <si>
    <t xml:space="preserve">Step 1: Working with government and NGO partners on the ground to accurately determine their needs. Then designing the technical workflow of health workers to ensure that Simprints biometrics increases their work efficiency.&lt;br&gt;&lt;br&gt;
Step 2: Backend integration support is offered depending on which data collection platform is used.&lt;br&gt;&lt;br&gt;
Step 3: In collaboration with behaviour change experts and local leaders, campaigns are created to build awareness about biometric usage and its benefits in health service delivery.&lt;br&gt;&lt;br&gt;
Step 4: Once the program starts, health workers use portable fingerprint or face biometric solutions to enroll and accurately identify patients in the program. This ensures continuity of care and enables mothers to access the proper care without an ID card or barcode.&lt;br&gt;&lt;br&gt;
Step 5: Program managers can access data to see who is being reached and where based on GPS Timestamp that is collected when a patient is enrolled or identified. This allows partners to adapt and iterate the programme delivery to ensure maximum impact and coverage and report accurately on their program's impact.&lt;br&gt;&lt;br&gt;
</t>
  </si>
  <si>
    <r>
      <rPr>
        <u val="single"/>
        <sz val="11"/>
        <color indexed="11"/>
        <rFont val="Open Sans"/>
      </rPr>
      <t>https://www.simprints.com</t>
    </r>
  </si>
  <si>
    <r>
      <rPr>
        <u val="single"/>
        <sz val="11"/>
        <color indexed="8"/>
        <rFont val="Open Sans"/>
      </rPr>
      <t>https://digitalx.undp.org/images/solutions/biometrics-for-verified-health-service-and-vaccine-dellivery.png</t>
    </r>
  </si>
  <si>
    <t>Smart Facilities for Health</t>
  </si>
  <si>
    <t>UNDP (HIV, Health &amp; Development Group, Istanbul International Center for Private Sector in Development, Information &amp; Technology Management)</t>
  </si>
  <si>
    <t>Smart Green solutions for resilient health system infrastructure</t>
  </si>
  <si>
    <t>Health, Climate</t>
  </si>
  <si>
    <t>Digital Health, Resilience, Infrastructure, Emissions</t>
  </si>
  <si>
    <t>SDG 3: Good health and well-being; SDG 7: Affordable and clean energy; SDG 9: Industry, innovation, and infrastructure</t>
  </si>
  <si>
    <t>IoT, Open Source, AI/ML, IaaS, PaaS, SaaS</t>
  </si>
  <si>
    <t>The Global Fund for AIDS, TB and Malaria
In addition to UNDP’s partnerships with ICC (12,000 networks, 45 million SMEs), UN Global Compact (13,000+ businesses), Microsoft, DHL, and PwC through the COVID-19 Private Sector Global Facility which initially brought this newest iteration of Smart Facilities for Health to the fore, the ITM team has established partnerships with a variety of providers including SMA, Fronius, Victron and Growatt.</t>
  </si>
  <si>
    <t>Smart Facilities for Health have brought 5 critical health facilities online (currently 2 in Uganda, 2 in South Sudan and 1 in Sao Tome and Principe) that store medical goods, provide national-level diagnostic services, or provide care directly to patients. &lt;br&gt;&lt;br&gt;
The South Sudan Smart Facilities for Health have a combined total of over 20,000 cubic meters of critical national-level medical storage and laboratory space being monitored with Smart solutions.&lt;br&gt;&lt;br&gt;
Since 2016 the Smart Facilities across more than 15 countries have produced over 2.15GWh of clean energy, generating over USD$2.9m savings in the premises’ electricity bills and saved an equivalent of 568 tons of CO2. They also support essential services for an estimated population of 380,000 people.&lt;br&gt;&lt;br&gt;
Capacity-building to continue to sustain the Smart Facilities has been successfully deployed in different locations, reaching 60+ UN local key personnel and 41 local SME service providers, of whom over half are already engaged in installations and operations.</t>
  </si>
  <si>
    <t>Uganda, South Sudan, São Tomé and Príncipe</t>
  </si>
  <si>
    <t xml:space="preserve">We are currently in the process of rolling out additional Smart Facilities specifically for health system infrastructure in 5 countries (Eswatini, Uganda, South Sudan, Guinea Bissau and Afghanistan) </t>
  </si>
  <si>
    <t>An additional 6 countries have expressed interest and engaging in early-stage discussions (Sudan, Burundi, Namibia, Djibouti, Mozambique and Zimbabwe)</t>
  </si>
  <si>
    <t xml:space="preserve">Effective delivery of essential health services is hampered by chronic infrastructure gaps, especially connectivity and energy. While governments and their ministries are often enthusiastic about the promise new digital health technologies offer to improve delivery of health services, these solutions are often incompatible with existing systems or indifferent to the established capabilities and investments in place. </t>
  </si>
  <si>
    <t>Smart Facilities for Health solutions directly address chronic infrastructure gaps to increase the resilience of health systems across functions – including medical warehousing and supply chains, laboratories and diagnostics, as well as inpatient and outpatient healthcare delivery – while providing the additional insight offered by Smart technologies to enhance overall quality of health system services. Smart Facilities for Health are green, interoperable, plug-and-play solutions that take a user-centered approach to both design and capacity building. This is central to the SFH ethos – to seamlessly enhance the solutions, resources and human capital already deployed in service of their populations and the SDGs.</t>
  </si>
  <si>
    <t>Built-in connectivity is central to the Smart Facilities model. SFHs seek specifically to address digital gaps in infrastructure and addressing the digital divide that has chronically hampered health systems, the quality of services they are able to provide, and the digital solutions available to them to expand access to essential services.</t>
  </si>
  <si>
    <t xml:space="preserve">Step 1: Lead by Country Offices, mission critical health infrastructure of high priority to the national government to support their national public health strategies is identified.&lt;br&gt;&lt;br&gt;
Step 2: The parameters of the solution are determined based on elements related to the physical structure in place, the activities that take place there, user preferences and requirements, as well as the various assets onsite including appliances, medical devices and digital or information systems.&lt;br&gt;&lt;br&gt;
Step 3: Together with technology partners, the 7-step implementation process is carried out with complementary combination of user-centered design and user capacity development.&lt;br&gt;&lt;br&gt;
Step 4: Onsite users continue to operate in their diverse functions in the health system supported by more reliable energy, connectivity, IoT-powered intelligence (e.g., remote monitoring for proactive decision-making using Smart Facilities for Health dashboards) and security.&lt;br&gt;&lt;br&gt;
Step 5: Ongoing support and monitoring is provided to users both locally from trained private sector service providers and Ministry dashboard managers, as well as from our team as required for QA.&lt;br&gt;&lt;br&gt;
</t>
  </si>
  <si>
    <r>
      <rPr>
        <u val="single"/>
        <sz val="11"/>
        <color indexed="11"/>
        <rFont val="Open Sans"/>
      </rPr>
      <t>https://undp-capacitydevelopmentforhealth.org/category/health-system-components/innovation-and-digital-technologies/smart-facilities-for-health/</t>
    </r>
  </si>
  <si>
    <r>
      <rPr>
        <u val="single"/>
        <sz val="11"/>
        <color indexed="8"/>
        <rFont val="Open Sans"/>
      </rPr>
      <t>https://digitalx.undp.org/images/solutions/smart-facilities-for-health.png</t>
    </r>
  </si>
  <si>
    <t>Smart Solar Media System</t>
  </si>
  <si>
    <t>Tespack Ltd</t>
  </si>
  <si>
    <t>Providing portable, off-grid internet and tech setups for digital classrooms and humanitarian assistance</t>
  </si>
  <si>
    <t>Gender, Crisis, Other</t>
  </si>
  <si>
    <t>Learning &amp; Training, Edtech, Energy</t>
  </si>
  <si>
    <t>SDG 4: Quality education; SDG 5: Gender equality; SDG 13: Climate action</t>
  </si>
  <si>
    <t>UNDP Colombia, UNICEF, Plan International, World Vision, Fingo, MEM Edtech (Zambia), Ernest &amp; Young, Fin-Somalia Association, Solidaridad Zambia, Red Cross, Zenega Four, Solidaridad Zimbabwe</t>
  </si>
  <si>
    <t xml:space="preserve">Supported Plan International in reaching close to 7,000 locals in rural communities (mainly women and children) by providing access to different educational content thanks to the SSM system.  &lt;br&gt;&lt;br&gt;
In the past year, close to 3,000 farmers in rural regions of Zambia have benefited from better access to training and workshops, thus improving their farming practices. 
</t>
  </si>
  <si>
    <t>Zambia, Mozambique, Congo, Kenya, Somalia, Eswatini, Zimbabwe, Malawi, Zambia, Uganda</t>
  </si>
  <si>
    <t xml:space="preserve">Colombia, Africa </t>
  </si>
  <si>
    <t xml:space="preserve">15 ongoing pilot projects in different countries in Africa. 
Will begin collaboration with UNDP Colombia for the implementation of the Local and Rural Justice Models. </t>
  </si>
  <si>
    <r>
      <rPr>
        <u val="single"/>
        <sz val="11"/>
        <color indexed="11"/>
        <rFont val="Open Sans"/>
      </rPr>
      <t>https://youtu.be/XYiruiKsaxU</t>
    </r>
  </si>
  <si>
    <t>Remote areas are deprived of electricity and find themselves marginalised. They are difficult to reach, making the work of teachers even more difficult as digital and energy solutions can be very costly or difficult to transport. Another major issue is the number of abductions and threats taking place in remote locations. Many educators and emergency workers are facing safety concerns and are in dire need of security measures and solutions that can help them.</t>
  </si>
  <si>
    <t>Tespack has focused on developing a Smart Solar Media System that can power the equipment needed to turn any space into a classroom at a very affordable cost while being highly portable.</t>
  </si>
  <si>
    <t>Tespack has developed a patented Smart Power Management System to solve some of the key challenges around accessing digital education in remote locations due to lack of energy by turning any room or space into a smart digital classroom. The system maximizes portable energy generation, storage, and supply in off-grid regions by using a patented modular battery system that makes it possible to charge a wider range of devices. The battery management system has unprecedented portability, practicality, and efficiency while providing overall cost reductions for users.</t>
  </si>
  <si>
    <t>Step 1: Working with governments and agencies who require mobile energy solutions to power special equipment. &lt;br&gt;&lt;br&gt;
Step 2: Providing hardware and software solutions to partners in off-grid regions to provide access to digital education. &lt;br&gt;&lt;br&gt;
Step 3: Programmes are improved by the data and statistics gathered from each mobile station. &lt;br&gt;&lt;br&gt;</t>
  </si>
  <si>
    <r>
      <rPr>
        <u val="single"/>
        <sz val="11"/>
        <color indexed="8"/>
        <rFont val="Open Sans"/>
      </rPr>
      <t>https://www.tespack.com/smart-solar/</t>
    </r>
  </si>
  <si>
    <r>
      <rPr>
        <u val="single"/>
        <sz val="11"/>
        <color indexed="8"/>
        <rFont val="Open Sans"/>
      </rPr>
      <t>https://digitalx.undp.org/images/solutions/smart-solar-media-system.jpg</t>
    </r>
  </si>
  <si>
    <t>SMARTR Tax</t>
  </si>
  <si>
    <t>Red Flash Mobile AB</t>
  </si>
  <si>
    <t xml:space="preserve">Micro tax collection solution.  </t>
  </si>
  <si>
    <t>Fintech</t>
  </si>
  <si>
    <t>SDG 8: Decent Work and Economic Growth; SDG 17: Partnerships for the Goals</t>
  </si>
  <si>
    <t>Katapult Impact Accelerator, Batch 4 (Norway), Visa, EcoBank.</t>
  </si>
  <si>
    <t>Registered 18, 000 merchants in ten municipalities (Senegal) increasing the tax revenue by more than 100%.&lt;br&gt;&lt;br&gt; 
1,900 registered merchants in four municipalities (Liberia).</t>
  </si>
  <si>
    <t>Liberia, Senegal</t>
  </si>
  <si>
    <t>Currently exploring requests from Somalia, Kenya, DRC, and Zambia.</t>
  </si>
  <si>
    <t>Currently working with Monze, Choma &amp; Kalomo in Zambia. In Uganda, the following municipalities have expressed an interest to start: KIRA MUNICIPALITY &amp; NANSANA MUNICIPALITY, WAKISO DISTRICT MBARARA CITY, HOIMA CITY</t>
  </si>
  <si>
    <r>
      <rPr>
        <u val="single"/>
        <sz val="11"/>
        <color indexed="8"/>
        <rFont val="Open Sans"/>
      </rPr>
      <t>https://youtu.be/VLPq1WJgGWA</t>
    </r>
  </si>
  <si>
    <t>The term 'informal sector' is used to describe employment or livelihood generation primarily within the developing world. Most workers in the informal sector do not have employment security, work security or social security. The most prevalent types of work in the informal economy are home-based workers and street vendors. &lt;br&gt;
Estimates show that the non-agricultural employment share of the informal workforce is 78% in Africa. In all developing countries, self-employment comprises a greater share of informal employment than wage employment. Self-employment represents 70% of informal employment in Sub-Saharan. The informal economy has a significant job and income generation potential. Studies in West Africa has shown that the informal sector adds up to 53% of GDP but it only contributes around 3% of all taxes collected. The untapped economic potential of this sector is huge.</t>
  </si>
  <si>
    <t>SMARTR Tax is a cloud based digital platform for the collection of micro taxes and for the formalization of the informal sector. SMARTR aims to increase tax revenue for municipalities and townships, so they can get more resources for local development without dependence on central funds. With better data about the informal sector, SMART aims to help the government improving the quality of planning and decision making. For merchants, all their payment records are stored digitally which creates traceability and trust. Ultimately, the digitization of the informal sector and payments will provide a foundation for additional Govtech services such as social insurance, social disbursements (cash transfers), and micro credits.</t>
  </si>
  <si>
    <t xml:space="preserve">Via a program in Senegal with VISA and Ecobank, intended to onboard 35 000 women to the digital payment platform Ellevate. This allows them to bring additional services such as micro-insurance, microcredits, and social cash transfers. It allows municipalities to have a fully digitized tax base, using digital payment solutions for tax payments. </t>
  </si>
  <si>
    <t>Step 1: Implementing the geographical borders of the municipality, as well as the tax regime and business classification scheme in the platform. &lt;br&gt;&lt;br&gt;
Step 2: Training local tax agents in the use of the system. &lt;br&gt;&lt;br&gt;
Step 3: Hosting information meetings with key leaders from the underserved sector along with information campaigns via leaflets and radio spots. &lt;br&gt;&lt;br&gt;
Step 4: The agents go out in the sector and start registering merchants on the SMARTR Tax app. All relevant data is collected and geo-tagged. When registering merchants business licenses are issued and taxes are collected. Mobile Money payments are initiated via the SMARTR Tax app. Those who do not have funds available at the moment can pay via USSD. The app can be used for following up on payments and enforcement. &lt;br&gt;&lt;br&gt;
Step 5: Statistics and operational data are published on a log-in-protected page. Weekly and monthly performance and sales reports are automatically sent out to key stakeholders.&lt;br&gt;&lt;br&gt;</t>
  </si>
  <si>
    <r>
      <rPr>
        <u val="single"/>
        <sz val="11"/>
        <color indexed="8"/>
        <rFont val="Open Sans"/>
      </rPr>
      <t>https://www.redflash.se</t>
    </r>
  </si>
  <si>
    <r>
      <rPr>
        <u val="single"/>
        <sz val="11"/>
        <color indexed="8"/>
        <rFont val="Open Sans"/>
      </rPr>
      <t>https://digitalx.undp.org/images/solutions/SMARTR-Tax.jpg</t>
    </r>
  </si>
  <si>
    <t>Speetar</t>
  </si>
  <si>
    <t>Providing telehealth accessibility for conflict-affected communities.</t>
  </si>
  <si>
    <t>Health, Crisis</t>
  </si>
  <si>
    <t>Digital Health, Telemedicine</t>
  </si>
  <si>
    <t>SDG 3: Good health and well-being; SDG 5: Gender equality; SDG 16: Peace, justice and strong institutions</t>
  </si>
  <si>
    <t>White Label</t>
  </si>
  <si>
    <t>UNDP Libya, Harvard Social Innovation and Change Initiative, Harvard Innovation Labs / Centre for Public Leadership, MIT Sandbox Innovation Fund, Seedstars, MIT Legatum Center, Echoing Green, Aspen Institute, UNDP Chief Digital Office, Libyana, STREAM accelerator</t>
  </si>
  <si>
    <t>Speetar powered Libya’s CDC and MoH’s COVID-19 triage and information center, serving 1.8+M beneficiaries.&lt;br&gt;&lt;br&gt;
Speetar’s health educational materials on social media reached over 3.2M people between Q4/2021 and Q1/2022, recording over 350k engagements.</t>
  </si>
  <si>
    <t>Libya, Jordan, Tunisia</t>
  </si>
  <si>
    <t>Somalia, Sudan, Nigeria, Pakistan, Yemen</t>
  </si>
  <si>
    <t xml:space="preserve">Strategic partnership with the Hagarla Institute and UNDP Somalia. 
Early-stage expansion plans (Sudan). 
Strategic partnership with Rowad Foundation and Coding Academy (Yemen).
Strategic partnership with Danjuma Adda, CEO of CFID Taraba and Chagro-Care Trus, a local healthcare provider focused on providing healthcare to hepatitis patients (Nigeria). </t>
  </si>
  <si>
    <t>RBAS, RBA, RBAP</t>
  </si>
  <si>
    <r>
      <rPr>
        <u val="single"/>
        <sz val="11"/>
        <color indexed="11"/>
        <rFont val="Open Sans"/>
      </rPr>
      <t>https://youtu.be/34CCA3R5WHI</t>
    </r>
  </si>
  <si>
    <t>The target problem that Speetar aims to solve is the collapsing of the healthcare system in countries and areas that are conflict zones. In 2021, 50% of Libyan households (3.5M people) do not have access to health care services (2021 UN Humanitarian Needs Review). Around 1/4 of public healthcare facilities are closed, with under-investment and conflict exacerbating severe staff shortages. Libya’s health crisis does not affect everyone equally. Women and girls are more likely to face obstacles in health care access due to lacking documentation or a male companion (both are required by Libyan public health) (UN Women 2020). In this sense, Speetar aims to creating healthcare access and equity as a critical foundation to ensuring justice, opportunity, and rights. Lack of healthcare access shapes the daily realities of the two billion people globally who live in conflict zones (e.g., Somalia, Afghanistan, Yemen, Sudan, CAR).</t>
  </si>
  <si>
    <t>Speetar is a telehealth provider that offers accessible, affordable quality healthcare in the adverse conditions of conflict-affected communities.</t>
  </si>
  <si>
    <t>Speetar pursues the closing of the divide by integrating low connectivity features and offline features. Through its Health Dots, Speetar provides community access points for entirely disconnected, hard-to-reach populations, that provide both digital community access to connect with healthcare providers and digital education and training to increase digital literacy.</t>
  </si>
  <si>
    <t>Step 1A: Enter into strategic partnership(s) with local healthcare providers, telecommunication providers, or other community organizations / social businesses to organically grow a sustainable venture.&lt;br&gt;&lt;br&gt;
OR Step 1B: Work with governments / grant-giving organizations to mobilize financial resources for investments in the set-up of digital health dots and/or provision of free/subsidized healthcare to vulnerable target populations and/or dedicated digital health services to increase capacity, quality, and accessibility of healthcare services provided by governmental and non-governmental care providing organizations and agencies.&lt;br&gt;&lt;br&gt;
Step 2 (new market): Onboard healthcare providers domestically.&lt;br&gt;&lt;br&gt;
Step 3: Engage the target population online (targeted promotion/phone lists/etc.) and offline (trusted health messengers, local leaders/care providers).&lt;br&gt;&lt;br&gt;
Step 4: Access to digital healthcare ecosystem (telemedicine, Electronic Medical Record, healthcare education, etc.) is provided to the target population.&lt;br&gt;&lt;br&gt;</t>
  </si>
  <si>
    <r>
      <rPr>
        <u val="single"/>
        <sz val="11"/>
        <color indexed="11"/>
        <rFont val="Open Sans"/>
      </rPr>
      <t>https://speetar.com/</t>
    </r>
  </si>
  <si>
    <r>
      <rPr>
        <u val="single"/>
        <sz val="11"/>
        <color indexed="8"/>
        <rFont val="Open Sans"/>
      </rPr>
      <t>https://digitalx.undp.org/images/solutions/speetar.jpeg</t>
    </r>
  </si>
  <si>
    <t>SPICE</t>
  </si>
  <si>
    <t>Medtronic LABS</t>
  </si>
  <si>
    <t>Data-driven, community-based population health.</t>
  </si>
  <si>
    <t>Community Health, Disease Management, Frontline Health/LastMile</t>
  </si>
  <si>
    <t xml:space="preserve">SDG 3: Good health and well-being; SDG 10: Reduced inequalities; SDG 17: Partnerships for the goals
</t>
  </si>
  <si>
    <t>AI/ML, Open Source, Proprietary Software/Hardware</t>
  </si>
  <si>
    <t>UNICEF, UN Technology Bank, UNDP</t>
  </si>
  <si>
    <t xml:space="preserve">350,000 people screened. &lt;br&gt;&lt;br&gt;
180,000 patients enrolled. &lt;br&gt;&lt;br&gt;
85,000 lives clinically improved. &lt;br&gt;&lt;br&gt;
7,200 Health Workers trained. </t>
  </si>
  <si>
    <t>Kenya, Ghana, Tanzania, Sierra Leone, Bangladesh</t>
  </si>
  <si>
    <t>Uganda, Ethiopia, Nigeria, Zambia</t>
  </si>
  <si>
    <t>In addition to deepening their impact and relationships in existing countries, new countries of focus include Uganda, Zambia, and Zimbabwe.</t>
  </si>
  <si>
    <r>
      <rPr>
        <u val="single"/>
        <sz val="11"/>
        <color indexed="11"/>
        <rFont val="Calibri"/>
      </rPr>
      <t>https://www.youtube.com/watch?v=SJrZtNwXjns</t>
    </r>
  </si>
  <si>
    <t>The lack of connectivity between community-based care and facility-based care poses a significant challenge in delivering effective healthcare to underserved populations. Although community-based digital health tools have shown promise in increasing access to care, their focus on data collection rather than actionability limits their impact. Clinicians are unable to track concrete care plans, and CHWs conduct routine rather than risk-based follow-up. Furthermore, these tools are often developed in isolation and lack scalability, resulting in custom and piecemeal adaptations that hinder the delivery of consistent healthcare services.</t>
  </si>
  <si>
    <t>Rather than simply collecting data, SPICE builds health systems that use data to help patients get better. With multiple SPICE user roles (CHWs, clinicians, lab technicians, pharmacists), they connect community-based care with facility-based care and leverage risk-based algorithms to turn patient data into meaningful, actionable care plans. Because the service model and technology go hand-in-hand, they are inherently designed to be ready for scale yet customizable enough to be easily interoperable with existing systems based on governments’ needs.</t>
  </si>
  <si>
    <t>The simplicity and easy-to-use configuration of the application is designed to overcome barriers of digital literacy among patients and CHWs. At the same time, the offline-first architecture and integration with point-of-care health devices addresses the lack of connectivity in the inherently digitally isolated communities where the need for technology is greatest. Contextually customized workflows allow additional flexibility to further tailor activities for underserved populations.</t>
  </si>
  <si>
    <t>Step 1: Medtronic LABS partners with health systems and facilities to train local community health workers (CHWs) and clinicians on the SPICE platform. &lt;br&gt;&lt;br&gt;
Step 2: Patients attend CHW-led screening events for a range of conditions in their community. Data is recorded into the SPICE platform via mobile phone, where built-in algorithms identify clinically eligible patients for referral to the nearest health facility.&lt;br&gt;&lt;br&gt;
Step 3: A clinician at the facility sees the patient and their history and data collected from the community-based screening. SPICE provides clinicians with a suggested personalized follow-up care plan based on digitized, guideline-backed algorithms. A facility Health Administrator confirms eligibility and uses the SPICE tablet to formally enroll the patient.&lt;br&gt;&lt;br&gt;
Step 4: Based on the care plan, patients receive regular visits from a CHW who conducts and records necessary follow assessments in SPICE. These longitudinal biometric recordings trigger red-risk alerts as necessary, so CHWs and clinicians can connect a patient with appropriate follow-up care. Patients also receive calls and messages from tele-counselors or health facility staff using the SPICE “Engage” module, providing appointment reminders, wellness check-ins, and lifestyle education for those at highest risk.&lt;br&gt;&lt;br&gt;
Step 5: Patients return to the facility as needed based on their unique care plans, where a doctor can access their longitudinal patient record in the SPICE app. The doctor can adjust medications, order lab tests, change their care plan, and engage in more predictive care</t>
  </si>
  <si>
    <r>
      <rPr>
        <u val="single"/>
        <sz val="11"/>
        <color indexed="8"/>
        <rFont val="Open Sans"/>
      </rPr>
      <t>https://www.medtroniclabs.org/</t>
    </r>
  </si>
  <si>
    <r>
      <rPr>
        <u val="single"/>
        <sz val="11"/>
        <color indexed="11"/>
        <rFont val="Calibri"/>
      </rPr>
      <t>https://drive.google.com/open?id=1_qkSe0Q3lNdx6xqn7-dCAfnjreH5oifk</t>
    </r>
  </si>
  <si>
    <t xml:space="preserve">StreamSpot+ </t>
  </si>
  <si>
    <t>BuffaloGrid</t>
  </si>
  <si>
    <t>A solar powered, mobile operated Hub that offers offline streaming, mobile device charging, and digital educational services for unconnected populations like rural villages and refugee camps.</t>
  </si>
  <si>
    <t>Crisis, Gender, Inclusive Growth</t>
  </si>
  <si>
    <t>Connectivity, Digital Skills &amp; Literacy</t>
  </si>
  <si>
    <t>SDG 10: Reduced inequalities; SDG 8: Decent work and economic growth; SDG 4: Quality education</t>
  </si>
  <si>
    <t>SDG Accelerator Program (Google Startup Program), Unreasonable Group</t>
  </si>
  <si>
    <t xml:space="preserve">The StreamSpot increases footfall and revenue to local shops (Increase of 50% in revenues of agent shops where StreamSpots were stationed), schools, community centres, etc.&lt;br&gt;&lt;br&gt;
600 Average users are served by each Hub.&lt;br&gt;&lt;br&gt;
10-15 simultaneous users can download content, with thousands of downloads per day.&lt;br&gt;&lt;br&gt;
10-20 simultaneous users can stream content and 10 simultaneous users can power their phones from the Hub.&lt;br&gt;&lt;br&gt;
Provided over a quarter of a million phone charges to almost 100,000 unique users in India.
</t>
  </si>
  <si>
    <t>India, Bangladesh, Nigeria</t>
  </si>
  <si>
    <t>Nigeria, Uganda</t>
  </si>
  <si>
    <t xml:space="preserve">In Q3 2022, the first Hubs in Lagos, Nigeria will be deployed with UNHCR in BidiBidi Camp in Uganda. With Robi Axiata in Bangladesh and in Zambia with INTRACEN.They are currently working with Techfugees to bring the solution to refugee camps across Sub-Saharan Africa. </t>
  </si>
  <si>
    <r>
      <rPr>
        <u val="single"/>
        <sz val="11"/>
        <color indexed="8"/>
        <rFont val="Open Sans"/>
      </rPr>
      <t>https://youtu.be/jhDI9VFoRAg</t>
    </r>
  </si>
  <si>
    <t>2.9 billion people have never experienced the internet, yet, 2.7bn live in areas with access to 3G and above. The issue has nothing to do with connectivity. The barriers are: lack of digital skills, affordability,and lack of infrastructure and lack of relevant content to support development. StreamSpot+ is addressing the needs of populations in remote, off-grid developing regions; individuals who live in refugee and settlement camps and rural areas who lack the opportunity to engage with the Internet; areas hit by natural disasters or other crisis situations where mobile networks work, yet infrastructure has been damaged. As well as places with poor infrastructure, and fast growing smartphone penetration.</t>
  </si>
  <si>
    <t>StreamSpot+ Hubs enable free access to mobile device charging and offer a media gateway to provide digital content and services. The service can include carefully selected, regionally relevant offline streaming and digital educational services. All content is managed via the cloud using local mobile networks.</t>
  </si>
  <si>
    <t>The service removes barriers for people at the bottom of the economic pyramid to adopt and engage with content and services. It enables people living in off-grid or grid-edge communities to charge their phones and stream.The solution is designed to support digital inclusion and development and can be targeted to users in rural areas such as women, refugees and host communities all of whom are more likely to be left behind digitally.</t>
  </si>
  <si>
    <t>Step 1: Partnering with UN Agencies and local in-country partners from: content providers, MNO’s, government agencies, NGO’s or private sector to help deploy Hubs and facilitate local leadership.&lt;br&gt;&lt;br&gt;
Step 2: Content managers upload and manage content via BuffaloGrid Cloud (Microsoft Azure).&lt;br&gt;&lt;br&gt;
Step 3: Hub is deployed to the location, connected to the local mobile network via SIM card and updates regularly. Units are solar-powered and act as a charging facility for mobile devices. Mobile Network enabled, with no Internet or fibre optics needed.&lt;br&gt;&lt;br&gt;
Step 4: Local agents/hosts are trained to use and explain StreamSpot+ charging and media gateway.&lt;br&gt;&lt;br&gt;
Step 5: Hubs provide consistent quality offline WiFi access to pre-selected and pre-loaded content via the App. Hubs buffer content and deliver a consistent and flawless streaming and downloading experience through the App for users for free.&lt;br&gt;&lt;br&gt;
Step 6: Users can download content onto their phone and save it for later when they are not near the Hub. Content topics include Education, Health, Entertainment and Sports. But can include additional channels and content types from video, audio, text and image based.&lt;br&gt;&lt;br&gt;</t>
  </si>
  <si>
    <r>
      <rPr>
        <u val="single"/>
        <sz val="11"/>
        <color indexed="11"/>
        <rFont val="Open Sans"/>
      </rPr>
      <t>https://www.streamspotplus.com</t>
    </r>
  </si>
  <si>
    <r>
      <rPr>
        <u val="single"/>
        <sz val="11"/>
        <color indexed="11"/>
        <rFont val="Open Sans"/>
      </rPr>
      <t>https://digitalx.undp.org/images/solutions/Streamspot+.jpeg</t>
    </r>
  </si>
  <si>
    <t>Sube Latinoamerica</t>
  </si>
  <si>
    <t xml:space="preserve">Levaraging eCommerce and payment technology for MSMB enterprises. </t>
  </si>
  <si>
    <t>E-commerce, Fintech, Livelihoods</t>
  </si>
  <si>
    <t>SDG 1: No poverty; SDG 9: Industry, innovation, and infrastructure; SDG 10: Reduced inequalities</t>
  </si>
  <si>
    <t>SaaS, White Label</t>
  </si>
  <si>
    <t>UNDP Honduras, TMS/USAID, Tech4Dev by the Interamerican Development Bank (Honduras), BID Lab</t>
  </si>
  <si>
    <t>3,000+ entrepreneurs and MSME owners have been accredited and provided with eCommerce tools via their CET program in 3 years.&lt;br&gt;&lt;br&gt;
Incubated MSMEs collectively reached US$1.5M in sales using eComm tools, with approximately US$135k monthly sales attributable to Sube</t>
  </si>
  <si>
    <t>Honduras</t>
  </si>
  <si>
    <t>Perú, Colombia, Costa Rica, Guatemala, Mexico</t>
  </si>
  <si>
    <t>Expansion plans include offering services in Peru, Colombia, Costa Rica, El Salvador, Guatemala and Mexico.</t>
  </si>
  <si>
    <t>RBLAC, RBAP</t>
  </si>
  <si>
    <r>
      <rPr>
        <u val="single"/>
        <sz val="12"/>
        <color indexed="11"/>
        <rFont val="Open Sans"/>
      </rPr>
      <t>https://studio.youtube.com/video/h94S2wSjltM</t>
    </r>
  </si>
  <si>
    <t xml:space="preserve">The target problem Sube Latinoamerica aims to solve is to reduce the lack of accessibility of MSME owners in LATAM to the benefits of eCommerce. This hinders MSME’s reach, growth potential and ultimately, LATAM’s prosperity. Although there are plenty of tools, programs and courses available to them, high levels of mistrust, lack of confidence and lack of technical skills/vision fills them with what we call “digital anxiety”. They don't prioritize tech adoption because they have little clarity on how tech adoption will benefit their bottom line. Because of this, MSME owners typically drop out of digital transformation processes and the adoption of tech innovation is botched, incomplete or not adopted at all. </t>
  </si>
  <si>
    <t>eCommerce and payment technology with offline incubation and acceleration programs that include mentoring to guide and kickstart technology adoption among owners of micro, small and medium enterprises based in Latin America.</t>
  </si>
  <si>
    <t>Sube not only builds online solutions but also offers offline materials to support MSME owners in technology adoption.</t>
  </si>
  <si>
    <t>Step 1: Sube works with international agencies like USAID and UNDP in Honduras to agree on digital transformation goals for vulnerable populations (women, returned migrants, etc.)&lt;br&gt;&lt;br&gt;
Step 2: Campaigns and open application processes are launched every month for the incubation programa "eCommerce for All". A profile is created for each applicant and a mentor is assigned for follow up.&lt;br&gt;&lt;br&gt;
Step 3: Mentors guide participants through the incubation process, which includes a 3-6-hour online course, live webinars constant communication via WhatsApp and phone calls when necessary. All participants are required to build a transactional website using Sube's website builder. Participants who complete the program get a free forever</t>
  </si>
  <si>
    <r>
      <rPr>
        <u val="single"/>
        <sz val="11"/>
        <color indexed="8"/>
        <rFont val="Open Sans"/>
      </rPr>
      <t>https://sube.la/comercio-electronico-para-todos</t>
    </r>
  </si>
  <si>
    <r>
      <rPr>
        <u val="single"/>
        <sz val="11"/>
        <color indexed="16"/>
        <rFont val="Open Sans"/>
      </rPr>
      <t>https://digitalx.undp.org/images/solutions/Sube.jpeg</t>
    </r>
  </si>
  <si>
    <t>Tarjimly</t>
  </si>
  <si>
    <t>Language access services for refugees worldwide.</t>
  </si>
  <si>
    <t xml:space="preserve">Crisis </t>
  </si>
  <si>
    <t>People on the move, Information Access</t>
  </si>
  <si>
    <t>SDG 3: Good Health and Well-Being; SDG 8: Decent Work and Economic Growth; SDG 17: Partnerships for the Goals</t>
  </si>
  <si>
    <t>Twilio, Y Combinator, Fast Forward Accelerator, Echoing Green, DRK fellowships, AWS, Atlassian, Silicon Valley Community Foundation, Prism Charity Fund, Full Circle Fund, Hewlett Packard Enterprise, BlackRock, Emerson Collective, Draper Richard Kaplan Foundation, IOM, IRC, World Relief, Catholic charities and MIT Solve.</t>
  </si>
  <si>
    <t>Doubled the speed of humanitarian support from 58,000 instant translator connections for 22,000 global refugees.&lt;br&gt;&lt;br&gt;
2.8 million words translated, 270k minutes interpreted from 25k calls, with an average connection time of 86 seconds.</t>
  </si>
  <si>
    <t>Qatar, Mexico, Panama, UAE, UK, Poland, Ukraine, Romania</t>
  </si>
  <si>
    <t xml:space="preserve">Tarjimly plans to extend to Qatar, Mexico, Panama, and UAE. They are currently piloting a project with the International Organization for Migration (IOM) Qatar office. Upon successful completion of this pilot, they expect to enter a multi-year agreement with IOM offices in Qatar, UAE, and other IOM country offices of the Middle East. Similarly, they are in negotiation to sign contracts with UNHCR country offices for Mexico and Panama. Furthermore, they have had initial outreach with organizations in Poland, Romania and the United Kingdom to expand services to Ukrainian refugees. </t>
  </si>
  <si>
    <t>Others, RBLAC, RBAS, RBEC</t>
  </si>
  <si>
    <r>
      <rPr>
        <u val="single"/>
        <sz val="11"/>
        <color indexed="8"/>
        <rFont val="Open Sans"/>
      </rPr>
      <t>https://youtu.be/PdGOVJdDyLA</t>
    </r>
  </si>
  <si>
    <t>There are 30 million refugees worldwide, and 44% can’t understand the information they're given or communicate with people trying to help them, whether they are in camps, in processing, or resettling in host countries. Most refugees fall below the poverty line and have little access to basic necessities and social services. Language barriers acutely harm refugees by restricting access, efficiency, quality, and scale of humanitarian support across EVERY social sector - medical, legal/asylum, education, coordination, resettlement, trauma, employment, casework, housing, food, etc. This leads to denials of service, critical errors, and increased exposure risk to threats, abuse, and isolation. Therefore solving it has the potential for widespread social impact which will help refugees resettle and return to normalcy. NGOs have limited language support because of high costs associated with hiring translators and erratic funding.</t>
  </si>
  <si>
    <t>Tarjimly merges two core solutions: community and technology. Their community solution activates the world's 3 billion bilinguals, mostly from diaspora communities, to volunteer as on-demand translators for the 30 million refugees in crisis.
Their technology solution delivers interpretation and translation in 80+ languages using efficient ML matching of volunteers to refugees, which lowers commitments, limits attrition, and raises the certainty of high impact and optimal fit. Beneficiaries can live chat, conference call, integrate with zoom, submit documents, filter by gender, dialect, unique expertise and more.</t>
  </si>
  <si>
    <t>Tarjimly provides an accessible solution allowing beneficiaries to not be left behind in case of crisis. Refugees also have access to short videos and IEC materials from which they can learn to use the Tarjimly mobile app independently.</t>
  </si>
  <si>
    <t>Step 1: Displaced people or humanitarians download the Tarjimly Mobile App from the Play Store or App Store. &lt;br&gt;&lt;br&gt;
Step 2: When they need a translator or interpreter, they select the language pair and apply filters. &lt;br&gt;&lt;br&gt;
Step 3: Tarjimly connects them and the translator in a live chat session, where they can send text, voice notes, and photos, and start a live internet call. &lt;br&gt;&lt;br&gt;
Step 4: Once the user has finished the session, the user can click to end the session and provide ratings, feedback, topics, and outcomes.&lt;br&gt;&lt;br&gt;</t>
  </si>
  <si>
    <r>
      <rPr>
        <u val="single"/>
        <sz val="11"/>
        <color indexed="8"/>
        <rFont val="Open Sans"/>
      </rPr>
      <t>https://tarjimly.org/</t>
    </r>
  </si>
  <si>
    <r>
      <rPr>
        <u val="single"/>
        <sz val="11"/>
        <color indexed="8"/>
        <rFont val="Open Sans"/>
      </rPr>
      <t>https://digitalx.undp.org/images/solutions/tarjimly.jpeg</t>
    </r>
  </si>
  <si>
    <t>Technovation Girls</t>
  </si>
  <si>
    <t>Technovation</t>
  </si>
  <si>
    <t>Empowering the changemakers of tomorrow through a global tech entrepreneurship competition for girls.</t>
  </si>
  <si>
    <t>Digital Skills and Literacy</t>
  </si>
  <si>
    <t xml:space="preserve">SDG 4: Quality education; SDG 5: Gender equality; SDG 8: Decent work and economic growth </t>
  </si>
  <si>
    <t>UNESCO's Global Education Coalition, UNESCO's Associated Schools Project Network (ASPnet), Shopify, TE Connectivity, The Patrick J. McGovern Foundation, ServiceNow, MetLife Foundation, VIANNAI, Harman, Nuance, eBay Foundation, Hewlett Packard Enterprise, STEM Next as a part of their Million Girls Moonshot, Medtronic Foundation, TEKsystems, Oracle, Baxter International Foundation, Spectris Foundation, Synopsys, FactSet, F5, Keysight, Onsemi, GSR, Motorola Foundation, and Intuitive Foundation.</t>
  </si>
  <si>
    <t xml:space="preserve">Over 100,000 girls from over 120 countries have participated in Technovation Girls. &lt;br&gt;&lt;br&gt;
76% of alumnae pursue a STEM degree. &lt;br&gt;&lt;br&gt;
60% work in STEM-related jobs. &lt;br&gt;&lt;br&gt;
</t>
  </si>
  <si>
    <t>120 countries</t>
  </si>
  <si>
    <t xml:space="preserve">Technovation has developed a strategic plan to increase annual participants to 100,000 by 2024, to over 1M annually by 2030, and eventually engage 25M+ young women over the next 15 years. Currently, they are working with UNICEF to expand their program in Bhutan and Bangladesh. Furthermore, they are discussing with UNICEF about scaling their program in partnership with several country offices, and are in talks with Generation Unlimited in Bangladesh about a curriculum partnership this summer as they launch Imagine Ventures in 3 districts of the country. 
One main focus is scaling efforts to increase the number of participants in the following 16 countries: India, the US, Indonesia, Brazil, Nigeria, Pakistan, Bangladesh, Mexico, Philippines, Egypt, South Africa, Colombia, Kenya, Spain, Canada, and Chile. </t>
  </si>
  <si>
    <r>
      <rPr>
        <u val="single"/>
        <sz val="11"/>
        <color indexed="8"/>
        <rFont val="Open Sans"/>
      </rPr>
      <t>https://www.youtube.com/watch?v=pf0WkY_MIiI</t>
    </r>
  </si>
  <si>
    <t xml:space="preserve">Despite over a decade of focus, women are still underrepresented in STEM fields (and positions of power and leadership). This gender gap persists at all income levels, and in fact increases as income levels rise. Only 27% of US STEM workers are women, and only 26% of data and AI workers in the top 20 economies are women. That figure drops to 15% for women engineers in the top 20 economies. And only 4% of CEOS of Fortune 500 companies are women. 
At a time when the world is facing dire environmental, social, health, and political situations, we're excluding half of the world's talent and ingenuity. We need more women and girls in positions of leadership—in STEM fields and beyond. We have to go beyond basic literacy and basic coding skills. We need to prepare today's girls to solve problems we can only begin to imagine. 
Investing in education and leadership opportunities for women is the path toward meeting humanity's biggest challenges, and we need to invest in support that extends beyond high school. </t>
  </si>
  <si>
    <t>Technovation girls is a global tech education nonprofit that empowers girls to become leaders, creators and problem-solvers. Technovation’s digital program platform delivers the world’s largest technology entrepreneurship competition for girls ages 8-18 and develops their skills to compete in and contribute to the digital economy and emerging technologies, as well as become leaders in their communities.</t>
  </si>
  <si>
    <t>In contrast to online-only coding education, Technovation's model combines online and offline support.  Technovation has a global network of over 125 local partners, called Chapter Ambassadors. Chapter Ambassadors work to support teams without regular internet connectivity at home by helping girls access the internet through available community resources such as local schools, libraries, or community centers. Technovation provides stipends to chapters to support efforts to bridge the digital divide such as covering costs of internet access, printing, transportation, IT equipment, software subscriptions, etc.</t>
  </si>
  <si>
    <t>Step 1: Recruitment. Technovation engages with local partners, including community leaders and NGOs, around the world to help implement their program on the ground. These partners conduct community outreach and recruit participants from local schools and organizations serving disadvantaged or underrepresented youth.&lt;br&gt;&lt;br&gt;
Step 2: Registration. Participants register on Technovation's platform where they can connect with teammates and mentors and access the curriculum.&lt;br&gt;&lt;br&gt;
Step 3: Curriculum and Competition. The Technovation Girls competition is a global competition for girls to create technology-based solutions to solve real-world problems. Girls form teams of up to five girls to participate in the beginner (8-12), junior (13-15), or senior (16-18) divisions. Over a period of 12 weeks, girls use  Technovation's online curriculum—which includes age-appropriate learning modules on coding, artificial intelligence, problem-solving, and entrepreneurship—to identify a community problem and develop a technology-based solution.&lt;br&gt;&lt;br&gt;
Step 4: Project Submission. At the end of the competition, teams must upload a pitch and demo video of their app or AI project/prototype along with a written business plan or user adoption plan and an overview of their learning journey onto the digital platform.&lt;br&gt;&lt;br&gt;
Step 5: Judging and Community Pitch Events. Teams go through a series of competition rounds leading up to the finals, where 15 teams (5 from each division) are chosen.&lt;br&gt;&lt;br&gt;
Step 6: Winners Announced at World Summit Celebration. Technovation hosts a World Summit celebration event in August. Each member of the 15 finalist teams receives an educational stipend. One team from each division will be chosen as the grand prize winner. There are also additional prizes celebrating outstanding apps or AI projects.&lt;br&gt;&lt;br&gt;
Step 7: Alumnae Engagement. Students who participate in Technovation Girls have access to a number of opportunities to continue their learning journey after finishing the program.&lt;br&gt;&lt;br&gt;</t>
  </si>
  <si>
    <r>
      <rPr>
        <u val="single"/>
        <sz val="11"/>
        <color indexed="8"/>
        <rFont val="Open Sans"/>
      </rPr>
      <t>https://www.technovation.org/</t>
    </r>
  </si>
  <si>
    <r>
      <rPr>
        <u val="single"/>
        <sz val="11"/>
        <color indexed="11"/>
        <rFont val="Open Sans"/>
      </rPr>
      <t>https://digitalx.undp.org/images/solutions/technovationgirls.png</t>
    </r>
  </si>
  <si>
    <t>The Global Tip</t>
  </si>
  <si>
    <t>Tip Me Global GmbH</t>
  </si>
  <si>
    <t xml:space="preserve">Giving consumers a chance to tip the garment workers behind their products at check-out.  </t>
  </si>
  <si>
    <t>Livelihoods, Supply Chain</t>
  </si>
  <si>
    <t>TransferWise, Stellar Foundation, DBU (German Federal Environmental Foundation, German Finance Ministry).</t>
  </si>
  <si>
    <t xml:space="preserve">470 garment workers have earned, on average, an additional month's salary.&lt;br&gt;&lt;br&gt;
Over 38,000 euros in tips. </t>
  </si>
  <si>
    <t>3 countries</t>
  </si>
  <si>
    <t>Tip Me plans to increase its number of affiliated brands from 10 to 85 by 2023. The solution plans to be available and adopted in 7 of the major garment producing countries. The tip system is scalable to over 80 countries thanks to partnerships with TransferWise (payment partner) and Stellar Foundation (on chain solutions for international payments).</t>
  </si>
  <si>
    <t xml:space="preserve">Tip me aims to contribute to solving the overwhelming injustice in the global supply chain Specifically in the fashion industry, on average just 3% of the final price paid by the customer ends up in the workers pocket. </t>
  </si>
  <si>
    <t>The Global Tip is a pioneering solution that works to reduce global inequality in garment supply chains, connecting consumers directly with the people behind their products and generating complementary income for garment workers worldwide. Tip me’s target groups are threefold and encompass three key elements of the supply chain: companies, by advocating for more transparent and ethical garment production; consumers by encouraging tipping the way we tip baristas and other service providers; and workers by providing them with a fair wage for their work.</t>
  </si>
  <si>
    <t>The Global Tip improves the connection between garment workers and their consumers often based thousands of kilometres apart. In doing so, the solution automatically provides workers access to mobile solutions, in particular digital payments.</t>
  </si>
  <si>
    <t>Step 1: A user browses a product on their favourite e-commerce website. For every product they click on, they can see who is the garment worker who produced their product.&lt;br&gt;&lt;br&gt;
Step 2: The consumer is prompted by a widget to select a tip value of their choice. After the consumer has selected the tip amount they proceed to the check-out. The tip amount is automatically added to the final cart.&lt;br&gt;&lt;br&gt;
Step 3: The proprietary tip managing tool calculates the tip amount due to each worker and sets the payment with payment partners. &lt;br&gt;&lt;br&gt;
Step4: Subscribed consumers receive news about how their tips impacted the life of the workers who produced their products and get extra information about how to further their impact. &lt;br&gt;&lt;br&gt;</t>
  </si>
  <si>
    <r>
      <rPr>
        <u val="single"/>
        <sz val="11"/>
        <color indexed="8"/>
        <rFont val="Open Sans"/>
      </rPr>
      <t>https://www.tip-me.org/</t>
    </r>
  </si>
  <si>
    <r>
      <rPr>
        <u val="single"/>
        <sz val="11"/>
        <color indexed="15"/>
        <rFont val="Open Sans"/>
      </rPr>
      <t>https://digitalx.undp.org/images/solutions/theglobaltip.png</t>
    </r>
  </si>
  <si>
    <t>The Viamo Platform</t>
  </si>
  <si>
    <t>Viamo, Inc.</t>
  </si>
  <si>
    <t>Digital Made Easy. Open up conversations with millions eager to connect and learn.</t>
  </si>
  <si>
    <t>Climate, Crisis, Gender, Health, Inclusive Growth, Other</t>
  </si>
  <si>
    <t>Beneficiary Communication, Information Access, Learning &amp; Training</t>
  </si>
  <si>
    <t>SDG 1: No Poverty; SDG 10: Reduced Inequalities; SDG 17: Partnerships for the Goals</t>
  </si>
  <si>
    <t xml:space="preserve">Open Source, White label </t>
  </si>
  <si>
    <t xml:space="preserve">Viamo's services are used by over 300 partners, of which World Bank, UNICEF, WFP, UNFPA, USAID, GIZ, FCDO, BMGF, The Global Innovation Fund, CARE, Save the Children, Johns Hopkins University, Harvard Humanitarian Initiative </t>
  </si>
  <si>
    <t>In 2022 alone:&lt;br&gt;&lt;br&gt;
300 Million Calls. &lt;br&gt;&lt;br&gt;
18 Million Active users.&lt;br&gt;&lt;br&gt;
469 Million Messages consumed.&lt;br&gt;&lt;br&gt;
1.3 Billion Airtime minutes donated (worth 200 million USD).&lt;br&gt;&lt;br&gt;
275 projects across 37 countries, out of which 54 projects with UN agencies.</t>
  </si>
  <si>
    <t>More than 20 countries</t>
  </si>
  <si>
    <t>Kenya, Senegal, Pakistan, Liberia, Bangladesh, the Philippines, Indonesia, Madagascar, Afghanistan</t>
  </si>
  <si>
    <t>They have clear phased plans for platform-led growth in the development sector and in more countries. Content styles will expand with Text-to-Speech, AI content translation, and user-generated content. The user experience will also be enhanced with smart prediction of what the user wants and a highly personal experience that changes based on how the user engages.</t>
  </si>
  <si>
    <r>
      <rPr>
        <u val="single"/>
        <sz val="11"/>
        <color indexed="11"/>
        <rFont val="Calibri"/>
      </rPr>
      <t>https://www.youtube.com/watch?v=SC53-aCSd3o</t>
    </r>
  </si>
  <si>
    <t>Access to the internet remains a major challenge for over one-third of the world's population, resulting in entire communities being left behind without critical timely access to information. This digital divide perpetuates inequality and hinders sustainable development efforts, highlighting the urgent need for innovative solutions to connect underserved populations.</t>
  </si>
  <si>
    <t xml:space="preserve">The Viamo Platform is a transformative solution that connects underserved communities to critical information via their simple mobile phones. With a focus on international development and human-centered design, Viamo's platform empowers individuals to actively access the information they need, promoting inclusive and sustainable development and inspiring positive changes in behavior. </t>
  </si>
  <si>
    <t xml:space="preserve">The Viamo Platform is designed to bridge the digital divide by providing solutions in areas where tech infrastructure is poor, language barriers exist, and literacy levels are low, including communities affected by gender divide and people with disabilities. Accessible to anyone with a simple mobile device, Viamo leverages SMS and voice technologies to connect communities to critical information and services. Not only are these technologies available to the greatest number of people, as opposed to an app or a website, they are also an everyday part of their lives, mitigating issues of broadband connectivity, affordability of data packages and digital literacy. With the Viamo Platform, UNDP can connect with large audiences and generate tangible outcomes, promoting inclusive and sustainable development for all. </t>
  </si>
  <si>
    <t>Step 1: Consultation with partners to deepen the understanding of the program needs (social behaviour change, information campaign, etc.).&lt;br&gt;&lt;br&gt;
Step 2: Co-creation of content, key messages, and scripts following a state-of-the-art human-centred design methodology, drawing on knowledge and data already available, workshops, focus group discussions, field testing, and validation by the relevant stakeholders.&lt;br&gt;&lt;br&gt;
Step 3: Approved scripts are recorded as audio messages in the desired language and uploaded to an automated info line accessible via shortcode from all mobile devices.&lt;br&gt;&lt;br&gt;
Step 4: Repeated users are regularly calling the infoline, and new callers are prompted to do so through SMS, Out Bound Dialing (audio message), as well as radio broadcasting or field dissemination through project stakeholders. Calls are free to the end-user and can be initiated by either the organization or the end-users themselves. &lt;br&gt;&lt;br&gt;
Step 5: Key messages are accessed through a series of listen-and-choose steps, where the user navigates through Interactive Voice Response (IVR) decision trees. Callers navigate menus, play games, take quizzes, schedule call-backs, provide feedback, receive airtime payment, etc. &lt;br&gt;&lt;br&gt;
Step 6: Real-time data and indicators are automatically reported to a dashboard available to partners for monitoring, analysis, and evaluation purposes.&lt;br&gt;&lt;br&gt;</t>
  </si>
  <si>
    <r>
      <rPr>
        <u val="single"/>
        <sz val="11"/>
        <color indexed="8"/>
        <rFont val="Open Sans"/>
      </rPr>
      <t>https://viamo.io</t>
    </r>
  </si>
  <si>
    <r>
      <rPr>
        <u val="single"/>
        <sz val="11"/>
        <color indexed="11"/>
        <rFont val="Calibri"/>
      </rPr>
      <t>https://drive.google.com/open?id=1ShwINM5myxEm-uFeDZuQmwWb3gbZgEOw</t>
    </r>
  </si>
  <si>
    <t>Thinking Machines Data Science</t>
  </si>
  <si>
    <t>Helping organizations restore nature and reduce poverty by using geospatial data, AI, and earth observation data.</t>
  </si>
  <si>
    <t>Climate, Crisis, Health, Other</t>
  </si>
  <si>
    <t>Environmental Monitoring, Conservation, Mapping</t>
  </si>
  <si>
    <t>SDG 7: Affordable and Clean Energy; SDG 13: Climate Action; SDG 15: Life on Land</t>
  </si>
  <si>
    <t>AI/ML, Open Source</t>
  </si>
  <si>
    <t>UNDP Philippines Country Office, UNDP Bangkok Regional Hub, UNICEF Venture Fund, UNICEF East Asia and Pacific Regional Office, UNOPS, World Health Organization, iMMAP Colombia, Conservation International, Gold Standard Foundation, Meridian Institute, World Trade Organization.</t>
  </si>
  <si>
    <t>Worked with Conservation International to map the top 250,000 most suitable aquaculture hectares (out of 1.3M) to prioritize climate smart aquaculture programmes (Indonesia and Philippines). &lt;br&gt;&lt;br&gt;
Worked with Globe Telecom, a leading Philippine telco, to tag and estimate household wealth for every 50x50m area of the entire Philippines, achieving in just 2 weeks what would take a team of 45 people 6-9 years to achieve via ground truthing.&lt;br&gt;
Worked with iMMAP, a humanitarian agency in Colombia, to use AI to map over 400 previously unknown informal settlements of Venezuelan migrants.</t>
  </si>
  <si>
    <t>100000+</t>
  </si>
  <si>
    <t>Thinking Machines currently has staff, operations, and clients in the Philippines, Singapore, and Thailand and is actively expanding our work across Southeast Asia. We are working with UNICEF to develop poverty estimation models for nine countries across Southeast Asia including the Philippines, Cambodia, Myanmar, Timor Leste, Malaysia, Thailand, Vietnam, Indonesia, and Laos and AI-generated maps of air quality in Thailand. We are also working with a conservation non-profit to use AI to map aquaculture and mangrove restoration sites in Indonesia and the Philippines.</t>
  </si>
  <si>
    <t xml:space="preserve">Willing to work with any country. </t>
  </si>
  <si>
    <r>
      <rPr>
        <u val="single"/>
        <sz val="11"/>
        <color indexed="11"/>
        <rFont val="Calibri"/>
      </rPr>
      <t>https://youtu.be/2WBNvznENM0</t>
    </r>
  </si>
  <si>
    <t>Conventional data collection methods - like household surveys and on-ground site assessments - are expensive, slow, and limited in scale. Government statistics are often outdated or too coarse to be actionable. As a result, resources and time are wasted on programs poorly matched to their locations.</t>
  </si>
  <si>
    <t>Thinking Machines helps organizations working to restore nature and reduce poverty to more effectively target and monitor their programs by providing them with more novel, up-to-date, comprehensive, and reliable geospatial data derived with AI from the latest earth observation data.</t>
  </si>
  <si>
    <t>Thinking Machines Data Science in mapping socioeconomic data helps to address the data invisibility of vulnerable communities by providing finer resolution data, revealing differences between small areas. They have also done several projects with telecommunications companies to use more up-to-date and detailed socioeconomic maps to identify locations of emerging demand for improved digital connectivity. Their clients in this industry use this information to make decisions about where to improve and expand digital infrastructure, giving more people access to higher-quality internet service.</t>
  </si>
  <si>
    <t>Step 1: Understanding clients' goals and identifying limitations in their current data. Defining the target variables, geographic coverage, resolution, target time frame, frequency of update, input and training data, and methodology. &lt;br&gt;&lt;br&gt;
Step 2: Collect, annotate, assess, wrangle, and process the input data including imagery and open datasets. &lt;br&gt;&lt;br&gt;
Step 3: Develop a model to produce the target data on a pilot area. &lt;br&gt;&lt;br&gt;
Step 4: Once the model is performing well, it is rolled out to the entire geography to produce final maps. &lt;br&gt;&lt;br&gt;
Step 5: Produce reports, interactive maps, decks, or scientific research papers using the data.&lt;br&gt;&lt;br&gt;</t>
  </si>
  <si>
    <r>
      <rPr>
        <u val="single"/>
        <sz val="11"/>
        <color indexed="8"/>
        <rFont val="Open Sans"/>
      </rPr>
      <t>https://thinkingmachin.es/</t>
    </r>
  </si>
  <si>
    <r>
      <rPr>
        <u val="single"/>
        <sz val="11"/>
        <color indexed="11"/>
        <rFont val="Calibri"/>
      </rPr>
      <t>https://drive.google.com/open?id=1xPNYS3kVR5hxTgu263UAgL7MKyzkJ_gO</t>
    </r>
  </si>
  <si>
    <t>Topl Blockchain</t>
  </si>
  <si>
    <t>Topl Inc.</t>
  </si>
  <si>
    <t>The blockchain ecosystem designed to monetize impact.</t>
  </si>
  <si>
    <t>Climate, Crisis, Inclusive Growth, Other</t>
  </si>
  <si>
    <t>Supply chain, Climate, Energy</t>
  </si>
  <si>
    <t>SDG 7: Affordable and Clean Energy; SDG 8: Decent Work and Economic Growth; SDG 13: Climate Action</t>
  </si>
  <si>
    <t>Blockchain, Open Source</t>
  </si>
  <si>
    <t>Mercy Corps Ventures, Republic Asia, Mercury, Social Impact Capital</t>
  </si>
  <si>
    <t xml:space="preserve">Topl has helped 556 farmers in Ghana to earn over $33,000 (in local currency) since April 2022 via real-time blockchain payment verification.&lt;br&gt;&lt;br&gt;
They have helped an impact-centric company in Ghana, prove a reduction of 45,000+ kg of food waste, via upcycling and usage of solar energy.
</t>
  </si>
  <si>
    <t>United States of America, Kenya, Ghana, Ethipoia</t>
  </si>
  <si>
    <t>Colombia, Nicaragua, Mexico, Guatemala, Ecuador, El Salvador, Peru, Brazil, Uganda, Kenya, Tanzania, Nigeria, Fiji, Liberia, South Africa, Thailand, Italy, UK</t>
  </si>
  <si>
    <t>Targeted regions for expansion are: Africa, LATAM, Asia</t>
  </si>
  <si>
    <t>The primary problem that Topl Traceability addresses are a need for verifiable proof of supply chain practices, particularly those involving agricultural commodities or the extraction of raw materials. Topl provides a solution to organizations who want to leverage blockchain to prove they're adhering to their ESG practices while also serving the millions of laborers and communities worldwide adversely affected by the business-as-usual scenario.</t>
  </si>
  <si>
    <t>Topl provides a solution to companies who want to leverage blockchain to prove that they are adhering to their ESG practices. As such, they serve millions of laborers and communities worldwide adversely affected by the business-as-usual scenario.</t>
  </si>
  <si>
    <t>Via its purpose-built and decentralized technology, Topl can ensure both ease of use and lightweight access. It provides fintech solutions across various emerging markets to incorporate user patterns for those with limited literacy and numeracy.</t>
  </si>
  <si>
    <t>Step 1: Topl recruits impact-focused companies and brands that are already prioritizing transparency and who want to take their traceability practices to the next level.&lt;br&gt;&lt;br&gt;
Step 2: These companies invite their own team members and their value chain partners to join the Topl Traceability platform so that all actors have ownership and participation in the process of documenting a product from source to sale. &lt;br&gt;&lt;br&gt;
Step 3: The Topl product team diligently (and often creatively!) ensures value chain buy-in and successful onboarding to the platform by using tutorials and other educational materials that prove the value proposition to the relevant parties.&lt;br&gt;&lt;br&gt;
Step 4: Value chain actors write data to the Topl Blockchain in a user-first, mobile-accessible web application (or via SMS in 2023), where product description, quantity, growing/manufacturing/mining practice data, pricing, batch IDs, UN SDG objectives, product and personnel photos, videos, and other supplemental documentation are collected as transaction evidence.&lt;br&gt;&lt;br&gt;
Step 5: Topl Traceability users generate with one click an aesthetically pleasing product journey to share with their customers and other stakeholders (accessed via QR code, RFID chip, etc).&lt;br&gt;&lt;br&gt;
Step 6: B2C or B2B customers access the product journey and can decide for themselves if they find sufficient proof to validate the impact claims customers are making.</t>
  </si>
  <si>
    <r>
      <rPr>
        <u val="single"/>
        <sz val="11"/>
        <color indexed="16"/>
        <rFont val="Open Sans"/>
      </rPr>
      <t>https://www.topl.co</t>
    </r>
  </si>
  <si>
    <r>
      <rPr>
        <u val="single"/>
        <sz val="11"/>
        <color indexed="11"/>
        <rFont val="Calibri"/>
      </rPr>
      <t>https://drive.google.com/open?id=1MSmDRPvxIVwZpy3gYSfyPH_luvERgewp</t>
    </r>
  </si>
  <si>
    <t>TrustCircle</t>
  </si>
  <si>
    <t>BringChange Public Benefit Corporation</t>
  </si>
  <si>
    <t>AI-driven social-emotional learning programs to improve emotional resilience &amp; well-being for children, adolescents, and youth.</t>
  </si>
  <si>
    <t>Crisis, Health, Other</t>
  </si>
  <si>
    <t>Data Analytics, Learning &amp; Training</t>
  </si>
  <si>
    <t>SDG 10: Reduced inequalities; SDG 4: Quality education; SDG 3: Good health and well-being</t>
  </si>
  <si>
    <t>UNICEF India, WHO Collaborating Centre for Mental Health Research, SOFINA COVID Solidarity Fund, The Ministry of Youth and Sports - Govt. of India, Yuwaah, Social Alpha, Ashoka, Development Bank of Singapore, Warwick University / National Institute of Health Research</t>
  </si>
  <si>
    <t xml:space="preserve">USA: Empowering 80,000+ individuals.&lt;br&gt;&lt;br&gt;
Africa (Kenya / Nigeria): Empowering 10,000+ individuals.&lt;br&gt;&lt;br&gt;
India: Empowering and Onboarding 1.2M+ individuals.&lt;br&gt;&lt;br&gt;
Malaysia: Empowering 1000+ individuals.&lt;br&gt;&lt;br&gt;
5X increase in Seek Help Requests inspiring students to reach out for help proactively resulting in a few lives saved as well. &lt;br&gt;&lt;br&gt;
20% increase in peer-peer inspiration per organization reflected via rewards &amp; recognition.&lt;br&gt;&lt;br&gt;
10% of users per organization are most active on the platform showing high levels of emotions as TrustCircle SEL platform is giving trusted space to those who need it the most.   &lt;br&gt;&lt;br&gt;
Proactively identifying 2-3% of users per organization showing peak emotion levels for anger, fear, and sadness including identifying roots of risk for them ( academic / social / personal ) thereby fostering prevention and early interventions at scale. &lt;br&gt;&lt;br&gt;
50% increase in counselors' productivity in terms of helping students proactively as counsellors utilize well-being insights and data-driven models to serve proactively rather than reactively waiting for someone to show up or act only when an incident takes place.&lt;br&gt;&lt;br&gt;
2x increase in Teachers' gratification quotient of promoting mental wellness in their classrooms as they are inspiring systemic change by introducing 2-3 minutes of self-reflection time in each class thereby making SEL core to the education system. </t>
  </si>
  <si>
    <t>USA, Kenya, Nigeria, India, Malaysia</t>
  </si>
  <si>
    <t>TrustCircle is looking to forge public, private, government partnerships to serve this global challenge at scale.To ensure Social Emotional Learning is core to the education system, TrustCircle is looking forward to partnering with governments globally especially with the Ministry of Education of the partner country to serve every school and every student. Originally designed for children, adolescents, and youth in schools, TrustCircle is also looking to empower refugees and other groups where it's critical to foster emotional resilience and well-being of  children, adolescents, and youth. By the end of 2026, TrustCircle aims to empower 5 million individuals, globally.</t>
  </si>
  <si>
    <r>
      <rPr>
        <u val="single"/>
        <sz val="11"/>
        <color indexed="8"/>
        <rFont val="Open Sans"/>
      </rPr>
      <t>https://www.youtube.com/watch?v=8_bfcPZXb80</t>
    </r>
  </si>
  <si>
    <t xml:space="preserve">The COVID-19 pandemic has impacted us all including the well-being of millions of students and youth who are facing this unprecedented crisis and need immediate help. Unfortunately we not only miss identifying individuals at-risk, proactively but also understanding the roots-of-risk that push these individuals over the edge. 
</t>
  </si>
  <si>
    <t xml:space="preserve">TrustCircle's AI-driven Social Emotional Learning(SEL) platform fosters emotional resilience, prevention, and early interventions for children, adolescents, and youth at scale. The SEL platform inspires the art of self-reflection and journaling and is designed to help individuals recognize &amp; manage their emotions and seek help when needed, even remotely. Administrators, counselors, mentors, and district/city/county leaders can leverage the AI-driven wellbeing insights to identify high-risk individuals/demographics, proactively and take action to promote health &amp; well-being within their communities. 
</t>
  </si>
  <si>
    <t xml:space="preserve">TrustCircle puts power, responsibility, and initiative in the hands of children, adolescents, and youth. The SEL platform allows individuals to speak into the app and express their thoughts, feelings, and emotions thereby empowering even illiterate individuals to utilize the platform. The platform is designed to be multi-lingual and can work offline or in low-bandwidth zones.
</t>
  </si>
  <si>
    <t>Step 1: Advocating for systemic change by introducing Social Emotional Learning as core to the education curriculum.&lt;br&gt;&lt;br&gt;
Step 2: For each school, college, or university, teachers introduce 2-3 minutes of self-reflection time in classrooms.&lt;br&gt;&lt;br&gt;
Step 3: Students log their emotions and journal to express their thoughts, feelings, and emotions in a trusted and secure space. Students gain wellbeing insights to understand their emotional trends and take action, build their circle of trust and seek help from any device. Students also earn recognition &amp; rewards, gain visibility, and inspire others.&lt;br&gt;&lt;br&gt;
Step 4: The SEL platform AI-models provide sentimental analysis and identify those who may be "at-risk" and why.&lt;br&gt;&lt;br&gt;
Step 5: Administrators are then in a position to provide aid to at-risk individuals proactively and inspire early interventions.&lt;br&gt;&lt;br&gt;</t>
  </si>
  <si>
    <r>
      <rPr>
        <u val="single"/>
        <sz val="11"/>
        <color indexed="8"/>
        <rFont val="Open Sans"/>
      </rPr>
      <t>https://www.trustcircle.co</t>
    </r>
  </si>
  <si>
    <r>
      <rPr>
        <u val="single"/>
        <sz val="11"/>
        <color indexed="8"/>
        <rFont val="Open Sans"/>
      </rPr>
      <t>https://digitalx.undp.org/images/solutions/TrustCircle.png</t>
    </r>
  </si>
  <si>
    <t>Vceela</t>
  </si>
  <si>
    <t>Vceela Private Limited</t>
  </si>
  <si>
    <t xml:space="preserve">Connecting digitally illiterate artisans to the global market. </t>
  </si>
  <si>
    <t>SDG 5: Gender equality; SDG 8: Decent work and economic growth; SDG 10: Reduced inequalities</t>
  </si>
  <si>
    <t>NICL Lahore (Pakistan), Capital Factory (Austin Texas, USA), GSMA Ecosystem Accelerator.</t>
  </si>
  <si>
    <t xml:space="preserve">Working with more than 50,000 artisans from 344 villages and cities in Pakistan.&lt;br&gt;&lt;br&gt;
Increased the average income of artisans by 41% (81% of artisans are home-based women artisans).&lt;br&gt;&lt;br&gt;
921% increase in the volume of exports from the platform since the beginning of 2021.
</t>
  </si>
  <si>
    <t xml:space="preserve">Vceela plans to implement their solution in African regions (starting in Uganda). </t>
  </si>
  <si>
    <r>
      <rPr>
        <u val="single"/>
        <sz val="11"/>
        <color indexed="8"/>
        <rFont val="Open Sans"/>
      </rPr>
      <t>https://youtu.be/j8Qg1c9KCpM</t>
    </r>
  </si>
  <si>
    <t xml:space="preserve">The target problem that Vceela is solving is that more than 80% of the artisans in the handmade industry are either digitally illiterate, live in villages or small cities away from the major markets in their respective countries, and hence are not connected directly to the market. This leaves them vulnerable at the hands of middlemen who exploit them by extracting more than 80% of the profits themselves. This has forced many artisans to leave their craft and look for other jobs, which endangers the very craft and culture they are associated with. </t>
  </si>
  <si>
    <t xml:space="preserve">Vceela creates an ecosystem that connects even the digitally illiterate and unconnected artisans directly to local and international markets, therefore cutting out the middlemen and enabling artisans to realize actual profits. Artisans get more profit out of their products and customers get the same product at a cheaper rate. </t>
  </si>
  <si>
    <t>Step 1: Once clusters are created within a region, each cluster is assigned a coordinator that is sent into the field to train and assist artists and artisans on how to use the marketplace platform. &lt;br&gt;&lt;br&gt;
Step 2: Training is continuous and enables artisans to become self-sufficient. &lt;br&gt;&lt;br&gt;
Via the mobile app, sellers can receive income directly via a mobile e-wallet. &lt;br&gt;&lt;br&gt;</t>
  </si>
  <si>
    <r>
      <rPr>
        <u val="single"/>
        <sz val="11"/>
        <color indexed="8"/>
        <rFont val="Open Sans"/>
      </rPr>
      <t>https://vceela.com</t>
    </r>
  </si>
  <si>
    <r>
      <rPr>
        <u val="single"/>
        <sz val="11"/>
        <color indexed="11"/>
        <rFont val="Open Sans"/>
      </rPr>
      <t>https://digitalx.undp.org/images/solutions/vceela.png</t>
    </r>
  </si>
  <si>
    <t>Virtual Mentor Mother Platform (VMMP)</t>
  </si>
  <si>
    <t>mothers2mothers (m2m)</t>
  </si>
  <si>
    <t>Interactive chatbot providing critical health information to clients 24 hours-a-day in 21 languages.</t>
  </si>
  <si>
    <t>Gender, Health</t>
  </si>
  <si>
    <t>Digital Health, Information Access</t>
  </si>
  <si>
    <t>WhatsApp Chatbot</t>
  </si>
  <si>
    <t>USAID, Skoll Foundation, Johnson &amp; Johnson, Schwab Foundation, Africa Regional Social Entrepreneurs, Mulago Foundation, Jasmine Social Investments,</t>
  </si>
  <si>
    <t xml:space="preserve">VMMP have helped over 60,000 clients and over 2,000 m2m team members access key health and emergency response (COVID-19) content over the last 16 months (Jan 2021 - Apr 2022): 1,080 in Angola, 3,359 in Ghana, 2,966 in Kenya, 10,800 in Lesotho, 8,700 in Malawi, 5,700 in Mozambique, 18,141 in South Africa, 4,461 in Uganda and 4,936 in Zambia. </t>
  </si>
  <si>
    <t>Angola, Ghana, Kenya, Lesotho, Malawi, Mozambique, South Africa, Uganda, Zambia</t>
  </si>
  <si>
    <t>VMMP plans to implement in other new countries including Tanzania, Cameroon, Nigeria, and the DRC. They have partnered with Praekelt and are currently exploring MTN-Ayoba collaboration to increase usage in Africa and for cross-platform pollination. Their front end is currently open for users to utilise across the board and m2m may be open to sharing the platform with long-term partners such as UNDP.</t>
  </si>
  <si>
    <t>https://youtu.be/6MI8X5E6_T4</t>
  </si>
  <si>
    <t>As a result of COVID-19 and restrictions on movement to curb its spread, routine access to health facilities and health information were affected. The communities in which m2m works (in 10 sub-Saharan countries) are at a disproportionate risk of adverse health outcomes due to fragile health systems and a high prevalence of HIV and other co-morbidities such as tuberculosis (TB) and malaria. Access to adequate information on different health conditions, services available in each country, and self-management support are critical. The VMMP is uniquely placed to provide this information conveniently and in local languages for ease of access while ensuring protection of Mentor Mothers and their clients from the risk of exposure to COVID-19 through direct contact.</t>
  </si>
  <si>
    <t xml:space="preserve">VMMP is a WhatsApp-based interactive chatbot providing critical health information to clients 24 hours a day, through a staff line, client line and a helpdesk to ensure we meet the need of our staff and clients. It is used by frontline healthcare workers and patients alike, is available in 27 languages. It is fast and easy to use for both healthcare workers and clients as the responses between the users and the bot is instant and the helpdesk responds in less than 24 hours. </t>
  </si>
  <si>
    <t xml:space="preserve">Hotspots are offered to clients to connect while they wait for other services at local clinics. </t>
  </si>
  <si>
    <t>Step 1: User is signed up to the VMMP WhatsApp chatbot .&lt;br&gt;&lt;br&gt;
Step 2: User sends a message to client line in their country.&lt;br&gt;&lt;br&gt;
Step 3: User accesses the menu in their language of choice.&lt;br&gt;&lt;br&gt;
Step 4: The menu provides the user with choices on the content they wish to access.&lt;br&gt;&lt;br&gt; 
Step 5: User chooses content and gets more information.&lt;br&gt;&lt;br&gt;
Step 6: User can ask questions to the Helpdesk officer.&lt;br&gt;&lt;br&gt;
Step 7: User can share the content with other family and friends.&lt;br&gt;&lt;br&gt;</t>
  </si>
  <si>
    <r>
      <rPr>
        <u val="single"/>
        <sz val="11"/>
        <color indexed="8"/>
        <rFont val="Open Sans"/>
      </rPr>
      <t>https://m2m.org</t>
    </r>
  </si>
  <si>
    <t>https://digitalx.undp.org/images/solutions/virtual%20mother%20mentor%20program.jpg</t>
  </si>
  <si>
    <t>VivoosVR</t>
  </si>
  <si>
    <t>IDEASIS</t>
  </si>
  <si>
    <t xml:space="preserve">Virtual reality therapy tool for more effective treatment of mental health disorders. 
 </t>
  </si>
  <si>
    <t>SDG 3: Good health and well-being; SDG 10: Reduced Inequalities</t>
  </si>
  <si>
    <t>Open Source, Virtual Reality</t>
  </si>
  <si>
    <t>UNICEF Innovation Fund, UNICEF Crypto Fund, UNICEF Lebanon Country Office, UNDP Turkey Country Office, UNHCR Turkey Country Office, Research Council of Turkey, Baskent University Turkey, Gazi University Turkey, Hacettepe University Turkey, Gulhane Egitim Arastırma Hospital Turkey, EU Delegation Turkey, Central Finance and Contracts Unit Turkey, Google SDG Accelerator, LUTIN Labs France.</t>
  </si>
  <si>
    <t>Pilot trials were conducted in collaboration with Hacettepe and Gazi Universities. An academic paper has also been published. &lt;br&gt;&lt;br&gt;
Over 300 unique beneficiaries (individual patients).&lt;br&gt;&lt;br&gt;
Over 1500 therapy sessions.</t>
  </si>
  <si>
    <t>Turkey, France</t>
  </si>
  <si>
    <t xml:space="preserve">Their initial plan is to build relations with NGOs and governmental organizations. The solution can be best utilized through relatively large-scale public use cases. In this regard, their initial goal is to run a pilot program providing mental health services in pilot cities in partnership with local municipalities. A candidate city is Eskisehir, with a population of appx 1 million. Additionally, due to recent earthquakes in Turkey, there is a very large need for mental health care targeting the survivors. This is an area they are prioritizing and exploring. </t>
  </si>
  <si>
    <r>
      <rPr>
        <u val="single"/>
        <sz val="11"/>
        <color indexed="11"/>
        <rFont val="Calibri"/>
      </rPr>
      <t>https://www.youtube.com/watch?v=z-9vbslYOPE</t>
    </r>
  </si>
  <si>
    <t>Among the most common mental health problems seen in society is anxiety disorder. Whether it be phobias or obsessive-compulsive disorder, anxiety disorders have a significant impact on the life quality of individuals. Cognitive behavioral therapy or in other words exposure therapy is one of the most commonly used techniques used in treatment of anxiety disorders. Traditional exposure therapy involves gradual exposure to real life objects and situations in order to achieve desensitization.  However, there are a number of obstacles in traditional exposure therapy which decrease the tendency to receive professional help and also increase dropout rates. Leading obstacles can be outlined as; high therapy cost and time requirement as well as confidentiality concerns particularly in cases where therapy needs to be conducted in public spaces.</t>
  </si>
  <si>
    <t>Through use of VR, their solution makes cognitive behavior therapy more accessible, cost effective and safe. Compared to traditional therapy, VivoosVR offers several advantages. Exposure therapy can be conducted risk free without any unexpected occurrences. Any environment, situation or object can be created within the virtual world with minimal cost. Therapy takes less time since it can now be conducted at any location without the need to travel. Privacy related client concerns are prevented since public scenarios can be created in the virtual environment. Overall, VivoosVR will allow us to help provide high quality mental health care to larger populations with less required resources. Besides existing academic and practical evidence, effectiveness of VivoosVR has been confirmed through clinical study conducted under ethical board approval. An international academic paper outlining the findings of the study has been published.</t>
  </si>
  <si>
    <t xml:space="preserve">They try to support a wide range of off-the-shelf hardware. The goal is to place their solution at a balance between functional visual fidelity and affordability.  Their content is designed to allow for easy customization depending on the specific needs of the beneficiary. They value user feedback and try to adopt our solution accordingly through conducting pilots and partnerships. VivoosVR provides tech support and training to partners to ensure they have the institutional capacity to conduct VR therapy safely and effectively. </t>
  </si>
  <si>
    <t xml:space="preserve">
</t>
  </si>
  <si>
    <r>
      <rPr>
        <u val="single"/>
        <sz val="11"/>
        <color indexed="11"/>
        <rFont val="Calibri"/>
      </rPr>
      <t>http://www.ideasis.com.tr/index</t>
    </r>
  </si>
  <si>
    <t>Vula Mobile</t>
  </si>
  <si>
    <t>Mafami Pty Ltd</t>
  </si>
  <si>
    <t>Secure medical app that creates an advice and referral community for healthcare workers</t>
  </si>
  <si>
    <t>Frontline Health/LastMile, Connectivity</t>
  </si>
  <si>
    <t>UNDP Growth Stage Impact Ventures (GSIV) for SDGS, DRK Foundation</t>
  </si>
  <si>
    <t xml:space="preserve">26,000 health professionals registered on Vula in Sub-Saharan Africa.&lt;br&gt;&lt;br&gt;
850,000 referrals and discussions between patients and health workers or specialists. </t>
  </si>
  <si>
    <t xml:space="preserve">South Africa, Namibia and Botswana </t>
  </si>
  <si>
    <t>Kenya, Rwanda, Ghana, Zambia</t>
  </si>
  <si>
    <t>Seeking to expand to: Kenya, Rwanda, Ghana, and Zambia.</t>
  </si>
  <si>
    <r>
      <rPr>
        <u val="single"/>
        <sz val="11"/>
        <color indexed="8"/>
        <rFont val="Open Sans"/>
      </rPr>
      <t>https://www.youtube.com/watch?v=WOUoXJOG014</t>
    </r>
  </si>
  <si>
    <t>There's a lack of training and specialist advice for health workers and departments in marginalised communities. Referals to specialists are often time consuming both for patients and healthcare workers. Unecessary referrals can be common and waste precious human resources.</t>
  </si>
  <si>
    <t>Vula connects healthcare departments and healthcare workers with a more accurate referral system app. They have worked with academic hospitals to ensure the right clinical information for each speciality area is captured in the app in custom referral forms, which has shown a reduction of unnecessary referrals by 31%. Teams can co-manage a call roster, handovers, and forward patients within a team, improving efficiency of operations.</t>
  </si>
  <si>
    <t>Vula's goal is to improve healthcare for people living in rural, remote, and underserved areas. Ultimately we want patients to receive the right advice quickly and securely.</t>
  </si>
  <si>
    <t>Step 1: The healthcare worker downloads the app. She registers and can join their team or practice area. &lt;br&gt;&lt;br&gt;
Step 2: She searches for the facility she wants to refer, selects the on-call specialist department, and securely sends patient information (as per medical legal compliance) over the app. &lt;br&gt;&lt;br&gt;
Step 3: She is connected to a new specialist healthcare practitioner who can give her advice on her patient. Step 4. All referrals are secure, legally compliant, and more accurate.&lt;br&gt;&lt;br&gt;</t>
  </si>
  <si>
    <r>
      <rPr>
        <u val="single"/>
        <sz val="11"/>
        <color indexed="8"/>
        <rFont val="Open Sans"/>
      </rPr>
      <t>https://www.vulamobile.com/</t>
    </r>
  </si>
  <si>
    <r>
      <rPr>
        <u val="single"/>
        <sz val="11"/>
        <color indexed="8"/>
        <rFont val="Open Sans"/>
      </rPr>
      <t>https://digitalx.undp.org/images/solutions/Vulamobile.png</t>
    </r>
  </si>
  <si>
    <t>Whrrl</t>
  </si>
  <si>
    <t>Solving distress sale and post-harvest financing problems for small holderfarmers.</t>
  </si>
  <si>
    <t>SDG 17: Partnerships for the goals; SDG 1: No poverty; SDG 10: Reduced inequalities; SDG 8: Decent work and economic growth</t>
  </si>
  <si>
    <t>CDL (University of Toronto), CIIE, IIM Ahmedabad, Mass Challenge USA, Pusa Krishi, IIT, Kanpur</t>
  </si>
  <si>
    <t>Currently live in 1,400 warehouses.&lt;br&gt;&lt;br&gt;
Tokenized $600M+ commodities.&lt;br&gt;&lt;br&gt;
Served 10,000+ smallholder farmers by disbursing digital loans worth $6M+ within the last 12 months.</t>
  </si>
  <si>
    <t xml:space="preserve">South East Asian and African countries. </t>
  </si>
  <si>
    <t xml:space="preserve">Whrrl is looking to expand its operations to global south markets starting with South East Asian &amp; African Markets. As a part of an international expansion plan, they have already entered into partnerships in the Philippines and Singapore and are actively working on commencing operations in the coming quarter (2022). </t>
  </si>
  <si>
    <r>
      <rPr>
        <u val="single"/>
        <sz val="11"/>
        <color indexed="8"/>
        <rFont val="Open Sans"/>
      </rPr>
      <t>https://youtu.be/7d2omFLDoN8</t>
    </r>
  </si>
  <si>
    <t xml:space="preserve">Distress sale of harvests by farmers due to post-harvest demand-supply mismatch is a sad reality of the agriculture sector with some of the crops selling at 30-50% below the average yearly price, resulting in low realisable income for farmers. Additionally, smallholder farmers encounter difficulties in obtaining reasonable finance, due to the lack of recognisable collateral and the perceived high risk of lending to these communities by financial institutions. The existing system of warehouse receipt finance is largely manual and geared toward traders instead of farmers with a high risk of collateral fraud.  </t>
  </si>
  <si>
    <t>Whrrl offers a blockchain-integrated digital lending &amp; trading platform that connects farmers, warehouses, and banks to help farmers obtain instant credit of loans against their crop deposits made in affiliated warehouses, thereby avoiding a "distress sale" of their produce. Whrrl's blockchain technology-based platform ensures that fraudulent banking practices are eliminated, thereby unlocking credit flow to the ecosystem at a significantly reduced cost of underwriting while digital lending helps bring financial services to the doorstep of the farmers.</t>
  </si>
  <si>
    <t>Whrrl's platform offers farmers Warehousing, Warehouse Receipt Finance &amp; Marketplace facilities to solve their "distress sale" issues, and access to finance &amp; market linkage problems. Farmers who cannot access the mobile application or who are not digitally literate can carry out the digital lending/trading activity at partner warehouses.</t>
  </si>
  <si>
    <t>Step 1: Whrrl onboards government/private warehouses and lenders on its blockchain platform. &lt;br&gt;&lt;br&gt;
Step 2: The farmer/borrower logs into the mobile app and selects a nearby warehouse serving his/her needs and books a slot in the warehouse of choice. &lt;br&gt;&lt;br&gt;
Step 3: Farmers bring their harvested crops to the warehouse where a quality and quantity check is performed. &lt;br&gt;&lt;br&gt;
Step 4: Once the deposit is completed, the warehouse operator logs into the Blockchain web application and generates the tokenised warehouse receipts which are automatically shared with the farmers on their mobile app. &lt;br&gt;&lt;br&gt;
Step 5: The borrower selects the particular receipt in the mobile app and applies for a loan to the bank of his/her choice from the banking marketplace, which is when the WHR and all details related to the farmer and the commodity are shared with the respective bank. In case the borrower is unable to use the mobile app or does not have a phone, the warehouse operator assists them at the kiosk to apply for a loan. &lt;br&gt;&lt;br&gt;
Step 6: On receipt of the loan application, banks issue the loan in real-time. &lt;br&gt;&lt;br&gt;
Step 7: Once approved, the money gets credited to the borrower's bank account and an auto-lien is created in the warehouse blockchain network. On repayment of the loan, the lien is also removed automatically.&lt;br&gt;&lt;br&gt;
Step 8: Whenever the farmer wants, he/she can sell the warehoused commodity on the mobile app to a pool of online buyers and the payment received from buyers will be used to repay the claims of the bank first and the excess amount will be credited to farmer's bank account using an escrow mechanism.&lt;br&gt;&lt;br&gt;</t>
  </si>
  <si>
    <r>
      <rPr>
        <u val="single"/>
        <sz val="11"/>
        <color indexed="8"/>
        <rFont val="Open Sans"/>
      </rPr>
      <t>https://whr.loans/</t>
    </r>
  </si>
  <si>
    <r>
      <rPr>
        <u val="single"/>
        <sz val="11"/>
        <color indexed="8"/>
        <rFont val="Open Sans"/>
      </rPr>
      <t>https://digitalx.undp.org/images/solutions/warehouse-receipt-finance-suite.png</t>
    </r>
  </si>
  <si>
    <t>Zlto NPC</t>
  </si>
  <si>
    <t>Using blockchain to increase engagement and volunteering amongst youth,</t>
  </si>
  <si>
    <t>Digital Skills &amp; Literacy</t>
  </si>
  <si>
    <t>SDG 1: No poverty; SDG 8: Decent work and economic growth; SDG 17: Partnerships for the goals</t>
  </si>
  <si>
    <t xml:space="preserve">Open Source, SaaS. </t>
  </si>
  <si>
    <t>UNICEF, Innovation Incubator and Accelerator Program (RLabs).</t>
  </si>
  <si>
    <t xml:space="preserve">In South Africa, over 100,000 users have completed 877,595 hours of verified work ( 3M+ beneficiaries and 1.8M+ transactions recorded so far).&lt;br&gt;&lt;br&gt;
Over 1.5M Youth Engagements in Yoma-related Activities and Challenge Opportunities.&lt;br&gt;&lt;br&gt;
Over 250K youths registered in Yoma-related Offerings.&lt;br&gt;&lt;br&gt;
Over 100K youth engagements in personalized learning opportunities. </t>
  </si>
  <si>
    <t>South Africa, Nigeria, Tanzania, UK, Kenya</t>
  </si>
  <si>
    <t>The immediate aim is to continue strengthening existing relationships in the active countries. It then plans to expand to more countries in Africa through the use of APIs with UNICEF which is a strategic partner for the YOMA platform.</t>
  </si>
  <si>
    <r>
      <rPr>
        <u val="single"/>
        <sz val="11"/>
        <color indexed="8"/>
        <rFont val="Open Sans"/>
      </rPr>
      <t>https://youtu.be/rCzO976p0LM</t>
    </r>
  </si>
  <si>
    <t>Zlto NPC target problem is tackling the unemployment rate especially in South Africa which keeps climbing higher and higher. Now it's currently sitting at 35.3% for the general population and amongst youth it's over 65%. This makes this particular challenge they are solving very relevant to UNDP as it address two of the SDGs namely 1.No Poverty and 8. Decent Work and Economic Growth. There are three key barriers that prevents people from getting job namely lack skills, lack of experience and the cost of finding employment.</t>
  </si>
  <si>
    <t>Zlto NPC helps ensure that youth get access to education which results in skills, encouraging the culture of volunteering to build up work experience, and subsidising the cost of finding employment to reduce barriers. The platform uses blockchain technology to increase engagement amongst youths, has live dashboards, and innovative rewards systems.</t>
  </si>
  <si>
    <t>The platform is made to be as data-free as possible in order to provide equal access. The platform can also be accessed via a web-based app for those without mobile devices.</t>
  </si>
  <si>
    <t>Step 1: Partnering with SMME's, NGOs, and governments to incentivize and track positive behaviour amongst young people in order for them to gain skills and work experience.&lt;br&gt;&lt;br&gt;
Step 2: Unemployed youths register on the Zlto platform. &lt;br&gt;&lt;br&gt;
Step 3: Upon registration, they can upload content, can participate in surveys, or complete over 300 nano courses on the platform. &lt;br&gt;&lt;br&gt;
Step 4: The deeds are verified by either program administrators or a group of super users through a peer review process using smart contracts on the blockchain. When good deeds have been verified they will be allocated points in the form of digital currency called Zlto. &lt;br&gt;&lt;br&gt;
Step 5: The users can then redeem points accumulated in their wallet to purchase items on the Zlto marketplace from SMMEs and National Vendors who are on the platform. &lt;br&gt;&lt;br&gt;
Step 6: The impacts and transactions that have been verified are automatically stored and available via the Zlto admin dashboards. &lt;br&gt;&lt;br&gt;</t>
  </si>
  <si>
    <r>
      <rPr>
        <u val="single"/>
        <sz val="11"/>
        <color indexed="8"/>
        <rFont val="Open Sans"/>
      </rPr>
      <t>https://www.zlto.co/</t>
    </r>
  </si>
  <si>
    <r>
      <rPr>
        <u val="single"/>
        <sz val="11"/>
        <color indexed="8"/>
        <rFont val="Open Sans"/>
      </rPr>
      <t>https://digitalx.undp.org/images/solutions/zlto.png</t>
    </r>
  </si>
  <si>
    <t>Zzapp Malaria</t>
  </si>
  <si>
    <t>AI for planning, executing, and monitoring of large-scale, cost-effective anti-malaria operations</t>
  </si>
  <si>
    <t>Diagnostics, Disease Management, Information Systems</t>
  </si>
  <si>
    <t>SDG 1: No poverty; SDG 3: Good health and well-being</t>
  </si>
  <si>
    <t>First place ($3M) in the IBM Watson XPRIZE AI for Good competition, Cisco Global Problem Solver 2021, Google for Startups SDGs</t>
  </si>
  <si>
    <t>In 2022, in a pilot in districts with both urban and rural areas in São Tomé and Príncipe, covering more than 160,000 people, Zzapp had a reduction impact on mosquito population of 75% and on malaria cases of 53% for a cost that in urban and semi urban areas was $0.4 (twice as cost-effective as bed nets).</t>
  </si>
  <si>
    <t>Mozambique, Kenya, São Tomé and Príncipe</t>
  </si>
  <si>
    <t>Rwanda, Equatorial Guinea, Kenya, Mozambique, Ethiopia, Nigeria, Niger, Chad, Uganda, DRC, Guyana and Suriname, Solomon islands, Papua New Guinea, Thailand, India, and Cambodia.</t>
  </si>
  <si>
    <t>Zzapp is working, or has worked, in Ethiopia, Ghana, Kenya, Tanzania, Kenya, and São Tomé and Príncipe. Zzapp has been collaborating with leading academic and operational partners such as the ICIPE, KEMRI and The London School of Hygiene &amp;Tropical Medicine and Goodbye Malaria. Zzapp aims to work with all countries where malaria is present.</t>
  </si>
  <si>
    <r>
      <rPr>
        <u val="single"/>
        <sz val="11"/>
        <color indexed="8"/>
        <rFont val="Open Sans"/>
      </rPr>
      <t>https://www.youtube.com/watch?v=DVCxfV33a8Q</t>
    </r>
  </si>
  <si>
    <t>Killing, every year, hundreds of thousands, sickening millions and greatly impeding developing economies, malaria is one of the worst problems in Africa. Nonetheless, malaria has been eliminated after successful operations in many countries, specifically, well resourced countries. A key method in these operations was thorough treatment of the water bodies in which mosquitoes breed. Such operations require significant investment, but completely resolve, rather than merely manage the problem. Zzapp Malaria developed an artificial intelligence-based system that enables the planning and execution of operations that are highly cost-effective even in Africa’s most challenging conditions.</t>
  </si>
  <si>
    <t>An artificial intelligence-based system for planning, executing, and monitoring of large-scale, cost-effective anti-malaria operations, focusing on urban areas.</t>
  </si>
  <si>
    <t>Zzapp intentionally designed their artificial intelligence to include all communities, in all areas. For example their house-detection algorithm detects not only modern houses (prevalent, for example, in Ghana) but also traditionally built huts (prevalent, for instance, in Malawi). Zzapp works well both on less advanced smartphones and in areas with weak internet infrastructure and limited access to power sources. Furthermore, the app uses iconography in addition to text, to make it accessible to low-literacy audiences, and to maximize the efficiency of field workers. They have discovered that for many of their workers the app is a first-time encounter with digital technology, and that the training they receive from them is a significant source of empowerment for them in many additional areas. The app is very user-friendly, so that the average training, even of high-school graduates who lack technological literacy, takes no longer than a few hours. Furthermore, it works on inexpensive phones available in low-income countries, can work offline when in the field, and conserves battery life.</t>
  </si>
  <si>
    <t>Step 1: Planning: our artificial intelligence analyzes satellite images to locate houses and areas with high probability of the presence of water bodies, and uses climate data to recommend the best seasonality for launching the operation. Based on the system's recommendations, as well as our entomological and epidemiological analysis, we devise a nationwide strategy. &lt;br&gt;&lt;br&gt;
Step 2: Assigning - the system automatically divides the areas that will be treated to "chunks" of 100 square meters, and assigns them to field workers. &lt;br&gt;&lt;br&gt;
Step 3: Mapping - field workers use the app to navigate through the areas they were assigned, and map (and sometimes sample) water bodies they locate. Information is uploaded automatically to the system. &lt;br&gt;&lt;br&gt;
Step 4: Treatment - field workers: 1. treat the water bodies that were detected; 2. Spray houses that were recommended by the system; and 3. Place light traps and sugar traps in locations recommended by the system. Data is uploaded automatically to the system. &lt;br&gt;&lt;br&gt;
Step 5: Monitoring - the system flags undertreated areas and/or areas in which the reduction of mosquitoes is insufficient.&lt;br&gt;&lt;br&gt;</t>
  </si>
  <si>
    <r>
      <rPr>
        <u val="single"/>
        <sz val="11"/>
        <color indexed="8"/>
        <rFont val="Open Sans"/>
      </rPr>
      <t>https://www.zzappmalaria.com</t>
    </r>
  </si>
  <si>
    <r>
      <rPr>
        <u val="single"/>
        <sz val="11"/>
        <color indexed="8"/>
        <rFont val="Open Sans"/>
      </rPr>
      <t>https://digitalx.undp.org/images/solutions/zzapp_laptop.jpeg</t>
    </r>
  </si>
  <si>
    <t>Digital Governance Innovation and Transformation (DGIT)</t>
  </si>
  <si>
    <t>UNDP BPPS</t>
  </si>
  <si>
    <t>Legal identity systems that are interoperable with other functional registries such as voter registration or passports</t>
  </si>
  <si>
    <t xml:space="preserve">Public Services, Government Management, Information Systems </t>
  </si>
  <si>
    <t>SDG 16: Peace, Justice and Strong Institutions</t>
  </si>
  <si>
    <t>Open Source, White label</t>
  </si>
  <si>
    <t>Nominee</t>
  </si>
  <si>
    <t>UNDP CDO Sprint Programme</t>
  </si>
  <si>
    <t xml:space="preserve">Malawi: 10 million ID cards issued with access to various government services. &lt;br&gt;&lt;br&gt;
Honduras: 6 million ID cards were issued, building trust for a successful election. 
In the next year, same results are to be achieved in Vanuatu and Guinea-Bissau at least. </t>
  </si>
  <si>
    <t>Malawi, Honduras</t>
  </si>
  <si>
    <t>Belize, Trinidad Tobago, Dominica</t>
  </si>
  <si>
    <t>We are getting requests for support from different countries including Belize, Trinidad Tobago, Dominica and more in the pipeline. Also, function wise, in Malawi, the core registration function has been deployed and the CO and MS further requested to expand its function to digital wallet, legal case management system, and health data management system. In Vanuatu, a function on anti-money laundering is also requested.</t>
  </si>
  <si>
    <t>1) More than 1 billion population globally still lacks legal identity. One of the biggest causes of such a global identity gap is the inaccessibility of civil registration services.&lt;br&gt;
2) Member States have different foundational and functional registries of their population which do not interoperate and cause duplication of effort. &lt;br&gt;
3) Member States spend millions of dollars annually to maintain their civil registration services by paying maintenance fees for the proprietary software. &lt;br&gt;</t>
  </si>
  <si>
    <t xml:space="preserve">1) DGIT solution can significantly improve the quality, efficiency and accessibility of civil registration services by creating a ‘computerized legal identity system’  for the UN Member States in a cost-efficient manner.&lt;br&gt;
2) The strength of DGIT solution is its comprehensiveness. It ensures interoperability with other functional registries such as voter registration or passport. With its 10+ years deployment experience, it is proven that the solution can address many of their complex workflows. &lt;br&gt;
3) Since DGIT provides a comprehensive package of support (i.e., UNDP-developed software with experts who tailor the solutions to align with legal framework of a country, local capacity building support to maintain the deployed solutions), Member States’ financial burden to maintain civil registration service will significantly decrease. </t>
  </si>
  <si>
    <t>The solution supports the capacity of the government directly and therefore the targeted populations will get benefits indirectly. When registering people, the DGIT solutions ensure that people with disabilities or manual labor workers whose biometrics cannot be captured have alternative means to be included in the registry. Also, for those living in remote areas can be registered offline and when the network is back, the computerized data will be synchronized with the system in a manner to ensure data protection and cyber security.</t>
  </si>
  <si>
    <t>Step 1: We work with governments who are coming out of a crisis related to elections or identity registries to define a strategy to reform said strategies. &lt;br&gt;&lt;br&gt;
Step 2: We help the governments fundraise with international donors or multilateral banks. &lt;br&gt;&lt;br&gt;
Step 3: We hire a team of international experts in various areas to support the government and procure the equipment required to improve and deploy identity management (and other governance) solutions. &lt;br&gt;&lt;br&gt;
Step 4: We roll out identity management services. From the ICT perspective, people interact with e-gov services or with booth software managed by a government operator (e.g. submitting an application for a biometric ID). &lt;br&gt;&lt;br&gt;
Step 5: The application is validated, and in compliance with regulatory and operational requirements at the back office (can be partially or totally automated depending on regulatory requirements). &lt;br&gt;&lt;br&gt;
Step 6: Documents are issued to the requesting individuals, or rights and obligations as defined in the solution are assigned as per legislation.&lt;br&gt;&lt;br&gt;</t>
  </si>
  <si>
    <r>
      <rPr>
        <u val="single"/>
        <sz val="11"/>
        <color indexed="11"/>
        <rFont val="Open Sans"/>
      </rPr>
      <t>https://www.cgdev.org/sites/default/files/malawi-journey-towards-transformation.pdf</t>
    </r>
  </si>
  <si>
    <r>
      <rPr>
        <u val="single"/>
        <sz val="11"/>
        <color indexed="8"/>
        <rFont val="Open Sans"/>
      </rPr>
      <t>https://digitalx.undp.org/images/solutions/DGIT.png</t>
    </r>
  </si>
  <si>
    <t>Mizan 2</t>
  </si>
  <si>
    <t>UNDP PAPP/ Palestine</t>
  </si>
  <si>
    <t>Facilitating access to justice, transparent judicial process, and comprehensive data to policy makers</t>
  </si>
  <si>
    <t>Service provision, Good Governance &amp; Anti-Corruption</t>
  </si>
  <si>
    <t xml:space="preserve">SDG 16: Peace, justice and strong institutions; SDG 5: Gender equality </t>
  </si>
  <si>
    <t>USAID</t>
  </si>
  <si>
    <t>Currently, there are 2796 active users in the system within the judicial authority, 6317 lawyers using the system by utilizing the lawyers' interface, and 1745 users from other relevant organizations. &lt;br&gt;&lt;br&gt;
In addition to 142,722 (13171 females/129551 males) members of the public, with active users' account, utilizing the system e-services. In 2021, a survey was conducted to measure the Palestinian satisfaction on the services of the justice sector. 83% of the survived lawyers mentioned that they now always use the Mizan 2 to manage their cases. &lt;br&gt;&lt;br&gt;
In another Mizan 2 users survey conducted in 2018, 87% of the over all Mizan 2 users expressed their satisfaction with the application, while 91 % of the survived judges said that the Mizan 2 system speed up the litigation process.</t>
  </si>
  <si>
    <t>Palestine</t>
  </si>
  <si>
    <t>Since 2021 UNDP Palestine and UNDP Djibouti has been in contact to determine the feasibility of using the Mizan 2 solution for case management and court management in Djibouti. After initial study was concluded, the two parties decided that the software meet the needs of Djibouti justice system, and an MOU has been drafted to formalize the relation between the two justice systems. As soon as the MOU is signed, the customization process will start with support from UNDP and the Palestinian high judicial council throughout the piloting process.</t>
  </si>
  <si>
    <t xml:space="preserve">In Palestine, the Mizan II has been consistently improved by HJC and shared with other justice institution under bilateral MOUs. Therefore, on a local level, to ensure the optimum benefit from the development of the software, an e-justice committee was formed by all justice institutions, and they produced a matrix of all services that can be developed based on the Mizan II data. 
As a next step, Sawasya will support HJC in establishing a committee of developer form the various justice institutions to work as taskforce for the development of the software, in order for any improvement on the system/services to apply to all users.
Regionally, the project is looking at exporting Mizan II to other countries as digital public good. Several discussions took place with UNDP rule of law programs in the region to share the Mizan II software instead of initiating a new software development process.
</t>
  </si>
  <si>
    <t>https://www.youtube.com/watch?v=w6OtXa4a4Xg&amp;t=1s</t>
  </si>
  <si>
    <t xml:space="preserve">Mizan II system was developed under various project funded by different donors in support of access to justice. Each project built on the work of the previous one. The idea originated when it was noted that courts were working in silos, with each court applying different procedures to case registration and handling. </t>
  </si>
  <si>
    <t>Mizan II system is an integrated case management system for courts, facilitating management of cases, court filing and evidence storage, linking courts, relevant ministries, enforcement, corrections and financial institutions, with direct access for lawyers and the public. Introducing an electronic case management system, helped in unifying the procedures between courts, and across all courts levels.</t>
  </si>
  <si>
    <t>The Mizan 2 provides easy access through a mobile application to lawyers and members of the public. The App provides information on the court hearings schedule, allows for full case review with up to data scanned document and hearing minutes being instantly available as the hearing concludes. The Mizan 2 also provides notification on enforcement cases specially to women and children who collect alimony cheques, and inform them when the cheque is ready for collection. In the recent weeks, the system piloted an electronic transfer to the beneficiaries account, which saves them from coming to the court all together. Another example was during the covid-19 restrictions, when Mizan 2 App allowed the public to book appointments at the notary public, to reduce number of people receiving the service at any given time.</t>
  </si>
  <si>
    <t>An example of alimony payment. &lt;br&gt;&lt;br&gt;&lt;br&gt;&lt;br&gt;
Step 1: Request for alimony from the beneficiary is lodged using Mizan e-services. &lt;br&gt;&lt;br&gt;
Step 2: the request is automatically communicated to an enforcement department for judge approval. &lt;br&gt;&lt;br&gt;
Step 3: the judge approves the payment request.&lt;br&gt;&lt;br&gt; 
Step 4: the agreed-on alimony is automatically transferred to the beneficiary account and they receive a notification of the payment.&lt;br&gt;&lt;br&gt;</t>
  </si>
  <si>
    <r>
      <rPr>
        <u val="single"/>
        <sz val="11"/>
        <color indexed="8"/>
        <rFont val="Open Sans"/>
      </rPr>
      <t>https://www.ps.undp.org/content/papp/en/home/projects/sawasyaii.html</t>
    </r>
  </si>
  <si>
    <r>
      <rPr>
        <u val="single"/>
        <sz val="11"/>
        <color indexed="8"/>
        <rFont val="Open Sans"/>
      </rPr>
      <t>https://digitalx.undp.org/images/solutions/Mizan-2.png</t>
    </r>
  </si>
  <si>
    <t>National Intelligence for Skills, Education, Employment &amp; Entrepreneurship (NISE)</t>
  </si>
  <si>
    <t>Aspire to Innovate (a2i), ICT Division, Cabinet Division, UNDP Bangladesh</t>
  </si>
  <si>
    <t>A platform that connects government, skills development, service providers, industries, and youth.</t>
  </si>
  <si>
    <t>Information Access, Digital Skills &amp; Literacy, Livelihood</t>
  </si>
  <si>
    <t>SDG 4: Quality education; SDG 8: Decent work and economic growth</t>
  </si>
  <si>
    <t>AI/ML, SaaS, Big Data, IaaS, PaaS</t>
  </si>
  <si>
    <t>32 Government departments under 23 Ministries, ICT Division &amp; Cabinet Division (Host Ministries), National Skill Development Authority, Prime Ministers Office (National Coordination Agency), UNDP, UNICEF, ILO, UNDP Somalia, Ministry of Communication &amp; Technology, Somalia, UNDP Jordan, Ministry of Digital Economy and Entrepreneurship, Jordan</t>
  </si>
  <si>
    <t xml:space="preserve">450+ Skills Service Providers onboarded to provide market-driven skills to youth. &lt;br&gt;&lt;br&gt;
700K unemployed youth registered in NISE (200K women).&lt;br&gt;&lt;br&gt;
230K job opportunities created for the unemployed youth.&lt;br&gt;&lt;br&gt;
Piloting started by SME Foundation to reach 7.8M CMSMEs in Bangladesh to ensure Access to Skills.&lt;br&gt;&lt;br&gt;
The government of Somalia has replicated NISE under the name of “Shaqo Abuur” for the skills development &amp; decent employment of 5.32 M youths. &lt;br&gt;&lt;br&gt;
The government of Jordan has replicated NISE under the name of “Digi Maharat” to provide skills development &amp; employment, and entrepreneurship support to 2.8 M youths.
</t>
  </si>
  <si>
    <t>Bangladesh, Somalia, Jordan</t>
  </si>
  <si>
    <t>Maldives, Haiti, Nepal</t>
  </si>
  <si>
    <t>Haiti, Ghana, Myanmar, Zambia</t>
  </si>
  <si>
    <t>https://www.youtube.com/watch?v=p6tzawPd4Hw</t>
  </si>
  <si>
    <t>There is a mismatch between the demand and supply of relevant skills is considered to be the key reason behind unemployment and inefficiencies in the labour market. &lt;br&gt;
According to ILO, in Bangladesh alone, each year almost 2 million youths join the country’s 82 million labour force. These youths often face the hassles of going to multiple offices to collect the right information regarding skills, education, employment and entrepreneurship which leads to spending huge costs and time. A significant portion of these youths lives in disadvantaged areas (i.e., hill tracts, river islands) where youth unemployment is on the rise because of social, economic, political and geographical seclusion. &lt;br&gt;
Furthermore, the stakeholders of skills, education, employment and entrepreneurship - youth, skills providers and industries and employers usually operate in a silo approach, without any linkages among them, which ultimately leads to a widening supply-demand gap.&lt;br&gt;</t>
  </si>
  <si>
    <t>National Intelligence for Skills, Education, Employment &amp; Entrepreneurship (NISE) is a one-stop data platform that is matchmaking among its broad range of stakeholders - government departments under ministries relevant to skills development, public and private skills service providers, industries, and youth. The core mission of this platform is to bridge the gap between the demand and supply sides to create employment opportunities for the youth. All the stakeholders are brought under one umbrella to make sure that quality and demand driven skills development trainings are accessible by the youth while adequate and appropriate job placement announcements can be reached to the right target audience. 
This platform is helping the country to accomplish SDG 4- Ensure inclusive and equitable quality education and promote lifelong learning opportunities for all (Target 4.3- Equal access to affordable technical, vocational and higher education, Target 4.4- Increase the number of people with relevant skills for financial success and Target 4.5- Ensure equal access to all levels of education and vocational training for the vulnerable, including persons with disabilities, indigenous peoples and children in vulnerable situations) and SDG 8- Promote sustained, inclusive and sustainable economic growth, full and productive employment and decent work for all (Target 8.5- Full employment and decent work with equal pay, Target 8.6- Promote youth employment, education and training) by 2030 successfully and become a developed country by 2041.</t>
  </si>
  <si>
    <t xml:space="preserve">NISE provides increased access to information, is designed for social inclusivity, and provides opportunities for meaningful employment. A couple of ways NISE bridges the digital divide includes:
1.  Youths in hard-to-reach areas are able to access to AI based career guidance, skills trainings, job forecast, apprenticeship opportunities, business and entrepreneurship guidance, migration suggestions, etc.
2. While designing the platform’s architecture, priority has been given to the people with disabilities to make this system socially comprehensive. For their swift accessibility, the platform offers specialized services - i.e., voice command, reading guide, font customization, cursor customization etc. 
</t>
  </si>
  <si>
    <t xml:space="preserve">Step 1: Collect real-time manpower demands from industries.&lt;br&gt;&lt;br&gt; 
Step 2: Matchmake these demands with the skills service providers and youth.&lt;br&gt;&lt;br&gt; Step 3: Support the skills service providers to redesign courses based on market demand. &lt;br&gt;&lt;br&gt;
Step 4: Support the skills service providers to connect youths with market demand skills courses. &lt;br&gt;&lt;br&gt;
Step 5: Generate online certificates of participation and assessment in skills courses for the youth. Step 6: Ensure decent employment through job fairs/online applications.&lt;br&gt;&lt;br&gt; </t>
  </si>
  <si>
    <r>
      <rPr>
        <u val="single"/>
        <sz val="11"/>
        <color indexed="8"/>
        <rFont val="Arial"/>
      </rPr>
      <t>https://nise.gov.bd</t>
    </r>
  </si>
  <si>
    <r>
      <rPr>
        <u val="single"/>
        <sz val="11"/>
        <color indexed="8"/>
        <rFont val="Open Sans"/>
      </rPr>
      <t>https://drive.google.com/open?id=1btHLDjbfH1YsmW-Nu-N8ct02nKXQivm6</t>
    </r>
  </si>
  <si>
    <t>Bahmni</t>
  </si>
  <si>
    <t>The Bahmni Coalition</t>
  </si>
  <si>
    <t>Hospital Management Information System (HMIS) and EMR software for low-resource settings.</t>
  </si>
  <si>
    <t xml:space="preserve">Medical Records, Information Systems, Community Health </t>
  </si>
  <si>
    <t>SDG 10: Reduced inequalities; SDG 3: Good health and well-being</t>
  </si>
  <si>
    <t>Open Source, White label, SaaS, Digital Public Good.</t>
  </si>
  <si>
    <t>Digital Square, Thoughtworks, DPG Alliance.</t>
  </si>
  <si>
    <t xml:space="preserve">As of 2019, Bahmni has been used in over 500 sites in over 50 countries. Over two million patient records have been created in Bahmni by over four thousand users during that same period. </t>
  </si>
  <si>
    <t>Over 50 countries</t>
  </si>
  <si>
    <t>Currently working with India's National Health Authority (NHA) to create a lightweight version of Bahmni for use in small clinics and hospitals. This new version called Bahmni Lite for Clinics will be offered as a Software as a Service (SaaS) and aims to be an affordable solution that providers can easily adopt. This model and product can be expanded to other Low and Middle Income Countries (LMICs).</t>
  </si>
  <si>
    <r>
      <rPr>
        <u val="single"/>
        <sz val="11"/>
        <color indexed="8"/>
        <rFont val="Open Sans"/>
      </rPr>
      <t>https://www.youtube.com/watch?v=HvyqwcdftRw&amp;list=PLzknGpbejfSw3aOwuTbjUDdmtXvLjgyD6&amp;index=1</t>
    </r>
  </si>
  <si>
    <t>The main problems that Bahmni seeks to address are; Missing or incomplete patient health history due to paper records, Lack of integration across systems,  Leverage available technical capacity, Difficult to use systems that get in the way rather than support healthcare providers, Digital Health Equity and many others. Bahmni target market is LMIC and LDC and is used in more than 50 countries.</t>
  </si>
  <si>
    <t>Bahmni has created an open source Hospital Management Information System (HMIS) and Electronic Medical Record (EMR) software for low-resource settings. Bahmni wants to provide a high-quality, free, open source solution that is comparable to the best tools available in high income countries.</t>
  </si>
  <si>
    <t xml:space="preserve">Bahmni was specifically designed to work in low-connectivity settings. It can be easily installed on-premise and supported without the need for software development skills. Bahmni is highly configurable and supports many different features without the need for technical expertise. Using the Bahmni Connect mobile app, users have the possibility to do offline work and sync data back to a central server. </t>
  </si>
  <si>
    <t>Step 1: An implementation partner facilitates discussions to understand the institution’s requirements. Based on this, they provide an initial proposal with cost and time estimates.
Step 2: The institution selects an implementation partner based on the proposals considering cost and any value-added services. An implementation plan is finalized with a pricing quote for the project.
Step 3: Implementation partners arrange the necessary infrastructure facilities such as hardware (both end-user and server) and networking. The implementation partners configure Bahmni based on the requirements identified. Custom forms and data sets needed to support the workflow at the institution are configured. Acceptance tests are conducted with a smaller set of users to get feedback and tweak the system according to needs.
Step 4: Implementation partners provide end-user training to various groups of users such as clinicians, nursing staff, front-office staff and administrators. Roll-out is typically phased by department or location. Users start using the system.
Step 5: The institution typically engages either the implementation partner or a different local partner to help them with any ongoing hardware/software issues and to continue to adapt the system for use. If there are in-house staff responsible for maintaining the system, they use the Bahmni community channels or discussion forums to seek support.</t>
  </si>
  <si>
    <r>
      <rPr>
        <u val="single"/>
        <sz val="11"/>
        <color indexed="8"/>
        <rFont val="Open Sans"/>
      </rPr>
      <t>https://www.bahmni.org/</t>
    </r>
  </si>
  <si>
    <r>
      <rPr>
        <u val="single"/>
        <sz val="11"/>
        <color indexed="8"/>
        <rFont val="Open Sans"/>
      </rPr>
      <t>https://digitalx.undp.org/images/solutions/bahmni.png</t>
    </r>
  </si>
  <si>
    <t>Community Health Toolkit (CHT)</t>
  </si>
  <si>
    <t xml:space="preserve">Medic Mobile, Inc. </t>
  </si>
  <si>
    <t>A digital public good and open source software for community health systems.</t>
  </si>
  <si>
    <t>Community Health, Information Systems, Frontline Health/LastMile</t>
  </si>
  <si>
    <t>SDG 3: Good health and well-being; SDG 5: Gender equality; SDG 17: Partnerships for the goals</t>
  </si>
  <si>
    <t>Amref, Barefoot College, Bayer Foundation, BeeHyv, Bohemian Foundation, BRAC, the Catholic Medical Mission Board, D-tree International, Dovetail Impact Foundation, East Bali Poverty Project, Goldsmith Foundation, Guild Digital, Harvard University, HealthRight International, Integrate Health, International Care Ministries, Ilara Health, I-TECH, JKUAT, Jhpiego, Johnson &amp; Johnson, Kathmandu University, Living Goods, Malaria Consortium, Médecins San Frontiérs, Ministry of Health Kenya, Ministry of Health and Public Hygiene Mali, Ministry of Health and Population Nepal, Ministry of Health Niger, Ministry of Health and Public Hygiene Togo, Ministry of Health Uganda, Ministry of Health Zanzibar, Muso Health, Palladium International, Partners in Health, Rural Health Collaborative, Safari Doctors, Skoll Foundation, Stanford University, SunyaEk, TotoHealth, UNICEF, University of Washington, Village Health Works, VisorTech</t>
  </si>
  <si>
    <t xml:space="preserve">13 countries with active CHT implementations. &lt;br&gt;&lt;br&gt; 
41,216 active users. &lt;br&gt;&lt;br&gt; 
92 million caring activities (all-time). &lt;br&gt;&lt;br&gt; 
6 national governments selected the CHT as a digital community platform of choice. &lt;br&gt;&lt;br&gt; 
52 active projects leveraging the CHT. &lt;br&gt;&lt;br&gt; 
30 unique workflows supported by the CHT. </t>
  </si>
  <si>
    <t>More than 13 countries</t>
  </si>
  <si>
    <t>From 2023-2025, they aim to triple the number of users – from 40,000 to 120,000 – who will leverage the CHT to provide care 100 million times. This growth is supported by MOH-approved scale roadmaps. They also aim to increase, from 6 to 10, the number of governments that select the CHT as a tool of choice to scale national community health information systems. Where there is interest, political will, and available resources, Medic is prepared to support any MOH, technical organization, and/or implementor working to advance community-based health systems.</t>
  </si>
  <si>
    <r>
      <rPr>
        <u val="single"/>
        <sz val="11"/>
        <color indexed="11"/>
        <rFont val="Calibri"/>
      </rPr>
      <t xml:space="preserve">https://youtu.be/Gxf0xNvZPG8 </t>
    </r>
  </si>
  <si>
    <t>Half of the world's population cannot obtain essential health services because doctors, nurses, and facilities are either inaccessible, unaffordable, or under-resourced. These health system failures drive millions of annual deaths and incalculable morbidity, but software and new models of doorstep care can make a difference. System strengthening and system change are needed at unprecedented scale to ensure people can access the care they need and deserve.</t>
  </si>
  <si>
    <t>Medic serves as a technical steward of the CHT, a human-centered, scalable digital solution for last mile health delivery. It is a fully open-source digital public good, without licensing or per-user fees. Apps built with the CHT support many languages, run offline-first, work with feature phones (via SMS), smartphones (via Android apps), tablets, and computers and contain highly configurable areas of functionality: messaging, task management, decision support, longitudinal person profiles, and data analytics. User groups include CHWs, frontline supervisors, facility-based nurses, health system managers, and patients and caregivers. The CHT’s modular tools work together as an integrated platform to support care coordination for ANC, PNC, NCDs, immunizations, iCCM, commodity stock management, family planning, and nearly any infectious disease, including TB, HIV, and COVID-19.</t>
  </si>
  <si>
    <t xml:space="preserve">Medic has a deep focus on human-centered design principles. They design systems, workflows, and apps alongside CHWs and other users, directly at the community level, prioritizing the dignity and agency of end users. This approach makes them uniquely equipped to design solutions for complex use cases and health systems with the voice of the end-user included throughout the process – a user group with historically low literacy rates and minimal exposure to advanced technology.Digital health apps must also support health systems in a wide range of low infrastructure environments. Apps built with the CHT Core Framework are designed to be offline-first and work with only an occasional internet connection, enabling health workers to carry out important duties even when opportunities to sync their devices may be weeks apart. </t>
  </si>
  <si>
    <t>Step 1: Medic builds, sustains, and advances the CHT as a digital public good. &lt;br&gt;&lt;br&gt;
Step 2: Medic partners with Ministries of Health, NGOs, researchers, and public and private technical partners to design, deploy, and scale digital health apps that meet specific community health, wellbeing, and development needs.&lt;br&gt;&lt;br&gt;
Step 3: After dedicated training, health workers begin using the digital health apps in their day-to-day activities, as they provide doorstep care in their communities.&lt;br&gt;&lt;br&gt;
Step 4: High-quality data is created through the use of apps, offering an opportunity and responsibility to monitor health system performance, analyze data across use cases, understand impact, and continually improve the tools.&lt;br&gt;&lt;br&gt;
Step 5: With data aggregation and data visualization, Medic works with NGOs and government health system partners to incorporate data into national planning processes and allocate resources to address urgent health needs at the community-, regional- and national-levels.</t>
  </si>
  <si>
    <r>
      <rPr>
        <u val="single"/>
        <sz val="11"/>
        <color indexed="11"/>
        <rFont val="Calibri"/>
      </rPr>
      <t>www.medic.org</t>
    </r>
  </si>
  <si>
    <r>
      <rPr>
        <u val="single"/>
        <sz val="11"/>
        <color indexed="11"/>
        <rFont val="Calibri"/>
      </rPr>
      <t>https://drive.google.com/open?id=1v77qqyV1NFLAnXXfZiMXAXHAjzF9vFVx</t>
    </r>
  </si>
  <si>
    <t>DHIS2</t>
  </si>
  <si>
    <t>HISP Centre, University of Oslo</t>
  </si>
  <si>
    <t>The most widely used health information management system in the world.</t>
  </si>
  <si>
    <t>Health Governance, Information Systemsm, Data Analytics</t>
  </si>
  <si>
    <t>SDG 4: Quality education; SDG 3: Good health and well-being</t>
  </si>
  <si>
    <t>Open Source, Digital Public Good</t>
  </si>
  <si>
    <t>DPG Alliance, Digital Square, DIAL</t>
  </si>
  <si>
    <t>The large-scale use of DHIS2 for health programs in more than 100 countries means there are too many examples to list. Here are a few highlights: &lt;br&gt;&lt;br&gt;1. They've helped get more than 50 million people vaccinated against COVID-19 across 40+ countries in Africa, Asia and Latin America (for example, in Rwanda, where DHIS2 is used to streamline the vaccination workflow and provide digital vaccine certificates for millions of people), in addition to untold millions through routine immunization child immunization programs and campaigns against Polio, TB, Measles-Rubella, and more (such as in Bangladesh, where more than 25 million children were vaccinated in a mass MR campaign planned using DHIS2). &lt;br&gt;&lt;br&gt;2. They've provided PEPFAR with a digital solution to manage HIV prevention and treatment programs in 50+ countries, improving program management and service delivery for both HIV and associated TB programs. &lt;br&gt;&lt;br&gt;3. They've contributed to Malaria treatment and vector control programs in more than 30 countries, making it easier to predict and track Malaria outbreaks, manage the distribution of supplies, and monitor health outcomes (such as in Lao PDR, where the national DHIS2-based Malaria system is integrated with mSupply, making it easier for health authorities to monitor supply levels and predict demand to facilitate actionable analysis and planning).</t>
  </si>
  <si>
    <t>More than 100 countries</t>
  </si>
  <si>
    <t>Currently expanding in Latin America (Ecuador, Brazil and other countries) as well as regional systems in partnership with PAHO), Central Asia (Uzbekistan, in partnership with WHO EURO and the national MoH), North Africa, the Pacific, the Mediterranean and Middle East region (Jordan, with WHO EMRO and the national MoH). DHIS2 is also continuing to expand in regions where they have an established, long-term presence: Africa (Equatorial Guinea and Comoros, in partnership with the national MoHs) and South &amp; Southeast Asia. In addition, within countries where DHIS2 is already in use, they are working with partners such as the WHO and CDC to expand their use into additional health programme areas and other priority domains such as education (in partnership with GPE-KIX and Norad).</t>
  </si>
  <si>
    <r>
      <rPr>
        <u val="single"/>
        <sz val="11"/>
        <color indexed="8"/>
        <rFont val="Open Sans"/>
      </rPr>
      <t>https://youtu.be/UqXSMaXBtD8</t>
    </r>
  </si>
  <si>
    <t>DHIS2 is focused on meeting the needs of public health systems and health workers in low- and middle-income countries to be able to collect and use data related to health programs. This includes both aggregated data for planning, monitoring, decision making and evaluation of programs, and individual-level data for patient follow-up and health worker support. DHIS2 software is designed and implemented in collaboration with their network of regional HISP groups, who work directly with in-country partners in Ministries of Health and other organizations to ensure that we understand their pain points and that we are providing a platform that meets their needs. We also have a transparent software development roadmap process, where all users can give input through the public DHIS2 Community of Practice forum.</t>
  </si>
  <si>
    <t>DHIS2 is a free and open-source platform for collecting, aggregating, visualizing, sharing and analyzing data. It is the most widely used health information management system in the world.</t>
  </si>
  <si>
    <t>DHIS2 is committed to bridging the digital divide by providing a solution that works in the most challenging environments, including a robust offline mode for areas where internet connectivity is limited. To support areas of lower literacy (including digital literacy), the DHIS2 user interface allows for customizable data entry options that include graphical/pictorial options where relevant.</t>
  </si>
  <si>
    <t>Step 1: Working with Ministries of Health or other similar organizations to clearly define the structure, target outputs, and requirements for a specific program (such as immunization, maternal and child health, etc.), including data collection, indicators, and visualizations. &lt;br&gt;&lt;br&gt;
Step 2: Local experts configure the DHIS2 software to meet local needs. In many cases, given the global footprint of DHIS2, this means connecting new configurations to existing DHIS2 systems.&lt;br&gt;&lt;br&gt;
Step 3: Cascade training on the use of the system, as well as ongoing support to build the capacity of the national core team.&lt;br&gt;&lt;br&gt;
Step 4: Health workers collect information and enter it into DHIS2 using PC or mobile devices. Once entered, it is automatically synced with the national DHIS2 database. &lt;br&gt;&lt;br&gt;
Step 5: Managers review and validate the data, then use it for program monitoring and decision-making, such as coordinating outreach campaigns, managing medical stock, and planning health center staffing.&lt;br&gt;&lt;br&gt;</t>
  </si>
  <si>
    <r>
      <rPr>
        <u val="single"/>
        <sz val="11"/>
        <color indexed="8"/>
        <rFont val="Open Sans"/>
      </rPr>
      <t>https://dhis2.org</t>
    </r>
  </si>
  <si>
    <r>
      <rPr>
        <u val="single"/>
        <sz val="11"/>
        <color indexed="8"/>
        <rFont val="Open Sans"/>
      </rPr>
      <t>https://digitalx.undp.org/images/solutions/DHIS2.png</t>
    </r>
  </si>
  <si>
    <t>DiCRA</t>
  </si>
  <si>
    <t>UNDP India</t>
  </si>
  <si>
    <t>A Digital Public Good demystifying climate resilience in agriculture</t>
  </si>
  <si>
    <t>Resilience, Environmental Monitoring, AgTech</t>
  </si>
  <si>
    <t>SDG 2: Zero hunger; SDG 13: Climate action; SDG 17: Partnerships for the goals</t>
  </si>
  <si>
    <t>Digital Public Good, AI/ML</t>
  </si>
  <si>
    <t>UNDP Accelerator Labs, Rockefeller Foundation, Government of Telangana, ICRISAT, Zero Hunger Lab, JADS, RICH</t>
  </si>
  <si>
    <t xml:space="preserve">DiCRA data collaborative has attracted analytical contributions from 9 organizations and 100+ volunteering data scientists.&lt;br&gt;&lt;br&gt;
DiCRA is providing geospatial intelligence up to 20m spatial resolution on climate resilience covering 112,077 square km of land (area larger than South Korea) in Telangana State (India). It is used to optimize public investments of 71 million USD under 'Rythu Vedika' scheme in Telangana.&lt;br&gt;&lt;br&gt;
1350 unique users have used DiCRA with almost 10,000 views after the platform went LIVE in March 2022. 
</t>
  </si>
  <si>
    <t>Countries  expressed interested in DiCRA: India, Guatemala, Peru, Ecquador, Congo, Nigeria, Zambia</t>
  </si>
  <si>
    <t xml:space="preserve">In partnership with government, DiCRA is scaling to three more states in India (equivalent to mid-size countries). 
Additionally seven UNDP Accelerator Labs liked the value proposition and scalability of this Digital Public Good using alternative data and have shown interest in scaling DiCRA. 
These labs are from Africa (Congo, Nigeria, Zambia) and South America (Guatemala, Peru, Ecquador, Dominican Republic). We are exploring resources to cater to this interest.
</t>
  </si>
  <si>
    <r>
      <rPr>
        <u val="single"/>
        <sz val="11"/>
        <color indexed="8"/>
        <rFont val="Open Sans"/>
      </rPr>
      <t xml:space="preserve"> https://youtu.be/tGwB3IcsD2g</t>
    </r>
  </si>
  <si>
    <t>Globally agriculture causes a third of greenhouse gas emissions. In India, climate change causes up to 25% loss in agriculture income of smallholder farmers. However, the policy makers and decision-makers in the agriculture ecosystem don't have a complete understanding of the impact of climate change on agriculture.&lt;br&gt;
The most frequently asked question by decision-makers is - where is the evidence? We have developed DiCRA to address this pain point by providing evidence on the impact of climate change and demystifying climate resilience.&lt;br&gt;</t>
  </si>
  <si>
    <t>Data in Climate Resilient Agriculture (DiCRA) is a collaborative digital public good that applies openAI to provide key geospatial datasets to demystify climate resilience in agriculture and mainstream data-driven decision making on climate adaptation in agriculture. 
DiCRA provides high--resolution intelligence on 20+ agriculture parameters, and insights from pattern detection algorithms on decadal time trends. Data insights on 'what is where, how much is there, how are things changing with space and time' zoomed till farm level promoted evidence-based decision making across the agriculture ecossytem. 
DiCRA data collaborative facilitates customization of use cases such as interaction between parameters, spatial analytics, composite indices etc., based on the requirement of stakeholders. 
By providing output and outcome level ingishts in agriculture, DiCRA strives to bring sustainability and longterm thinking into agriculture programming.</t>
  </si>
  <si>
    <t>Participation of community (in this case farmers) is an important aspect allied with DiCRA platform. Farmers in India are often semi-literate people with limited internet connectivity.  
To tackle this, about 100 citizen scientists are trained as ethnographers to connect DiCRA with farmers, tap into indigenous knowledge and validate data.
Additionally farmer producer organizations (community organizations) with special emphasis on women farmers are trained on DiCRA platform to bridge the digital divide.</t>
  </si>
  <si>
    <t xml:space="preserve">Step 1: Browse DiCRA website and explore upto 20 data parameters on climate resilient agriculture.&lt;br&gt;&lt;br&gt;
Step 2: Choose geography of interest from the drop down menu or 'Custom' search and explore the parameters of interest. Click on any geography to explore time series 'Trends' for 6 months, 1 year, 3 years.&lt;br&gt;&lt;br&gt;
Step 3: Explore 'Positive &amp; Negative Deviance' layers to understand long-term trends generated by AI/ML algorithms on output-level agriculture parameters (like crop fires, cropping pattern, soil moisture, soil organic carbon etc.)&lt;br&gt;&lt;br&gt;
Step 4: Co-create Decision making framework with agriculture programs/stakeholders of interest and start applying DiCRA.&lt;br&gt;&lt;br&gt;
Step 5: For further use case development (like spatial analytics, correlation among parameters etc.) click on 'Download Icon' to access all the open data through Open API or direct download in geotiff format. Develop the usecase, upload it on DiCRA platform for peer-review and publication.&lt;br&gt;&lt;br&gt;     </t>
  </si>
  <si>
    <t>https://dicra.undp.org.in/</t>
  </si>
  <si>
    <r>
      <rPr>
        <u val="single"/>
        <sz val="11"/>
        <color indexed="8"/>
        <rFont val="Open Sans"/>
      </rPr>
      <t>https://digitalx.undp.org/images/solutions/DiCRA.png</t>
    </r>
  </si>
  <si>
    <t>Internet of Good Things</t>
  </si>
  <si>
    <t>UNICEF</t>
  </si>
  <si>
    <t>Easily build engaging websites that bridge the digital divide - no coding required.</t>
  </si>
  <si>
    <t>SDG 13: Climate action; SDG 10: Reduced inequalities; SDG 3: Good health and well-being</t>
  </si>
  <si>
    <t>IoGT</t>
  </si>
  <si>
    <t xml:space="preserve">UNICEF and partners have established strong support for IoGT with co-investments from Lego Foundation, UNICEF's Office of Innovation Set Aside Fund for Innovation Programming, and the Access to COVID-19 Tools Accelerator (ACT-A). </t>
  </si>
  <si>
    <t>IoGT is used by UNICEF in collaboration with ministries in more than 35 countries, to support programme interventions of all types. More than 34 million people have accessed IoGT and more than 3,000 frontline workers have accessed professional resources, including trainings, through IoGT.</t>
  </si>
  <si>
    <t>More than 35 countries</t>
  </si>
  <si>
    <t>23 Countries in pipeline</t>
  </si>
  <si>
    <t>UNICEF is in the process of fully documenting the IoGT application and deployment guidance so that the open source solution can be deployed by any organization.</t>
  </si>
  <si>
    <t>https://www.youtube.com/watch?v=HcmBTftW8IY</t>
  </si>
  <si>
    <t>For programmes looking to deliver content, training and resource materials online, available quick-build solutions for websites and mobile apps are not designed with roboust features to address the digital divide. &lt;br&gt;
The consequence: the web has become increasingly populated by media-heavy platforms with higher tech requirements, which aren't accessible for many feature phone users and users in network- or literacy-challenged environments.</t>
  </si>
  <si>
    <t>IoGT is a web application that helps UNICEF and partners build websites quickly and easily without coding. 
IoGT is different from other web-building tools. It delivers websites that: 
-Are data-light
-Offer an equally well-designed content experience for both low-end mobile devices and smart devices
-Are designed with low-literacy, first time internet users in mind
-Support user engagement, feedback and data collection through polls, surveys, quizzes, and user commenting with moderation
-Offer an increasingly valuable set of additional features for smart device users, like offline access to content
IoGT allows programmes to focus on content, while the software does the heavy lifting to deliver an experience that bridges the digital divide.</t>
  </si>
  <si>
    <t>IoGT addresses the digital divide through connectivity, device, and accessibility considerations.
Connectivity challenges are addressed by delivering a data-light website capable of running on Edge network, offering offline content access for smart device users, and through a server-side solution that enables mobile network operators to provide no-cost/zero rated access for all IoGT features. 
Device challenges are addressed by offering a feature-rich website capable of an equally well-designed content experience on feature phones with an HTML-only view.
Accessibility challenges are addressed through screen reader support, support for nearly any language, customizable color themes for high-contrast uses, and navigation designed with first-time internet users in mind.</t>
  </si>
  <si>
    <t>Step 1: Organization identifies an opportunity to improve or scale an activity/intervention by incorporating digital elements; evaluates IoGT as a viable solution based on sustainability principles, eg Principles for Digital Development .&lt;br&gt;&lt;br&gt;
Step 2: When the organization partners with UNICEF in this activity, it can approach UNICEF and suggest utilizing IoGT on UNICEF's servers. If the organization doesn't partner with UNICEF they can use the source code to deploy an IoGT platform on their own servers. IoGT's full source code is available on GitHub. &lt;br&gt;&lt;br&gt;
Step 2a: If the collaborating UNICEF office doesn't already have an IoGT platform, it's necessary to go through the UNICEF process for establishing the platform.&lt;br&gt;&lt;br&gt;
Step 3: Organization develops and publishes content for activity/intervention, potentially in partnership with UNICEF, through the simple interface. The organization can customize many elements of IoGT to suit their needs.&lt;br&gt;&lt;br&gt;
Step 4: Organization launches and scales the platform, delivering the activity or intervention across the digital divide.&lt;br&gt;&lt;br&gt;
Step 5: Organization assesses success through analytics reporting, data collection from users, or other means.</t>
  </si>
  <si>
    <r>
      <rPr>
        <u val="single"/>
        <sz val="11"/>
        <color indexed="8"/>
        <rFont val="Arial"/>
      </rPr>
      <t xml:space="preserve">https://www.goodinternet.org/
</t>
    </r>
    <r>
      <rPr>
        <u val="single"/>
        <sz val="11"/>
        <color indexed="8"/>
        <rFont val="Arial"/>
      </rPr>
      <t xml:space="preserve">
</t>
    </r>
  </si>
  <si>
    <r>
      <rPr>
        <u val="single"/>
        <sz val="11"/>
        <color indexed="8"/>
        <rFont val="Open Sans"/>
      </rPr>
      <t>https://digitalx.undp.org/images/solutions/iot4goodthings.png</t>
    </r>
  </si>
  <si>
    <t>iVerify</t>
  </si>
  <si>
    <t>United Nations Development Programme</t>
  </si>
  <si>
    <t>iVerify is a digital platform combatting disinformation, misinformation and hate speech worldwide.</t>
  </si>
  <si>
    <t>Hate Speech, Data Analytics</t>
  </si>
  <si>
    <t>From the design and implementation perspective: UNDP Joint Task Force on Electoral Assistance, UNDP Chief Digital Office, and United Nations International Computing Centre. From the implementation perspective: UN COs and national partners (CSOs, Media, Universities, etc.)</t>
  </si>
  <si>
    <t>Statistics provided by the system, and other statistics such as case disposal rates and length of litigation provided by the system on monthly and annual bases, are periodically submitted to decision makers which help build strategic plans aimed at alleviating judicial backlog and bottlenecks and assigning judges to the courts based on real-time workload.</t>
  </si>
  <si>
    <t>Zambia, Honduras, Kenya, Liberia and Sierra Leone</t>
  </si>
  <si>
    <t>`</t>
  </si>
  <si>
    <t>Countries where expansion is planned: Sierra Leone, Pakistan, Malawi, Madagascar, etc.</t>
  </si>
  <si>
    <r>
      <rPr>
        <u val="single"/>
        <sz val="11"/>
        <color indexed="8"/>
        <rFont val="Open Sans"/>
      </rPr>
      <t>https://www.youtube.com/watch?v=yzpZPO2M-W8</t>
    </r>
  </si>
  <si>
    <t>The iVerify system has the objective of combatting disinformation, misinformation and hate speech in countries where this pehnomena often times goes unopposed. The iVerify system builds upon existing and new initiatives to enhance the capacity of national actors to identify, analyse, fact-check and respond to hamrful content that may be circulating either online for offline.</t>
  </si>
  <si>
    <t>The iVerify system is a cost-efficient and user-friendly system that allows for national partners and partnering organizations to create fact-checking desks to provide citizens with fact-checked information to counter the spread of dis/misinformation. Furthermore, the iVerify system empowers citizens to become an active player in the identification of harmful content, through the activation and implementation of tiplines that allow for their participation in the system.</t>
  </si>
  <si>
    <t>The iVerify system is intended to resonate with audiences, extending the message beyong the digital world and internet. For future implementations, iVerify intends to establish clear partnerships with radios to ensure fact-checked content reaches those that are unreached due to the digital divide.</t>
  </si>
  <si>
    <t>Step 1. Citizens/members of the iVerify system/automatic social media scraping tool identified harmful content.&lt;br&gt;&lt;br&gt;
Step 2. Content is received and analyzed in Check (Meedan), where only iVerify members have access.&lt;br&gt;&lt;br&gt;
Step 3. The content is fact-checked through a 3-step verification process.&lt;br&gt;&lt;br&gt;
Step 4. Fact-checked report is published on the iVerify website.&lt;br&gt;&lt;br&gt;
Step 5. Fact-checked report is published on social media.&lt;br&gt;&lt;br&gt;
Step 6. iVerify system liaises with response actors, as required, to coordinate follow-up actions.&lt;br&gt;&lt;br&gt;</t>
  </si>
  <si>
    <r>
      <rPr>
        <u val="single"/>
        <sz val="9"/>
        <color indexed="8"/>
        <rFont val="&quot;Google Sans&quot;"/>
      </rPr>
      <t>https://www.undp.org/digital/iverify</t>
    </r>
  </si>
  <si>
    <r>
      <rPr>
        <u val="single"/>
        <sz val="11"/>
        <color indexed="11"/>
        <rFont val="Calibri"/>
      </rPr>
      <t>https://drive.google.com/open?id=1RFDmrO3ImXpUy6NvX4OvKX-kS3194Eiv</t>
    </r>
  </si>
  <si>
    <t>Kolibri</t>
  </si>
  <si>
    <t>Learning Equality</t>
  </si>
  <si>
    <t>The end-to-end suite for offline-first teaching and learning.</t>
  </si>
  <si>
    <t>Edtech, Connectivity, Learning &amp; Training</t>
  </si>
  <si>
    <t>SDG 4: Quality education; SDG 5: Gender Equality; SDG 17: Partnerships for the Goals</t>
  </si>
  <si>
    <r>
      <rPr>
        <sz val="11"/>
        <color indexed="8"/>
        <rFont val="Open Sans"/>
      </rPr>
      <t xml:space="preserve">UNHCR, UN Women, UNICEF Uganda, Vodafone Foundation, Shoulder to Shoulder, Agami, Hewlett Foundation, Bylo Chacon Foundation, Hopelink Action Foundation Uganda, Amal Alliance, Fast Forward Accelerator, Dalio Philanthropies, </t>
    </r>
    <r>
      <rPr>
        <u val="single"/>
        <sz val="11"/>
        <color indexed="14"/>
        <rFont val="Open Sans"/>
      </rPr>
      <t>Google.org</t>
    </r>
  </si>
  <si>
    <t>3M+ learners access quality learning opportunities without the Internet across the world.</t>
  </si>
  <si>
    <t>Over 220 countries and territories</t>
  </si>
  <si>
    <t>Kolibri is currently installed in 220+ countries and territories through an organic, do-it-yourself adoption model, and it is iteratively improved based on feedback from a global user community. Learning Equality works directly with organizations in a subset of those countries, including Uganda, Jordan, Libya, Honduras, Ghana, Bangladesh, Tanzania, Guyana, and the DRC through strategic partnerships with UN agencies, governments, and NGOs. In 2023, they plan to expand their efforts in Mexico, and to focus more deeply on support to enable local content creation.</t>
  </si>
  <si>
    <r>
      <rPr>
        <u val="single"/>
        <sz val="11"/>
        <color indexed="11"/>
        <rFont val="Calibri"/>
      </rPr>
      <t>https://www.youtube.com/watch?v=rRNrps1EJLQ</t>
    </r>
  </si>
  <si>
    <t>Kolibri focuses on addressing seven challenges to ensure more equitable access to quality education for all learners, even in the world's most marginalized communities, including those in crisis. These seven challenges are; Lack of easy-to-find, useful, and affordable teaching and learning materials; Limited support for educators to enable student-centered learning; Large class sizes with few pathways for supporting diverse individual and group needs; Lack of community ownership in the design and integration of edtech into learning spaces; Barriers to affordable technology infrastructure and reliable Internet access, preventing engagement with digital learning tools and resources; Limited sense of possibilities and constraints around innovative use of edtech in low-resource environments; and Legacies of oppressive structures in education that perpetuate inequities in learning.</t>
  </si>
  <si>
    <t xml:space="preserve">Kolibri is an adaptable end-to-end suite of open-source tools, content, and support materials, designed for offline-first teaching and learning. Centered around an offline-first learning platform, Kolibri also includes a curricular tool (Kolibri Studio), a library of open educational resources, a toolkit of materials to support training and implementation, and an online data aggregation and reporting tool. It supports a distribution and access model that does not require Internet connectivity and is designed for low-cost and legacy devices. </t>
  </si>
  <si>
    <t>Kolibri is designed for the needs of teachers and learners within the infrastructure, digital literacy skills, and available digital learning resources that may be found in places with unreliable, uneven or no Internet connectivity.</t>
  </si>
  <si>
    <t>Step 1: Step 1: After identifying the need for an offline-first learning experience, organizations use the Kolibri Wizard to identify the relevant guidance materials in the Kolibri Edtech Toolkit to support their implementation.&lt;br&gt;&lt;br&gt;
Step 2: Curriculum designers select the content to be used for the program. &lt;br&gt;&lt;br&gt;
Step 3: Relevant sets of materials can then be seamlessly imported into the offline platform, with simple workflows for managing and keeping it updated. Learning materials can be updated from the Internet, from a USB thumb drive, or from another device over a local network. &lt;br&gt;&lt;br&gt;
Step 4: These materials can then be accessed by learners offline, without the Internet. Learners can watch videos, read documents, play games, interact with simulations, and practice using exercises with real-time feedback. Within the platform, learners can be grouped into classes and be assigned lessons and quizzes by an educator. &lt;br&gt;&lt;br&gt;
Step 5: Once learners have engaged with a lesson or a quiz, educators can then track learner progress, and identify learners who are struggling and may need additional support.&lt;br&gt;&lt;br&gt;
Step 6: In a model where Kolibri is used at home or away from the central classroom server, they can use Kolibri with relevant content and still receive support from teachers. When they return to school, learner data is synchronized to an offline server in the school so an educator can provide further support, all without the Internet. &lt;br&gt;&lt;br&gt;
Step 7: Organizations can aggregate learner data from multiple installations of Kolibri for review to inform future decision-making. This data can be synced to the online Kolibri Data Portal, where reports and data can be visualized. &lt;br&gt;&lt;br&gt;</t>
  </si>
  <si>
    <r>
      <rPr>
        <u val="single"/>
        <sz val="11"/>
        <color indexed="8"/>
        <rFont val="Open Sans"/>
      </rPr>
      <t>https://learningequality.org/kolibri</t>
    </r>
  </si>
  <si>
    <r>
      <rPr>
        <u val="single"/>
        <sz val="11"/>
        <color indexed="11"/>
        <rFont val="Calibri"/>
      </rPr>
      <t>https://drive.google.com/open?id=1YzJ4tLUY-fYA-lbQygdvCyGdHFv35c-s</t>
    </r>
  </si>
  <si>
    <t>National Carbon Credit Registry</t>
  </si>
  <si>
    <t>UNDP Digital Innovation Team</t>
  </si>
  <si>
    <t>The carbon registry enables credit trading in order to reduce greenhouse gas emissions.</t>
  </si>
  <si>
    <t>SDG 9: Industry, Innovation, and Infrastructure; SDG 13: Climate Action; SDG 17: Partnerships for the Goals</t>
  </si>
  <si>
    <t>Marketplace, Open Source, Open APIs</t>
  </si>
  <si>
    <t>UNDP, UNFCCC, Japan, Namibia, Belgium, Ghana, Kenya, Switzerland, Uganda, Seychelles, Sweden, World Bank</t>
  </si>
  <si>
    <t xml:space="preserve">Developing inclusive infrastructure required to participate in the carbon market under Article 6.2 of the Paris Agreement. Switzerland alone has committed approximately 1 billion CHF until 2030, other donor countries have signaled interest and commited R&amp;D funds.
</t>
  </si>
  <si>
    <t>Namibia</t>
  </si>
  <si>
    <t>Any country or non-government entity that wants to create an internal carbon market and/or interface with Article 6 of the Paris Agreement can install their registry to administer that market.</t>
  </si>
  <si>
    <r>
      <rPr>
        <u val="single"/>
        <sz val="11"/>
        <color indexed="11"/>
        <rFont val="Calibri"/>
      </rPr>
      <t>https://youtu.be/XE_VweY9d90?t=1788</t>
    </r>
  </si>
  <si>
    <t xml:space="preserve">Carbon Markets have historically excluded the most vulnerable countries. The market is currently undergoing a re-boot process from Kyoto into Paris, after a long break due to the Copenhagen failure. 
On the Infrastructure level, the registry for a carbon market with multiple unit types is also capable of handling any other kind of impact / results based payment scheme, including the option for in-game currencies backed by buyer country governments. Carbon Markets have historically produced various cases of abuse but also continue to be a critical source of funding for several critical development sectors (cooking and agroforestry, for example). There are many competing, closed-source systems out trying to become the new standard. </t>
  </si>
  <si>
    <t>The solution starts from the UNFCCC requirements and, in implementation, focuses on the needs of LDCs and SIDS. They are doing so already in the development phase of this tool. The UNDP Team focuses on accessibility and ease of maintenance for the tool. However, they fully respect governments' needs for digital sovereignty, so they support hosting the system on bare metal in the building of the Ministry of Environment. 
Even when self-hosted, the solution allows to directly integrate digitally with global intermediaries such as the World Bank or directly with buyer countries.</t>
  </si>
  <si>
    <t>The tool is to be run by the Ministry of Environment. It serves to facilitate the transparency of the market and provide a single source of truth for national, sub-national, or international carbon markets.
Data input (Monitoring) is handled in a separate module, so it can be adjusted to any level of connectivity on the ground (e.g. by relying purely on satellite images &amp; extrapolation for certain areas).</t>
  </si>
  <si>
    <t xml:space="preserve">Step 1: The user journey currently starts with the procurement of a national vendor with the country office. &lt;br&gt;&lt;br&gt;
Step 2: The tool is adjusted to national circumstances. This includes translations &amp; e.g. definition of sectors, eligibility criteria, user creation, user rights management etc. You can find a draft TOR on GitHub &amp; they are in the process of creating a full walk-through of the customization.
</t>
  </si>
  <si>
    <r>
      <rPr>
        <u val="single"/>
        <sz val="11"/>
        <color indexed="11"/>
        <rFont val="Calibri"/>
      </rPr>
      <t>https://github.com/undp/carbon-registry</t>
    </r>
  </si>
  <si>
    <t>OpenCRVS</t>
  </si>
  <si>
    <t>Digital civil registration system for low resource settings.</t>
  </si>
  <si>
    <t xml:space="preserve">Health, Inclusive Growth, Crisis
</t>
  </si>
  <si>
    <t>Digital Identity, Protection, Public Services</t>
  </si>
  <si>
    <t>SDG 10: Reduced inequalities; SDG 16: Peace, justice and strong institutions; SDG 17: Partnerships for the goals</t>
  </si>
  <si>
    <t xml:space="preserve">Open Source
</t>
  </si>
  <si>
    <t>Plan International, Plan International Australia, Vital Strategies, Bloomberg Data for Health, Jembi Health Systems, Digital Public Goods Alliance, Digital Impact Alliance (DIAL Catalog of Digital Solutions), Digital Square (member of the Global Goods community), NORAD, Australia Aid, Co-develop</t>
  </si>
  <si>
    <t xml:space="preserve">Bangladesh (pilot): increased the birth and death registration completeness rates (from 14% to 63% and from 2% to 47%, respectively).
</t>
  </si>
  <si>
    <t>Nigeria, Madagascar</t>
  </si>
  <si>
    <t>Nigeria, Niue, Ethiopia, Somalia</t>
  </si>
  <si>
    <t>- Nigeria: Phase 2 of eCRVS digital transformation. &lt;br&gt;
- Cameroon: eCRVS strengthening programme across 20 municipalities. &lt;br&gt;
- Madagascar: Field testing to prove the applicability across the country. &lt;br&gt;
- Niue: Countrywide implementation in 2023.&lt;br&gt;
- Mali: Proof of concept to showcase at ID4Africa in May 2023.&lt;br&gt;
- Mauritius: Implementation in 2023.&lt;br&gt;
- Further interest in the OpenCRVS platform from Uganda, Togo, Sierra Leone, Ethiopia, Malawi, Somaliland, Cook Islands, Tokelau, Samoa, and more.</t>
  </si>
  <si>
    <r>
      <rPr>
        <u val="single"/>
        <sz val="11"/>
        <color indexed="8"/>
        <rFont val="Open Sans"/>
      </rPr>
      <t>https://vimeo.com/333095063</t>
    </r>
  </si>
  <si>
    <t xml:space="preserve">25% of children under 5 remain unregistered; 1 billion people around the world cannot prove their legal identity; 66% of the world’s deaths are not recorded. These are staggering figures, and reflect the fact that over 100 countries around the world still don't have a reliable method of recording vital events.
For people to count, they must first be counted, and that’s what a Civil Registration and Vital Statistics (CRVS) system does, recording the details of all major life events, such as births and deaths. As the sole continuous source of population data, it provides the foundation forhuman rights, government service delivery, and the measurement of development goals. While modern digital technologies have the potential to transform CRVS services cost-effectively, current systems are not delivering on this promise and rarely fully reflect a country’s practical needs.
</t>
  </si>
  <si>
    <t xml:space="preserve">OpenCRVS is an open-source digital solution for civil registration, specifically designed for low resource settings and available as a Digital Public Good. Our mission is to make civil registration easy and valuable for everyone by making high-quality and cost-effective digital systems widely available and sustainable.
</t>
  </si>
  <si>
    <t xml:space="preserve">OpenCRVS is specifically designed to respond to the challenges of low-resource settings, increasing accessibility to civil registration services and making real-time data available to decision-makers to ensure that no one is left behind. Key features include offline functionality that allows civil registration services to be provided in the remotest of communities, as well as multi-language support to ensure that it is understood by all. 
</t>
  </si>
  <si>
    <t>Step 1: The village leaders visit the home of a family with a newborn baby and collect details of the birth on the OpenCRVS app on their phones. &lt;br&gt;&lt;br&gt;
Step 2: The data syncs with the National Database and the Registrar at the District Registration Office reviews the birth record in OpenCRVS on their laptop. &lt;br&gt;&lt;br&gt;
Step 3: The Registrar validates the birth data against supporting documentation provided and registers the birth. &lt;br&gt;&lt;br&gt;
Step 4: The parents of the newborn child are informed by SMS that the birth has been registered and that the birth certificate is ready for collection. &lt;br&gt;&lt;br&gt;
Step 5: The parents visit the District Registration Office and collect the birth certificate which is digitally signed by the Registrar.  &lt;br&gt;&lt;br&gt;</t>
  </si>
  <si>
    <r>
      <rPr>
        <u val="single"/>
        <sz val="11"/>
        <color indexed="8"/>
        <rFont val="Open Sans"/>
      </rPr>
      <t>https://www.opencrvs.org/</t>
    </r>
  </si>
  <si>
    <r>
      <rPr>
        <u val="single"/>
        <sz val="11"/>
        <color indexed="8"/>
        <rFont val="Open Sans"/>
      </rPr>
      <t>https://digitalx.undp.org/images/solutions/OpenCRVS.png</t>
    </r>
  </si>
  <si>
    <t>OpenELIS Global</t>
  </si>
  <si>
    <t>I-TECH DIGI University of Washington</t>
  </si>
  <si>
    <t>Laboratory information system for low-and-middle-income country public health laboratories.</t>
  </si>
  <si>
    <t>Information Systems, Community Health, Diagnostics</t>
  </si>
  <si>
    <t>UNDP Singapore Global Centre, Digital Square, PEPFAR, The US Centers for Disease Control and Prevention, Bahmni</t>
  </si>
  <si>
    <t xml:space="preserve">Ivory Coast: used in 122 labs at all levels (from general hospitals to national reference laboratories). &lt;br&gt;&lt;br&gt;
Mauritius: processed more than 500,000 COVID tests and supported the labs to scale during a surge where labs reached more than 4000% of normal demand. OpenELIS also powers the border health monitoring system, which processes thousands of passengers tested per day, and provides data for additional systems to support follow-ups and screenings for COVID and other communicable diseases by health offices throughout Mauritius. &lt;br&gt;&lt;br&gt;
Haiti: OpenELIS is implemented in 40 clinic-based laboratories and is interoperable with the electronic medical records system and national health information exchange. </t>
  </si>
  <si>
    <t>Ivory Coast, Mauritius, Haiti, Vietnam, Cote d'lovire, and in 14 countries with Bahmni</t>
  </si>
  <si>
    <t>Rwanda, Malawi, Haiti</t>
  </si>
  <si>
    <t>Currently in contact with a number of different countries (Rwanda and Malawi amongst others). Further expansion is planned in Haiti (currently working with the Ministry of Health and CHARESS).</t>
  </si>
  <si>
    <r>
      <rPr>
        <u val="single"/>
        <sz val="11"/>
        <color indexed="8"/>
        <rFont val="Open Sans"/>
      </rPr>
      <t>https://www.youtube.com/watch?v=YZQMHHaHIcY</t>
    </r>
  </si>
  <si>
    <t xml:space="preserve">25% of children under 5 remain unregistered; 1 billion people around the world cannot prove their legal identity; 66% of the world’s deaths are not recorded. These are staggering figures, and reflect the fact that over 100 countries around the world still don't have a reliable method of recording vital events.
</t>
  </si>
  <si>
    <t>In June 2019, with support from Digital Square, the Digital Initiatives Group at I-TECH (DIGI) of the University of Washington began a project to address the need for a standards-based interoperability protocol for clinical lab test ordering and result reporting in resource-limited settings. Drawing on experience as developers, implementers, and contributors of the Open Enterprise Laboratory Information System (OpenELIS) and Open Medical Record System (OpenMRS), the DIGI team led efforts to design and build a solution using Fast Healthcare Interoperability Resources (FHIR), an emerging standard for interoperability. OpenELIS Global's mission is to strengthen clinical and public health laboratories and improve health for all by providing an advanced, standards-based laboratory information system that can be leveraged by health programs worldwide. The OpenELIS Global software is an open enterprise-level laboratory information system built on open-source web-based technologies that have been tailored for low-and-middle-income country public health laboratories.</t>
  </si>
  <si>
    <t>OpenELIS Global is designed and built by a global community of laboratory experts, implementers, informaticists, and developers. We work closely with key partners and stakeholders to ensure our roadmap and design decisions are addressing local needs. OpenELIS is used most commonly in limited-resource environments, and extra concern is focused on ensuring no barriers exist for settings with limited digital capacity and low/no connectivity settings with intermittent power. OpenELIS includes secure results reporting to patients and caretakers, helping mitigate the challenge of digitally limited ecosystems that prevent the timely reporting of results to clinicians for patients.</t>
  </si>
  <si>
    <t>Step 1: Partnering with appropriate government agencies, key partners, and stakeholders to perform a needs assessment and create a strategic plan for national lab information. &lt;br&gt;&lt;br&gt;
Step 2: A lab HIS technical working group (TWG) is formed and reviews the needs, performs a GAP analysis and creates a deployment and software development roadmap and timeline. &lt;br&gt;&lt;br&gt;
Step 3: The TWG convenes workshops for the support and deployment teams, and begins training trainers. &lt;br&gt;&lt;br&gt;
Step 4: TWG and key technical teams set up the national infrastructure. TWG begins working on defining key data outputs. &lt;br&gt;&lt;br&gt;
Step 5: User acceptance testing and piloting in a small group of labs. Followed by an analysis and assessment of the pilot performance. &lt;br&gt;&lt;br&gt;
Step 6: Scaling up, ongoing maintenance, and upgrades with new functionality and interfaces to clinical analyzers. &lt;br&gt;&lt;br&gt;</t>
  </si>
  <si>
    <r>
      <rPr>
        <u val="single"/>
        <sz val="11"/>
        <color indexed="8"/>
        <rFont val="Open Sans"/>
      </rPr>
      <t>https://openelis-global.org</t>
    </r>
  </si>
  <si>
    <r>
      <rPr>
        <u val="single"/>
        <sz val="11"/>
        <color indexed="8"/>
        <rFont val="Open Sans"/>
      </rPr>
      <t>https://digitalx.undp.org/images/solutions/OpenElisGlobal.jpeg</t>
    </r>
  </si>
  <si>
    <t>OpenFn</t>
  </si>
  <si>
    <t>Open Function Group</t>
  </si>
  <si>
    <t xml:space="preserve">Open source workflow automation platform that enables data integration, interoperability &amp; scale. </t>
  </si>
  <si>
    <t>Health, Crisis, Inclusive Growth, Other</t>
  </si>
  <si>
    <t>Government Management, Information Systems, Health Governance</t>
  </si>
  <si>
    <t>SDG 1: No Poverty; SDG 3: Good health and well-being; SDG 10: Reduced Inequalities</t>
  </si>
  <si>
    <t>Open Source, SaaS, White label</t>
  </si>
  <si>
    <t>UNICEF; Cambodia Ministry of Social Affairs Veterans and Youth Rehabilitation, Thailand Ministry of Public Health, Ghana Health Service, St. Lucia Ministry of Health, UNHCR, SwissTPH, MiracleFeet, Lwala Community Alliance, Wildlife Conservation Society, Grassroot Soccer, Women for Women International, the IRC, The Population Council, PSI, Last Mile Health, myAgro, Caroline For Kibera, Technoserve, Logical Outcomes, Caris Foundation, Finn Church Aid, Lutheran World Relief, Norwegian Refugee Council, Livelyhoods, Skateistan, Nal’ibali, Building Tomorrow, VPUU, Sinapis, X-Runner, Africa School for Excellence, Segal Family Foundation, SAEP, iKapaData (see openfn.org/clients for more)</t>
  </si>
  <si>
    <t xml:space="preserve">The direct impact of OpenFn workflow automation implementations is typically measured in time- and cost-savings, as well as other project-specific indicators (e.g., improved data quality, improved data security, increased # of referrals exchanged between government agencies), depending on how OpenFn is implemented. &lt;br&gt;&lt;br&gt;
To date, an independent impact analysis has not been conducted, but here are example outcomes measurements reported by some OpenFn implementers:  &lt;br&gt;&lt;br&gt;
1. myAgro calculated that even at their 2014 levels of scale, they saved 260+ hours per year and increased customer confidence as they worked to serve poor farmers. &lt;br&gt;&lt;br&gt;
2. Lwala calculated that they saved 800+ hours per year in data processing as they lead large-scale community health worker programs. &lt;br&gt;&lt;br&gt;
3. MiracleFeet calculated that they saved at least $15,000 in up-front, custom development work alone as they deliver medical care in more than 30 countries.&lt;br&gt;&lt;br&gt; 
4. UNICEF says OpenFn reduces duplicate work and the risk of human error for child protection caseworkers. It also helps avoid scenarios that lead caseworkers to ask the child to recount their trauma every time they attempt to access a service.
</t>
  </si>
  <si>
    <t xml:space="preserve">With support from the WFP and Digital Square, OpenFn is currently expanding its DPG Toolkit and this year plans to release Lightning–a fully open-source workflow automation platform. Lightning is designed for governments or NGOs who need a flexible solution which enables them to integrate and automate workflows across any system. It comes with fully-fledged auditing and user management capabilities, and a user-friendly visual interface for building integrations. 
Last year, OpenFn was implemented by the Cambodia Ministry of Social Affairs, Veterans, and Youth Rehabilitation, the Thailand Ministry of Public Health, and UNICEF in pilot interoperability implementations in Cambodia, Thailand, and Ethiopia. Via a partnership with UNICEF's Primero Deployment team (Primero is an open-source case management system, also a DPG), they expect to implement new Primero interoperability solutions in up to 8 new countries before the end of 2023. 
In Nigeria, SwissTPH independently implemented the OpenFn DPG, extending the open source toolkit to integrate with OpenHIM and automate data exchange for nationwide disease surveillance as part of their ALMANCH initiative. 
</t>
  </si>
  <si>
    <r>
      <rPr>
        <u val="single"/>
        <sz val="11"/>
        <color indexed="11"/>
        <rFont val="Calibri"/>
      </rPr>
      <t>https://youtu.be/BNaxlHAWb5I</t>
    </r>
  </si>
  <si>
    <t xml:space="preserve">Governments and NGOs have made significant strides to digitize their systems and collect more data. However, emergency first responders, health program decision-makers, and government ministries need to turn data into *actions* (e.g., sending payments, broadcasting SMS alerts, distributing vaccines, referring vulnerable beneficiaries to care providers) in order to deliver quality services to their beneficiaries at scale. &lt;br&gt;&lt;br&gt;
These actions require multi-step workflows that cut across systems and partners. Large portions of these critical health and humanitarian workflows are rote. They are repetitive, administrative or data processing tasks that don’t actually require manual effort. Automation of these workflows would unlock time and resources for the important work that does require people--however, automation is usually achieved via expensive, inflexible, bespoke, custom-coded solutions. </t>
  </si>
  <si>
    <t xml:space="preserve">OpenFn is the leading Digital Public Good for workflow automation that's used to automate &amp; integrate critical business processes and information systems. From last-mile services to national-level reporting, it boosts efficiency &amp; effectiveness while enabling secure, stable, scalable interoperability at all levels. &lt;br&gt;&lt;br&gt;
OpenFn can connect ANY application, and has been implemented by governments and NGOs in 40+ countries to automate processes including: (1) data exchange and reporting workflows, (2) performing data validation or cleaning and mapping to standards like FHIR, (3) sending notifications sent via SMS or email, (4) making payments, (5) monitoring supply chain distribution and stock levels, (6) sending case referrals, assigning tasks, and other cross-system record sharing, and more. </t>
  </si>
  <si>
    <t xml:space="preserve">OpenFn's workflow automation platform, documentation, and community is open source so that it can be leveraged by any institution in any country. "Lightning", the newest version of OpenFn, provides a new workflow builder interface that aims to lower the technical barrier required to deliver robust, enterprise-grade automation solutions. Today the average low-resource government or NGO still relies far too heavily on a jumble of ad-hoc integration scripts and spaghetti code to connect disparate systems.These bespoke solutions are insecure, inflexible, and almost never have high re-use value. With OpenFn’s standards-based approach and huge set of open source technologies—over 60 adaptors for the most commonly used tools in ICT4D—and workflows, governments and NGOs can now approach automation with confidence, saving time and money while making their citizens’ data more secure. </t>
  </si>
  <si>
    <t>Step 1: OFG provides the open-source OpenFn Integration Toolkit and a proprietary integration platform as a SaaS to government and NGO implementers. &lt;br&gt;&lt;br&gt;
Step 2: Implementers identify requirements for data integration, process automation, and interoperability in their institutions, and develop data sharing agreements between interested parties. &lt;br&gt;&lt;br&gt;
Step 3: Implementers draft specifications for the desired solutions, documenting the data integration or processes to be automated, as well as the specific data elements to be exchanged between systems.&lt;br&gt;&lt;br&gt;
Step 4: Implementers prototype and pilot solutions on OpenFn.org or the open-source toolkit.&lt;br&gt;&lt;br&gt;
Step 5: Implementers test their integration and automation solutions, often involving system end users in UAT sessions, to validate the solution configuration and gather feedback. &lt;br&gt;&lt;br&gt;
Step 6: Implementers prepare their solutions for go-live, scaling up by purchasing a SaaS plan on OpenFn.org or by deploying their solutions to local or open-source infrastructure. &lt;br&gt;&lt;br&gt;
Step 7: Implementers launch their solutions, and leverage OpenFn features for ongoing integration management, auditing, and deployment change requests as end systems and requirements evolve over time.</t>
  </si>
  <si>
    <r>
      <rPr>
        <u val="single"/>
        <sz val="11"/>
        <color indexed="8"/>
        <rFont val="Arial"/>
      </rPr>
      <t>https://openfn.org/</t>
    </r>
  </si>
  <si>
    <r>
      <rPr>
        <u val="single"/>
        <sz val="11"/>
        <color indexed="11"/>
        <rFont val="Calibri"/>
      </rPr>
      <t>https://drive.google.com/open?id=1AeGLv4OkwwsQ4CkNG5fYXoyZiQP_Ry_c</t>
    </r>
  </si>
  <si>
    <t>openIMIS</t>
  </si>
  <si>
    <t>openIMIS Initiative</t>
  </si>
  <si>
    <t>The Digital Public Good for Universal Health Coverage and Universal Social Protection.</t>
  </si>
  <si>
    <t>Health, Inclusive Growth, Other</t>
  </si>
  <si>
    <t>Digital Health, Information Systems, Social Safety Nets</t>
  </si>
  <si>
    <t>World Bank, ILO, Digital Square (Global Goods in Health), OpenHIE (Standards for health information exchange), GovStack (Whole-of-Government Digital Platform Architecture), DCI (Standards for Digital Convergence in Social Protection), DPG Alliance</t>
  </si>
  <si>
    <t xml:space="preserve">Helped the Government of Nepal manage the health insurance of over 5 million beneficiaries and the Government of Tanzania to over 3 million beneficiaries. In addition to these large health insurance schemes, openIMIS is being used in 9 other schemes that range from accident insurance to unconditional cash transfer schemes. More impact details can be found at: https://openimis.atlassian.net/wiki/spaces/OP/pages/40665130/Implementations 
</t>
  </si>
  <si>
    <t>Nepal, Tanzania, Cameroon, The Gambia, Mauritania, Democratic Republic of Congo, Niger</t>
  </si>
  <si>
    <t xml:space="preserve">The openIMIS Initiative is constantly looking for opportunities to support providers of social protection schemes with new implementations through one of the many consulting firms that are part of the openIMIS developer and implementer committees. </t>
  </si>
  <si>
    <r>
      <rPr>
        <u val="single"/>
        <sz val="11"/>
        <color indexed="11"/>
        <rFont val="Calibri"/>
      </rPr>
      <t>https://www.youtube.com/watch?v=DyM6IqQyFN4</t>
    </r>
  </si>
  <si>
    <t>The success of social protection schemes depends on highly efficient implementation of multiple, complex business processes. Scheme operators (Health Insurance, Social Protection) in low- and middle-income countries struggle to achieve efficiencies in these schemes when they lack access to appropriate digital technologies. openIMIS aims to solve this problem by providing the social protection institutions with a flexible, open-source solution that they can use to manage their schemes, increase efficiency and help increase the reach of Universal Health Coverage (UHC) and universal social protection (USP) to their beneficiaries.</t>
  </si>
  <si>
    <t>openIMIS is a versatile open-source software that supports the administration of health financing and social protection schemes. It is specially designed to manage the complex, high-volume data flows which are required to operate such schemes by seamlessly integrating beneficiary, provider and payer data in a single platform.
More than 10 million people in 7 countries benefit from health insurance, employment injury insurance, cash transfer and voucher schemes managed using openIMIS.</t>
  </si>
  <si>
    <t>openIMIS was designed in countries with connectivity issues under the conditions found there. Though the main software is running on a server hosted by the scheme operator, access is possible through a mobile app even from remote places with intermittent connectivity. Additional features integrate the use of paper-based tools, e.g. pre-printed insurance cards with QR-codes to allow for unique identifiers even in offline mode.</t>
  </si>
  <si>
    <t>Step 1: Working with the scheme operators (public or private) to deploy openIMIS to manage the scheme. &lt;br&gt;&lt;br&gt;
Step 2: openIMIS provides various ways of enrolling people into the scheme: "digitally" for those having access or through door-to-door visits in which enrollment assistants go to rural households to collect information. &lt;br&gt;&lt;br&gt;
Step 3:  Once enrolled, access to digital tools is not required for the beneficiaries to receive benefits under the scheme. Instead, beneficiaries provide their identification, which is verified by the service provider after which a service (health, cash transfer, or other) is provided. The cost for the services is reimbursed to the provider based on a claim submitted by the provider through openIMIS. &lt;br&gt;&lt;br&gt;
Step 4: Important details regarding the scheme and benefits are announced over various channels (social Media, TV, radio, etc.)&lt;br&gt;&lt;br&gt;</t>
  </si>
  <si>
    <r>
      <rPr>
        <u val="single"/>
        <sz val="11"/>
        <color indexed="8"/>
        <rFont val="Open Sans"/>
      </rPr>
      <t>https://www.openimis.org</t>
    </r>
  </si>
  <si>
    <r>
      <rPr>
        <u val="single"/>
        <sz val="11"/>
        <color indexed="11"/>
        <rFont val="Calibri"/>
      </rPr>
      <t>https://drive.google.com/open?id=1GRMbBvMpCTt27-biPN5wCBJQzdfftLq6</t>
    </r>
  </si>
  <si>
    <t>OpenTeleRehab</t>
  </si>
  <si>
    <t>Fédération Handicap International - Humanity &amp; Inclusion</t>
  </si>
  <si>
    <t>Open Source, Multidisciplinary, Telerehabilitation Software.</t>
  </si>
  <si>
    <t>People with disabilities, Telemedicine, Digital Health, Frontline Hleath/LastMile, Information Access, Crisis Response</t>
  </si>
  <si>
    <t>USAID, Fondation Botnar</t>
  </si>
  <si>
    <t xml:space="preserve">Supported 200+ rehabilitation professionals and patients via telerehabilitation. </t>
  </si>
  <si>
    <t>Cambodia, Vietnam</t>
  </si>
  <si>
    <t>The software will be piloted in new countries as of 2023, including in Africa and Middle East regions. These pilots will include research activities.</t>
  </si>
  <si>
    <t xml:space="preserve">Rehabilitation services remain limited relative to the needs, which are particularly profound in low- and middle-income countries. Access to rehabilitation is limited and, if available, the most marginalized populations cannot afford it. The magnitude of unmet rehabilitation needs demands solutions that increase access to quality, cost-effective rehabilitation services. </t>
  </si>
  <si>
    <t>Open Source multidisciplinary TeleRehabilitation Software connecting rehabilitation professionals with patients to improve access to rehabilitation services and contribute to universal health coverage by facilitating discharge, transition of care and follow-up</t>
  </si>
  <si>
    <t>The patient mobile app has been designed to be as intuitive as possible and also includes an additional child-friendly interface. The Software follows Web Content Accessibility Guidelines (level A/AA) and is accessible offline. The patient mobile app is available offline. SMS feature available for appointment reminders.</t>
  </si>
  <si>
    <t>Step 1: Patient clinical evaluation by a rehabilitation professional.&lt;br&gt;&lt;br&gt;
Step 2: Rehabilitation professional and patient determine a treatment plan and objectives.&lt;br&gt;&lt;br&gt;
Step 3: The patient accesses the treatment plan remotely via the patient mobile app.&lt;br&gt;&lt;br&gt;
Step 4: The patient completes treatment plan activities remotely.&lt;br&gt;&lt;br&gt;
Step 5: The rehabilitation professional follows up with the patient remotely. &lt;br&gt;&lt;br&gt;
Step 6: The patient is discharged.&lt;br&gt;&lt;br&gt;</t>
  </si>
  <si>
    <r>
      <rPr>
        <u val="single"/>
        <sz val="11"/>
        <color indexed="15"/>
        <rFont val="Open Sans"/>
      </rPr>
      <t>https://www.opentelerehab.com</t>
    </r>
  </si>
  <si>
    <r>
      <rPr>
        <u val="single"/>
        <sz val="11"/>
        <color indexed="8"/>
        <rFont val="Open Sans"/>
      </rPr>
      <t>https://digitalx.undp.org/images/solutions/OpenTelerehab.png</t>
    </r>
  </si>
  <si>
    <t xml:space="preserve">Police Records Management Information System (PRMIS) </t>
  </si>
  <si>
    <t>UNDP Barbados and the Eastern Carribean</t>
  </si>
  <si>
    <t>Revolutionizing Crime Analysis across the Caribbean</t>
  </si>
  <si>
    <t xml:space="preserve">Protection, Information Systems, Data Analysis </t>
  </si>
  <si>
    <t>Open Source, under review for Digtial Public Good</t>
  </si>
  <si>
    <t>USAID, UK FCDO</t>
  </si>
  <si>
    <t xml:space="preserve">Reduces time reporting and analysing crime.&lt;br&gt;&lt;br&gt;
1150 officers have been trained in building their digital skills and are developing capacities to analyse crime data. &lt;br&gt;&lt;br&gt;
Monitoring reports are now generated automatically from the system instead of manual entries from officers. &lt;br&gt;&lt;br&gt;
Over 80% of police stations in Grenada are now using the system.&lt;br&gt;&lt;br&gt;
Example impacts from Grenada: officers were formerly required to scan 33 books and physically transfer files to retrieve information about a case. This is now possible with a single click.&lt;br&gt;&lt;br&gt;
Within just one week of collecting and sharing data within the platform, the police were able to apprehend a perpetrator who had previously evaded them for 30 days.&lt;br&gt;&lt;br&gt;
</t>
  </si>
  <si>
    <t xml:space="preserve">Grenada, Antigua &amp; Barbuda, Barbados,St. Kitts and Nevis, Guyana, St. Vincent and the Grenadines, and St. Lucia. </t>
  </si>
  <si>
    <t>Eastern Carribean</t>
  </si>
  <si>
    <t xml:space="preserve">There is interest in offering PRMIS across the other countries in the Eastern Caribbean and beyond for more effecitve regional analysis on tackling crime.   </t>
  </si>
  <si>
    <r>
      <rPr>
        <u val="single"/>
        <sz val="11"/>
        <color indexed="11"/>
        <rFont val="Open Sans"/>
      </rPr>
      <t>https://vimeo.com/nuvisualmedia/review/595465467/514bf0ceff</t>
    </r>
  </si>
  <si>
    <t xml:space="preserve">The United Nations Development Program (UNDP) - Regional Bureau for Latin America and the Caribbean (RBLAC) in collaboration with the UNDP Caribbean network of offices have undertaken the formulation of a first Caribbean-wide Human Development Report (CHDR) on Citizens’ Security.  In this regard, the process has unearthed a lack of reliable and comparable national, sub-regional and regional statistics which makes it difficult to comprehend the impact of crime and violence fully and to inform the citizen security policies. &lt;br&gt;
It has been determined that standardized regional applications in the areas of Police management and Public Prosecution are needed.&lt;br&gt;
. </t>
  </si>
  <si>
    <t>Putting data into the hands of officers and national security offiicials as the answer to reducing crime. PRMIS offers a web-based records management systems for police records, with built-in visual analytics to support evidence-based decision makring to enhance citizen security. The vision is to provide rich data analysis on national and regional crime trends that can support countries with their criminal justice policies and innovative crime strategies, while at the same time delivering efficiencies in policing.</t>
  </si>
  <si>
    <t xml:space="preserve">The application supports the digitalization of police business processes, bringing crime analysis into the digital era. It is also bridging geographical divides within countries, by allowing virtual access to records and reporting from anywhere in the country- with important impacts on efficiency and citizen safety. </t>
  </si>
  <si>
    <t xml:space="preserve">Step 1: Police officers login to web-based application to file or access a criminal report. &lt;br&gt;&lt;br&gt;
Step 2: There they can also generate system reports to facilltate crime analysis such as a hot-map of a geographical area and predictive policiing.  Other government agencies and police stations in other countries can request statistical aggregated data from the system. </t>
  </si>
  <si>
    <t>https://www.undp.org/latin-america/carisecure</t>
  </si>
  <si>
    <r>
      <rPr>
        <u val="single"/>
        <sz val="11"/>
        <color indexed="15"/>
        <rFont val="Arial"/>
      </rPr>
      <t>https://digitalx.undp.org/images/solutions/CariSECURE.jpeg</t>
    </r>
  </si>
  <si>
    <t>Reveal</t>
  </si>
  <si>
    <t>Akros</t>
  </si>
  <si>
    <t>End-to-end health campaign planning and delivery.</t>
  </si>
  <si>
    <t>Health Governance, Community Health, Mapping</t>
  </si>
  <si>
    <t>SDG 1: No poverty; SDG 2: Zero hunger; SDG 3: Good health and well-being</t>
  </si>
  <si>
    <t>Digital Impact Alliance (DIAL's), Open Source Center Catalytic (OSC) Grant program; Digital Square's Series E0 funding and Series F award; USAID, Presidents Malaria Initiative; Bill &amp; Melinda Gates Foundation, Malaria Consortium, Clinton Health Access Initiative (CHAI); End Fund / Reaching the Last Mile Fund, Pursuing Global Fund, GAVI.</t>
  </si>
  <si>
    <t xml:space="preserve">Increased malaria intervention coverage by 30% and decreased malaria incidence by 15% more (Zambia). &lt;br&gt;&lt;br&gt;
Reduced cost per malaria case averted by 63% (from $118 down to $44) in target areas of Zambia.&lt;br&gt;&lt;br&gt;
For every dollar spent, the use of Reveal has prevented nearly three times the number of cases compared to standard intervention. </t>
  </si>
  <si>
    <t>Zambia, Kenya, Senegal, Mali, Nigeria</t>
  </si>
  <si>
    <t xml:space="preserve">Planning to expand to a total of 15 countries over the next 1-2 years. </t>
  </si>
  <si>
    <r>
      <rPr>
        <u val="single"/>
        <sz val="11"/>
        <color indexed="8"/>
        <rFont val="Open Sans"/>
      </rPr>
      <t>https://www.youtube.com/watch?v=JvKghi2F1ZY</t>
    </r>
  </si>
  <si>
    <t xml:space="preserve">Reveal aims to solve the outreach problem of health campaigns be it for malaria, vaccine-preventable diseases, or neglected diseases which have consistently low-population coverage. Reveal’s data shows that more than 40% of households are routinely missed. </t>
  </si>
  <si>
    <t xml:space="preserve">Reveal provides end-to-end health campaign planning and delivery by putting the power of maps and spatial intelligence in the hands of community health workers to provide last-mile healthcare. </t>
  </si>
  <si>
    <t>The mobile application can operate offline and in areas of limited connectivity. Training materials including short video tutorials provide digitally illiterate individuals with basic training on how to operate the system. A helpdesk is available to support end users at both basic and also more advanced levels.</t>
  </si>
  <si>
    <t>Step 1: Configuration. Consolidating map layers (satellite imagery, household footprints, administrative hierarchies, point files, health catchments) and importing them to the Reveal system. Field team members are added to the system. &lt;br&gt;&lt;br&gt;
Step 2: Microplanning. Government stakeholders interact with the Reveal planning user interface (UI) to select organizational units to receive the campaign. Populations protected and commodities (e.g. number of vaccinations) required are calculated automatically. &lt;br&gt;&lt;br&gt;
Step 3: Once the micro plan is approved in the system, teams are automatically "tasked" through the Reveal mobile client. Using the mobile application, the user (community health worker or similar) goes to houses, villages, and points of interest within their intervention area, seeing their location in relation to each geographic entity. &lt;br&gt;&lt;br&gt;
Step 4: Once arrived at a target location (within X meters, configurable), the user can select the house. &lt;br&gt;&lt;br&gt;
Step 5: Data about household and family members is recorded, as well as the type of intervention delivered. &lt;br&gt;&lt;br&gt;
Step 6: Campaign progress (and coverage against population) and data are visualized on the mobile and web map. &lt;br&gt;&lt;br&gt;</t>
  </si>
  <si>
    <r>
      <rPr>
        <u val="single"/>
        <sz val="11"/>
        <color indexed="11"/>
        <rFont val="Open Sans"/>
      </rPr>
      <t>https://revealprecision.com</t>
    </r>
  </si>
  <si>
    <r>
      <rPr>
        <u val="single"/>
        <sz val="11"/>
        <color indexed="8"/>
        <rFont val="Open Sans"/>
      </rPr>
      <t>https://digitalx.undp.org/images/solutions/Reveal.png</t>
    </r>
  </si>
  <si>
    <t xml:space="preserve">Safe YOU </t>
  </si>
  <si>
    <t>Impact Innovations Institute (IMIN)</t>
  </si>
  <si>
    <t>Reducing Gender Based Violence via an app and platform that provides an emergency button, connections to professionals, and more.</t>
  </si>
  <si>
    <t>Gender, Crisis</t>
  </si>
  <si>
    <t>Gender Based Violence, Crisis, Justice</t>
  </si>
  <si>
    <t>UNDP Boost Program for Women Innovators, Google for Startups SDGs program</t>
  </si>
  <si>
    <t>24,000 users across 3 countries have downloaded the Safe YOU solution. &lt;br&gt;&lt;br&gt;
5,000 users have activated their emergency contacts to send an alert in case of emergency.&lt;br&gt;&lt;br&gt;
The help button has been pressed more than 14,000 times, resulting in at least 2 cases of saved lives (with criminal prosecution) and 3 cases of confirmation of support to domestic violence victims.</t>
  </si>
  <si>
    <t>Georgia, Armenia, Iraq</t>
  </si>
  <si>
    <t xml:space="preserve">Rwanda, Bangladesh, Albania, Zimbabwe, India, Trinidad and Tobago  </t>
  </si>
  <si>
    <t>Recently, Safe YOU has signed an MOU with two existing NGOs in Zimbabwe: Institute for Young Women Development (IYWD) and Zimbabwe Evidence Informed Policy Network (ZeipNet). They will be implementing their solution soon with these partnerships. Safe YOU is also working with the Albanian Women Empowerment Network (AWEN) and the Gender Alliance Centre for Development (GADC) to bring its solution to Albania, as well as the CEDAW Committee of Trinidad and Tobago, My Choices Foundation in India, and IOM in Bangladesh.</t>
  </si>
  <si>
    <t>RBEC, RBAS, RBA, RBAP, RBLAC</t>
  </si>
  <si>
    <r>
      <rPr>
        <u val="single"/>
        <sz val="11"/>
        <color indexed="8"/>
        <rFont val="Open Sans"/>
      </rPr>
      <t>https://vimeo.com/715181494</t>
    </r>
  </si>
  <si>
    <t>Safe YOU is addressing a two-fold problem which is hindering the pathway to women’s economic empowerment. Primarily, their solution is aimed at breaking down the structural barriers currently in place which limit women’s economic empowerment, in particular reducing Gender-Based Violence (GBV) and changing discriminatory social norms. Additionally, Safe YOU is aimed at equipping women and girls with the resources they need to be able to participate in the digital economy. We understand the needs of the population we are trying to serve as we are a female-founded and run enterprise targeted at addressing the needs of women.</t>
  </si>
  <si>
    <t>Safe YOU is a multifunctional mobile application and platform designed to reduce GBV by providing safety and community functions to users, connecting stakeholders who work in the field of women’s rights, and aiding in evidence-based policymaking.</t>
  </si>
  <si>
    <t xml:space="preserve">The application has an extensive tutorial section for people who may not be familiar with mobile applications and is calibrated to ensure the most direct user experience after extensive feedback. Safe YOU also includes many accessible features for women with disabilities. </t>
  </si>
  <si>
    <t>Step 1: After an end-user downloads the application, they add up to 7 emergency contacts who are contacted when the SOS button is activated. These contacts are alerted to their location when they are in danger.&lt;br&gt;&lt;br&gt;
Step 2: The user can engage in the free anonymous forum rooms where they can share their concerns and get answers from vetted professionals (lawyers, gynecologists, psychologists).&lt;br&gt;&lt;br&gt;
Step 3: Safe YOU collects data anonymously from users of the application, and analyses that data to provide evidence-based policy recommendations to governments.&lt;br&gt;&lt;br&gt;</t>
  </si>
  <si>
    <r>
      <rPr>
        <u val="single"/>
        <sz val="11"/>
        <color indexed="11"/>
        <rFont val="Open Sans"/>
      </rPr>
      <t>https://safeyou.space</t>
    </r>
  </si>
  <si>
    <r>
      <rPr>
        <u val="single"/>
        <sz val="11"/>
        <color indexed="8"/>
        <rFont val="Open Sans"/>
      </rPr>
      <t>https://digitalx.undp.org/images/solutions/safeyou.png</t>
    </r>
  </si>
  <si>
    <t>SanteIMS</t>
  </si>
  <si>
    <t>SanteSuite Inc.</t>
  </si>
  <si>
    <t>Offline first, fully integrated immunization, patient, and vaccine management system.</t>
  </si>
  <si>
    <t>Supply Chain, Information Systems, Vaccination Management</t>
  </si>
  <si>
    <t>UNICEF (has LTA), PATH Digital Square, DPG Alliance, B Corp (status pending)</t>
  </si>
  <si>
    <t>10 million patients supported over 3 continents</t>
  </si>
  <si>
    <t>National-scale digital health systems deployments over 3 continents including Tanzania and SE Asia</t>
  </si>
  <si>
    <t>Kiribati, Solomon Islands</t>
  </si>
  <si>
    <t>Recently signed a contract with UNICEF for the initial phase of work to implement SanteIMS and sister product SanteMPI in Kiribati and Solomon Islands.</t>
  </si>
  <si>
    <r>
      <rPr>
        <u val="single"/>
        <sz val="11"/>
        <color indexed="8"/>
        <rFont val="Open Sans"/>
      </rPr>
      <t>https://www.youtube.com/watch?v=DRBGbHAs4pw</t>
    </r>
  </si>
  <si>
    <t>The problem SanteIMS are solving is dramatically improving immunization equity, access, coverage and safety by implementing an end-to-end immunization management system that seamlessly supports “person/patient to supply chain” workflow. SanteIMS automatically generates as a by-product of care, the discrete and aggregate data needed by all stakeholders to efficiently and effectively implement and manage immunization programs and resources while reducing frontline health worker workload. First-generation EIR and stop-gap tools adopted in response to the pandemic crisis response, were designed and built to serve as indicator and aggregate data trackers and collection tools. These tools only partially meet the functional requirements of a robust, holistic, person-centred fully integrated, immunization management system and for the most part, do not support routine immunization programs.</t>
  </si>
  <si>
    <t>SanteIMS is a person/patient-to-supply chain, offline-first, cross-platform, fully integrated immunization and vaccine management system. SanteSuite solutions include immunization management, patient identity solutions, clinical data repositories, electronic medical records, and health record security.</t>
  </si>
  <si>
    <t>SanteIMS immunization management system in conjunction with SanteMPI client registry is offline first by design and is full functionality when there is no connectivity. Through its unique ID management and OpenHIE readiness, it addresses the "zero dose" challenge and helps ensure equity of access to care. The solution enables health systems to deliver care where it's needed, even in the most remote settings.</t>
  </si>
  <si>
    <t>Step 1: Working with governments to assess the current policy, legal, and technical landscape and the capacity to develop a roadmap for implementing unique health ID-based registration, immunization support and interoperability needs.&lt;br&gt;&lt;br&gt;
Step 2: Adapting and implementing SanteIMS and SanteMPI in collaboration with in-country teams and integrating with other tools such as DHIS2, an LMIS, and CRVS. &lt;br&gt;&lt;br&gt;
Step 3: Training and soft launch pilots to fine-tune the implementation roadmap. &lt;br&gt;&lt;br&gt;
Step 4: Implementing a step-by-step rollout of the platform.&lt;br&gt;&lt;br&gt;
Step 5: Transitioning to an ongoing support model that leverages the local in-country team.&lt;br&gt;&lt;br&gt;</t>
  </si>
  <si>
    <r>
      <rPr>
        <u val="single"/>
        <sz val="11"/>
        <color indexed="8"/>
        <rFont val="Open Sans"/>
      </rPr>
      <t>https://santesuite.com</t>
    </r>
  </si>
  <si>
    <r>
      <rPr>
        <u val="single"/>
        <sz val="11"/>
        <color indexed="8"/>
        <rFont val="Open Sans"/>
      </rPr>
      <t>https://digitalx.undp.org/images/solutions/SanteIMS.jpg</t>
    </r>
  </si>
  <si>
    <t>The Ushahidi Platform</t>
  </si>
  <si>
    <t xml:space="preserve"> Ushahidi Inc. </t>
  </si>
  <si>
    <t>Integrated crowdsourcing, mapping tool for rapid collection, and management and analysis of data.</t>
  </si>
  <si>
    <t>Climate, Crisis, Gender, Health</t>
  </si>
  <si>
    <t>Beneficiary Communication, Mapping, Crisis Response</t>
  </si>
  <si>
    <t>SDG 10: Reduced Inequalities; SDG 13: Climate Action; SDG 16: Peace, Justice and Strong Institutions</t>
  </si>
  <si>
    <t>UN Foundation, European Union, Hivos,  CISCO Foundation, Rockefeller Foundation, USAID, US State Department, FCDO, Wits University, Aga Khan Foundation, Bylo Chacon Foundation, Google.org, Omidyar Network, MacArthur Foundation, GIZ, GSMA, World Vision Kenya, Filecoin, Baraza Media Lab, Connected Development, King’s College London, IDS at the University of Sussex, The Open University among others.</t>
  </si>
  <si>
    <t xml:space="preserve">Under the good governance thematic area: In the published paper titled “Crowdsourcing Accountability in a Nigerian Election” in the Journal of Information Technology &amp; Politics by Catie Snow Bailard &amp; Steven Livingston, proving that the use of Ushahidi – ReclaimNaija - increased voter turnout in the 2011 Nigerian election by 8%: https://www.ushahidi.com/in-action/reclaim-naija 
Under the humanitarian and disaster relief thematic area:  FrenaLaCurva (Spanish for "stop/slow down the curve"), a 2020 citizen-driven initiative that started thanks to institutional and governmental support and quickly evolved into a grass-roots project aimed at helping people cope with the COVID crisis and the necessary lockdown. It provided helpful online resources and mapped public services around citizens using the Ushahidi platform to flatten the curve. As a result of its effectiveness in its inception country of Spain, it expanded and was set up in 16 other countries in Latin America and Europe: https://www.ushahidi.com/about/blog/the-frenalacurva-project-growth-beyond-expectation/
Under the human rights protection thematic area: SafeCity, used Ushahidi to make cities safer by encouraging equal access to public spaces for everyone, especially women, by crowdsourcing personal stories of sexual harassment and abuse in public spaces. Collecting over 10,000 stories from over 50 cities in India, Kenya, Cameroon, Nepal, Nigeria, and Trinidad &amp; Tobago and directly reached over 500,000 people: https://www.ushahidi.com/about/blog/get-to-know-our-grassroots-partners-safecity-in-india/ 
Impact testimonial from the former Secretary General of the UN, Ban Ki-moon: https://www.un.org/sg/en/content/sg/speeches/2014-10-31/remarks-i-hubushahidi 
Integration with HDX impact testimonial: https://centre.humdata.org/guest-blog-integrating-ushahidi-with-hdx/ 
</t>
  </si>
  <si>
    <t>More than 160 countries</t>
  </si>
  <si>
    <t xml:space="preserve">Strategic plan for 2022-2026:  raise an additional 20 million voices. The aim is for each voice reached to be not only raised but also recorded and engaged as part of a larger critical mass of voices to improve long-term community outcomes. 
In addition to the three core areas of good governance, humanitarian and disaster relief, and human rights protection, they are deepening their impact on climate action and gender equity in data for social impact. </t>
  </si>
  <si>
    <r>
      <rPr>
        <u val="single"/>
        <sz val="11"/>
        <color indexed="11"/>
        <rFont val="Calibri"/>
      </rPr>
      <t xml:space="preserve">https://www.youtube.com/watch?v=0T9cYK8zpgY </t>
    </r>
  </si>
  <si>
    <t xml:space="preserve">When a crisis hits, whether it’s a global pandemic, a natural disaster, or a contentious election, not all voices are heard equally and marginalized communities are affected disproportionately. Yet they remain underrepresented in decisions made about how to respond and rebuild. This leads to solutions that do not adequately address their needs, and policies are not shaped to meet community needs.&lt;br&gt;&lt;br&gt;
Further, technology has proven to be one of the most powerful ways to lift a broader set of voices and achieve more inclusive decision-making.  Yet today, too many digital tools remain out of reach to communities. This is either because they may be too expensive, too technical, or require access to the Internet or mobile data that many in marginalized communities do not possess.
</t>
  </si>
  <si>
    <t xml:space="preserve">The Ushahidi Platform is an open-source, crowd-sourcing platform which collects data and overlays it on maps, providing vital, visualized information to key stakeholders. Primarily a rapid response tool, Ushahidi can be deployed quickly and captures a high volume of data to inform the efforts of first responders. &lt;br&gt;&lt;br&gt;
With strong roots in crisis response, over time, the Platform has increasingly been used to tackle long-term social challenges as well, collecting data over a longer time horizon—e.g. the Safecity initiative, which documented the sexual harassment of women over time and built a database which activists are using to build a strong case for policy change in the area of women’s rights and safety. In this way, Ushahidi has shown how the data collected on the Platform can reduce instances of social challenges and possibly even prevent these in the long term.
</t>
  </si>
  <si>
    <t xml:space="preserve">Ushahidi lowers barriers to access to technology through:&lt;br&gt;&lt;br&gt;
Diverse data collection sources including email, Twitter and the web. Specifically, offline data collection channels of SMS and USSD from any mobile phone (including feature phones). Further, the Ushahidi Platform is designed and hosted as a web-based application accessible globally on any internet-enabled device, such as a personal computer, smartphone, or tablet. The web and mobile apps can operate in low-bandwidth environments.&lt;br&gt;&lt;br&gt;
Multi-language support. With deployments in more than 160 countries in over 40 languages, the Ushahidi Platform provides value and helps diverse communities achieve solutions globally.&lt;br&gt;&lt;br&gt;
The platform is open-source, with the hosted version available for free to make it accessible to even more people. The platform doesn’t require complex technical knowledge to deploy as it has simplified processes, thus allowing users to focus on their goals and achieving impact.
</t>
  </si>
  <si>
    <t xml:space="preserve">Step 1: The deployer accesses Ushahidi’s deployments page: https://www.ushahidi.com/in-action/deployments, to explore deployments similar to their project/ thematic area to visualise their project implementation. &lt;br&gt;&lt;br&gt;
Step 2: The deployer accesses Ushahidi’s support page: https://www.ushahidi.com/support/ that has documentation to enable one new to Ushahidi to be introduced to Ushahidi; see examples of actual deployments, understand the strategy behind setting up a deployment, and data protection requirements.&lt;br&gt;&lt;br&gt;   
Step 3: Deployer navigates to https://ushahidi.io/create to create a new deployment (hosted by Ushahidi), or installs and hosts it themselves: https://docs.ushahidi.com/platform-developer-documentation/. They have access to a detailed user manual: https://docs.ushahidi.com/ushahidi-platform-user-manual/ at all times.&lt;br&gt;&lt;br&gt;
Step 4: The deployer engages with Ushahidi’s Community Advocate via the chat function if their questions have not been answered through the existing documentation.&lt;br&gt;&lt;br&gt;
Step 5: Ushahidi offers an expanded advisory offering grounded in our three impact areas. Advising partners on critical questions beyond the tech, sharing learnings and best practices on tactics for inclusive data collection, scaling deployment reach, and what data to track to measure impact. This individualised service will be availed to all users through the community portal through cross-sharing and learning. &lt;br&gt;&lt;br&gt; 
Step 6: The deployer engages with our team post-deployment for an evaluation of the deployment to capture impact and lessons learnt.&lt;br&gt;&lt;br&gt;  
The idea of the above is to empower anyone, anywhere, with the ability to set up an effective deployment with minimal input from the Ushahidi core team.
</t>
  </si>
  <si>
    <t>Integrated crowdsourcing and mapping tool for rapid collection, management and analyzing of data.</t>
  </si>
  <si>
    <t>UN Foundation, European Union, Hivos, CISCO Foundation, Rockefeller Foundation, USAID, US State Department, FCDO, Wits University, Aga Khan Foundation, Bylo Chacon Foundation, Google.org, Omidyar Network, MacArthur Foundation, GIZ, GSMA, World Vision Kenya, Filecoin, Baraza Media Lab, Connected Development, King’s College London, IDS at the University of Sussex, The Open University among others.</t>
  </si>
  <si>
    <r>
      <rPr>
        <sz val="10"/>
        <color indexed="8"/>
        <rFont val="Open Sans"/>
      </rPr>
      <t xml:space="preserve">In the published paper titled “Crowdsourcing Accountability in a Nigerian Election” in the Journal of Information Technology &amp; Politics by Catie Snow Bailard &amp; Steven Livingston, proving that the use of Ushahidi – ReclaimNaija - increased voter turnout in the 2011 Nigerian election by 8%: https://www.ushahidi.com/in-action/reclaim-naija &lt;br&gt;&lt;br&gt;
</t>
    </r>
    <r>
      <rPr>
        <sz val="10"/>
        <color indexed="8"/>
        <rFont val="Open Sans"/>
      </rPr>
      <t xml:space="preserve">
</t>
    </r>
    <r>
      <rPr>
        <sz val="10"/>
        <color indexed="8"/>
        <rFont val="Open Sans"/>
      </rPr>
      <t xml:space="preserve">FrenaLaCurva (Spanish for "stop/slow down the curve"), a 2020 citizen-driven initiative that started thanks to institutional and governmental support and quickly evolved into a grass-roots project aimed at helping people cope with the COVID crisis and the necessary lockdown. It provided helpful online resources and mapped public services around citizens using the Ushahidi platform to flatten the curve. As a result of its effectiveness in its inception country of Spain, it expanded and was set up in 16 other countries in Latin America and Europe: </t>
    </r>
    <r>
      <rPr>
        <u val="single"/>
        <sz val="10"/>
        <color indexed="14"/>
        <rFont val="Open Sans"/>
      </rPr>
      <t>https://www.ushahidi.com/about/blog/the-frenalacurva-project-growth-beyond-expectation/</t>
    </r>
    <r>
      <rPr>
        <sz val="10"/>
        <color indexed="8"/>
        <rFont val="Open Sans"/>
      </rPr>
      <t xml:space="preserve"> &lt;br&gt;&lt;br&gt;
</t>
    </r>
    <r>
      <rPr>
        <sz val="10"/>
        <color indexed="8"/>
        <rFont val="Open Sans"/>
      </rPr>
      <t xml:space="preserve">
</t>
    </r>
    <r>
      <rPr>
        <sz val="10"/>
        <color indexed="8"/>
        <rFont val="Open Sans"/>
      </rPr>
      <t xml:space="preserve">SafeCity, who used Ushahidi to make cities safer by encouraging equal access to public spaces for everyone especially women by crowdsourcing personal stories of sexual harassment and abuse in public spaces. Collecting over 10,000 stories from over 50 cities in India, Kenya, Cameroon, Nepal, Nigeria and Trinidad &amp; Tobago and directly reached over 500,000 people: https://www.ushahidi.com/about/blog/get-to-know-our-grassroots-partners-safecity-in-india/  &lt;br&gt;&lt;br&gt;
</t>
    </r>
    <r>
      <rPr>
        <sz val="10"/>
        <color indexed="8"/>
        <rFont val="Open Sans"/>
      </rPr>
      <t xml:space="preserve">
</t>
    </r>
    <r>
      <rPr>
        <sz val="10"/>
        <color indexed="8"/>
        <rFont val="Open Sans"/>
      </rPr>
      <t xml:space="preserve">Impact testimonial from the former Secretary General of the UN, Ban Ki-moon: https://www.un.org/sg/en/content/sg/speeches/2014-10-31/remarks-i-hubushahidi &lt;br&gt;&lt;br&gt;
</t>
    </r>
    <r>
      <rPr>
        <sz val="10"/>
        <color indexed="8"/>
        <rFont val="Open Sans"/>
      </rPr>
      <t xml:space="preserve">
</t>
    </r>
    <r>
      <rPr>
        <sz val="10"/>
        <color indexed="8"/>
        <rFont val="Open Sans"/>
      </rPr>
      <t xml:space="preserve">Integration with HDX impact testimonial: https://centre.humdata.org/guest-blog-integrating-ushahidi-with-hdx/ 
</t>
    </r>
  </si>
  <si>
    <t xml:space="preserve">Increasing the number of underrepresented voices. In their strategic plan for 2022-2026, they plan to raise an additional 20 million voices. Their aim is that each voice reached is not only raised but also recorded and engaged as part of a larger critical mass of voices to improve long-term community outcomes. </t>
  </si>
  <si>
    <t>When a crisis hits, whether it’s a global pandemic, a natural disaster, or a contentious election, not all voices are heard equally and marginalized communities are affected disproportionately. Yet they remain underrepresented in decisions made about how to respond and rebuild. This leads to solutions that do not adequately address their needs, and policies are not shaped to meet community needs. Further, technology has proven to be one of the most powerful ways to lift a broader set of voices and achieve more inclusive decision-making. Yet today, too many digital tools remain out of reach to communities. This is either because they may be too expensive, too technical, or require access to the Internet or mobile data that many in marginalized communities do not possess.</t>
  </si>
  <si>
    <t>The Ushahidi Platform is an open-source, crowd-sourcing platform which collects data and overlays it on maps, providing vital, visualized information to key stakeholders. Primarily a rapid response tool, Ushahidi can be deployed quickly and captures a high volume of data to inform the efforts of first responders. With strong roots in crisis response, over time, the Platform has increasingly been used to tackle long-term social challenges as well, collecting data over a longer time horizon—e.g. the Safecity initiative, which documented the sexual harassment of women over time and built a database which activists are using to build a strong case for policy change in the area of women’s rights and safety. In this way, Ushahidi has shown how the data collected on the Platform can reduce instances of social challenges and possibly even prevent these in the long term.</t>
  </si>
  <si>
    <t xml:space="preserve">The deployer accesses Ushahidi’s deployments page: https://www.ushahidi.com/in-action/deployments, to explore deployments similar to their project/ thematic area to visualise their project implementation. &lt;br&gt;&lt;br&gt;
The deployer accesses Ushahidi’s support page: https://www.ushahidi.com/support/ that has documentation to enable one new to Ushahidi to be introduced to Ushahidi; see examples of actual deployments, understand the strategy behind setting up a deployment, and data protection requirements.   &lt;br&gt;&lt;br&gt;
Deployer navigates to https://ushahidi.io/create to create a new deployment (hosted by Ushahidi), or installs and hosts it themselves: https://docs.ushahidi.com/platform-developer-documentation/. They have access to a detailed user manual: https://docs.ushahidi.com/ushahidi-platform-user-manual/ at all times.&lt;br&gt;&lt;br&gt;
The deployer engages with Ushahidi’s Community Advocate via the chat function if their questions have not been answered through the existing documentation.&lt;br&gt;&lt;br&gt;
Ushahidi offers an expanded advisory offering grounded in our three impact areas. Advising partners on critical questions beyond the tech, sharing learnings and best practices on tactics for inclusive data collection, scaling deployment reach, and what data to track to measure impact. This individualised service will be availed to all users through the community portal through cross-sharing and learning.  &lt;br&gt;&lt;br&gt;
The deployer engages with our team post-deployment for an evaluation of the deployment to capture impact and lessons learnt.  &lt;br&gt;&lt;br&gt;
The idea of the above is to empower anyone, anywhere, with the ability to set up an effective deployment with minimal input from the Ushahidi core team.
</t>
  </si>
  <si>
    <r>
      <rPr>
        <u val="single"/>
        <sz val="11"/>
        <color indexed="11"/>
        <rFont val="Calibri"/>
      </rPr>
      <t>https://www.ushahidi.com/</t>
    </r>
  </si>
  <si>
    <t>Yoma</t>
  </si>
  <si>
    <t>UNICEF Eastern and Southern Africa Regional Office (ESARO) and Generation Unlimited (GenU)</t>
  </si>
  <si>
    <t xml:space="preserve">Supporting the Learning to Earning Journey of Youth Worldwide </t>
  </si>
  <si>
    <t>Other, inclusive growth, gender</t>
  </si>
  <si>
    <t>Digital Skills &amp; Literacy, 
Livelihoods, 
Marketplace</t>
  </si>
  <si>
    <t>SDG 8: Decent work and economic growth; SDG 10: Reduced inequalities; SDG 17: Partnerships for the goals</t>
  </si>
  <si>
    <t>Open Source, Digital Public Good,  Marketplace, White label, Blockchain, Digital Token, SSI</t>
  </si>
  <si>
    <t>GIZ, Generation Unlimited, RLabs, Fondation Botnar, Austrian Development Agency, Goodwall, atingi, African Coding Network, Umuzi, University of Geneva, DiDx</t>
  </si>
  <si>
    <t>2,465,510 youth engagements in Yoma related activities. &lt;br&gt;&lt;br&gt;
Over 105,000 registered users on Yoma Platform (Top 3 performing countries: Nigeria (90,000), Kenya (7500), South Africa (3000).  &lt;br&gt;&lt;br&gt;
45,500 opportunity completions from the youths on various opportunities available on the platform and the youth have gained certificates.&lt;br&gt;&lt;br&gt;
40,000 youth have been awarded over 8.000.000 digital tokens (Zltos), worth 170.000 USD, as incentives which can be redeemed for various goods/services, e.g. airtime on the Yoma Marketplace (for now: Zlto redemption possible in South Africa and Nigeria).&lt;br&gt;&lt;br&gt;
Gender transformative Yoma Pathway has been established in Kenya and Nigeria. Participants earn a professional certificate with Google and Meta. Of 4200 participants invited (83% women): 270 (81% women) have already completed the Programme. Of women: 98% reported that the Programme affirmed them in believing that tech careers are appropriate for females' 88% are pursuing further studies or looking for a job relevant to the learning opportunities.&lt;br&gt;&lt;br&gt;
10 youths have secured paid internships within the Yoma ecosystem partners. 20 Yoma Youth Council members, of whom 50% are female, are actively involved in Yoma's governance, decision-making process and the local implementation of the project.</t>
  </si>
  <si>
    <t>Nigeria
South Africa
Benin
Côte d'Ivoire
Burundi
Kenya
Uganda
Trinidad and Tobago</t>
  </si>
  <si>
    <t>India
Serbia
Jamaica
Botswana
Tanzania
Malawi
Ghana
Rwanda
Lesotho
Philippines</t>
  </si>
  <si>
    <t>The Yoma ecosystem is expanding globally, enabled by the technical platform. As part of this expansion, the platform and the offerings are currently being adapted to the local requirements of other country contexts and regions. Localisation in these countries generally include translations, adaptations and contextualisation of the look-and-feel and integrations with other local and regional platforms, partner ecosystems and youth initiatives. The expansion of Yoma is supported by regional Yoma hubs that are currently being established to support other countries with the implementation, e.g. Nigeria as the hub for Western Africa and South Africa as the hub for Southern Africa.</t>
  </si>
  <si>
    <t>https://www.youtube.com/watch?v=bRSjxzFTm78</t>
  </si>
  <si>
    <t>South and East Africa’s youth (15-24 years) make up around 60 % of the total population which is predicted to increase by 42 % in 2030. Many of these young people are not in formal employment and are three times more likely to be unemployed compared to adults. According to the ILO, more than 20 % of 15- to 24-year-olds in Africa are without work. A lack of access to training, insufficient work experience and limited financial resources are just some of the reasons for this. (Self-) Employment however is fundamental for a country’s economic growth and development. While there are many existing programmes and initiatives that have attempted to respond to the unemployment and wellbeing crisis, most of them do not take an integrated and holistic approach.</t>
  </si>
  <si>
    <t xml:space="preserve">Yoma proposes individualised learning to earning pathways that put the youth at the centre, provides and aligns opportunities with their aspirations, potential, and the market demand. Yoma provides free access to (1) high-quality informal learning and employment opportunities and (2) consecutive learning to earning pathways in which youth can navigate in a self-directed and customised manner. </t>
  </si>
  <si>
    <t>Yoma focusses on promoting different levels of accessibility, including connectivity, digital literacy, aptitude and affordability. To reduce disparities in terms of access to hardware or connectivity, Yoma is building adapted technological solutions that reduce the bandwidth required and/or building on SMS technologies. Following that, a lean Yoma mobile version and an App will be develped. Besides, Yoma offerings convey transferable skills that enable youth to learn, collaborate and communicate effectively and safely online. Lastly, Yoma rewards the completion of offerings with tokens (Zltos), which can be e.g. redeemed for airtime, thereby compensating for the costs arisen due to their engagement on the platform.</t>
  </si>
  <si>
    <t>Step 1: Youth navigate to the Yoma site, create a Yoma account with minimal data requirements and fill in a digital CV.&lt;br&gt;&lt;br&gt;
Step 2: Youth navigate to the Opportunities section and sign up for an opportunity.&lt;br&gt;&lt;br&gt;
Step 3. Youth are redirected to a respective partner's platform to complete the opportunity.&lt;br&gt;&lt;br&gt;
Step 4: Youth return to the Yoma platform to submit details and evidence of completion for verification.&lt;br&gt;&lt;br&gt;
Step 5: Youth is issued credentials, the opportunity is added to their digital CV, and where applicable, Yoma’s digital Token Zlto is awarded. It can be redeemed for different goods, e.g. airtime.&lt;br&gt;&lt;br&gt;</t>
  </si>
  <si>
    <t>https://www.yoma.africa/</t>
  </si>
  <si>
    <r>
      <rPr>
        <u val="single"/>
        <sz val="11"/>
        <color indexed="8"/>
        <rFont val="Open Sans"/>
      </rPr>
      <t>https://digitalx.undp.org/images/solutions/Yoma.png</t>
    </r>
  </si>
  <si>
    <t>Everimpact</t>
  </si>
  <si>
    <t>Measuring, identifying and monetising carbon emissions reductions &amp; carbon sequestration.</t>
  </si>
  <si>
    <t>Emissions, Fintech, Marketplace</t>
  </si>
  <si>
    <t>SDG 9: Industry, innovation, and infrastructure; SDG 11: Sustainable cities and communities; SDG 13: Climate action</t>
  </si>
  <si>
    <t>European Commission (Climate KiC, EIT Climate Urban Mobility, Horizon 2020), Asian Development Bank, CNES (French Space Agency), Google SDG start-up accelerator, City Finance Lab and South Pole, BT (British Telecom), EDF (Utility group)</t>
  </si>
  <si>
    <t xml:space="preserve">Everimpact is measuring 800kt of CO2 emissions/year and 20kt of CO2 emission reduction/year in Dijon (France). </t>
  </si>
  <si>
    <t>France, UK, Portugal, Germany, Norway, Japan, Singapore</t>
  </si>
  <si>
    <t>India, Indonesia, Japan, Malaysia, Canada</t>
  </si>
  <si>
    <t>The Asian Development bank is one of Everimpact's investors, hence Everimpact has started discussions in India &amp; Indonesia. Everimpact is also in advanced discussions with Hitachi in Japan to implement a government-led voluntary carbon market. On the emission-intensive industry side, Everimpact is preparing projects in Malaysia and Canada.</t>
  </si>
  <si>
    <r>
      <rPr>
        <u val="single"/>
        <sz val="11"/>
        <color indexed="8"/>
        <rFont val="Open Sans"/>
      </rPr>
      <t>https://www.youtube.com/watch?v=0ROE61tw4j8&amp;feature=youtu.be</t>
    </r>
  </si>
  <si>
    <t>Cities are responsible for 70% of the world's GHG emissions: they have a huge reduction potential but lack the financial resources to invest in decarbonisation. Investing into such decarbonisation and sequestration projects and understanding how effective these projects are requires a reliable carbon measuring solution. Until recently there was no such solution suitable for urban and rural territories. As a result, emission reduction projects in cities are not generating revenues from the carbon offset markets, missing out on a $50BN market which is critically needed to help cities reach their net-zero targets.</t>
  </si>
  <si>
    <t>Everimpact's digital carbon Monitoring Reporting Verification (MRV) solution helps cities generate revenues from the voluntary carbon market as well as access green financing and comply with reporting requirements. Everimpact achieves this by measuring carbon emissions with satellite imagery, big data and sensors. The solution provides clients with their carbon footprint in near real-time and helps them identify and monitor carbon emission reductions. Everimpact then certifies the project to the highest standard and provides access to green financing.</t>
  </si>
  <si>
    <t>By providing digital reliable carbon data and access to green finance, Everimpact's solution allows cities or governments in developing countries to invest at scale and pace in the needed decarbonisation projects. The solution also allows deprived neighborhoods or cities in developed countries to get climate change projects implemented.</t>
  </si>
  <si>
    <t>Step 1: Working with cities to set up an ambitious Climate investment plan that will decrease carbon emissions and ensure the city achieves net zero. &lt;br&gt;&lt;br&gt;
Step 2: Performing a satellite imagery analysis of the area and installation of sensors on key spots.&lt;br&gt;&lt;br&gt;
Step 3: Measuring carbon emissions to get a 12-month baseline, then measuring the emission reductions linked to the implementation of the decarbonisation projects. Measurements will be ongoing for the life of the project.&lt;br&gt;&lt;br&gt;
Step 4: Sharing a dashboard with the city and its population to track and report carbon emissions in real time. &lt;br&gt;&lt;br&gt;
Step 5: Certifying carbon emission reductions.&lt;br&gt;&lt;br&gt;
Step 6: Selling the emission reduction generated by the project and generating revenue for the city.&lt;br&gt;&lt;br&gt;</t>
  </si>
  <si>
    <r>
      <rPr>
        <u val="single"/>
        <sz val="11"/>
        <color indexed="8"/>
        <rFont val="Open Sans"/>
      </rPr>
      <t>https://www.everimpact.com/</t>
    </r>
  </si>
  <si>
    <r>
      <rPr>
        <u val="single"/>
        <sz val="11"/>
        <color indexed="8"/>
        <rFont val="Open Sans"/>
      </rPr>
      <t>https://digitalx.undp.org/images/solutions/Everimpact.png</t>
    </r>
  </si>
</sst>
</file>

<file path=xl/styles.xml><?xml version="1.0" encoding="utf-8"?>
<styleSheet xmlns="http://schemas.openxmlformats.org/spreadsheetml/2006/main">
  <numFmts count="1">
    <numFmt numFmtId="0" formatCode="General"/>
  </numFmts>
  <fonts count="26">
    <font>
      <sz val="11"/>
      <color indexed="8"/>
      <name val="Calibri"/>
    </font>
    <font>
      <sz val="12"/>
      <color indexed="8"/>
      <name val="Helvetica Neue"/>
    </font>
    <font>
      <sz val="15"/>
      <color indexed="8"/>
      <name val="Calibri"/>
    </font>
    <font>
      <b val="1"/>
      <sz val="11"/>
      <color indexed="8"/>
      <name val="Open Sans"/>
    </font>
    <font>
      <sz val="11"/>
      <color indexed="8"/>
      <name val="Open Sans"/>
    </font>
    <font>
      <u val="single"/>
      <sz val="11"/>
      <color indexed="8"/>
      <name val="Open Sans"/>
    </font>
    <font>
      <u val="single"/>
      <sz val="11"/>
      <color indexed="11"/>
      <name val="Open Sans"/>
    </font>
    <font>
      <sz val="11"/>
      <color indexed="12"/>
      <name val="Open Sans"/>
    </font>
    <font>
      <u val="single"/>
      <sz val="9"/>
      <color indexed="8"/>
      <name val="&quot;Google Sans&quot;"/>
    </font>
    <font>
      <sz val="9"/>
      <color indexed="13"/>
      <name val="&quot;Google Sans&quot;"/>
    </font>
    <font>
      <sz val="11"/>
      <color indexed="8"/>
      <name val="Arial"/>
    </font>
    <font>
      <u val="single"/>
      <sz val="11"/>
      <color indexed="11"/>
      <name val="Calibri"/>
    </font>
    <font>
      <u val="single"/>
      <sz val="11"/>
      <color indexed="8"/>
      <name val="Arial"/>
    </font>
    <font>
      <u val="single"/>
      <sz val="11"/>
      <color indexed="14"/>
      <name val="Arial"/>
    </font>
    <font>
      <u val="single"/>
      <sz val="11"/>
      <color indexed="11"/>
      <name val="Arial"/>
    </font>
    <font>
      <u val="single"/>
      <sz val="11"/>
      <color indexed="15"/>
      <name val="Open Sans"/>
    </font>
    <font>
      <sz val="11"/>
      <color indexed="8"/>
      <name val="Helvetica Neue"/>
    </font>
    <font>
      <sz val="12"/>
      <color indexed="8"/>
      <name val="Open Sans"/>
    </font>
    <font>
      <u val="single"/>
      <sz val="12"/>
      <color indexed="8"/>
      <name val="Open Sans"/>
    </font>
    <font>
      <u val="single"/>
      <sz val="11"/>
      <color indexed="16"/>
      <name val="Open Sans"/>
    </font>
    <font>
      <sz val="12"/>
      <color indexed="12"/>
      <name val="Open Sans"/>
    </font>
    <font>
      <u val="single"/>
      <sz val="12"/>
      <color indexed="11"/>
      <name val="Open Sans"/>
    </font>
    <font>
      <u val="single"/>
      <sz val="11"/>
      <color indexed="14"/>
      <name val="Open Sans"/>
    </font>
    <font>
      <u val="single"/>
      <sz val="11"/>
      <color indexed="15"/>
      <name val="Arial"/>
    </font>
    <font>
      <sz val="10"/>
      <color indexed="8"/>
      <name val="Open Sans"/>
    </font>
    <font>
      <u val="single"/>
      <sz val="10"/>
      <color indexed="14"/>
      <name val="Open Sans"/>
    </font>
  </fonts>
  <fills count="3">
    <fill>
      <patternFill patternType="none"/>
    </fill>
    <fill>
      <patternFill patternType="gray125"/>
    </fill>
    <fill>
      <patternFill patternType="solid">
        <fgColor indexed="9"/>
        <bgColor auto="1"/>
      </patternFill>
    </fill>
  </fills>
  <borders count="1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right/>
      <top style="thin">
        <color indexed="10"/>
      </top>
      <bottom style="thin">
        <color indexed="10"/>
      </bottom>
      <diagonal/>
    </border>
    <border>
      <left style="thin">
        <color indexed="10"/>
      </left>
      <right style="thin">
        <color indexed="10"/>
      </right>
      <top/>
      <bottom/>
      <diagonal/>
    </border>
    <border>
      <left style="thin">
        <color indexed="10"/>
      </left>
      <right/>
      <top/>
      <bottom style="thin">
        <color indexed="10"/>
      </bottom>
      <diagonal/>
    </border>
    <border>
      <left/>
      <right/>
      <top style="thin">
        <color indexed="10"/>
      </top>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8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49" fontId="3" fillId="2" borderId="1" applyNumberFormat="1" applyFont="1" applyFill="1" applyBorder="1" applyAlignment="1" applyProtection="0">
      <alignment horizontal="left" vertical="center" wrapText="1"/>
    </xf>
    <xf numFmtId="49" fontId="4" fillId="2" borderId="1" applyNumberFormat="1" applyFont="1" applyFill="1" applyBorder="1" applyAlignment="1" applyProtection="0">
      <alignment vertical="center" wrapText="1"/>
    </xf>
    <xf numFmtId="49" fontId="3" fillId="2" borderId="1" applyNumberFormat="1" applyFont="1" applyFill="1" applyBorder="1" applyAlignment="1" applyProtection="0">
      <alignment vertical="center" wrapText="1"/>
    </xf>
    <xf numFmtId="49" fontId="4" fillId="2" borderId="1" applyNumberFormat="1" applyFont="1" applyFill="1" applyBorder="1" applyAlignment="1" applyProtection="0">
      <alignment horizontal="left" vertical="center" wrapText="1"/>
    </xf>
    <xf numFmtId="0" fontId="4" fillId="2" borderId="1" applyNumberFormat="1" applyFont="1" applyFill="1" applyBorder="1" applyAlignment="1" applyProtection="0">
      <alignment horizontal="left" vertical="center" wrapText="1"/>
    </xf>
    <xf numFmtId="49" fontId="4" fillId="2" borderId="2" applyNumberFormat="1" applyFont="1" applyFill="1" applyBorder="1" applyAlignment="1" applyProtection="0">
      <alignment vertical="center" wrapText="1"/>
    </xf>
    <xf numFmtId="3" fontId="4" fillId="2" borderId="3" applyNumberFormat="1" applyFont="1" applyFill="1" applyBorder="1" applyAlignment="1" applyProtection="0">
      <alignment horizontal="right" vertical="center" wrapText="1"/>
    </xf>
    <xf numFmtId="0" fontId="4" fillId="2" borderId="1" applyNumberFormat="0" applyFont="1" applyFill="1" applyBorder="1" applyAlignment="1" applyProtection="0">
      <alignment vertical="center" wrapText="1"/>
    </xf>
    <xf numFmtId="49" fontId="5" fillId="2" borderId="1" applyNumberFormat="1" applyFont="1" applyFill="1" applyBorder="1" applyAlignment="1" applyProtection="0">
      <alignment vertical="center" wrapText="1"/>
    </xf>
    <xf numFmtId="49" fontId="6" fillId="2" borderId="1" applyNumberFormat="1" applyFont="1" applyFill="1" applyBorder="1" applyAlignment="1" applyProtection="0">
      <alignment vertical="center" wrapText="1"/>
    </xf>
    <xf numFmtId="49" fontId="7" fillId="2" borderId="1" applyNumberFormat="1" applyFont="1" applyFill="1" applyBorder="1" applyAlignment="1" applyProtection="0">
      <alignment vertical="center" wrapText="1"/>
    </xf>
    <xf numFmtId="3" fontId="4" fillId="2" borderId="1" applyNumberFormat="1" applyFont="1" applyFill="1" applyBorder="1" applyAlignment="1" applyProtection="0">
      <alignment horizontal="right" vertical="center" wrapText="1"/>
    </xf>
    <xf numFmtId="0" fontId="4" fillId="2" borderId="1" applyNumberFormat="0" applyFont="1" applyFill="1" applyBorder="1" applyAlignment="1" applyProtection="0">
      <alignment horizontal="left" vertical="center" wrapText="1"/>
    </xf>
    <xf numFmtId="49" fontId="6" fillId="2" borderId="1" applyNumberFormat="1" applyFont="1" applyFill="1" applyBorder="1" applyAlignment="1" applyProtection="0">
      <alignment horizontal="left" vertical="center" wrapText="1"/>
    </xf>
    <xf numFmtId="0" fontId="4" fillId="2" borderId="4" applyNumberFormat="0" applyFont="1" applyFill="1" applyBorder="1" applyAlignment="1" applyProtection="0">
      <alignment vertical="center" wrapText="1"/>
    </xf>
    <xf numFmtId="49" fontId="8" borderId="1" applyNumberFormat="1" applyFont="1" applyFill="0" applyBorder="1" applyAlignment="1" applyProtection="0">
      <alignment vertical="bottom"/>
    </xf>
    <xf numFmtId="49" fontId="4" fillId="2" borderId="4" applyNumberFormat="1" applyFont="1" applyFill="1" applyBorder="1" applyAlignment="1" applyProtection="0">
      <alignment vertical="center" wrapText="1"/>
    </xf>
    <xf numFmtId="49" fontId="4" fillId="2" borderId="5" applyNumberFormat="1" applyFont="1" applyFill="1" applyBorder="1" applyAlignment="1" applyProtection="0">
      <alignment vertical="center" wrapText="1"/>
    </xf>
    <xf numFmtId="49" fontId="9" borderId="6" applyNumberFormat="1" applyFont="1" applyFill="0" applyBorder="1" applyAlignment="1" applyProtection="0">
      <alignment vertical="bottom"/>
    </xf>
    <xf numFmtId="49" fontId="5" fillId="2" borderId="7" applyNumberFormat="1" applyFont="1" applyFill="1" applyBorder="1" applyAlignment="1" applyProtection="0">
      <alignment vertical="center" wrapText="1"/>
    </xf>
    <xf numFmtId="49" fontId="5" fillId="2" borderId="1" applyNumberFormat="1" applyFont="1" applyFill="1" applyBorder="1" applyAlignment="1" applyProtection="0">
      <alignment horizontal="right" vertical="center" wrapText="1"/>
    </xf>
    <xf numFmtId="49" fontId="4" fillId="2" borderId="5" applyNumberFormat="1" applyFont="1" applyFill="1" applyBorder="1" applyAlignment="1" applyProtection="0">
      <alignment horizontal="left" vertical="center" wrapText="1"/>
    </xf>
    <xf numFmtId="49" fontId="4" fillId="2" borderId="7" applyNumberFormat="1" applyFont="1" applyFill="1" applyBorder="1" applyAlignment="1" applyProtection="0">
      <alignment vertical="center" wrapText="1"/>
    </xf>
    <xf numFmtId="0" fontId="4" fillId="2" borderId="8" applyNumberFormat="0" applyFont="1" applyFill="1" applyBorder="1" applyAlignment="1" applyProtection="0">
      <alignment vertical="center" wrapText="1"/>
    </xf>
    <xf numFmtId="49" fontId="4" fillId="2" borderId="8" applyNumberFormat="1" applyFont="1" applyFill="1" applyBorder="1" applyAlignment="1" applyProtection="0">
      <alignment vertical="center" wrapText="1"/>
    </xf>
    <xf numFmtId="0" fontId="0" borderId="1" applyNumberFormat="0" applyFont="1" applyFill="0" applyBorder="1" applyAlignment="1" applyProtection="0">
      <alignment vertical="bottom"/>
    </xf>
    <xf numFmtId="49" fontId="10" fillId="2" borderId="1" applyNumberFormat="1" applyFont="1" applyFill="1" applyBorder="1" applyAlignment="1" applyProtection="0">
      <alignment vertical="center" wrapText="1"/>
    </xf>
    <xf numFmtId="49" fontId="4" fillId="2" borderId="7" applyNumberFormat="1" applyFont="1" applyFill="1" applyBorder="1" applyAlignment="1" applyProtection="0">
      <alignment horizontal="left" vertical="center" wrapText="1"/>
    </xf>
    <xf numFmtId="0" fontId="4" fillId="2" borderId="1" applyNumberFormat="0" applyFont="1" applyFill="1" applyBorder="1" applyAlignment="1" applyProtection="0">
      <alignment horizontal="right" vertical="center" wrapText="1"/>
    </xf>
    <xf numFmtId="49" fontId="4" fillId="2" borderId="1" applyNumberFormat="1" applyFont="1" applyFill="1" applyBorder="1" applyAlignment="1" applyProtection="0">
      <alignment horizontal="right" vertical="center" wrapText="1"/>
    </xf>
    <xf numFmtId="49" fontId="5" fillId="2" borderId="1" applyNumberFormat="1" applyFont="1" applyFill="1" applyBorder="1" applyAlignment="1" applyProtection="0">
      <alignment horizontal="left" vertical="center" wrapText="1"/>
    </xf>
    <xf numFmtId="49" fontId="0" borderId="1" applyNumberFormat="1" applyFont="1" applyFill="0" applyBorder="1" applyAlignment="1" applyProtection="0">
      <alignment vertical="bottom"/>
    </xf>
    <xf numFmtId="49" fontId="0" borderId="5" applyNumberFormat="1" applyFont="1" applyFill="0" applyBorder="1" applyAlignment="1" applyProtection="0">
      <alignment vertical="bottom"/>
    </xf>
    <xf numFmtId="0" fontId="4" fillId="2" borderId="5" applyNumberFormat="0" applyFont="1" applyFill="1" applyBorder="1" applyAlignment="1" applyProtection="0">
      <alignment horizontal="left" vertical="center" wrapText="1"/>
    </xf>
    <xf numFmtId="49" fontId="10" borderId="6" applyNumberFormat="1" applyFont="1" applyFill="0" applyBorder="1" applyAlignment="1" applyProtection="0">
      <alignment horizontal="left" vertical="bottom"/>
    </xf>
    <xf numFmtId="49" fontId="0" borderId="7" applyNumberFormat="1" applyFont="1" applyFill="0" applyBorder="1" applyAlignment="1" applyProtection="0">
      <alignment vertical="bottom"/>
    </xf>
    <xf numFmtId="49" fontId="11" borderId="1" applyNumberFormat="1" applyFont="1" applyFill="0" applyBorder="1" applyAlignment="1" applyProtection="0">
      <alignment vertical="bottom"/>
    </xf>
    <xf numFmtId="49" fontId="4" fillId="2" borderId="4" applyNumberFormat="1" applyFont="1" applyFill="1" applyBorder="1" applyAlignment="1" applyProtection="0">
      <alignment horizontal="left" vertical="center" wrapText="1"/>
    </xf>
    <xf numFmtId="49" fontId="0" borderId="4" applyNumberFormat="1" applyFont="1" applyFill="0" applyBorder="1" applyAlignment="1" applyProtection="0">
      <alignment vertical="bottom"/>
    </xf>
    <xf numFmtId="0" fontId="4" fillId="2" borderId="5" applyNumberFormat="0" applyFont="1" applyFill="1" applyBorder="1" applyAlignment="1" applyProtection="0">
      <alignment horizontal="right" vertical="center" wrapText="1"/>
    </xf>
    <xf numFmtId="0" fontId="4" fillId="2" borderId="7" applyNumberFormat="0" applyFont="1" applyFill="1" applyBorder="1" applyAlignment="1" applyProtection="0">
      <alignment horizontal="left" vertical="center" wrapText="1"/>
    </xf>
    <xf numFmtId="49" fontId="11" borderId="5" applyNumberFormat="1" applyFont="1" applyFill="0" applyBorder="1" applyAlignment="1" applyProtection="0">
      <alignment vertical="bottom"/>
    </xf>
    <xf numFmtId="49" fontId="4" fillId="2" borderId="9" applyNumberFormat="1" applyFont="1" applyFill="1" applyBorder="1" applyAlignment="1" applyProtection="0">
      <alignment horizontal="left" vertical="center" wrapText="1"/>
    </xf>
    <xf numFmtId="49" fontId="4" fillId="2" borderId="8" applyNumberFormat="1" applyFont="1" applyFill="1" applyBorder="1" applyAlignment="1" applyProtection="0">
      <alignment horizontal="left" vertical="center" wrapText="1"/>
    </xf>
    <xf numFmtId="0" fontId="4" fillId="2" borderId="7" applyNumberFormat="0" applyFont="1" applyFill="1" applyBorder="1" applyAlignment="1" applyProtection="0">
      <alignment vertical="center" wrapText="1"/>
    </xf>
    <xf numFmtId="49" fontId="4" fillId="2" borderId="10" applyNumberFormat="1" applyFont="1" applyFill="1" applyBorder="1" applyAlignment="1" applyProtection="0">
      <alignment horizontal="left" vertical="center" wrapText="1"/>
    </xf>
    <xf numFmtId="0" fontId="4" fillId="2" borderId="8" applyNumberFormat="0" applyFont="1" applyFill="1" applyBorder="1" applyAlignment="1" applyProtection="0">
      <alignment horizontal="left" vertical="center" wrapText="1"/>
    </xf>
    <xf numFmtId="49" fontId="0" fillId="2" borderId="1" applyNumberFormat="1" applyFont="1" applyFill="1" applyBorder="1" applyAlignment="1" applyProtection="0">
      <alignment vertical="bottom" wrapText="1"/>
    </xf>
    <xf numFmtId="49" fontId="12" fillId="2" borderId="1" applyNumberFormat="1" applyFont="1" applyFill="1" applyBorder="1" applyAlignment="1" applyProtection="0">
      <alignment vertical="center" wrapText="1"/>
    </xf>
    <xf numFmtId="49" fontId="4" fillId="2" borderId="5" applyNumberFormat="1" applyFont="1" applyFill="1" applyBorder="1" applyAlignment="1" applyProtection="0">
      <alignment horizontal="right" vertical="center" wrapText="1"/>
    </xf>
    <xf numFmtId="49" fontId="0" borderId="9" applyNumberFormat="1" applyFont="1" applyFill="0" applyBorder="1" applyAlignment="1" applyProtection="0">
      <alignment vertical="bottom"/>
    </xf>
    <xf numFmtId="49" fontId="4" fillId="2" borderId="11" applyNumberFormat="1" applyFont="1" applyFill="1" applyBorder="1" applyAlignment="1" applyProtection="0">
      <alignment vertical="center" wrapText="1"/>
    </xf>
    <xf numFmtId="49" fontId="11" borderId="7" applyNumberFormat="1" applyFont="1" applyFill="0" applyBorder="1" applyAlignment="1" applyProtection="0">
      <alignment vertical="bottom"/>
    </xf>
    <xf numFmtId="49" fontId="1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0" borderId="1" applyNumberFormat="1" applyFont="1" applyFill="0" applyBorder="1" applyAlignment="1" applyProtection="0">
      <alignment vertical="bottom" wrapText="1"/>
    </xf>
    <xf numFmtId="49" fontId="13" fillId="2" borderId="1" applyNumberFormat="1" applyFont="1" applyFill="1" applyBorder="1" applyAlignment="1" applyProtection="0">
      <alignment vertical="top" wrapText="1"/>
    </xf>
    <xf numFmtId="49" fontId="14" fillId="2" borderId="1" applyNumberFormat="1" applyFont="1" applyFill="1" applyBorder="1" applyAlignment="1" applyProtection="0">
      <alignment vertical="top" wrapText="1"/>
    </xf>
    <xf numFmtId="49" fontId="15" fillId="2" borderId="1" applyNumberFormat="1" applyFont="1" applyFill="1" applyBorder="1" applyAlignment="1" applyProtection="0">
      <alignment vertical="center" wrapText="1"/>
    </xf>
    <xf numFmtId="49" fontId="10" borderId="6" applyNumberFormat="1" applyFont="1" applyFill="0" applyBorder="1" applyAlignment="1" applyProtection="0">
      <alignment horizontal="left" vertical="bottom" wrapText="1"/>
    </xf>
    <xf numFmtId="49" fontId="4" borderId="1" applyNumberFormat="1" applyFont="1" applyFill="0" applyBorder="1" applyAlignment="1" applyProtection="0">
      <alignment horizontal="left" vertical="bottom"/>
    </xf>
    <xf numFmtId="0" fontId="17" fillId="2" borderId="1" applyNumberFormat="0" applyFont="1" applyFill="1" applyBorder="1" applyAlignment="1" applyProtection="0">
      <alignment vertical="center" wrapText="1"/>
    </xf>
    <xf numFmtId="49" fontId="18" fillId="2" borderId="1" applyNumberFormat="1" applyFont="1" applyFill="1" applyBorder="1" applyAlignment="1" applyProtection="0">
      <alignment vertical="center" wrapText="1"/>
    </xf>
    <xf numFmtId="49" fontId="19" fillId="2" borderId="1" applyNumberFormat="1" applyFont="1" applyFill="1" applyBorder="1" applyAlignment="1" applyProtection="0">
      <alignment horizontal="right" vertical="center" wrapText="1"/>
    </xf>
    <xf numFmtId="49" fontId="4" fillId="2" borderId="1" applyNumberFormat="1" applyFont="1" applyFill="1" applyBorder="1" applyAlignment="1" applyProtection="0">
      <alignment vertical="bottom" wrapText="1"/>
    </xf>
    <xf numFmtId="0" fontId="4" fillId="2" borderId="7" applyNumberFormat="1" applyFont="1" applyFill="1" applyBorder="1" applyAlignment="1" applyProtection="0">
      <alignment horizontal="left" vertical="center" wrapText="1"/>
    </xf>
    <xf numFmtId="49" fontId="6" fillId="2" borderId="1" applyNumberFormat="1" applyFont="1" applyFill="1" applyBorder="1" applyAlignment="1" applyProtection="0">
      <alignment horizontal="right" vertical="center" wrapText="1"/>
    </xf>
    <xf numFmtId="49" fontId="20" fillId="2" borderId="1" applyNumberFormat="1" applyFont="1" applyFill="1" applyBorder="1" applyAlignment="1" applyProtection="0">
      <alignment vertical="center" wrapText="1"/>
    </xf>
    <xf numFmtId="49" fontId="17" fillId="2" borderId="1" applyNumberFormat="1" applyFont="1" applyFill="1" applyBorder="1" applyAlignment="1" applyProtection="0">
      <alignment vertical="center" wrapText="1"/>
    </xf>
    <xf numFmtId="49" fontId="21" fillId="2" borderId="1" applyNumberFormat="1" applyFont="1" applyFill="1" applyBorder="1" applyAlignment="1" applyProtection="0">
      <alignment vertical="center" wrapText="1"/>
    </xf>
    <xf numFmtId="49" fontId="4" borderId="1" applyNumberFormat="1" applyFont="1" applyFill="0" applyBorder="1" applyAlignment="1" applyProtection="0">
      <alignment vertical="bottom"/>
    </xf>
    <xf numFmtId="49" fontId="4" fillId="2" borderId="10" applyNumberFormat="1" applyFont="1" applyFill="1" applyBorder="1" applyAlignment="1" applyProtection="0">
      <alignment vertical="center" wrapText="1"/>
    </xf>
    <xf numFmtId="49" fontId="19" fillId="2" borderId="1" applyNumberFormat="1" applyFont="1" applyFill="1" applyBorder="1" applyAlignment="1" applyProtection="0">
      <alignment vertical="center" wrapText="1"/>
    </xf>
    <xf numFmtId="49" fontId="4" fillId="2" borderId="3" applyNumberFormat="1" applyFont="1" applyFill="1" applyBorder="1" applyAlignment="1" applyProtection="0">
      <alignment horizontal="right" vertical="center" wrapText="1"/>
    </xf>
    <xf numFmtId="0" fontId="4" fillId="2" borderId="4" applyNumberFormat="0" applyFont="1" applyFill="1" applyBorder="1" applyAlignment="1" applyProtection="0">
      <alignment horizontal="left" vertical="center" wrapText="1"/>
    </xf>
    <xf numFmtId="49" fontId="5" fillId="2" borderId="4" applyNumberFormat="1" applyFont="1" applyFill="1" applyBorder="1" applyAlignment="1" applyProtection="0">
      <alignment vertical="center" wrapText="1"/>
    </xf>
    <xf numFmtId="0" fontId="4" fillId="2" borderId="12" applyNumberFormat="0" applyFont="1" applyFill="1" applyBorder="1" applyAlignment="1" applyProtection="0">
      <alignment horizontal="left" vertical="center" wrapText="1"/>
    </xf>
    <xf numFmtId="49" fontId="4" fillId="2" borderId="13" applyNumberFormat="1" applyFont="1" applyFill="1" applyBorder="1" applyAlignment="1" applyProtection="0">
      <alignment vertical="center" wrapText="1"/>
    </xf>
    <xf numFmtId="49" fontId="10" fillId="2" borderId="1" applyNumberFormat="1" applyFont="1" applyFill="1" applyBorder="1" applyAlignment="1" applyProtection="0">
      <alignment horizontal="left" vertical="center" wrapText="1"/>
    </xf>
    <xf numFmtId="49" fontId="23" fillId="2" borderId="1" applyNumberFormat="1" applyFont="1" applyFill="1" applyBorder="1" applyAlignment="1" applyProtection="0">
      <alignment horizontal="left" vertical="center" wrapText="1"/>
    </xf>
    <xf numFmtId="49" fontId="0" borderId="4" applyNumberFormat="1" applyFont="1" applyFill="0" applyBorder="1" applyAlignment="1" applyProtection="0">
      <alignment vertical="bottom" wrapText="1"/>
    </xf>
    <xf numFmtId="49" fontId="5" fillId="2" borderId="7"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4a4a4a"/>
      <rgbColor rgb="ff1f1f1f"/>
      <rgbColor rgb="ff1155cc"/>
      <rgbColor rgb="ff0563c1"/>
      <rgbColor rgb="ff1983c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aime.life/assets/videos/Corp_Video.mp4" TargetMode="External"/><Relationship Id="rId2" Type="http://schemas.openxmlformats.org/officeDocument/2006/relationships/hyperlink" Target="https://aime.life/" TargetMode="External"/><Relationship Id="rId3" Type="http://schemas.openxmlformats.org/officeDocument/2006/relationships/hyperlink" Target="https://digitalx.undp.org/images/solutions/AIME.png" TargetMode="External"/><Relationship Id="rId4" Type="http://schemas.openxmlformats.org/officeDocument/2006/relationships/hyperlink" Target="https://vimeo.com/714046056" TargetMode="External"/><Relationship Id="rId5" Type="http://schemas.openxmlformats.org/officeDocument/2006/relationships/hyperlink" Target="https://akojomarket.com" TargetMode="External"/><Relationship Id="rId6" Type="http://schemas.openxmlformats.org/officeDocument/2006/relationships/hyperlink" Target="https://digitalx.undp.org/images/solutions/akojo-marketplace.png" TargetMode="External"/><Relationship Id="rId7" Type="http://schemas.openxmlformats.org/officeDocument/2006/relationships/hyperlink" Target="https://youtu.be/vT0tZMeHyWE" TargetMode="External"/><Relationship Id="rId8" Type="http://schemas.openxmlformats.org/officeDocument/2006/relationships/hyperlink" Target="https://www.mobiointeractive.com/" TargetMode="External"/><Relationship Id="rId9" Type="http://schemas.openxmlformats.org/officeDocument/2006/relationships/hyperlink" Target="https://drive.google.com/open?id=11q3QvncQK6JCCxXdIvPnuqWHbFzbxABS" TargetMode="External"/><Relationship Id="rId10" Type="http://schemas.openxmlformats.org/officeDocument/2006/relationships/hyperlink" Target="https://youtu.be/WbBLGN-ez2M" TargetMode="External"/><Relationship Id="rId11" Type="http://schemas.openxmlformats.org/officeDocument/2006/relationships/hyperlink" Target="https://aselo.org" TargetMode="External"/><Relationship Id="rId12" Type="http://schemas.openxmlformats.org/officeDocument/2006/relationships/hyperlink" Target="https://digitalx.undp.org/images/solutions/Aselo-interface.png" TargetMode="External"/><Relationship Id="rId13" Type="http://schemas.openxmlformats.org/officeDocument/2006/relationships/hyperlink" Target="https://youtu.be/mFFEhhGmW28" TargetMode="External"/><Relationship Id="rId14" Type="http://schemas.openxmlformats.org/officeDocument/2006/relationships/hyperlink" Target="https://www.audiopedia.org" TargetMode="External"/><Relationship Id="rId15" Type="http://schemas.openxmlformats.org/officeDocument/2006/relationships/hyperlink" Target="https://digitalx.undp.org/images/solutions/audiopedia.jpg" TargetMode="External"/><Relationship Id="rId16" Type="http://schemas.openxmlformats.org/officeDocument/2006/relationships/hyperlink" Target="https://youtu.be/CD7l0evsdfk" TargetMode="External"/><Relationship Id="rId17" Type="http://schemas.openxmlformats.org/officeDocument/2006/relationships/hyperlink" Target="https://babele.co" TargetMode="External"/><Relationship Id="rId18" Type="http://schemas.openxmlformats.org/officeDocument/2006/relationships/hyperlink" Target="https://digitalx.undp.org/images/solutions/Babele.png" TargetMode="External"/><Relationship Id="rId19" Type="http://schemas.openxmlformats.org/officeDocument/2006/relationships/hyperlink" Target="https://www.youtube.com/watch?v=PhIzQD6PPds" TargetMode="External"/><Relationship Id="rId20" Type="http://schemas.openxmlformats.org/officeDocument/2006/relationships/hyperlink" Target="https://www.trekmedics.org/beacon/" TargetMode="External"/><Relationship Id="rId21" Type="http://schemas.openxmlformats.org/officeDocument/2006/relationships/hyperlink" Target="https://digitalx.undp.org/images/solutions/beacon.jpeg" TargetMode="External"/><Relationship Id="rId22" Type="http://schemas.openxmlformats.org/officeDocument/2006/relationships/hyperlink" Target="https://vimeo.com/537902287" TargetMode="External"/><Relationship Id="rId23" Type="http://schemas.openxmlformats.org/officeDocument/2006/relationships/hyperlink" Target="https://www.bioverse.io/" TargetMode="External"/><Relationship Id="rId24" Type="http://schemas.openxmlformats.org/officeDocument/2006/relationships/hyperlink" Target="https://digitalx.undp.org/images/solutions/bioverse.jpeg" TargetMode="External"/><Relationship Id="rId25" Type="http://schemas.openxmlformats.org/officeDocument/2006/relationships/hyperlink" Target="https://www.youtube.com/watch?v=cFGRB0-v7Rg&amp;t=1s" TargetMode="External"/><Relationship Id="rId26" Type="http://schemas.openxmlformats.org/officeDocument/2006/relationships/hyperlink" Target="https://bluetown.com" TargetMode="External"/><Relationship Id="rId27" Type="http://schemas.openxmlformats.org/officeDocument/2006/relationships/hyperlink" Target="https://digitalx.undp.org/images/solutions/bluetown.jpg" TargetMode="External"/><Relationship Id="rId28" Type="http://schemas.openxmlformats.org/officeDocument/2006/relationships/hyperlink" Target="https://www.youtube.com/watch?v=M6_VjgOAhWU" TargetMode="External"/><Relationship Id="rId29" Type="http://schemas.openxmlformats.org/officeDocument/2006/relationships/hyperlink" Target="https://carbonspace.tech/" TargetMode="External"/><Relationship Id="rId30" Type="http://schemas.openxmlformats.org/officeDocument/2006/relationships/hyperlink" Target="https://digitalx.undp.org/images/solutions/CarbonSpace-Platform.png" TargetMode="External"/><Relationship Id="rId31" Type="http://schemas.openxmlformats.org/officeDocument/2006/relationships/hyperlink" Target="https://digitalx.undp.org/images/solutions/care-georeferencing.png" TargetMode="External"/><Relationship Id="rId32" Type="http://schemas.openxmlformats.org/officeDocument/2006/relationships/hyperlink" Target="https://youtu.be/E-oc_B9RDNE" TargetMode="External"/><Relationship Id="rId33" Type="http://schemas.openxmlformats.org/officeDocument/2006/relationships/hyperlink" Target="https://www.blackshore.eu" TargetMode="External"/><Relationship Id="rId34" Type="http://schemas.openxmlformats.org/officeDocument/2006/relationships/hyperlink" Target="https://digitalx.undp.org/images/solutions/Cerberus.jpeg" TargetMode="External"/><Relationship Id="rId35" Type="http://schemas.openxmlformats.org/officeDocument/2006/relationships/hyperlink" Target="https://youtu.be/dnZJD9pk_2A" TargetMode="External"/><Relationship Id="rId36" Type="http://schemas.openxmlformats.org/officeDocument/2006/relationships/hyperlink" Target="https://chekkitapp.com" TargetMode="External"/><Relationship Id="rId37" Type="http://schemas.openxmlformats.org/officeDocument/2006/relationships/hyperlink" Target="https://digitalx.undp.org/images/solutions/ChekkitApp.png" TargetMode="External"/><Relationship Id="rId38" Type="http://schemas.openxmlformats.org/officeDocument/2006/relationships/hyperlink" Target="https://www.youtube.com/watch?v=zaTH7LnyCdE" TargetMode="External"/><Relationship Id="rId39" Type="http://schemas.openxmlformats.org/officeDocument/2006/relationships/hyperlink" Target="https://www.climatetrace.org" TargetMode="External"/><Relationship Id="rId40" Type="http://schemas.openxmlformats.org/officeDocument/2006/relationships/hyperlink" Target="https://digitalx.undp.org/images/solutions/climate-TRACE.jpeg" TargetMode="External"/><Relationship Id="rId41" Type="http://schemas.openxmlformats.org/officeDocument/2006/relationships/hyperlink" Target="https://www.youtube.com/watch?v=vbjBXfVWRiI" TargetMode="External"/><Relationship Id="rId42" Type="http://schemas.openxmlformats.org/officeDocument/2006/relationships/hyperlink" Target="https://coamana.com/" TargetMode="External"/><Relationship Id="rId43" Type="http://schemas.openxmlformats.org/officeDocument/2006/relationships/hyperlink" Target="https://digitalx.undp.org/images/solutions/amana-markeplace.jpeg" TargetMode="External"/><Relationship Id="rId44" Type="http://schemas.openxmlformats.org/officeDocument/2006/relationships/hyperlink" Target="https://youtu.be/sO_lZCYnUGo" TargetMode="External"/><Relationship Id="rId45" Type="http://schemas.openxmlformats.org/officeDocument/2006/relationships/hyperlink" Target="https://nexleaf.org/" TargetMode="External"/><Relationship Id="rId46" Type="http://schemas.openxmlformats.org/officeDocument/2006/relationships/hyperlink" Target="https://www.youtube.com/watch?v=VJirkMREbbI" TargetMode="External"/><Relationship Id="rId47" Type="http://schemas.openxmlformats.org/officeDocument/2006/relationships/hyperlink" Target="https://www.cometapp.net" TargetMode="External"/><Relationship Id="rId48" Type="http://schemas.openxmlformats.org/officeDocument/2006/relationships/hyperlink" Target="https://digitalx.undp.org/images/solutions/Community-Energy-Toolkit-(COMET).jpeg" TargetMode="External"/><Relationship Id="rId49" Type="http://schemas.openxmlformats.org/officeDocument/2006/relationships/hyperlink" Target="https://youtu.be/aByznZzgB6g" TargetMode="External"/><Relationship Id="rId50" Type="http://schemas.openxmlformats.org/officeDocument/2006/relationships/hyperlink" Target="https://www.globhe.com" TargetMode="External"/><Relationship Id="rId51" Type="http://schemas.openxmlformats.org/officeDocument/2006/relationships/hyperlink" Target="https://www.youtube.com/watch?v=sG9rnLPbEqs" TargetMode="External"/><Relationship Id="rId52" Type="http://schemas.openxmlformats.org/officeDocument/2006/relationships/hyperlink" Target="http://www.cybertracker.org/" TargetMode="External"/><Relationship Id="rId53" Type="http://schemas.openxmlformats.org/officeDocument/2006/relationships/hyperlink" Target="https://digitalx.undp.org/images/solutions/cybertracker-classic.jpg" TargetMode="External"/><Relationship Id="rId54" Type="http://schemas.openxmlformats.org/officeDocument/2006/relationships/hyperlink" Target="https://youtu.be/oIapxA0Jdwo" TargetMode="External"/><Relationship Id="rId55" Type="http://schemas.openxmlformats.org/officeDocument/2006/relationships/hyperlink" Target="https://www.hrwallingford.com/projects/d-moss-dengue-forecasting-model-satellite-based-system" TargetMode="External"/><Relationship Id="rId56" Type="http://schemas.openxmlformats.org/officeDocument/2006/relationships/hyperlink" Target="https://digitalx.undp.org/images/solutions/D-MOSS-Dengue.jpg" TargetMode="External"/><Relationship Id="rId57" Type="http://schemas.openxmlformats.org/officeDocument/2006/relationships/hyperlink" Target="https://www.youtube.com/watch?v=Ggk54t8LNGk" TargetMode="External"/><Relationship Id="rId58" Type="http://schemas.openxmlformats.org/officeDocument/2006/relationships/hyperlink" Target="https://www.pdc.org/disasteraware" TargetMode="External"/><Relationship Id="rId59" Type="http://schemas.openxmlformats.org/officeDocument/2006/relationships/hyperlink" Target="https://drive.google.com/open?id=1MlpFERMQLXnh-165I-5Q8r41AkT1rQo1" TargetMode="External"/><Relationship Id="rId60" Type="http://schemas.openxmlformats.org/officeDocument/2006/relationships/hyperlink" Target="https://www.youtube.com/watch?v=-D36l0aoTHo" TargetMode="External"/><Relationship Id="rId61" Type="http://schemas.openxmlformats.org/officeDocument/2006/relationships/hyperlink" Target="https://csl.gis.unbc.ca/Ecuador_ELSA/" TargetMode="External"/><Relationship Id="rId62" Type="http://schemas.openxmlformats.org/officeDocument/2006/relationships/hyperlink" Target="https://digitalx.undp.org/images/solutions/Elsa.png" TargetMode="External"/><Relationship Id="rId63" Type="http://schemas.openxmlformats.org/officeDocument/2006/relationships/hyperlink" Target="https://youtu.be/oTR1x1hkL64" TargetMode="External"/><Relationship Id="rId64" Type="http://schemas.openxmlformats.org/officeDocument/2006/relationships/hyperlink" Target="https://innovation.wfp.org/project/empact" TargetMode="External"/><Relationship Id="rId65" Type="http://schemas.openxmlformats.org/officeDocument/2006/relationships/hyperlink" Target="https://digitalx.undp.org/images/solutions/Empact.png" TargetMode="External"/><Relationship Id="rId66" Type="http://schemas.openxmlformats.org/officeDocument/2006/relationships/hyperlink" Target="https://www.youtube.com/watch?v=E2ooC80LMjA" TargetMode="External"/><Relationship Id="rId67" Type="http://schemas.openxmlformats.org/officeDocument/2006/relationships/hyperlink" Target="https://www.empower.eco" TargetMode="External"/><Relationship Id="rId68" Type="http://schemas.openxmlformats.org/officeDocument/2006/relationships/hyperlink" Target="https://digitalx.undp.org/images/solutions/Empower-tracking.png" TargetMode="External"/><Relationship Id="rId69" Type="http://schemas.openxmlformats.org/officeDocument/2006/relationships/hyperlink" Target="https://www.youtube.com/watch?v=MB4Q-uj7KZM" TargetMode="External"/><Relationship Id="rId70" Type="http://schemas.openxmlformats.org/officeDocument/2006/relationships/hyperlink" Target="https://www.breeze-technologies.de/solutions/" TargetMode="External"/><Relationship Id="rId71" Type="http://schemas.openxmlformats.org/officeDocument/2006/relationships/hyperlink" Target="https://drive.google.com/open?id=1co9uwQV_t-K5rxsa_sNjLe58BZh2JDnM" TargetMode="External"/><Relationship Id="rId72" Type="http://schemas.openxmlformats.org/officeDocument/2006/relationships/hyperlink" Target="https://youtu.be/CPOZ-OddxJc" TargetMode="External"/><Relationship Id="rId73" Type="http://schemas.openxmlformats.org/officeDocument/2006/relationships/hyperlink" Target="https://www.evercity.io/" TargetMode="External"/><Relationship Id="rId74" Type="http://schemas.openxmlformats.org/officeDocument/2006/relationships/hyperlink" Target="https://drive.google.com/open?id=1f6IHAGVVUM3UbyjrkQJOJ1tpISNeI9QJ" TargetMode="External"/><Relationship Id="rId75" Type="http://schemas.openxmlformats.org/officeDocument/2006/relationships/hyperlink" Target="https://youtu.be/Os-yan5ovqc" TargetMode="External"/><Relationship Id="rId76" Type="http://schemas.openxmlformats.org/officeDocument/2006/relationships/hyperlink" Target="https://www.listenfield.com" TargetMode="External"/><Relationship Id="rId77" Type="http://schemas.openxmlformats.org/officeDocument/2006/relationships/hyperlink" Target="https://digitalx.undp.org/images/solutions/farmAi.png" TargetMode="External"/><Relationship Id="rId78" Type="http://schemas.openxmlformats.org/officeDocument/2006/relationships/hyperlink" Target="https://www.youtube.com/watch?v=n80fJNsVf7s" TargetMode="External"/><Relationship Id="rId79" Type="http://schemas.openxmlformats.org/officeDocument/2006/relationships/hyperlink" Target="https://fassster.ehealth.ph/covid19/" TargetMode="External"/><Relationship Id="rId80" Type="http://schemas.openxmlformats.org/officeDocument/2006/relationships/hyperlink" Target="https://digitalx.undp.org/images/solutions/fassster.png" TargetMode="External"/><Relationship Id="rId81" Type="http://schemas.openxmlformats.org/officeDocument/2006/relationships/hyperlink" Target="https://youtu.be/EeFRZC7CyhA" TargetMode="External"/><Relationship Id="rId82" Type="http://schemas.openxmlformats.org/officeDocument/2006/relationships/hyperlink" Target="https://www.melodyi.net/" TargetMode="External"/><Relationship Id="rId83" Type="http://schemas.openxmlformats.org/officeDocument/2006/relationships/hyperlink" Target="https://digitalx.undp.org/images/solutions/fetalmonitor.jpeg" TargetMode="External"/><Relationship Id="rId84" Type="http://schemas.openxmlformats.org/officeDocument/2006/relationships/hyperlink" Target="https://www.youtube.com/watch?v=0H-vyV52m7k" TargetMode="External"/><Relationship Id="rId85" Type="http://schemas.openxmlformats.org/officeDocument/2006/relationships/hyperlink" Target="https://www.floodmapp.com" TargetMode="External"/><Relationship Id="rId86" Type="http://schemas.openxmlformats.org/officeDocument/2006/relationships/hyperlink" Target="https://digitalx.undp.org/images/solutions/FloodMapp.jpeg" TargetMode="External"/><Relationship Id="rId87" Type="http://schemas.openxmlformats.org/officeDocument/2006/relationships/hyperlink" Target="https://youtu.be/TA01pk5lLDU" TargetMode="External"/><Relationship Id="rId88" Type="http://schemas.openxmlformats.org/officeDocument/2006/relationships/hyperlink" Target="https://flourishapp.me" TargetMode="External"/><Relationship Id="rId89" Type="http://schemas.openxmlformats.org/officeDocument/2006/relationships/hyperlink" Target="https://digitalx.undp.org/images/solutions/flourishapp.png" TargetMode="External"/><Relationship Id="rId90" Type="http://schemas.openxmlformats.org/officeDocument/2006/relationships/hyperlink" Target="https://www.youtube.com/watch?v=C4qAP9pFQFw" TargetMode="External"/><Relationship Id="rId91" Type="http://schemas.openxmlformats.org/officeDocument/2006/relationships/hyperlink" Target="https://www.youtube.com/watch?v=6X2O45tyneQ&amp;ab_channel=Gravity" TargetMode="External"/><Relationship Id="rId92" Type="http://schemas.openxmlformats.org/officeDocument/2006/relationships/hyperlink" Target="https://www.gravity.earth/" TargetMode="External"/><Relationship Id="rId93" Type="http://schemas.openxmlformats.org/officeDocument/2006/relationships/hyperlink" Target="https://drive.google.com/file/d/1oc7n3NHRMnM7E0ExscrYWXYqL5qklKQN/view?usp=share_link" TargetMode="External"/><Relationship Id="rId94" Type="http://schemas.openxmlformats.org/officeDocument/2006/relationships/hyperlink" Target="https://www.youtube.com/watch?v=sqPQ4VS1njU" TargetMode="External"/><Relationship Id="rId95" Type="http://schemas.openxmlformats.org/officeDocument/2006/relationships/hyperlink" Target="http://www.virtualcity.co.ke/" TargetMode="External"/><Relationship Id="rId96" Type="http://schemas.openxmlformats.org/officeDocument/2006/relationships/hyperlink" Target="https://digitalx.undp.org/images/solutions/Hewani-trace.jpg" TargetMode="External"/><Relationship Id="rId97" Type="http://schemas.openxmlformats.org/officeDocument/2006/relationships/hyperlink" Target="https://www.youtube.com/watch?v=zsJRLYfiQBA" TargetMode="External"/><Relationship Id="rId98" Type="http://schemas.openxmlformats.org/officeDocument/2006/relationships/hyperlink" Target="https://www.hivenetwork.online" TargetMode="External"/><Relationship Id="rId99" Type="http://schemas.openxmlformats.org/officeDocument/2006/relationships/hyperlink" Target="https://drive.google.com/open?id=1hKWHYN5JvzHugzhVcwi0HxMUgSf_kuBp" TargetMode="External"/><Relationship Id="rId100" Type="http://schemas.openxmlformats.org/officeDocument/2006/relationships/hyperlink" Target="https://youtu.be/nswUcgMfKTM" TargetMode="External"/><Relationship Id="rId101" Type="http://schemas.openxmlformats.org/officeDocument/2006/relationships/hyperlink" Target="https://tasks.hotosm.org/" TargetMode="External"/><Relationship Id="rId102" Type="http://schemas.openxmlformats.org/officeDocument/2006/relationships/hyperlink" Target="https://digitalx.undp.org/images/solutions/hot-tasking-manager.jpg" TargetMode="External"/><Relationship Id="rId103" Type="http://schemas.openxmlformats.org/officeDocument/2006/relationships/hyperlink" Target="https://youtu.be/yuxA6yw5LYw" TargetMode="External"/><Relationship Id="rId104" Type="http://schemas.openxmlformats.org/officeDocument/2006/relationships/hyperlink" Target="https://www.istemai.com" TargetMode="External"/><Relationship Id="rId105" Type="http://schemas.openxmlformats.org/officeDocument/2006/relationships/hyperlink" Target="https://digitalx.undp.org/images/solutions/iStem-digital.png" TargetMode="External"/><Relationship Id="rId106" Type="http://schemas.openxmlformats.org/officeDocument/2006/relationships/hyperlink" Target="https://www.youtube.com/watch?v=4_i95dmRaiA&amp;t=4s" TargetMode="External"/><Relationship Id="rId107" Type="http://schemas.openxmlformats.org/officeDocument/2006/relationships/hyperlink" Target="https://www.ignitia.se/" TargetMode="External"/><Relationship Id="rId108" Type="http://schemas.openxmlformats.org/officeDocument/2006/relationships/hyperlink" Target="https://digitalx.undp.org/images/solutions/ignitia.jpeg" TargetMode="External"/><Relationship Id="rId109" Type="http://schemas.openxmlformats.org/officeDocument/2006/relationships/hyperlink" Target="https://www.ilarahealth.com" TargetMode="External"/><Relationship Id="rId110" Type="http://schemas.openxmlformats.org/officeDocument/2006/relationships/hyperlink" Target="https://digitalx.undp.org/images/solutions/Ilara-Health.jpg" TargetMode="External"/><Relationship Id="rId111" Type="http://schemas.openxmlformats.org/officeDocument/2006/relationships/hyperlink" Target="https://youtu.be/5xdFw32Vg2I" TargetMode="External"/><Relationship Id="rId112" Type="http://schemas.openxmlformats.org/officeDocument/2006/relationships/hyperlink" Target="https://www.illu.works" TargetMode="External"/><Relationship Id="rId113" Type="http://schemas.openxmlformats.org/officeDocument/2006/relationships/hyperlink" Target="https://digitalx.undp.org/images/solutions/illu.png" TargetMode="External"/><Relationship Id="rId114" Type="http://schemas.openxmlformats.org/officeDocument/2006/relationships/hyperlink" Target="https://vimeo.com/548383347" TargetMode="External"/><Relationship Id="rId115" Type="http://schemas.openxmlformats.org/officeDocument/2006/relationships/hyperlink" Target="https://jamii.one" TargetMode="External"/><Relationship Id="rId116" Type="http://schemas.openxmlformats.org/officeDocument/2006/relationships/hyperlink" Target="https://digitalx.undp.org/images/solutions/jamii.one.png" TargetMode="External"/><Relationship Id="rId117" Type="http://schemas.openxmlformats.org/officeDocument/2006/relationships/hyperlink" Target="https://www.youtube.com/watch?v=-MTRxRO5SRA" TargetMode="External"/><Relationship Id="rId118" Type="http://schemas.openxmlformats.org/officeDocument/2006/relationships/hyperlink" Target="https://www.khanacademy.org" TargetMode="External"/><Relationship Id="rId119" Type="http://schemas.openxmlformats.org/officeDocument/2006/relationships/hyperlink" Target="https://digitalx.undp.org/images/solutions/khanacademy.png" TargetMode="External"/><Relationship Id="rId120" Type="http://schemas.openxmlformats.org/officeDocument/2006/relationships/hyperlink" Target="https://youtu.be/vNwb6OMlgow" TargetMode="External"/><Relationship Id="rId121" Type="http://schemas.openxmlformats.org/officeDocument/2006/relationships/hyperlink" Target="https://www.kiwix.org/" TargetMode="External"/><Relationship Id="rId122" Type="http://schemas.openxmlformats.org/officeDocument/2006/relationships/hyperlink" Target="https://digitalx.undp.org/images/solutions/Kiwix.png" TargetMode="External"/><Relationship Id="rId123" Type="http://schemas.openxmlformats.org/officeDocument/2006/relationships/hyperlink" Target="https://vimeo.com/240502942" TargetMode="External"/><Relationship Id="rId124" Type="http://schemas.openxmlformats.org/officeDocument/2006/relationships/hyperlink" Target="https://www.kujakuja.com/en/" TargetMode="External"/><Relationship Id="rId125" Type="http://schemas.openxmlformats.org/officeDocument/2006/relationships/hyperlink" Target="https://digitalx.undp.org/images/solutions/kuja-kuja.jpg" TargetMode="External"/><Relationship Id="rId126" Type="http://schemas.openxmlformats.org/officeDocument/2006/relationships/hyperlink" Target="https://vimeo.com/496044712" TargetMode="External"/><Relationship Id="rId127" Type="http://schemas.openxmlformats.org/officeDocument/2006/relationships/hyperlink" Target="https://www.kuza.one" TargetMode="External"/><Relationship Id="rId128" Type="http://schemas.openxmlformats.org/officeDocument/2006/relationships/hyperlink" Target="https://drive.google.com/file/d/12Sz4wt5k7myQ_AJsi-0BXl4ODo-5zosZ/view?usp=drivesdk" TargetMode="External"/><Relationship Id="rId129" Type="http://schemas.openxmlformats.org/officeDocument/2006/relationships/hyperlink" Target="https://mamotest.com/" TargetMode="External"/><Relationship Id="rId130" Type="http://schemas.openxmlformats.org/officeDocument/2006/relationships/hyperlink" Target="https://drive.google.com/file/d/1YpslAnWtd92LRoLAPbHfpM7OSU_lCqM2/view?usp=sharing" TargetMode="External"/><Relationship Id="rId131" Type="http://schemas.openxmlformats.org/officeDocument/2006/relationships/hyperlink" Target="https://www.youtube.com/watch?v=YjLZ9cpcZno" TargetMode="External"/><Relationship Id="rId132" Type="http://schemas.openxmlformats.org/officeDocument/2006/relationships/hyperlink" Target="https://koekoetech.meekin.org/Home/project" TargetMode="External"/><Relationship Id="rId133" Type="http://schemas.openxmlformats.org/officeDocument/2006/relationships/hyperlink" Target="https://digitalx.undp.org/images/solutions/meekin.jpg" TargetMode="External"/><Relationship Id="rId134" Type="http://schemas.openxmlformats.org/officeDocument/2006/relationships/hyperlink" Target="https://youtu.be/ceqG3DqE_OQ" TargetMode="External"/><Relationship Id="rId135" Type="http://schemas.openxmlformats.org/officeDocument/2006/relationships/hyperlink" Target="https://mentoringher.com/" TargetMode="External"/><Relationship Id="rId136" Type="http://schemas.openxmlformats.org/officeDocument/2006/relationships/hyperlink" Target="https://digitalx.undp.org/images/solutions/mentoringher.jpg" TargetMode="External"/><Relationship Id="rId137" Type="http://schemas.openxmlformats.org/officeDocument/2006/relationships/hyperlink" Target="https://www.youtube.com/watch?v=YvF3KZU02UQ" TargetMode="External"/><Relationship Id="rId138" Type="http://schemas.openxmlformats.org/officeDocument/2006/relationships/hyperlink" Target="https://www.givedirectly.org/beta/" TargetMode="External"/><Relationship Id="rId139" Type="http://schemas.openxmlformats.org/officeDocument/2006/relationships/hyperlink" Target="https://digitalx.undp.org/images/solutions/mobileaid.jpeg" TargetMode="External"/><Relationship Id="rId140" Type="http://schemas.openxmlformats.org/officeDocument/2006/relationships/hyperlink" Target="https://youtu.be/S8D6Yfxvk80" TargetMode="External"/><Relationship Id="rId141" Type="http://schemas.openxmlformats.org/officeDocument/2006/relationships/hyperlink" Target="https://www.trakitnow.com" TargetMode="External"/><Relationship Id="rId142" Type="http://schemas.openxmlformats.org/officeDocument/2006/relationships/hyperlink" Target="https://digitalx.undp.org/images/solutions/moskeet.jpg" TargetMode="External"/><Relationship Id="rId143" Type="http://schemas.openxmlformats.org/officeDocument/2006/relationships/hyperlink" Target="https://www.youtube.com/watch?v=3NY-KLldDcw" TargetMode="External"/><Relationship Id="rId144" Type="http://schemas.openxmlformats.org/officeDocument/2006/relationships/hyperlink" Target="https://www.nabu.org" TargetMode="External"/><Relationship Id="rId145" Type="http://schemas.openxmlformats.org/officeDocument/2006/relationships/hyperlink" Target="https://digitalx.undp.org/images/solutions/Nabu%20App.jpg" TargetMode="External"/><Relationship Id="rId146" Type="http://schemas.openxmlformats.org/officeDocument/2006/relationships/hyperlink" Target="https://www.youtube.com/watch?v=qR-7GQHJKFM" TargetMode="External"/><Relationship Id="rId147" Type="http://schemas.openxmlformats.org/officeDocument/2006/relationships/hyperlink" Target="https://needslist.co" TargetMode="External"/><Relationship Id="rId148" Type="http://schemas.openxmlformats.org/officeDocument/2006/relationships/hyperlink" Target="https://digitalx.undp.org/images/solutions/RespondLocal.png" TargetMode="External"/><Relationship Id="rId149" Type="http://schemas.openxmlformats.org/officeDocument/2006/relationships/hyperlink" Target="https://youtu.be/l-HnFNLQyUE" TargetMode="External"/><Relationship Id="rId150" Type="http://schemas.openxmlformats.org/officeDocument/2006/relationships/hyperlink" Target="https://www.oko.finance" TargetMode="External"/><Relationship Id="rId151" Type="http://schemas.openxmlformats.org/officeDocument/2006/relationships/hyperlink" Target="https://digitalx.undp.org/images/solutions/mobile-delivered-crop-insurance.jpeg" TargetMode="External"/><Relationship Id="rId152" Type="http://schemas.openxmlformats.org/officeDocument/2006/relationships/hyperlink" Target="https://www.youtube.com/watch?v=CPc8jUZanV4" TargetMode="External"/><Relationship Id="rId153" Type="http://schemas.openxmlformats.org/officeDocument/2006/relationships/hyperlink" Target="https://openclassrooms.com/" TargetMode="External"/><Relationship Id="rId154" Type="http://schemas.openxmlformats.org/officeDocument/2006/relationships/hyperlink" Target="https://digitalx.undp.org/images/solutions/openclassrooms.png" TargetMode="External"/><Relationship Id="rId155" Type="http://schemas.openxmlformats.org/officeDocument/2006/relationships/hyperlink" Target="https://www.youtube.com/watch?v=STKObkUuvf4&amp;ab_channel=OpenMRS" TargetMode="External"/><Relationship Id="rId156" Type="http://schemas.openxmlformats.org/officeDocument/2006/relationships/hyperlink" Target="https://openmrs.org/" TargetMode="External"/><Relationship Id="rId157" Type="http://schemas.openxmlformats.org/officeDocument/2006/relationships/hyperlink" Target="https://digitalx.undp.org/images/solutions/OpenMRS.png" TargetMode="External"/><Relationship Id="rId158" Type="http://schemas.openxmlformats.org/officeDocument/2006/relationships/hyperlink" Target="https://www.youtube.com/watch?v=mz4OjwKfxwo" TargetMode="External"/><Relationship Id="rId159" Type="http://schemas.openxmlformats.org/officeDocument/2006/relationships/hyperlink" Target="https://ororatech.com/" TargetMode="External"/><Relationship Id="rId160" Type="http://schemas.openxmlformats.org/officeDocument/2006/relationships/hyperlink" Target="https://digitalx.undp.org/images/solutions/Wildfire-Detection-and-Monitoring-Service.jpeg" TargetMode="External"/><Relationship Id="rId161" Type="http://schemas.openxmlformats.org/officeDocument/2006/relationships/hyperlink" Target="https://www.youtube.com/watch?v=0Ch20cw3Rdc" TargetMode="External"/><Relationship Id="rId162" Type="http://schemas.openxmlformats.org/officeDocument/2006/relationships/hyperlink" Target="https://peekvision.org" TargetMode="External"/><Relationship Id="rId163" Type="http://schemas.openxmlformats.org/officeDocument/2006/relationships/hyperlink" Target="https://peekvision.org/assets/elements/images/322e5775d0/peek-acuity-how-to-v4__ScaleWidthWzQ1MF0.jpg" TargetMode="External"/><Relationship Id="rId164" Type="http://schemas.openxmlformats.org/officeDocument/2006/relationships/hyperlink" Target="https://youtu.be/ENm8uL_tuZ4" TargetMode="External"/><Relationship Id="rId165" Type="http://schemas.openxmlformats.org/officeDocument/2006/relationships/hyperlink" Target="https://precisiondev.org/" TargetMode="External"/><Relationship Id="rId166" Type="http://schemas.openxmlformats.org/officeDocument/2006/relationships/hyperlink" Target="https://digitalx.undp.org/images/solutions/paddy%20Large.jpeg" TargetMode="External"/><Relationship Id="rId167" Type="http://schemas.openxmlformats.org/officeDocument/2006/relationships/hyperlink" Target="https://www.youtube.com/watch?v=cydb8sTICYc" TargetMode="External"/><Relationship Id="rId168" Type="http://schemas.openxmlformats.org/officeDocument/2006/relationships/hyperlink" Target="https://www.provenance.org" TargetMode="External"/><Relationship Id="rId169" Type="http://schemas.openxmlformats.org/officeDocument/2006/relationships/hyperlink" Target="https://digitalx.undp.org/images/solutions/provenance.png" TargetMode="External"/><Relationship Id="rId170" Type="http://schemas.openxmlformats.org/officeDocument/2006/relationships/hyperlink" Target="https://www.youtube.com/watch?v=Xw0HXGXJM68&amp;t=7s" TargetMode="External"/><Relationship Id="rId171" Type="http://schemas.openxmlformats.org/officeDocument/2006/relationships/hyperlink" Target="https://www.innovex.org/" TargetMode="External"/><Relationship Id="rId172" Type="http://schemas.openxmlformats.org/officeDocument/2006/relationships/hyperlink" Target="https://digitalx.undp.org/images/solutions/REMOT.jpg" TargetMode="External"/><Relationship Id="rId173" Type="http://schemas.openxmlformats.org/officeDocument/2006/relationships/hyperlink" Target="https://youtu.be/PvkE65A8FFw" TargetMode="External"/><Relationship Id="rId174" Type="http://schemas.openxmlformats.org/officeDocument/2006/relationships/hyperlink" Target="https://sagri.tokyo/" TargetMode="External"/><Relationship Id="rId175" Type="http://schemas.openxmlformats.org/officeDocument/2006/relationships/hyperlink" Target="https://digitalx.undp.org/images/solutions/Soil-analysis-by-satellite-data-and-AI-Polygon.png" TargetMode="External"/><Relationship Id="rId176" Type="http://schemas.openxmlformats.org/officeDocument/2006/relationships/hyperlink" Target="https://youtu.be/o0ZZcKd2zsw" TargetMode="External"/><Relationship Id="rId177" Type="http://schemas.openxmlformats.org/officeDocument/2006/relationships/hyperlink" Target="https://www.sealr.app" TargetMode="External"/><Relationship Id="rId178" Type="http://schemas.openxmlformats.org/officeDocument/2006/relationships/hyperlink" Target="https://digitalx.undp.org/images/solutions/sealr.png" TargetMode="External"/><Relationship Id="rId179" Type="http://schemas.openxmlformats.org/officeDocument/2006/relationships/hyperlink" Target="https://youtu.be/QngtRiQmZFYhttps://www.youtube.com/watch?v=9HrbX9Kc5gg" TargetMode="External"/><Relationship Id="rId180" Type="http://schemas.openxmlformats.org/officeDocument/2006/relationships/hyperlink" Target="http://www.sehatkahani.com" TargetMode="External"/><Relationship Id="rId181" Type="http://schemas.openxmlformats.org/officeDocument/2006/relationships/hyperlink" Target="https://digitalx.undp.org/images/solutions/sehatkahani.jpg" TargetMode="External"/><Relationship Id="rId182" Type="http://schemas.openxmlformats.org/officeDocument/2006/relationships/hyperlink" Target="https://youtu.be/_QyMpPIR7Bg" TargetMode="External"/><Relationship Id="rId183" Type="http://schemas.openxmlformats.org/officeDocument/2006/relationships/hyperlink" Target="https://www.simprints.com" TargetMode="External"/><Relationship Id="rId184" Type="http://schemas.openxmlformats.org/officeDocument/2006/relationships/hyperlink" Target="https://digitalx.undp.org/images/solutions/biometrics-for-verified-health-service-and-vaccine-dellivery.png" TargetMode="External"/><Relationship Id="rId185" Type="http://schemas.openxmlformats.org/officeDocument/2006/relationships/hyperlink" Target="https://undp-capacitydevelopmentforhealth.org/category/health-system-components/innovation-and-digital-technologies/smart-facilities-for-health/" TargetMode="External"/><Relationship Id="rId186" Type="http://schemas.openxmlformats.org/officeDocument/2006/relationships/hyperlink" Target="https://digitalx.undp.org/images/solutions/smart-facilities-for-health.png" TargetMode="External"/><Relationship Id="rId187" Type="http://schemas.openxmlformats.org/officeDocument/2006/relationships/hyperlink" Target="https://youtu.be/XYiruiKsaxU" TargetMode="External"/><Relationship Id="rId188" Type="http://schemas.openxmlformats.org/officeDocument/2006/relationships/hyperlink" Target="https://www.tespack.com/smart-solar/" TargetMode="External"/><Relationship Id="rId189" Type="http://schemas.openxmlformats.org/officeDocument/2006/relationships/hyperlink" Target="https://digitalx.undp.org/images/solutions/smart-solar-media-system.jpg" TargetMode="External"/><Relationship Id="rId190" Type="http://schemas.openxmlformats.org/officeDocument/2006/relationships/hyperlink" Target="https://youtu.be/VLPq1WJgGWA" TargetMode="External"/><Relationship Id="rId191" Type="http://schemas.openxmlformats.org/officeDocument/2006/relationships/hyperlink" Target="https://www.redflash.se" TargetMode="External"/><Relationship Id="rId192" Type="http://schemas.openxmlformats.org/officeDocument/2006/relationships/hyperlink" Target="https://digitalx.undp.org/images/solutions/SMARTR-Tax.jpg" TargetMode="External"/><Relationship Id="rId193" Type="http://schemas.openxmlformats.org/officeDocument/2006/relationships/hyperlink" Target="https://youtu.be/34CCA3R5WHI" TargetMode="External"/><Relationship Id="rId194" Type="http://schemas.openxmlformats.org/officeDocument/2006/relationships/hyperlink" Target="https://speetar.com/" TargetMode="External"/><Relationship Id="rId195" Type="http://schemas.openxmlformats.org/officeDocument/2006/relationships/hyperlink" Target="https://digitalx.undp.org/images/solutions/speetar.jpeg" TargetMode="External"/><Relationship Id="rId196" Type="http://schemas.openxmlformats.org/officeDocument/2006/relationships/hyperlink" Target="https://www.youtube.com/watch?v=SJrZtNwXjns" TargetMode="External"/><Relationship Id="rId197" Type="http://schemas.openxmlformats.org/officeDocument/2006/relationships/hyperlink" Target="https://www.medtroniclabs.org/" TargetMode="External"/><Relationship Id="rId198" Type="http://schemas.openxmlformats.org/officeDocument/2006/relationships/hyperlink" Target="https://drive.google.com/open?id=1_qkSe0Q3lNdx6xqn7-dCAfnjreH5oifk" TargetMode="External"/><Relationship Id="rId199" Type="http://schemas.openxmlformats.org/officeDocument/2006/relationships/hyperlink" Target="https://youtu.be/jhDI9VFoRAg" TargetMode="External"/><Relationship Id="rId200" Type="http://schemas.openxmlformats.org/officeDocument/2006/relationships/hyperlink" Target="https://www.streamspotplus.com" TargetMode="External"/><Relationship Id="rId201" Type="http://schemas.openxmlformats.org/officeDocument/2006/relationships/hyperlink" Target="https://digitalx.undp.org/images/solutions/Streamspot+.jpeg" TargetMode="External"/><Relationship Id="rId202" Type="http://schemas.openxmlformats.org/officeDocument/2006/relationships/hyperlink" Target="https://studio.youtube.com/video/h94S2wSjltM" TargetMode="External"/><Relationship Id="rId203" Type="http://schemas.openxmlformats.org/officeDocument/2006/relationships/hyperlink" Target="https://sube.la/comercio-electronico-para-todos" TargetMode="External"/><Relationship Id="rId204" Type="http://schemas.openxmlformats.org/officeDocument/2006/relationships/hyperlink" Target="https://digitalx.undp.org/images/solutions/Sube.jpeg" TargetMode="External"/><Relationship Id="rId205" Type="http://schemas.openxmlformats.org/officeDocument/2006/relationships/hyperlink" Target="https://youtu.be/PdGOVJdDyLA" TargetMode="External"/><Relationship Id="rId206" Type="http://schemas.openxmlformats.org/officeDocument/2006/relationships/hyperlink" Target="https://tarjimly.org/" TargetMode="External"/><Relationship Id="rId207" Type="http://schemas.openxmlformats.org/officeDocument/2006/relationships/hyperlink" Target="https://digitalx.undp.org/images/solutions/tarjimly.jpeg" TargetMode="External"/><Relationship Id="rId208" Type="http://schemas.openxmlformats.org/officeDocument/2006/relationships/hyperlink" Target="https://www.youtube.com/watch?v=pf0WkY_MIiI" TargetMode="External"/><Relationship Id="rId209" Type="http://schemas.openxmlformats.org/officeDocument/2006/relationships/hyperlink" Target="https://www.technovation.org/" TargetMode="External"/><Relationship Id="rId210" Type="http://schemas.openxmlformats.org/officeDocument/2006/relationships/hyperlink" Target="https://digitalx.undp.org/images/solutions/technovationgirls.png" TargetMode="External"/><Relationship Id="rId211" Type="http://schemas.openxmlformats.org/officeDocument/2006/relationships/hyperlink" Target="https://www.tip-me.org/" TargetMode="External"/><Relationship Id="rId212" Type="http://schemas.openxmlformats.org/officeDocument/2006/relationships/hyperlink" Target="https://digitalx.undp.org/images/solutions/theglobaltip.png" TargetMode="External"/><Relationship Id="rId213" Type="http://schemas.openxmlformats.org/officeDocument/2006/relationships/hyperlink" Target="https://www.youtube.com/watch?v=SC53-aCSd3o" TargetMode="External"/><Relationship Id="rId214" Type="http://schemas.openxmlformats.org/officeDocument/2006/relationships/hyperlink" Target="https://viamo.io" TargetMode="External"/><Relationship Id="rId215" Type="http://schemas.openxmlformats.org/officeDocument/2006/relationships/hyperlink" Target="https://drive.google.com/open?id=1ShwINM5myxEm-uFeDZuQmwWb3gbZgEOw" TargetMode="External"/><Relationship Id="rId216" Type="http://schemas.openxmlformats.org/officeDocument/2006/relationships/hyperlink" Target="https://youtu.be/2WBNvznENM0" TargetMode="External"/><Relationship Id="rId217" Type="http://schemas.openxmlformats.org/officeDocument/2006/relationships/hyperlink" Target="https://thinkingmachin.es/" TargetMode="External"/><Relationship Id="rId218" Type="http://schemas.openxmlformats.org/officeDocument/2006/relationships/hyperlink" Target="https://drive.google.com/open?id=1xPNYS3kVR5hxTgu263UAgL7MKyzkJ_gO" TargetMode="External"/><Relationship Id="rId219" Type="http://schemas.openxmlformats.org/officeDocument/2006/relationships/hyperlink" Target="https://www.topl.co" TargetMode="External"/><Relationship Id="rId220" Type="http://schemas.openxmlformats.org/officeDocument/2006/relationships/hyperlink" Target="https://drive.google.com/open?id=1MSmDRPvxIVwZpy3gYSfyPH_luvERgewp" TargetMode="External"/><Relationship Id="rId221" Type="http://schemas.openxmlformats.org/officeDocument/2006/relationships/hyperlink" Target="https://www.youtube.com/watch?v=8_bfcPZXb80" TargetMode="External"/><Relationship Id="rId222" Type="http://schemas.openxmlformats.org/officeDocument/2006/relationships/hyperlink" Target="https://www.trustcircle.co" TargetMode="External"/><Relationship Id="rId223" Type="http://schemas.openxmlformats.org/officeDocument/2006/relationships/hyperlink" Target="https://digitalx.undp.org/images/solutions/TrustCircle.png" TargetMode="External"/><Relationship Id="rId224" Type="http://schemas.openxmlformats.org/officeDocument/2006/relationships/hyperlink" Target="https://youtu.be/j8Qg1c9KCpM" TargetMode="External"/><Relationship Id="rId225" Type="http://schemas.openxmlformats.org/officeDocument/2006/relationships/hyperlink" Target="https://vceela.com" TargetMode="External"/><Relationship Id="rId226" Type="http://schemas.openxmlformats.org/officeDocument/2006/relationships/hyperlink" Target="https://digitalx.undp.org/images/solutions/vceela.png" TargetMode="External"/><Relationship Id="rId227" Type="http://schemas.openxmlformats.org/officeDocument/2006/relationships/hyperlink" Target="https://m2m.org" TargetMode="External"/><Relationship Id="rId228" Type="http://schemas.openxmlformats.org/officeDocument/2006/relationships/hyperlink" Target="https://www.youtube.com/watch?v=z-9vbslYOPE" TargetMode="External"/><Relationship Id="rId229" Type="http://schemas.openxmlformats.org/officeDocument/2006/relationships/hyperlink" Target="http://www.ideasis.com.tr/index" TargetMode="External"/><Relationship Id="rId230" Type="http://schemas.openxmlformats.org/officeDocument/2006/relationships/hyperlink" Target="https://www.youtube.com/watch?v=WOUoXJOG014" TargetMode="External"/><Relationship Id="rId231" Type="http://schemas.openxmlformats.org/officeDocument/2006/relationships/hyperlink" Target="https://www.vulamobile.com/" TargetMode="External"/><Relationship Id="rId232" Type="http://schemas.openxmlformats.org/officeDocument/2006/relationships/hyperlink" Target="https://digitalx.undp.org/images/solutions/Vulamobile.png" TargetMode="External"/><Relationship Id="rId233" Type="http://schemas.openxmlformats.org/officeDocument/2006/relationships/hyperlink" Target="https://youtu.be/7d2omFLDoN8" TargetMode="External"/><Relationship Id="rId234" Type="http://schemas.openxmlformats.org/officeDocument/2006/relationships/hyperlink" Target="https://whr.loans/" TargetMode="External"/><Relationship Id="rId235" Type="http://schemas.openxmlformats.org/officeDocument/2006/relationships/hyperlink" Target="https://digitalx.undp.org/images/solutions/warehouse-receipt-finance-suite.png" TargetMode="External"/><Relationship Id="rId236" Type="http://schemas.openxmlformats.org/officeDocument/2006/relationships/hyperlink" Target="https://youtu.be/rCzO976p0LM" TargetMode="External"/><Relationship Id="rId237" Type="http://schemas.openxmlformats.org/officeDocument/2006/relationships/hyperlink" Target="https://www.zlto.co/" TargetMode="External"/><Relationship Id="rId238" Type="http://schemas.openxmlformats.org/officeDocument/2006/relationships/hyperlink" Target="https://digitalx.undp.org/images/solutions/zlto.png" TargetMode="External"/><Relationship Id="rId239" Type="http://schemas.openxmlformats.org/officeDocument/2006/relationships/hyperlink" Target="https://www.youtube.com/watch?v=DVCxfV33a8Q" TargetMode="External"/><Relationship Id="rId240" Type="http://schemas.openxmlformats.org/officeDocument/2006/relationships/hyperlink" Target="http://zzappmalaria.com/" TargetMode="External"/><Relationship Id="rId241" Type="http://schemas.openxmlformats.org/officeDocument/2006/relationships/hyperlink" Target="https://digitalx.undp.org/images/solutions/zzapp_laptop.jpeg" TargetMode="External"/><Relationship Id="rId242" Type="http://schemas.openxmlformats.org/officeDocument/2006/relationships/hyperlink" Target="https://www.cgdev.org/sites/default/files/malawi-journey-towards-transformation.pdf" TargetMode="External"/><Relationship Id="rId243" Type="http://schemas.openxmlformats.org/officeDocument/2006/relationships/hyperlink" Target="https://digitalx.undp.org/images/solutions/DGIT.png" TargetMode="External"/><Relationship Id="rId244" Type="http://schemas.openxmlformats.org/officeDocument/2006/relationships/hyperlink" Target="https://www.ps.undp.org/content/papp/en/home/projects/sawasyaii.html" TargetMode="External"/><Relationship Id="rId245" Type="http://schemas.openxmlformats.org/officeDocument/2006/relationships/hyperlink" Target="https://digitalx.undp.org/images/solutions/Mizan-2.png" TargetMode="External"/><Relationship Id="rId246" Type="http://schemas.openxmlformats.org/officeDocument/2006/relationships/hyperlink" Target="https://nise.gov.bd" TargetMode="External"/><Relationship Id="rId247" Type="http://schemas.openxmlformats.org/officeDocument/2006/relationships/hyperlink" Target="https://digitalx.undp.org/images/solutions/nise.png" TargetMode="External"/><Relationship Id="rId248" Type="http://schemas.openxmlformats.org/officeDocument/2006/relationships/hyperlink" Target="https://www.youtube.com/watch?v=HvyqwcdftRw&amp;list=PLzknGpbejfSw3aOwuTbjUDdmtXvLjgyD6&amp;index=1" TargetMode="External"/><Relationship Id="rId249" Type="http://schemas.openxmlformats.org/officeDocument/2006/relationships/hyperlink" Target="https://www.bahmni.org/" TargetMode="External"/><Relationship Id="rId250" Type="http://schemas.openxmlformats.org/officeDocument/2006/relationships/hyperlink" Target="https://digitalx.undp.org/images/solutions/bahmni.png" TargetMode="External"/><Relationship Id="rId251" Type="http://schemas.openxmlformats.org/officeDocument/2006/relationships/hyperlink" Target="https://youtu.be/Gxf0xNvZPG8" TargetMode="External"/><Relationship Id="rId252" Type="http://schemas.openxmlformats.org/officeDocument/2006/relationships/hyperlink" Target="http://www.medic.org" TargetMode="External"/><Relationship Id="rId253" Type="http://schemas.openxmlformats.org/officeDocument/2006/relationships/hyperlink" Target="https://drive.google.com/open?id=1v77qqyV1NFLAnXXfZiMXAXHAjzF9vFVx" TargetMode="External"/><Relationship Id="rId254" Type="http://schemas.openxmlformats.org/officeDocument/2006/relationships/hyperlink" Target="https://youtu.be/UqXSMaXBtD8" TargetMode="External"/><Relationship Id="rId255" Type="http://schemas.openxmlformats.org/officeDocument/2006/relationships/hyperlink" Target="https://dhis2.org" TargetMode="External"/><Relationship Id="rId256" Type="http://schemas.openxmlformats.org/officeDocument/2006/relationships/hyperlink" Target="https://digitalx.undp.org/images/solutions/DHIS2.png" TargetMode="External"/><Relationship Id="rId257" Type="http://schemas.openxmlformats.org/officeDocument/2006/relationships/hyperlink" Target="https://youtu.be/tGwB3IcsD2g" TargetMode="External"/><Relationship Id="rId258" Type="http://schemas.openxmlformats.org/officeDocument/2006/relationships/hyperlink" Target="https://digitalx.undp.org/images/solutions/DiCRA.png" TargetMode="External"/><Relationship Id="rId259" Type="http://schemas.openxmlformats.org/officeDocument/2006/relationships/hyperlink" Target="https://www.goodinternet.org/" TargetMode="External"/><Relationship Id="rId260" Type="http://schemas.openxmlformats.org/officeDocument/2006/relationships/hyperlink" Target="https://digitalx.undp.org/images/solutions/iot4goodthings.png" TargetMode="External"/><Relationship Id="rId261" Type="http://schemas.openxmlformats.org/officeDocument/2006/relationships/hyperlink" Target="https://www.youtube.com/watch?v=yzpZPO2M-W8" TargetMode="External"/><Relationship Id="rId262" Type="http://schemas.openxmlformats.org/officeDocument/2006/relationships/hyperlink" Target="https://www.undp.org/digital/iverify" TargetMode="External"/><Relationship Id="rId263" Type="http://schemas.openxmlformats.org/officeDocument/2006/relationships/hyperlink" Target="https://drive.google.com/open?id=1RFDmrO3ImXpUy6NvX4OvKX-kS3194Eiv" TargetMode="External"/><Relationship Id="rId264" Type="http://schemas.openxmlformats.org/officeDocument/2006/relationships/hyperlink" Target="http://google.org/" TargetMode="External"/><Relationship Id="rId265" Type="http://schemas.openxmlformats.org/officeDocument/2006/relationships/hyperlink" Target="https://www.youtube.com/watch?v=rRNrps1EJLQ" TargetMode="External"/><Relationship Id="rId266" Type="http://schemas.openxmlformats.org/officeDocument/2006/relationships/hyperlink" Target="https://learningequality.org/kolibri" TargetMode="External"/><Relationship Id="rId267" Type="http://schemas.openxmlformats.org/officeDocument/2006/relationships/hyperlink" Target="https://drive.google.com/open?id=1YzJ4tLUY-fYA-lbQygdvCyGdHFv35c-s" TargetMode="External"/><Relationship Id="rId268" Type="http://schemas.openxmlformats.org/officeDocument/2006/relationships/hyperlink" Target="https://youtu.be/XE_VweY9d90?t=1788" TargetMode="External"/><Relationship Id="rId269" Type="http://schemas.openxmlformats.org/officeDocument/2006/relationships/hyperlink" Target="https://github.com/undp/carbon-registry" TargetMode="External"/><Relationship Id="rId270" Type="http://schemas.openxmlformats.org/officeDocument/2006/relationships/hyperlink" Target="https://vimeo.com/333095063" TargetMode="External"/><Relationship Id="rId271" Type="http://schemas.openxmlformats.org/officeDocument/2006/relationships/hyperlink" Target="https://www.opencrvs.org/" TargetMode="External"/><Relationship Id="rId272" Type="http://schemas.openxmlformats.org/officeDocument/2006/relationships/hyperlink" Target="https://digitalx.undp.org/images/solutions/OpenCRVS.png" TargetMode="External"/><Relationship Id="rId273" Type="http://schemas.openxmlformats.org/officeDocument/2006/relationships/hyperlink" Target="https://www.youtube.com/watch?v=YZQMHHaHIcY" TargetMode="External"/><Relationship Id="rId274" Type="http://schemas.openxmlformats.org/officeDocument/2006/relationships/hyperlink" Target="https://openelis-global.org" TargetMode="External"/><Relationship Id="rId275" Type="http://schemas.openxmlformats.org/officeDocument/2006/relationships/hyperlink" Target="https://digitalx.undp.org/images/solutions/OpenElisGlobal.jpeg" TargetMode="External"/><Relationship Id="rId276" Type="http://schemas.openxmlformats.org/officeDocument/2006/relationships/hyperlink" Target="https://youtu.be/BNaxlHAWb5I" TargetMode="External"/><Relationship Id="rId277" Type="http://schemas.openxmlformats.org/officeDocument/2006/relationships/hyperlink" Target="https://openfn.org/" TargetMode="External"/><Relationship Id="rId278" Type="http://schemas.openxmlformats.org/officeDocument/2006/relationships/hyperlink" Target="https://drive.google.com/open?id=1AeGLv4OkwwsQ4CkNG5fYXoyZiQP_Ry_c" TargetMode="External"/><Relationship Id="rId279" Type="http://schemas.openxmlformats.org/officeDocument/2006/relationships/hyperlink" Target="https://www.youtube.com/watch?v=DyM6IqQyFN4" TargetMode="External"/><Relationship Id="rId280" Type="http://schemas.openxmlformats.org/officeDocument/2006/relationships/hyperlink" Target="https://www.openimis.org" TargetMode="External"/><Relationship Id="rId281" Type="http://schemas.openxmlformats.org/officeDocument/2006/relationships/hyperlink" Target="https://drive.google.com/open?id=1GRMbBvMpCTt27-biPN5wCBJQzdfftLq6" TargetMode="External"/><Relationship Id="rId282" Type="http://schemas.openxmlformats.org/officeDocument/2006/relationships/hyperlink" Target="https://www.opentelerehab.com" TargetMode="External"/><Relationship Id="rId283" Type="http://schemas.openxmlformats.org/officeDocument/2006/relationships/hyperlink" Target="https://digitalx.undp.org/images/solutions/OpenTelerehab.png" TargetMode="External"/><Relationship Id="rId284" Type="http://schemas.openxmlformats.org/officeDocument/2006/relationships/hyperlink" Target="https://vimeo.com/nuvisualmedia/review/595465467/514bf0ceff" TargetMode="External"/><Relationship Id="rId285" Type="http://schemas.openxmlformats.org/officeDocument/2006/relationships/hyperlink" Target="https://digitalx.undp.org/images/solutions/CariSECURE.jpeg" TargetMode="External"/><Relationship Id="rId286" Type="http://schemas.openxmlformats.org/officeDocument/2006/relationships/hyperlink" Target="https://www.youtube.com/watch?v=JvKghi2F1ZY" TargetMode="External"/><Relationship Id="rId287" Type="http://schemas.openxmlformats.org/officeDocument/2006/relationships/hyperlink" Target="https://revealprecision.com" TargetMode="External"/><Relationship Id="rId288" Type="http://schemas.openxmlformats.org/officeDocument/2006/relationships/hyperlink" Target="https://digitalx.undp.org/images/solutions/Reveal.png" TargetMode="External"/><Relationship Id="rId289" Type="http://schemas.openxmlformats.org/officeDocument/2006/relationships/hyperlink" Target="https://vimeo.com/715181494" TargetMode="External"/><Relationship Id="rId290" Type="http://schemas.openxmlformats.org/officeDocument/2006/relationships/hyperlink" Target="https://safeyou.space" TargetMode="External"/><Relationship Id="rId291" Type="http://schemas.openxmlformats.org/officeDocument/2006/relationships/hyperlink" Target="https://digitalx.undp.org/images/solutions/safeyou.png" TargetMode="External"/><Relationship Id="rId292" Type="http://schemas.openxmlformats.org/officeDocument/2006/relationships/hyperlink" Target="https://www.youtube.com/watch?v=DRBGbHAs4pw" TargetMode="External"/><Relationship Id="rId293" Type="http://schemas.openxmlformats.org/officeDocument/2006/relationships/hyperlink" Target="https://santesuite.com" TargetMode="External"/><Relationship Id="rId294" Type="http://schemas.openxmlformats.org/officeDocument/2006/relationships/hyperlink" Target="https://digitalx.undp.org/images/solutions/SanteIMS.jpg" TargetMode="External"/><Relationship Id="rId295" Type="http://schemas.openxmlformats.org/officeDocument/2006/relationships/hyperlink" Target="https://www.youtube.com/watch?v=0T9cYK8zpgY" TargetMode="External"/><Relationship Id="rId296" Type="http://schemas.openxmlformats.org/officeDocument/2006/relationships/hyperlink" Target="https://www.ushahidi.com/about/blog/the-frenalacurva-project-growth-beyond-expectation/" TargetMode="External"/><Relationship Id="rId297" Type="http://schemas.openxmlformats.org/officeDocument/2006/relationships/hyperlink" Target="https://www.youtube.com/watch?v=0T9cYK8zpgY" TargetMode="External"/><Relationship Id="rId298" Type="http://schemas.openxmlformats.org/officeDocument/2006/relationships/hyperlink" Target="https://www.ushahidi.com/" TargetMode="External"/><Relationship Id="rId299" Type="http://schemas.openxmlformats.org/officeDocument/2006/relationships/hyperlink" Target="https://digitalx.undp.org/images/solutions/Yoma.png" TargetMode="External"/><Relationship Id="rId300" Type="http://schemas.openxmlformats.org/officeDocument/2006/relationships/hyperlink" Target="https://www.youtube.com/watch?v=0ROE61tw4j8&amp;feature=youtu.be" TargetMode="External"/><Relationship Id="rId301" Type="http://schemas.openxmlformats.org/officeDocument/2006/relationships/hyperlink" Target="https://www.everimpact.com/" TargetMode="External"/><Relationship Id="rId302" Type="http://schemas.openxmlformats.org/officeDocument/2006/relationships/hyperlink" Target="https://digitalx.undp.org/images/solutions/Everimpact.png" TargetMode="External"/><Relationship Id="rId303" Type="http://schemas.openxmlformats.org/officeDocument/2006/relationships/drawing" Target="../drawings/drawing1.xml"/><Relationship Id="rId304" Type="http://schemas.openxmlformats.org/officeDocument/2006/relationships/vmlDrawing" Target="../drawings/vmlDrawing1.vml"/><Relationship Id="rId305"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X964"/>
  <sheetViews>
    <sheetView workbookViewId="0" showGridLines="0" defaultGridColor="1"/>
  </sheetViews>
  <sheetFormatPr defaultColWidth="14.5" defaultRowHeight="15" customHeight="1" outlineLevelRow="0" outlineLevelCol="0"/>
  <cols>
    <col min="1" max="1" width="56.1719" style="1" customWidth="1"/>
    <col min="2" max="4" width="30.5" style="1" customWidth="1"/>
    <col min="5" max="5" width="29.8516" style="1" customWidth="1"/>
    <col min="6" max="6" width="44.8516" style="1" customWidth="1"/>
    <col min="7" max="7" width="36.1719" style="1" customWidth="1"/>
    <col min="8" max="8" width="27.1719" style="1" customWidth="1"/>
    <col min="9" max="10" width="19.5" style="1" customWidth="1"/>
    <col min="11" max="13" width="41.1719" style="1" customWidth="1"/>
    <col min="14" max="14" width="22.5" style="1" customWidth="1"/>
    <col min="15" max="15" width="36" style="1" customWidth="1"/>
    <col min="16" max="16" width="40.3516" style="1" customWidth="1"/>
    <col min="17" max="18" width="18.5" style="1" customWidth="1"/>
    <col min="19" max="19" width="53.1719" style="1" customWidth="1"/>
    <col min="20" max="20" width="43.6719" style="1" customWidth="1"/>
    <col min="21" max="21" width="53.1719" style="1" customWidth="1"/>
    <col min="22" max="22" width="48" style="1" customWidth="1"/>
    <col min="23" max="23" width="21.6719" style="1" customWidth="1"/>
    <col min="24" max="24" width="19.3516" style="1" customWidth="1"/>
    <col min="25" max="16384" width="14.5" style="1" customWidth="1"/>
  </cols>
  <sheetData>
    <row r="1" ht="37.5" customHeight="1">
      <c r="A1" t="s" s="2">
        <v>0</v>
      </c>
      <c r="B1" t="s" s="2">
        <v>1</v>
      </c>
      <c r="C1" t="s" s="2">
        <v>2</v>
      </c>
      <c r="D1" t="s" s="2">
        <v>3</v>
      </c>
      <c r="E1" t="s" s="2">
        <v>4</v>
      </c>
      <c r="F1" t="s" s="2">
        <v>5</v>
      </c>
      <c r="G1" t="s" s="2">
        <v>6</v>
      </c>
      <c r="H1" t="s" s="2">
        <v>7</v>
      </c>
      <c r="I1" t="s" s="3">
        <v>8</v>
      </c>
      <c r="J1" t="s" s="3">
        <v>9</v>
      </c>
      <c r="K1" t="s" s="3">
        <v>10</v>
      </c>
      <c r="L1" t="s" s="3">
        <v>11</v>
      </c>
      <c r="M1" t="s" s="2">
        <v>12</v>
      </c>
      <c r="N1" t="s" s="2">
        <v>13</v>
      </c>
      <c r="O1" t="s" s="2">
        <v>14</v>
      </c>
      <c r="P1" t="s" s="2">
        <v>15</v>
      </c>
      <c r="Q1" t="s" s="2">
        <v>16</v>
      </c>
      <c r="R1" t="s" s="2">
        <v>17</v>
      </c>
      <c r="S1" t="s" s="4">
        <v>18</v>
      </c>
      <c r="T1" t="s" s="2">
        <v>19</v>
      </c>
      <c r="U1" t="s" s="4">
        <v>20</v>
      </c>
      <c r="V1" t="s" s="4">
        <v>21</v>
      </c>
      <c r="W1" t="s" s="4">
        <v>22</v>
      </c>
      <c r="X1" t="s" s="5">
        <v>23</v>
      </c>
    </row>
    <row r="2" ht="37.5" customHeight="1">
      <c r="A2" t="s" s="4">
        <v>24</v>
      </c>
      <c r="B2" t="s" s="4">
        <v>25</v>
      </c>
      <c r="C2" t="s" s="4">
        <v>26</v>
      </c>
      <c r="D2" t="s" s="4">
        <v>27</v>
      </c>
      <c r="E2" t="s" s="6">
        <v>28</v>
      </c>
      <c r="F2" t="s" s="4">
        <v>29</v>
      </c>
      <c r="G2" t="s" s="4">
        <v>30</v>
      </c>
      <c r="H2" s="7">
        <v>1</v>
      </c>
      <c r="I2" t="s" s="6">
        <v>31</v>
      </c>
      <c r="J2" t="s" s="6">
        <v>31</v>
      </c>
      <c r="K2" t="s" s="4">
        <v>32</v>
      </c>
      <c r="L2" t="s" s="8">
        <v>33</v>
      </c>
      <c r="M2" s="9">
        <v>5700000</v>
      </c>
      <c r="N2" t="s" s="6">
        <v>34</v>
      </c>
      <c r="O2" t="s" s="6">
        <v>35</v>
      </c>
      <c r="P2" t="s" s="4">
        <v>36</v>
      </c>
      <c r="Q2" s="10"/>
      <c r="R2" t="s" s="11">
        <v>37</v>
      </c>
      <c r="S2" t="s" s="4">
        <v>38</v>
      </c>
      <c r="T2" t="s" s="4">
        <v>39</v>
      </c>
      <c r="U2" t="s" s="4">
        <v>40</v>
      </c>
      <c r="V2" t="s" s="4">
        <v>41</v>
      </c>
      <c r="W2" t="s" s="11">
        <v>42</v>
      </c>
      <c r="X2" t="s" s="12">
        <v>43</v>
      </c>
    </row>
    <row r="3" ht="37.5" customHeight="1">
      <c r="A3" t="s" s="6">
        <v>44</v>
      </c>
      <c r="B3" t="s" s="4">
        <v>44</v>
      </c>
      <c r="C3" t="s" s="4">
        <v>45</v>
      </c>
      <c r="D3" t="s" s="4">
        <v>46</v>
      </c>
      <c r="E3" t="s" s="13">
        <v>47</v>
      </c>
      <c r="F3" t="s" s="13">
        <v>48</v>
      </c>
      <c r="G3" t="s" s="6">
        <v>49</v>
      </c>
      <c r="H3" s="7">
        <v>0</v>
      </c>
      <c r="I3" t="s" s="6">
        <v>31</v>
      </c>
      <c r="J3" t="s" s="6">
        <v>31</v>
      </c>
      <c r="K3" t="s" s="4">
        <v>50</v>
      </c>
      <c r="L3" t="s" s="6">
        <v>51</v>
      </c>
      <c r="M3" s="14">
        <v>10000</v>
      </c>
      <c r="N3" t="s" s="6">
        <v>52</v>
      </c>
      <c r="O3" t="s" s="6">
        <v>35</v>
      </c>
      <c r="P3" t="s" s="4">
        <v>53</v>
      </c>
      <c r="Q3" s="15"/>
      <c r="R3" t="s" s="16">
        <v>54</v>
      </c>
      <c r="S3" t="s" s="6">
        <v>55</v>
      </c>
      <c r="T3" t="s" s="6">
        <v>56</v>
      </c>
      <c r="U3" t="s" s="6">
        <v>57</v>
      </c>
      <c r="V3" t="s" s="6">
        <v>58</v>
      </c>
      <c r="W3" t="s" s="16">
        <v>59</v>
      </c>
      <c r="X3" t="s" s="11">
        <v>60</v>
      </c>
    </row>
    <row r="4" ht="37.5" customHeight="1">
      <c r="A4" t="s" s="4">
        <v>61</v>
      </c>
      <c r="B4" t="s" s="4">
        <v>62</v>
      </c>
      <c r="C4" t="s" s="4">
        <v>63</v>
      </c>
      <c r="D4" t="s" s="4">
        <v>64</v>
      </c>
      <c r="E4" t="s" s="6">
        <v>65</v>
      </c>
      <c r="F4" t="s" s="4">
        <v>66</v>
      </c>
      <c r="G4" t="s" s="4">
        <v>67</v>
      </c>
      <c r="H4" s="7">
        <v>1</v>
      </c>
      <c r="I4" t="s" s="6">
        <v>31</v>
      </c>
      <c r="J4" t="s" s="6">
        <v>31</v>
      </c>
      <c r="K4" t="s" s="4">
        <v>68</v>
      </c>
      <c r="L4" t="s" s="4">
        <v>69</v>
      </c>
      <c r="M4" s="14">
        <v>25000</v>
      </c>
      <c r="N4" t="s" s="6">
        <v>70</v>
      </c>
      <c r="O4" t="s" s="6">
        <v>71</v>
      </c>
      <c r="P4" t="s" s="4">
        <v>72</v>
      </c>
      <c r="Q4" s="17"/>
      <c r="R4" t="s" s="11">
        <v>73</v>
      </c>
      <c r="S4" t="s" s="4">
        <v>74</v>
      </c>
      <c r="T4" t="s" s="4">
        <v>75</v>
      </c>
      <c r="U4" t="s" s="4">
        <v>76</v>
      </c>
      <c r="V4" t="s" s="4">
        <v>77</v>
      </c>
      <c r="W4" t="s" s="11">
        <v>78</v>
      </c>
      <c r="X4" t="s" s="18">
        <v>79</v>
      </c>
    </row>
    <row r="5" ht="37.5" customHeight="1">
      <c r="A5" t="s" s="4">
        <v>80</v>
      </c>
      <c r="B5" t="s" s="19">
        <v>81</v>
      </c>
      <c r="C5" t="s" s="4">
        <v>82</v>
      </c>
      <c r="D5" t="s" s="4">
        <v>83</v>
      </c>
      <c r="E5" t="s" s="6">
        <v>84</v>
      </c>
      <c r="F5" t="s" s="4">
        <v>85</v>
      </c>
      <c r="G5" t="s" s="4">
        <v>86</v>
      </c>
      <c r="H5" s="7">
        <v>1</v>
      </c>
      <c r="I5" t="s" s="6">
        <v>31</v>
      </c>
      <c r="J5" t="s" s="6">
        <v>31</v>
      </c>
      <c r="K5" t="s" s="4">
        <v>87</v>
      </c>
      <c r="L5" t="s" s="4">
        <v>88</v>
      </c>
      <c r="M5" s="14">
        <v>30000</v>
      </c>
      <c r="N5" t="s" s="6">
        <v>89</v>
      </c>
      <c r="O5" t="s" s="6">
        <v>90</v>
      </c>
      <c r="P5" t="s" s="20">
        <v>91</v>
      </c>
      <c r="Q5" t="s" s="21">
        <v>92</v>
      </c>
      <c r="R5" t="s" s="22">
        <v>93</v>
      </c>
      <c r="S5" t="s" s="4">
        <v>94</v>
      </c>
      <c r="T5" t="s" s="4">
        <v>95</v>
      </c>
      <c r="U5" t="s" s="4">
        <v>96</v>
      </c>
      <c r="V5" t="s" s="4">
        <v>97</v>
      </c>
      <c r="W5" t="s" s="11">
        <v>98</v>
      </c>
      <c r="X5" t="s" s="23">
        <v>99</v>
      </c>
    </row>
    <row r="6" ht="37.5" customHeight="1">
      <c r="A6" t="s" s="24">
        <v>100</v>
      </c>
      <c r="B6" t="s" s="21">
        <v>101</v>
      </c>
      <c r="C6" t="s" s="25">
        <v>102</v>
      </c>
      <c r="D6" t="s" s="4">
        <v>103</v>
      </c>
      <c r="E6" t="s" s="13">
        <v>104</v>
      </c>
      <c r="F6" t="s" s="13">
        <v>105</v>
      </c>
      <c r="G6" t="s" s="6">
        <v>106</v>
      </c>
      <c r="H6" s="7">
        <v>1</v>
      </c>
      <c r="I6" t="s" s="6">
        <v>31</v>
      </c>
      <c r="J6" t="s" s="6">
        <v>31</v>
      </c>
      <c r="K6" t="s" s="4">
        <v>107</v>
      </c>
      <c r="L6" t="s" s="6">
        <v>108</v>
      </c>
      <c r="M6" s="14">
        <f>2000000+5000000+17280+400</f>
        <v>7017680</v>
      </c>
      <c r="N6" t="s" s="6">
        <v>109</v>
      </c>
      <c r="O6" t="s" s="6">
        <v>35</v>
      </c>
      <c r="P6" t="s" s="4">
        <v>110</v>
      </c>
      <c r="Q6" s="26"/>
      <c r="R6" t="s" s="11">
        <v>111</v>
      </c>
      <c r="S6" t="s" s="4">
        <v>112</v>
      </c>
      <c r="T6" t="s" s="6">
        <v>113</v>
      </c>
      <c r="U6" t="s" s="4">
        <v>114</v>
      </c>
      <c r="V6" t="s" s="4">
        <v>115</v>
      </c>
      <c r="W6" t="s" s="11">
        <v>116</v>
      </c>
      <c r="X6" t="s" s="11">
        <v>117</v>
      </c>
    </row>
    <row r="7" ht="37.5" customHeight="1">
      <c r="A7" t="s" s="4">
        <v>118</v>
      </c>
      <c r="B7" t="s" s="27">
        <v>118</v>
      </c>
      <c r="C7" t="s" s="4">
        <v>119</v>
      </c>
      <c r="D7" t="s" s="4">
        <v>120</v>
      </c>
      <c r="E7" t="s" s="6">
        <v>121</v>
      </c>
      <c r="F7" t="s" s="4">
        <v>122</v>
      </c>
      <c r="G7" t="s" s="4">
        <v>30</v>
      </c>
      <c r="H7" s="7">
        <v>1</v>
      </c>
      <c r="I7" t="s" s="6">
        <v>31</v>
      </c>
      <c r="J7" t="s" s="6">
        <v>31</v>
      </c>
      <c r="K7" t="s" s="4">
        <v>123</v>
      </c>
      <c r="L7" t="s" s="4">
        <v>124</v>
      </c>
      <c r="M7" s="14">
        <v>2500</v>
      </c>
      <c r="N7" t="s" s="6">
        <v>125</v>
      </c>
      <c r="O7" t="s" s="4">
        <v>35</v>
      </c>
      <c r="P7" t="s" s="4">
        <v>126</v>
      </c>
      <c r="Q7" s="10"/>
      <c r="R7" t="s" s="11">
        <v>127</v>
      </c>
      <c r="S7" t="s" s="4">
        <v>128</v>
      </c>
      <c r="T7" t="s" s="4">
        <v>129</v>
      </c>
      <c r="U7" t="s" s="4">
        <v>130</v>
      </c>
      <c r="V7" s="28"/>
      <c r="W7" t="s" s="11">
        <v>131</v>
      </c>
      <c r="X7" t="s" s="11">
        <v>132</v>
      </c>
    </row>
    <row r="8" ht="37.5" customHeight="1">
      <c r="A8" t="s" s="4">
        <v>133</v>
      </c>
      <c r="B8" t="s" s="4">
        <v>134</v>
      </c>
      <c r="C8" t="s" s="29">
        <v>135</v>
      </c>
      <c r="D8" t="s" s="4">
        <v>64</v>
      </c>
      <c r="E8" t="s" s="6">
        <v>136</v>
      </c>
      <c r="F8" t="s" s="4">
        <v>137</v>
      </c>
      <c r="G8" t="s" s="4">
        <v>138</v>
      </c>
      <c r="H8" s="7">
        <v>1</v>
      </c>
      <c r="I8" t="s" s="6">
        <v>31</v>
      </c>
      <c r="J8" t="s" s="6">
        <v>31</v>
      </c>
      <c r="K8" t="s" s="4">
        <v>139</v>
      </c>
      <c r="L8" t="s" s="4">
        <v>140</v>
      </c>
      <c r="M8" s="14">
        <f>12000+500+1000+75+400+150</f>
        <v>14125</v>
      </c>
      <c r="N8" t="s" s="6">
        <v>141</v>
      </c>
      <c r="O8" t="s" s="6">
        <v>35</v>
      </c>
      <c r="P8" t="s" s="4">
        <v>142</v>
      </c>
      <c r="Q8" t="s" s="4">
        <v>143</v>
      </c>
      <c r="R8" t="s" s="11">
        <v>144</v>
      </c>
      <c r="S8" t="s" s="4">
        <v>145</v>
      </c>
      <c r="T8" t="s" s="4">
        <v>146</v>
      </c>
      <c r="U8" t="s" s="4">
        <v>147</v>
      </c>
      <c r="V8" t="s" s="4">
        <v>148</v>
      </c>
      <c r="W8" t="s" s="11">
        <v>149</v>
      </c>
      <c r="X8" t="s" s="11">
        <v>150</v>
      </c>
    </row>
    <row r="9" ht="37.5" customHeight="1">
      <c r="A9" t="s" s="4">
        <v>151</v>
      </c>
      <c r="B9" t="s" s="4">
        <v>151</v>
      </c>
      <c r="C9" t="s" s="4">
        <v>152</v>
      </c>
      <c r="D9" t="s" s="19">
        <v>153</v>
      </c>
      <c r="E9" t="s" s="6">
        <v>154</v>
      </c>
      <c r="F9" t="s" s="4">
        <v>155</v>
      </c>
      <c r="G9" t="s" s="4">
        <v>156</v>
      </c>
      <c r="H9" s="7">
        <v>1</v>
      </c>
      <c r="I9" t="s" s="6">
        <v>31</v>
      </c>
      <c r="J9" t="s" s="6">
        <v>31</v>
      </c>
      <c r="K9" t="s" s="4">
        <v>157</v>
      </c>
      <c r="L9" t="s" s="4">
        <v>158</v>
      </c>
      <c r="M9" s="14">
        <v>450</v>
      </c>
      <c r="N9" t="s" s="6">
        <v>159</v>
      </c>
      <c r="O9" t="s" s="4">
        <v>160</v>
      </c>
      <c r="P9" t="s" s="4">
        <v>161</v>
      </c>
      <c r="Q9" s="10"/>
      <c r="R9" t="s" s="11">
        <v>162</v>
      </c>
      <c r="S9" t="s" s="6">
        <v>163</v>
      </c>
      <c r="T9" t="s" s="4">
        <v>164</v>
      </c>
      <c r="U9" t="s" s="4">
        <v>165</v>
      </c>
      <c r="V9" t="s" s="4">
        <v>166</v>
      </c>
      <c r="W9" t="s" s="11">
        <v>167</v>
      </c>
      <c r="X9" t="s" s="11">
        <v>168</v>
      </c>
    </row>
    <row r="10" ht="37.5" customHeight="1">
      <c r="A10" t="s" s="4">
        <v>169</v>
      </c>
      <c r="B10" t="s" s="4">
        <v>169</v>
      </c>
      <c r="C10" t="s" s="20">
        <v>170</v>
      </c>
      <c r="D10" t="s" s="21">
        <v>171</v>
      </c>
      <c r="E10" t="s" s="30">
        <v>172</v>
      </c>
      <c r="F10" t="s" s="4">
        <v>173</v>
      </c>
      <c r="G10" t="s" s="4">
        <v>174</v>
      </c>
      <c r="H10" s="7">
        <v>3</v>
      </c>
      <c r="I10" t="s" s="6">
        <v>31</v>
      </c>
      <c r="J10" t="s" s="6">
        <v>31</v>
      </c>
      <c r="K10" t="s" s="4">
        <v>175</v>
      </c>
      <c r="L10" t="s" s="4">
        <v>176</v>
      </c>
      <c r="M10" s="14">
        <v>10000</v>
      </c>
      <c r="N10" t="s" s="6">
        <v>177</v>
      </c>
      <c r="O10" t="s" s="6">
        <v>178</v>
      </c>
      <c r="P10" t="s" s="4">
        <v>179</v>
      </c>
      <c r="Q10" t="s" s="4">
        <v>180</v>
      </c>
      <c r="R10" t="s" s="11">
        <v>181</v>
      </c>
      <c r="S10" t="s" s="4">
        <v>182</v>
      </c>
      <c r="T10" t="s" s="4">
        <v>183</v>
      </c>
      <c r="U10" t="s" s="4">
        <v>184</v>
      </c>
      <c r="V10" t="s" s="4">
        <v>185</v>
      </c>
      <c r="W10" t="s" s="11">
        <v>186</v>
      </c>
      <c r="X10" t="s" s="11">
        <v>187</v>
      </c>
    </row>
    <row r="11" ht="37.5" customHeight="1">
      <c r="A11" t="s" s="4">
        <v>188</v>
      </c>
      <c r="B11" t="s" s="4">
        <v>189</v>
      </c>
      <c r="C11" t="s" s="4">
        <v>190</v>
      </c>
      <c r="D11" t="s" s="27">
        <v>191</v>
      </c>
      <c r="E11" t="s" s="6">
        <v>192</v>
      </c>
      <c r="F11" t="s" s="4">
        <v>193</v>
      </c>
      <c r="G11" t="s" s="4">
        <v>194</v>
      </c>
      <c r="H11" s="7">
        <v>1</v>
      </c>
      <c r="I11" t="s" s="6">
        <v>31</v>
      </c>
      <c r="J11" t="s" s="6">
        <v>31</v>
      </c>
      <c r="K11" t="s" s="4">
        <v>195</v>
      </c>
      <c r="L11" t="s" s="4">
        <v>196</v>
      </c>
      <c r="M11" s="14"/>
      <c r="N11" t="s" s="6">
        <v>197</v>
      </c>
      <c r="O11" t="s" s="4">
        <v>35</v>
      </c>
      <c r="P11" t="s" s="4">
        <v>198</v>
      </c>
      <c r="Q11" s="10"/>
      <c r="R11" t="s" s="11">
        <v>199</v>
      </c>
      <c r="S11" t="s" s="6">
        <v>200</v>
      </c>
      <c r="T11" t="s" s="4">
        <v>201</v>
      </c>
      <c r="U11" t="s" s="4">
        <v>202</v>
      </c>
      <c r="V11" t="s" s="4">
        <v>203</v>
      </c>
      <c r="W11" t="s" s="11">
        <v>204</v>
      </c>
      <c r="X11" t="s" s="11">
        <v>205</v>
      </c>
    </row>
    <row r="12" ht="37.5" customHeight="1">
      <c r="A12" t="s" s="4">
        <v>206</v>
      </c>
      <c r="B12" t="s" s="4">
        <v>207</v>
      </c>
      <c r="C12" t="s" s="4">
        <v>208</v>
      </c>
      <c r="D12" t="s" s="4">
        <v>209</v>
      </c>
      <c r="E12" t="s" s="6">
        <v>210</v>
      </c>
      <c r="F12" t="s" s="4">
        <v>211</v>
      </c>
      <c r="G12" t="s" s="4">
        <v>212</v>
      </c>
      <c r="H12" s="15"/>
      <c r="I12" t="s" s="6">
        <v>31</v>
      </c>
      <c r="J12" t="s" s="6">
        <v>213</v>
      </c>
      <c r="K12" t="s" s="6">
        <v>214</v>
      </c>
      <c r="L12" t="s" s="4">
        <v>215</v>
      </c>
      <c r="M12" s="31"/>
      <c r="N12" t="s" s="4">
        <v>216</v>
      </c>
      <c r="O12" t="s" s="32">
        <v>217</v>
      </c>
      <c r="P12" t="s" s="6">
        <v>218</v>
      </c>
      <c r="Q12" s="15"/>
      <c r="R12" s="10"/>
      <c r="S12" t="s" s="4">
        <v>219</v>
      </c>
      <c r="T12" t="s" s="4">
        <v>220</v>
      </c>
      <c r="U12" t="s" s="4">
        <v>221</v>
      </c>
      <c r="V12" t="s" s="4">
        <v>222</v>
      </c>
      <c r="W12" t="s" s="4">
        <v>223</v>
      </c>
      <c r="X12" t="s" s="11">
        <v>224</v>
      </c>
    </row>
    <row r="13" ht="37.5" customHeight="1">
      <c r="A13" t="s" s="4">
        <v>225</v>
      </c>
      <c r="B13" t="s" s="4">
        <v>226</v>
      </c>
      <c r="C13" t="s" s="4">
        <v>227</v>
      </c>
      <c r="D13" t="s" s="4">
        <v>228</v>
      </c>
      <c r="E13" t="s" s="6">
        <v>229</v>
      </c>
      <c r="F13" t="s" s="4">
        <v>230</v>
      </c>
      <c r="G13" t="s" s="4">
        <v>231</v>
      </c>
      <c r="H13" s="7">
        <v>0</v>
      </c>
      <c r="I13" t="s" s="6">
        <v>31</v>
      </c>
      <c r="J13" t="s" s="6">
        <v>31</v>
      </c>
      <c r="K13" t="s" s="4">
        <v>232</v>
      </c>
      <c r="L13" t="s" s="4">
        <v>233</v>
      </c>
      <c r="M13" s="14"/>
      <c r="N13" t="s" s="6">
        <v>234</v>
      </c>
      <c r="O13" s="10"/>
      <c r="P13" t="s" s="4">
        <v>235</v>
      </c>
      <c r="Q13" s="10"/>
      <c r="R13" t="s" s="11">
        <v>236</v>
      </c>
      <c r="S13" t="s" s="6">
        <v>237</v>
      </c>
      <c r="T13" t="s" s="4">
        <v>238</v>
      </c>
      <c r="U13" t="s" s="4">
        <v>239</v>
      </c>
      <c r="V13" t="s" s="4">
        <v>240</v>
      </c>
      <c r="W13" t="s" s="11">
        <v>241</v>
      </c>
      <c r="X13" t="s" s="11">
        <v>242</v>
      </c>
    </row>
    <row r="14" ht="37.5" customHeight="1">
      <c r="A14" t="s" s="4">
        <v>243</v>
      </c>
      <c r="B14" t="s" s="4">
        <v>244</v>
      </c>
      <c r="C14" t="s" s="4">
        <v>245</v>
      </c>
      <c r="D14" t="s" s="4">
        <v>246</v>
      </c>
      <c r="E14" t="s" s="6">
        <v>247</v>
      </c>
      <c r="F14" t="s" s="4">
        <v>248</v>
      </c>
      <c r="G14" t="s" s="4">
        <v>249</v>
      </c>
      <c r="H14" s="7">
        <v>1</v>
      </c>
      <c r="I14" t="s" s="6">
        <v>31</v>
      </c>
      <c r="J14" t="s" s="6">
        <v>31</v>
      </c>
      <c r="K14" t="s" s="4">
        <v>250</v>
      </c>
      <c r="L14" t="s" s="4">
        <v>251</v>
      </c>
      <c r="M14" s="14">
        <f>400000+80000</f>
        <v>480000</v>
      </c>
      <c r="N14" t="s" s="6">
        <v>252</v>
      </c>
      <c r="O14" t="s" s="6">
        <v>253</v>
      </c>
      <c r="P14" t="s" s="4">
        <v>254</v>
      </c>
      <c r="Q14" s="10"/>
      <c r="R14" t="s" s="12">
        <v>255</v>
      </c>
      <c r="S14" t="s" s="4">
        <v>256</v>
      </c>
      <c r="T14" t="s" s="4">
        <v>257</v>
      </c>
      <c r="U14" t="s" s="4">
        <v>258</v>
      </c>
      <c r="V14" t="s" s="4">
        <v>259</v>
      </c>
      <c r="W14" t="s" s="11">
        <v>260</v>
      </c>
      <c r="X14" t="s" s="11">
        <v>261</v>
      </c>
    </row>
    <row r="15" ht="37.5" customHeight="1">
      <c r="A15" t="s" s="4">
        <v>262</v>
      </c>
      <c r="B15" t="s" s="4">
        <v>262</v>
      </c>
      <c r="C15" t="s" s="4">
        <v>263</v>
      </c>
      <c r="D15" t="s" s="4">
        <v>264</v>
      </c>
      <c r="E15" t="s" s="6">
        <v>265</v>
      </c>
      <c r="F15" t="s" s="6">
        <v>266</v>
      </c>
      <c r="G15" t="s" s="6">
        <v>156</v>
      </c>
      <c r="H15" s="7">
        <v>1</v>
      </c>
      <c r="I15" t="s" s="6">
        <v>31</v>
      </c>
      <c r="J15" t="s" s="6">
        <v>31</v>
      </c>
      <c r="K15" t="s" s="6">
        <v>267</v>
      </c>
      <c r="L15" t="s" s="6">
        <v>268</v>
      </c>
      <c r="M15" s="14"/>
      <c r="N15" t="s" s="6">
        <v>269</v>
      </c>
      <c r="O15" s="15"/>
      <c r="P15" t="s" s="6">
        <v>270</v>
      </c>
      <c r="Q15" s="15"/>
      <c r="R15" t="s" s="33">
        <v>271</v>
      </c>
      <c r="S15" t="s" s="6">
        <v>272</v>
      </c>
      <c r="T15" t="s" s="6">
        <v>273</v>
      </c>
      <c r="U15" t="s" s="6">
        <v>274</v>
      </c>
      <c r="V15" t="s" s="6">
        <v>275</v>
      </c>
      <c r="W15" t="s" s="33">
        <v>276</v>
      </c>
      <c r="X15" t="s" s="23">
        <v>277</v>
      </c>
    </row>
    <row r="16" ht="37.5" customHeight="1">
      <c r="A16" t="s" s="4">
        <v>278</v>
      </c>
      <c r="B16" t="s" s="4">
        <v>279</v>
      </c>
      <c r="C16" t="s" s="19">
        <v>280</v>
      </c>
      <c r="D16" t="s" s="4">
        <v>281</v>
      </c>
      <c r="E16" t="s" s="6">
        <v>282</v>
      </c>
      <c r="F16" t="s" s="4">
        <v>283</v>
      </c>
      <c r="G16" t="s" s="4">
        <v>284</v>
      </c>
      <c r="H16" s="7">
        <v>0</v>
      </c>
      <c r="I16" t="s" s="6">
        <v>31</v>
      </c>
      <c r="J16" t="s" s="6">
        <v>31</v>
      </c>
      <c r="K16" t="s" s="4">
        <v>285</v>
      </c>
      <c r="L16" t="s" s="4">
        <v>286</v>
      </c>
      <c r="M16" s="14">
        <f>10000+160000+300+1500+7262</f>
        <v>179062</v>
      </c>
      <c r="N16" t="s" s="6">
        <v>287</v>
      </c>
      <c r="O16" t="s" s="6">
        <v>288</v>
      </c>
      <c r="P16" t="s" s="19">
        <v>289</v>
      </c>
      <c r="Q16" t="s" s="4">
        <v>290</v>
      </c>
      <c r="R16" t="s" s="11">
        <v>291</v>
      </c>
      <c r="S16" t="s" s="4">
        <v>292</v>
      </c>
      <c r="T16" t="s" s="4">
        <v>293</v>
      </c>
      <c r="U16" t="s" s="4">
        <v>294</v>
      </c>
      <c r="V16" t="s" s="4">
        <v>295</v>
      </c>
      <c r="W16" t="s" s="11">
        <v>296</v>
      </c>
      <c r="X16" t="s" s="11">
        <v>297</v>
      </c>
    </row>
    <row r="17" ht="37.5" customHeight="1">
      <c r="A17" t="s" s="34">
        <v>298</v>
      </c>
      <c r="B17" t="s" s="35">
        <v>299</v>
      </c>
      <c r="C17" t="s" s="21">
        <v>300</v>
      </c>
      <c r="D17" t="s" s="30">
        <v>27</v>
      </c>
      <c r="E17" t="s" s="6">
        <v>301</v>
      </c>
      <c r="F17" t="s" s="6">
        <v>302</v>
      </c>
      <c r="G17" t="s" s="6">
        <v>303</v>
      </c>
      <c r="H17" s="7">
        <v>1</v>
      </c>
      <c r="I17" t="s" s="6">
        <v>31</v>
      </c>
      <c r="J17" t="s" s="6">
        <v>31</v>
      </c>
      <c r="K17" t="s" s="6">
        <v>304</v>
      </c>
      <c r="L17" t="s" s="6">
        <v>305</v>
      </c>
      <c r="M17" s="31"/>
      <c r="N17" t="s" s="34">
        <v>306</v>
      </c>
      <c r="O17" s="36"/>
      <c r="P17" t="s" s="37">
        <v>307</v>
      </c>
      <c r="Q17" t="s" s="38">
        <v>308</v>
      </c>
      <c r="R17" t="s" s="39">
        <v>309</v>
      </c>
      <c r="S17" t="s" s="6">
        <v>310</v>
      </c>
      <c r="T17" t="s" s="6">
        <v>311</v>
      </c>
      <c r="U17" t="s" s="6">
        <v>312</v>
      </c>
      <c r="V17" t="s" s="6">
        <v>313</v>
      </c>
      <c r="W17" t="s" s="39">
        <v>314</v>
      </c>
      <c r="X17" s="31"/>
    </row>
    <row r="18" ht="37.5" customHeight="1">
      <c r="A18" t="s" s="4">
        <v>315</v>
      </c>
      <c r="B18" t="s" s="4">
        <v>316</v>
      </c>
      <c r="C18" t="s" s="27">
        <v>317</v>
      </c>
      <c r="D18" t="s" s="4">
        <v>318</v>
      </c>
      <c r="E18" t="s" s="6">
        <v>319</v>
      </c>
      <c r="F18" t="s" s="4">
        <v>320</v>
      </c>
      <c r="G18" t="s" s="4">
        <v>321</v>
      </c>
      <c r="H18" s="7">
        <v>1</v>
      </c>
      <c r="I18" t="s" s="6">
        <v>31</v>
      </c>
      <c r="J18" t="s" s="6">
        <v>31</v>
      </c>
      <c r="K18" t="s" s="19">
        <v>322</v>
      </c>
      <c r="L18" t="s" s="4">
        <v>323</v>
      </c>
      <c r="M18" s="14">
        <f>1200+4380+3760+490</f>
        <v>9830</v>
      </c>
      <c r="N18" t="s" s="40">
        <v>324</v>
      </c>
      <c r="O18" t="s" s="4">
        <v>325</v>
      </c>
      <c r="P18" t="s" s="27">
        <v>326</v>
      </c>
      <c r="Q18" t="s" s="4">
        <v>180</v>
      </c>
      <c r="R18" t="s" s="11">
        <v>327</v>
      </c>
      <c r="S18" t="s" s="40">
        <v>328</v>
      </c>
      <c r="T18" t="s" s="4">
        <v>329</v>
      </c>
      <c r="U18" t="s" s="19">
        <v>330</v>
      </c>
      <c r="V18" t="s" s="4">
        <v>331</v>
      </c>
      <c r="W18" t="s" s="11">
        <v>332</v>
      </c>
      <c r="X18" t="s" s="11">
        <v>333</v>
      </c>
    </row>
    <row r="19" ht="37.5" customHeight="1">
      <c r="A19" t="s" s="6">
        <v>334</v>
      </c>
      <c r="B19" t="s" s="34">
        <v>335</v>
      </c>
      <c r="C19" t="s" s="34">
        <v>336</v>
      </c>
      <c r="D19" t="s" s="34">
        <v>337</v>
      </c>
      <c r="E19" t="s" s="41">
        <v>338</v>
      </c>
      <c r="F19" t="s" s="34">
        <v>339</v>
      </c>
      <c r="G19" t="s" s="34">
        <v>340</v>
      </c>
      <c r="H19" s="7">
        <v>2</v>
      </c>
      <c r="I19" t="s" s="6">
        <v>31</v>
      </c>
      <c r="J19" t="s" s="24">
        <v>31</v>
      </c>
      <c r="K19" t="s" s="37">
        <v>341</v>
      </c>
      <c r="L19" t="s" s="30">
        <v>342</v>
      </c>
      <c r="M19" s="42"/>
      <c r="N19" t="s" s="21">
        <v>343</v>
      </c>
      <c r="O19" s="43"/>
      <c r="P19" t="s" s="40">
        <v>344</v>
      </c>
      <c r="Q19" t="s" s="34">
        <v>92</v>
      </c>
      <c r="R19" t="s" s="44">
        <v>345</v>
      </c>
      <c r="S19" t="s" s="37">
        <v>346</v>
      </c>
      <c r="T19" t="s" s="45">
        <v>347</v>
      </c>
      <c r="U19" t="s" s="37">
        <v>348</v>
      </c>
      <c r="V19" t="s" s="30">
        <v>349</v>
      </c>
      <c r="W19" t="s" s="39">
        <v>350</v>
      </c>
      <c r="X19" s="31"/>
    </row>
    <row r="20" ht="37.5" customHeight="1">
      <c r="A20" t="s" s="4">
        <v>351</v>
      </c>
      <c r="B20" t="s" s="4">
        <v>352</v>
      </c>
      <c r="C20" t="s" s="4">
        <v>353</v>
      </c>
      <c r="D20" t="s" s="20">
        <v>191</v>
      </c>
      <c r="E20" t="s" s="21">
        <v>354</v>
      </c>
      <c r="F20" t="s" s="25">
        <v>355</v>
      </c>
      <c r="G20" t="s" s="4">
        <v>86</v>
      </c>
      <c r="H20" s="7">
        <v>2</v>
      </c>
      <c r="I20" t="s" s="6">
        <v>31</v>
      </c>
      <c r="J20" t="s" s="24">
        <v>31</v>
      </c>
      <c r="K20" t="s" s="21">
        <v>356</v>
      </c>
      <c r="L20" t="s" s="25">
        <v>357</v>
      </c>
      <c r="M20" s="14">
        <v>50000</v>
      </c>
      <c r="N20" t="s" s="46">
        <v>358</v>
      </c>
      <c r="O20" t="s" s="20">
        <v>35</v>
      </c>
      <c r="P20" t="s" s="21">
        <v>359</v>
      </c>
      <c r="Q20" s="47"/>
      <c r="R20" t="s" s="11">
        <v>360</v>
      </c>
      <c r="S20" t="s" s="46">
        <v>361</v>
      </c>
      <c r="T20" t="s" s="4">
        <v>362</v>
      </c>
      <c r="U20" t="s" s="27">
        <v>363</v>
      </c>
      <c r="V20" t="s" s="4">
        <v>364</v>
      </c>
      <c r="W20" t="s" s="11">
        <v>365</v>
      </c>
      <c r="X20" t="s" s="11">
        <v>366</v>
      </c>
    </row>
    <row r="21" ht="37.5" customHeight="1">
      <c r="A21" t="s" s="4">
        <v>367</v>
      </c>
      <c r="B21" t="s" s="4">
        <v>368</v>
      </c>
      <c r="C21" t="s" s="4">
        <v>369</v>
      </c>
      <c r="D21" t="s" s="4">
        <v>27</v>
      </c>
      <c r="E21" t="s" s="48">
        <v>370</v>
      </c>
      <c r="F21" t="s" s="4">
        <v>371</v>
      </c>
      <c r="G21" t="s" s="4">
        <v>106</v>
      </c>
      <c r="H21" s="7">
        <v>1</v>
      </c>
      <c r="I21" t="s" s="6">
        <v>31</v>
      </c>
      <c r="J21" t="s" s="6">
        <v>31</v>
      </c>
      <c r="K21" t="s" s="27">
        <v>372</v>
      </c>
      <c r="L21" t="s" s="4">
        <v>373</v>
      </c>
      <c r="M21" s="14"/>
      <c r="N21" t="s" s="6">
        <v>374</v>
      </c>
      <c r="O21" s="15"/>
      <c r="P21" t="s" s="27">
        <v>375</v>
      </c>
      <c r="Q21" s="10"/>
      <c r="R21" t="s" s="12">
        <v>376</v>
      </c>
      <c r="S21" t="s" s="4">
        <v>377</v>
      </c>
      <c r="T21" t="s" s="4">
        <v>378</v>
      </c>
      <c r="U21" t="s" s="4">
        <v>379</v>
      </c>
      <c r="V21" t="s" s="4">
        <v>380</v>
      </c>
      <c r="W21" t="s" s="12">
        <v>381</v>
      </c>
      <c r="X21" t="s" s="11">
        <v>382</v>
      </c>
    </row>
    <row r="22" ht="37.5" customHeight="1">
      <c r="A22" t="s" s="4">
        <v>383</v>
      </c>
      <c r="B22" t="s" s="4">
        <v>384</v>
      </c>
      <c r="C22" t="s" s="4">
        <v>385</v>
      </c>
      <c r="D22" t="s" s="20">
        <v>386</v>
      </c>
      <c r="E22" t="s" s="21">
        <v>387</v>
      </c>
      <c r="F22" t="s" s="25">
        <v>388</v>
      </c>
      <c r="G22" t="s" s="4">
        <v>389</v>
      </c>
      <c r="H22" s="7">
        <v>5</v>
      </c>
      <c r="I22" t="s" s="6">
        <v>31</v>
      </c>
      <c r="J22" t="s" s="6">
        <v>31</v>
      </c>
      <c r="K22" t="s" s="6">
        <v>390</v>
      </c>
      <c r="L22" t="s" s="4">
        <v>391</v>
      </c>
      <c r="M22" s="31"/>
      <c r="N22" t="s" s="4">
        <v>89</v>
      </c>
      <c r="O22" t="s" s="32">
        <v>392</v>
      </c>
      <c r="P22" t="s" s="6">
        <v>393</v>
      </c>
      <c r="Q22" t="s" s="34">
        <v>180</v>
      </c>
      <c r="R22" t="s" s="39">
        <v>394</v>
      </c>
      <c r="S22" t="s" s="4">
        <v>395</v>
      </c>
      <c r="T22" t="s" s="4">
        <v>396</v>
      </c>
      <c r="U22" t="s" s="6">
        <v>397</v>
      </c>
      <c r="V22" t="s" s="4">
        <v>398</v>
      </c>
      <c r="W22" t="s" s="12">
        <v>399</v>
      </c>
      <c r="X22" t="s" s="39">
        <v>400</v>
      </c>
    </row>
    <row r="23" ht="37.5" customHeight="1">
      <c r="A23" t="s" s="4">
        <v>401</v>
      </c>
      <c r="B23" t="s" s="4">
        <v>402</v>
      </c>
      <c r="C23" t="s" s="4">
        <v>403</v>
      </c>
      <c r="D23" t="s" s="4">
        <v>191</v>
      </c>
      <c r="E23" s="49"/>
      <c r="F23" t="s" s="4">
        <v>404</v>
      </c>
      <c r="G23" t="s" s="4">
        <v>106</v>
      </c>
      <c r="H23" s="15"/>
      <c r="I23" t="s" s="6">
        <v>31</v>
      </c>
      <c r="J23" t="s" s="6">
        <v>213</v>
      </c>
      <c r="K23" t="s" s="6">
        <v>405</v>
      </c>
      <c r="L23" t="s" s="29">
        <v>406</v>
      </c>
      <c r="M23" s="31"/>
      <c r="N23" t="s" s="4">
        <v>407</v>
      </c>
      <c r="O23" t="s" s="32">
        <v>408</v>
      </c>
      <c r="P23" t="s" s="4">
        <v>409</v>
      </c>
      <c r="Q23" s="15"/>
      <c r="R23" t="s" s="12">
        <v>410</v>
      </c>
      <c r="S23" t="s" s="4">
        <v>411</v>
      </c>
      <c r="T23" t="s" s="4">
        <v>412</v>
      </c>
      <c r="U23" t="s" s="6">
        <v>413</v>
      </c>
      <c r="V23" t="s" s="4">
        <v>414</v>
      </c>
      <c r="W23" t="s" s="11">
        <v>415</v>
      </c>
      <c r="X23" t="s" s="11">
        <v>416</v>
      </c>
    </row>
    <row r="24" ht="37.5" customHeight="1">
      <c r="A24" t="s" s="4">
        <v>417</v>
      </c>
      <c r="B24" t="s" s="4">
        <v>418</v>
      </c>
      <c r="C24" t="s" s="4">
        <v>419</v>
      </c>
      <c r="D24" t="s" s="4">
        <v>420</v>
      </c>
      <c r="E24" s="15"/>
      <c r="F24" t="s" s="4">
        <v>421</v>
      </c>
      <c r="G24" s="10"/>
      <c r="H24" s="15"/>
      <c r="I24" t="s" s="6">
        <v>31</v>
      </c>
      <c r="J24" t="s" s="6">
        <v>213</v>
      </c>
      <c r="K24" t="s" s="6">
        <v>422</v>
      </c>
      <c r="L24" t="s" s="4">
        <v>423</v>
      </c>
      <c r="M24" s="31"/>
      <c r="N24" t="s" s="4">
        <v>424</v>
      </c>
      <c r="O24" t="s" s="32">
        <v>425</v>
      </c>
      <c r="P24" t="s" s="6">
        <v>426</v>
      </c>
      <c r="Q24" s="15"/>
      <c r="R24" t="s" s="11">
        <v>427</v>
      </c>
      <c r="S24" t="s" s="4">
        <v>428</v>
      </c>
      <c r="T24" t="s" s="4">
        <v>429</v>
      </c>
      <c r="U24" t="s" s="50">
        <v>430</v>
      </c>
      <c r="V24" t="s" s="4">
        <v>431</v>
      </c>
      <c r="W24" t="s" s="33">
        <v>432</v>
      </c>
      <c r="X24" t="s" s="11">
        <v>433</v>
      </c>
    </row>
    <row r="25" ht="37.5" customHeight="1">
      <c r="A25" t="s" s="4">
        <v>434</v>
      </c>
      <c r="B25" t="s" s="4">
        <v>435</v>
      </c>
      <c r="C25" t="s" s="4">
        <v>436</v>
      </c>
      <c r="D25" t="s" s="4">
        <v>191</v>
      </c>
      <c r="E25" t="s" s="6">
        <v>437</v>
      </c>
      <c r="F25" t="s" s="4">
        <v>438</v>
      </c>
      <c r="G25" t="s" s="4">
        <v>439</v>
      </c>
      <c r="H25" s="7">
        <v>1</v>
      </c>
      <c r="I25" t="s" s="6">
        <v>31</v>
      </c>
      <c r="J25" t="s" s="6">
        <v>31</v>
      </c>
      <c r="K25" t="s" s="4">
        <v>440</v>
      </c>
      <c r="L25" t="s" s="4">
        <v>441</v>
      </c>
      <c r="M25" s="14">
        <v>10000</v>
      </c>
      <c r="N25" t="s" s="40">
        <v>442</v>
      </c>
      <c r="O25" t="s" s="4">
        <v>35</v>
      </c>
      <c r="P25" t="s" s="19">
        <v>443</v>
      </c>
      <c r="Q25" s="17"/>
      <c r="R25" t="s" s="11">
        <v>444</v>
      </c>
      <c r="S25" t="s" s="6">
        <v>445</v>
      </c>
      <c r="T25" t="s" s="4">
        <v>446</v>
      </c>
      <c r="U25" t="s" s="4">
        <v>447</v>
      </c>
      <c r="V25" t="s" s="4">
        <v>448</v>
      </c>
      <c r="W25" t="s" s="51">
        <v>449</v>
      </c>
      <c r="X25" t="s" s="11">
        <v>450</v>
      </c>
    </row>
    <row r="26" ht="37.5" customHeight="1">
      <c r="A26" t="s" s="4">
        <v>451</v>
      </c>
      <c r="B26" t="s" s="4">
        <v>452</v>
      </c>
      <c r="C26" t="s" s="4">
        <v>453</v>
      </c>
      <c r="D26" t="s" s="4">
        <v>454</v>
      </c>
      <c r="E26" t="s" s="6">
        <v>455</v>
      </c>
      <c r="F26" t="s" s="4">
        <v>456</v>
      </c>
      <c r="G26" t="s" s="4">
        <v>457</v>
      </c>
      <c r="H26" s="7">
        <v>3</v>
      </c>
      <c r="I26" t="s" s="6">
        <v>31</v>
      </c>
      <c r="J26" t="s" s="6">
        <v>31</v>
      </c>
      <c r="K26" t="s" s="4">
        <v>458</v>
      </c>
      <c r="L26" t="s" s="4">
        <v>459</v>
      </c>
      <c r="M26" t="s" s="52">
        <v>460</v>
      </c>
      <c r="N26" t="s" s="21">
        <v>89</v>
      </c>
      <c r="O26" t="s" s="53">
        <v>461</v>
      </c>
      <c r="P26" t="s" s="21">
        <v>462</v>
      </c>
      <c r="Q26" t="s" s="21">
        <v>92</v>
      </c>
      <c r="R26" t="s" s="22">
        <v>463</v>
      </c>
      <c r="S26" t="s" s="6">
        <v>464</v>
      </c>
      <c r="T26" t="s" s="4">
        <v>465</v>
      </c>
      <c r="U26" t="s" s="4">
        <v>466</v>
      </c>
      <c r="V26" t="s" s="4">
        <v>467</v>
      </c>
      <c r="W26" t="s" s="18">
        <v>468</v>
      </c>
      <c r="X26" t="s" s="39">
        <v>469</v>
      </c>
    </row>
    <row r="27" ht="37.5" customHeight="1">
      <c r="A27" t="s" s="4">
        <v>470</v>
      </c>
      <c r="B27" t="s" s="4">
        <v>471</v>
      </c>
      <c r="C27" t="s" s="4">
        <v>472</v>
      </c>
      <c r="D27" t="s" s="4">
        <v>153</v>
      </c>
      <c r="E27" t="s" s="6">
        <v>473</v>
      </c>
      <c r="F27" t="s" s="4">
        <v>474</v>
      </c>
      <c r="G27" t="s" s="4">
        <v>475</v>
      </c>
      <c r="H27" s="7">
        <v>4</v>
      </c>
      <c r="I27" t="s" s="6">
        <v>31</v>
      </c>
      <c r="J27" t="s" s="6">
        <v>31</v>
      </c>
      <c r="K27" t="s" s="4">
        <v>476</v>
      </c>
      <c r="L27" t="s" s="4">
        <v>477</v>
      </c>
      <c r="M27" s="14"/>
      <c r="N27" t="s" s="46">
        <v>478</v>
      </c>
      <c r="O27" t="s" s="4">
        <v>479</v>
      </c>
      <c r="P27" t="s" s="54">
        <v>480</v>
      </c>
      <c r="Q27" t="s" s="21">
        <v>92</v>
      </c>
      <c r="R27" t="s" s="55">
        <v>481</v>
      </c>
      <c r="S27" t="s" s="6">
        <v>482</v>
      </c>
      <c r="T27" t="s" s="4">
        <v>483</v>
      </c>
      <c r="U27" t="s" s="4">
        <v>484</v>
      </c>
      <c r="V27" t="s" s="4">
        <v>485</v>
      </c>
      <c r="W27" t="s" s="11">
        <v>486</v>
      </c>
      <c r="X27" t="s" s="39">
        <v>487</v>
      </c>
    </row>
    <row r="28" ht="37.5" customHeight="1">
      <c r="A28" t="s" s="4">
        <v>488</v>
      </c>
      <c r="B28" t="s" s="4">
        <v>489</v>
      </c>
      <c r="C28" t="s" s="4">
        <v>490</v>
      </c>
      <c r="D28" t="s" s="4">
        <v>491</v>
      </c>
      <c r="E28" t="s" s="6">
        <v>492</v>
      </c>
      <c r="F28" t="s" s="13">
        <v>493</v>
      </c>
      <c r="G28" t="s" s="4">
        <v>457</v>
      </c>
      <c r="H28" s="7">
        <v>3</v>
      </c>
      <c r="I28" t="s" s="6">
        <v>31</v>
      </c>
      <c r="J28" t="s" s="6">
        <v>31</v>
      </c>
      <c r="K28" t="s" s="4">
        <v>494</v>
      </c>
      <c r="L28" t="s" s="4">
        <v>495</v>
      </c>
      <c r="M28" s="14">
        <v>20000</v>
      </c>
      <c r="N28" t="s" s="6">
        <v>496</v>
      </c>
      <c r="O28" t="s" s="4">
        <v>497</v>
      </c>
      <c r="P28" t="s" s="20">
        <v>498</v>
      </c>
      <c r="Q28" t="s" s="21">
        <v>499</v>
      </c>
      <c r="R28" t="s" s="55">
        <v>500</v>
      </c>
      <c r="S28" t="s" s="4">
        <v>501</v>
      </c>
      <c r="T28" t="s" s="4">
        <v>502</v>
      </c>
      <c r="U28" t="s" s="4">
        <v>503</v>
      </c>
      <c r="V28" t="s" s="4">
        <v>504</v>
      </c>
      <c r="W28" t="s" s="11">
        <v>505</v>
      </c>
      <c r="X28" t="s" s="11">
        <v>506</v>
      </c>
    </row>
    <row r="29" ht="37.5" customHeight="1">
      <c r="A29" t="s" s="56">
        <v>507</v>
      </c>
      <c r="B29" t="s" s="56">
        <v>508</v>
      </c>
      <c r="C29" t="s" s="56">
        <v>509</v>
      </c>
      <c r="D29" t="s" s="56">
        <v>27</v>
      </c>
      <c r="E29" t="s" s="56">
        <v>510</v>
      </c>
      <c r="F29" t="s" s="56">
        <v>511</v>
      </c>
      <c r="G29" t="s" s="57">
        <v>30</v>
      </c>
      <c r="H29" s="15"/>
      <c r="I29" t="s" s="6">
        <v>31</v>
      </c>
      <c r="J29" t="s" s="6">
        <v>213</v>
      </c>
      <c r="K29" t="s" s="58">
        <v>512</v>
      </c>
      <c r="L29" t="s" s="56">
        <v>513</v>
      </c>
      <c r="M29" s="31"/>
      <c r="N29" t="s" s="56">
        <v>514</v>
      </c>
      <c r="O29" t="s" s="56">
        <v>515</v>
      </c>
      <c r="P29" t="s" s="56">
        <v>515</v>
      </c>
      <c r="Q29" s="49"/>
      <c r="R29" t="s" s="59">
        <v>516</v>
      </c>
      <c r="S29" t="s" s="56">
        <v>517</v>
      </c>
      <c r="T29" t="s" s="56">
        <v>518</v>
      </c>
      <c r="U29" t="s" s="56">
        <v>519</v>
      </c>
      <c r="V29" t="s" s="56">
        <v>520</v>
      </c>
      <c r="W29" t="s" s="60">
        <v>521</v>
      </c>
      <c r="X29" t="s" s="60">
        <v>522</v>
      </c>
    </row>
    <row r="30" ht="37.5" customHeight="1">
      <c r="A30" t="s" s="4">
        <v>523</v>
      </c>
      <c r="B30" t="s" s="4">
        <v>524</v>
      </c>
      <c r="C30" t="s" s="4">
        <v>525</v>
      </c>
      <c r="D30" t="s" s="4">
        <v>526</v>
      </c>
      <c r="E30" t="s" s="6">
        <v>527</v>
      </c>
      <c r="F30" t="s" s="4">
        <v>528</v>
      </c>
      <c r="G30" t="s" s="4">
        <v>30</v>
      </c>
      <c r="H30" s="7">
        <v>1</v>
      </c>
      <c r="I30" t="s" s="6">
        <v>31</v>
      </c>
      <c r="J30" t="s" s="6">
        <v>31</v>
      </c>
      <c r="K30" t="s" s="4">
        <v>529</v>
      </c>
      <c r="L30" t="s" s="4">
        <v>530</v>
      </c>
      <c r="M30" s="14">
        <f>7776+4000</f>
        <v>11776</v>
      </c>
      <c r="N30" t="s" s="6">
        <v>531</v>
      </c>
      <c r="O30" t="s" s="6">
        <v>532</v>
      </c>
      <c r="P30" t="s" s="4">
        <v>533</v>
      </c>
      <c r="Q30" s="10"/>
      <c r="R30" t="s" s="11">
        <v>534</v>
      </c>
      <c r="S30" t="s" s="4">
        <v>535</v>
      </c>
      <c r="T30" t="s" s="4">
        <v>536</v>
      </c>
      <c r="U30" t="s" s="4">
        <v>537</v>
      </c>
      <c r="V30" t="s" s="4">
        <v>538</v>
      </c>
      <c r="W30" t="s" s="11">
        <v>539</v>
      </c>
      <c r="X30" t="s" s="11">
        <v>540</v>
      </c>
    </row>
    <row r="31" ht="37.5" customHeight="1">
      <c r="A31" t="s" s="4">
        <v>541</v>
      </c>
      <c r="B31" t="s" s="4">
        <v>541</v>
      </c>
      <c r="C31" t="s" s="4">
        <v>542</v>
      </c>
      <c r="D31" t="s" s="4">
        <v>191</v>
      </c>
      <c r="E31" t="s" s="6">
        <v>543</v>
      </c>
      <c r="F31" t="s" s="4">
        <v>544</v>
      </c>
      <c r="G31" t="s" s="4">
        <v>30</v>
      </c>
      <c r="H31" s="7">
        <v>1</v>
      </c>
      <c r="I31" t="s" s="6">
        <v>31</v>
      </c>
      <c r="J31" t="s" s="6">
        <v>31</v>
      </c>
      <c r="K31" t="s" s="4">
        <v>545</v>
      </c>
      <c r="L31" t="s" s="4">
        <v>546</v>
      </c>
      <c r="M31" s="14">
        <v>5800</v>
      </c>
      <c r="N31" t="s" s="6">
        <v>547</v>
      </c>
      <c r="O31" t="s" s="4">
        <v>548</v>
      </c>
      <c r="P31" t="s" s="4">
        <v>548</v>
      </c>
      <c r="Q31" s="10"/>
      <c r="R31" t="s" s="11">
        <v>549</v>
      </c>
      <c r="S31" t="s" s="6">
        <v>550</v>
      </c>
      <c r="T31" t="s" s="4">
        <v>551</v>
      </c>
      <c r="U31" t="s" s="4">
        <v>552</v>
      </c>
      <c r="V31" t="s" s="4">
        <v>553</v>
      </c>
      <c r="W31" t="s" s="11">
        <v>554</v>
      </c>
      <c r="X31" t="s" s="11">
        <v>555</v>
      </c>
    </row>
    <row r="32" ht="37.5" customHeight="1">
      <c r="A32" t="s" s="4">
        <v>556</v>
      </c>
      <c r="B32" t="s" s="4">
        <v>557</v>
      </c>
      <c r="C32" t="s" s="4">
        <v>558</v>
      </c>
      <c r="D32" t="s" s="4">
        <v>120</v>
      </c>
      <c r="E32" t="s" s="6">
        <v>559</v>
      </c>
      <c r="F32" t="s" s="4">
        <v>560</v>
      </c>
      <c r="G32" t="s" s="4">
        <v>30</v>
      </c>
      <c r="H32" s="7">
        <v>1</v>
      </c>
      <c r="I32" t="s" s="6">
        <v>31</v>
      </c>
      <c r="J32" t="s" s="6">
        <v>31</v>
      </c>
      <c r="K32" t="s" s="4">
        <v>561</v>
      </c>
      <c r="L32" t="s" s="4">
        <v>562</v>
      </c>
      <c r="M32" s="14">
        <v>2000</v>
      </c>
      <c r="N32" t="s" s="6">
        <v>563</v>
      </c>
      <c r="O32" t="s" s="4">
        <v>564</v>
      </c>
      <c r="P32" t="s" s="4">
        <v>565</v>
      </c>
      <c r="Q32" s="10"/>
      <c r="R32" t="s" s="11">
        <v>566</v>
      </c>
      <c r="S32" t="s" s="4">
        <v>567</v>
      </c>
      <c r="T32" t="s" s="4">
        <v>568</v>
      </c>
      <c r="U32" t="s" s="4">
        <v>569</v>
      </c>
      <c r="V32" t="s" s="4">
        <v>570</v>
      </c>
      <c r="W32" t="s" s="11">
        <v>571</v>
      </c>
      <c r="X32" t="s" s="11">
        <v>572</v>
      </c>
    </row>
    <row r="33" ht="37.5" customHeight="1">
      <c r="A33" t="s" s="4">
        <v>573</v>
      </c>
      <c r="B33" t="s" s="4">
        <v>573</v>
      </c>
      <c r="C33" t="s" s="4">
        <v>574</v>
      </c>
      <c r="D33" t="s" s="4">
        <v>27</v>
      </c>
      <c r="E33" t="s" s="6">
        <v>575</v>
      </c>
      <c r="F33" t="s" s="4">
        <v>576</v>
      </c>
      <c r="G33" t="s" s="4">
        <v>30</v>
      </c>
      <c r="H33" s="7">
        <v>1</v>
      </c>
      <c r="I33" t="s" s="6">
        <v>31</v>
      </c>
      <c r="J33" t="s" s="6">
        <v>31</v>
      </c>
      <c r="K33" t="s" s="6">
        <v>577</v>
      </c>
      <c r="L33" t="s" s="4">
        <v>578</v>
      </c>
      <c r="M33" s="14">
        <v>7500</v>
      </c>
      <c r="N33" t="s" s="4">
        <v>579</v>
      </c>
      <c r="O33" t="s" s="32">
        <v>35</v>
      </c>
      <c r="P33" t="s" s="6">
        <v>580</v>
      </c>
      <c r="Q33" t="s" s="6">
        <v>581</v>
      </c>
      <c r="R33" t="s" s="12">
        <v>582</v>
      </c>
      <c r="S33" t="s" s="4">
        <v>583</v>
      </c>
      <c r="T33" t="s" s="4">
        <v>584</v>
      </c>
      <c r="U33" t="s" s="4">
        <v>585</v>
      </c>
      <c r="V33" t="s" s="4">
        <v>586</v>
      </c>
      <c r="W33" t="s" s="4">
        <v>587</v>
      </c>
      <c r="X33" t="s" s="4">
        <v>588</v>
      </c>
    </row>
    <row r="34" ht="37.5" customHeight="1">
      <c r="A34" t="s" s="4">
        <v>589</v>
      </c>
      <c r="B34" t="s" s="4">
        <v>589</v>
      </c>
      <c r="C34" t="s" s="4">
        <v>590</v>
      </c>
      <c r="D34" t="s" s="4">
        <v>171</v>
      </c>
      <c r="E34" t="s" s="6">
        <v>591</v>
      </c>
      <c r="F34" t="s" s="4">
        <v>592</v>
      </c>
      <c r="G34" t="s" s="4">
        <v>30</v>
      </c>
      <c r="H34" s="7">
        <v>1</v>
      </c>
      <c r="I34" t="s" s="6">
        <v>31</v>
      </c>
      <c r="J34" t="s" s="6">
        <v>31</v>
      </c>
      <c r="K34" t="s" s="4">
        <v>593</v>
      </c>
      <c r="L34" t="s" s="4">
        <v>594</v>
      </c>
      <c r="M34" s="14">
        <v>200</v>
      </c>
      <c r="N34" t="s" s="6">
        <v>595</v>
      </c>
      <c r="O34" t="s" s="6">
        <v>35</v>
      </c>
      <c r="P34" t="s" s="4">
        <v>596</v>
      </c>
      <c r="Q34" t="s" s="4">
        <v>597</v>
      </c>
      <c r="R34" t="s" s="11">
        <v>598</v>
      </c>
      <c r="S34" t="s" s="4">
        <v>599</v>
      </c>
      <c r="T34" t="s" s="4">
        <v>600</v>
      </c>
      <c r="U34" t="s" s="4">
        <v>601</v>
      </c>
      <c r="V34" t="s" s="6">
        <v>602</v>
      </c>
      <c r="W34" t="s" s="61">
        <v>603</v>
      </c>
      <c r="X34" t="s" s="11">
        <v>604</v>
      </c>
    </row>
    <row r="35" ht="37.5" customHeight="1">
      <c r="A35" t="s" s="4">
        <v>605</v>
      </c>
      <c r="B35" t="s" s="4">
        <v>606</v>
      </c>
      <c r="C35" t="s" s="4">
        <v>607</v>
      </c>
      <c r="D35" t="s" s="4">
        <v>608</v>
      </c>
      <c r="E35" t="s" s="6">
        <v>609</v>
      </c>
      <c r="F35" t="s" s="4">
        <v>610</v>
      </c>
      <c r="G35" t="s" s="4">
        <v>611</v>
      </c>
      <c r="H35" s="15"/>
      <c r="I35" t="s" s="6">
        <v>31</v>
      </c>
      <c r="J35" t="s" s="6">
        <v>31</v>
      </c>
      <c r="K35" t="s" s="4">
        <v>612</v>
      </c>
      <c r="L35" t="s" s="4">
        <v>613</v>
      </c>
      <c r="M35" s="31"/>
      <c r="N35" t="s" s="6">
        <v>614</v>
      </c>
      <c r="O35" t="s" s="6">
        <v>615</v>
      </c>
      <c r="P35" t="s" s="4">
        <v>616</v>
      </c>
      <c r="Q35" s="15"/>
      <c r="R35" t="s" s="11">
        <v>617</v>
      </c>
      <c r="S35" t="s" s="4">
        <v>618</v>
      </c>
      <c r="T35" t="s" s="4">
        <v>619</v>
      </c>
      <c r="U35" t="s" s="4">
        <v>620</v>
      </c>
      <c r="V35" t="s" s="4">
        <v>621</v>
      </c>
      <c r="W35" t="s" s="11">
        <v>622</v>
      </c>
      <c r="X35" t="s" s="11">
        <v>623</v>
      </c>
    </row>
    <row r="36" ht="37.5" customHeight="1">
      <c r="A36" t="s" s="4">
        <v>624</v>
      </c>
      <c r="B36" t="s" s="4">
        <v>625</v>
      </c>
      <c r="C36" t="s" s="4">
        <v>626</v>
      </c>
      <c r="D36" t="s" s="4">
        <v>209</v>
      </c>
      <c r="E36" t="s" s="6">
        <v>627</v>
      </c>
      <c r="F36" t="s" s="4">
        <v>628</v>
      </c>
      <c r="G36" t="s" s="4">
        <v>629</v>
      </c>
      <c r="H36" s="15"/>
      <c r="I36" t="s" s="6">
        <v>31</v>
      </c>
      <c r="J36" t="s" s="6">
        <v>31</v>
      </c>
      <c r="K36" t="s" s="4">
        <v>630</v>
      </c>
      <c r="L36" t="s" s="4">
        <v>631</v>
      </c>
      <c r="M36" s="31"/>
      <c r="N36" t="s" s="6">
        <v>632</v>
      </c>
      <c r="O36" t="s" s="6">
        <v>633</v>
      </c>
      <c r="P36" t="s" s="4">
        <v>634</v>
      </c>
      <c r="Q36" t="s" s="6">
        <v>290</v>
      </c>
      <c r="R36" t="s" s="11">
        <v>635</v>
      </c>
      <c r="S36" t="s" s="4">
        <v>636</v>
      </c>
      <c r="T36" t="s" s="4">
        <v>637</v>
      </c>
      <c r="U36" t="s" s="4">
        <v>638</v>
      </c>
      <c r="V36" t="s" s="4">
        <v>639</v>
      </c>
      <c r="W36" t="s" s="11">
        <v>640</v>
      </c>
      <c r="X36" t="s" s="39">
        <v>641</v>
      </c>
    </row>
    <row r="37" ht="37.5" customHeight="1">
      <c r="A37" t="s" s="4">
        <v>642</v>
      </c>
      <c r="B37" t="s" s="4">
        <v>643</v>
      </c>
      <c r="C37" t="s" s="4">
        <v>644</v>
      </c>
      <c r="D37" t="s" s="4">
        <v>645</v>
      </c>
      <c r="E37" t="s" s="6">
        <v>646</v>
      </c>
      <c r="F37" t="s" s="4">
        <v>647</v>
      </c>
      <c r="G37" t="s" s="4">
        <v>106</v>
      </c>
      <c r="H37" s="7">
        <v>1</v>
      </c>
      <c r="I37" t="s" s="6">
        <v>31</v>
      </c>
      <c r="J37" t="s" s="6">
        <v>31</v>
      </c>
      <c r="K37" t="s" s="4">
        <v>648</v>
      </c>
      <c r="L37" t="s" s="4">
        <v>649</v>
      </c>
      <c r="M37" s="14">
        <v>390000</v>
      </c>
      <c r="N37" t="s" s="6">
        <v>234</v>
      </c>
      <c r="O37" t="s" s="6">
        <v>35</v>
      </c>
      <c r="P37" t="s" s="4">
        <v>650</v>
      </c>
      <c r="Q37" s="10"/>
      <c r="R37" t="s" s="11">
        <v>651</v>
      </c>
      <c r="S37" t="s" s="4">
        <v>652</v>
      </c>
      <c r="T37" t="s" s="4">
        <v>653</v>
      </c>
      <c r="U37" t="s" s="4">
        <v>654</v>
      </c>
      <c r="V37" t="s" s="4">
        <v>655</v>
      </c>
      <c r="W37" t="s" s="11">
        <v>656</v>
      </c>
      <c r="X37" t="s" s="11">
        <v>657</v>
      </c>
    </row>
    <row r="38" ht="37.5" customHeight="1">
      <c r="A38" t="s" s="4">
        <v>658</v>
      </c>
      <c r="B38" t="s" s="4">
        <v>659</v>
      </c>
      <c r="C38" t="s" s="4">
        <v>660</v>
      </c>
      <c r="D38" t="s" s="4">
        <v>120</v>
      </c>
      <c r="E38" t="s" s="6">
        <v>661</v>
      </c>
      <c r="F38" t="s" s="4">
        <v>662</v>
      </c>
      <c r="G38" t="s" s="4">
        <v>663</v>
      </c>
      <c r="H38" s="7">
        <v>2</v>
      </c>
      <c r="I38" t="s" s="6">
        <v>31</v>
      </c>
      <c r="J38" t="s" s="6">
        <v>31</v>
      </c>
      <c r="K38" t="s" s="4">
        <v>664</v>
      </c>
      <c r="L38" t="s" s="4">
        <v>665</v>
      </c>
      <c r="M38" s="14">
        <v>5000</v>
      </c>
      <c r="N38" t="s" s="6">
        <v>666</v>
      </c>
      <c r="O38" t="s" s="4">
        <v>667</v>
      </c>
      <c r="P38" t="s" s="4">
        <v>668</v>
      </c>
      <c r="Q38" s="10"/>
      <c r="R38" t="s" s="11">
        <v>669</v>
      </c>
      <c r="S38" t="s" s="4">
        <v>670</v>
      </c>
      <c r="T38" t="s" s="4">
        <v>671</v>
      </c>
      <c r="U38" t="s" s="4">
        <v>672</v>
      </c>
      <c r="V38" t="s" s="4">
        <v>673</v>
      </c>
      <c r="W38" t="s" s="11">
        <v>674</v>
      </c>
      <c r="X38" t="s" s="11">
        <v>675</v>
      </c>
    </row>
    <row r="39" ht="37.5" customHeight="1">
      <c r="A39" t="s" s="4">
        <v>676</v>
      </c>
      <c r="B39" t="s" s="4">
        <v>676</v>
      </c>
      <c r="C39" t="s" s="4">
        <v>677</v>
      </c>
      <c r="D39" t="s" s="4">
        <v>191</v>
      </c>
      <c r="E39" t="s" s="6">
        <v>678</v>
      </c>
      <c r="F39" t="s" s="4">
        <v>679</v>
      </c>
      <c r="G39" t="s" s="4">
        <v>680</v>
      </c>
      <c r="H39" s="7">
        <v>3</v>
      </c>
      <c r="I39" t="s" s="6">
        <v>31</v>
      </c>
      <c r="J39" t="s" s="6">
        <v>31</v>
      </c>
      <c r="K39" t="s" s="4">
        <v>681</v>
      </c>
      <c r="L39" t="s" s="4">
        <v>682</v>
      </c>
      <c r="M39" s="14">
        <v>2600000</v>
      </c>
      <c r="N39" t="s" s="6">
        <v>683</v>
      </c>
      <c r="O39" t="s" s="4">
        <v>684</v>
      </c>
      <c r="P39" t="s" s="4">
        <v>685</v>
      </c>
      <c r="Q39" t="s" s="4">
        <v>686</v>
      </c>
      <c r="R39" t="s" s="11">
        <v>687</v>
      </c>
      <c r="S39" t="s" s="6">
        <v>688</v>
      </c>
      <c r="T39" t="s" s="4">
        <v>689</v>
      </c>
      <c r="U39" t="s" s="4">
        <v>690</v>
      </c>
      <c r="V39" t="s" s="4">
        <v>691</v>
      </c>
      <c r="W39" t="s" s="11">
        <v>692</v>
      </c>
      <c r="X39" t="s" s="11">
        <v>693</v>
      </c>
    </row>
    <row r="40" ht="37.5" customHeight="1">
      <c r="A40" t="s" s="4">
        <v>694</v>
      </c>
      <c r="B40" t="s" s="4">
        <v>695</v>
      </c>
      <c r="C40" t="s" s="4">
        <v>696</v>
      </c>
      <c r="D40" t="s" s="4">
        <v>27</v>
      </c>
      <c r="E40" t="s" s="6">
        <v>697</v>
      </c>
      <c r="F40" t="s" s="4">
        <v>85</v>
      </c>
      <c r="G40" t="s" s="4">
        <v>138</v>
      </c>
      <c r="H40" s="7">
        <v>1</v>
      </c>
      <c r="I40" t="s" s="6">
        <v>31</v>
      </c>
      <c r="J40" t="s" s="6">
        <v>31</v>
      </c>
      <c r="K40" t="s" s="4">
        <v>698</v>
      </c>
      <c r="L40" t="s" s="4">
        <v>699</v>
      </c>
      <c r="M40" s="14">
        <f>50000+20000</f>
        <v>70000</v>
      </c>
      <c r="N40" t="s" s="6">
        <v>700</v>
      </c>
      <c r="O40" t="s" s="6">
        <v>701</v>
      </c>
      <c r="P40" t="s" s="4">
        <v>702</v>
      </c>
      <c r="Q40" s="10"/>
      <c r="R40" t="s" s="4">
        <v>703</v>
      </c>
      <c r="S40" t="s" s="4">
        <v>704</v>
      </c>
      <c r="T40" t="s" s="4">
        <v>705</v>
      </c>
      <c r="U40" t="s" s="4">
        <v>706</v>
      </c>
      <c r="V40" t="s" s="4">
        <v>707</v>
      </c>
      <c r="W40" t="s" s="11">
        <v>708</v>
      </c>
      <c r="X40" t="s" s="11">
        <v>709</v>
      </c>
    </row>
    <row r="41" ht="37.5" customHeight="1">
      <c r="A41" t="s" s="4">
        <v>710</v>
      </c>
      <c r="B41" t="s" s="4">
        <v>711</v>
      </c>
      <c r="C41" t="s" s="4">
        <v>712</v>
      </c>
      <c r="D41" t="s" s="4">
        <v>191</v>
      </c>
      <c r="E41" t="s" s="6">
        <v>713</v>
      </c>
      <c r="F41" t="s" s="4">
        <v>714</v>
      </c>
      <c r="G41" t="s" s="4">
        <v>138</v>
      </c>
      <c r="H41" s="7">
        <v>1</v>
      </c>
      <c r="I41" t="s" s="6">
        <v>31</v>
      </c>
      <c r="J41" t="s" s="6">
        <v>31</v>
      </c>
      <c r="K41" t="s" s="4">
        <v>715</v>
      </c>
      <c r="L41" t="s" s="4">
        <v>716</v>
      </c>
      <c r="M41" s="14">
        <v>259</v>
      </c>
      <c r="N41" t="s" s="6">
        <v>717</v>
      </c>
      <c r="O41" t="s" s="4">
        <v>497</v>
      </c>
      <c r="P41" t="s" s="4">
        <v>497</v>
      </c>
      <c r="Q41" s="10"/>
      <c r="R41" t="s" s="11">
        <v>718</v>
      </c>
      <c r="S41" t="s" s="6">
        <v>719</v>
      </c>
      <c r="T41" t="s" s="4">
        <v>720</v>
      </c>
      <c r="U41" t="s" s="4">
        <v>721</v>
      </c>
      <c r="V41" t="s" s="4">
        <v>722</v>
      </c>
      <c r="W41" t="s" s="51">
        <v>723</v>
      </c>
      <c r="X41" t="s" s="11">
        <v>724</v>
      </c>
    </row>
    <row r="42" ht="37.5" customHeight="1">
      <c r="A42" t="s" s="4">
        <v>725</v>
      </c>
      <c r="B42" t="s" s="4">
        <v>725</v>
      </c>
      <c r="C42" t="s" s="4">
        <v>726</v>
      </c>
      <c r="D42" t="s" s="4">
        <v>209</v>
      </c>
      <c r="E42" t="s" s="6">
        <v>727</v>
      </c>
      <c r="F42" t="s" s="4">
        <v>728</v>
      </c>
      <c r="G42" t="s" s="4">
        <v>30</v>
      </c>
      <c r="H42" s="7">
        <v>1</v>
      </c>
      <c r="I42" t="s" s="6">
        <v>31</v>
      </c>
      <c r="J42" t="s" s="6">
        <v>31</v>
      </c>
      <c r="K42" t="s" s="4">
        <v>729</v>
      </c>
      <c r="L42" t="s" s="4">
        <v>730</v>
      </c>
      <c r="M42" s="14">
        <f>125000+105000+20000+1626+8130</f>
        <v>259756</v>
      </c>
      <c r="N42" t="s" s="6">
        <v>442</v>
      </c>
      <c r="O42" t="s" s="6">
        <v>731</v>
      </c>
      <c r="P42" t="s" s="4">
        <v>732</v>
      </c>
      <c r="Q42" t="s" s="4">
        <v>290</v>
      </c>
      <c r="R42" t="s" s="12">
        <v>733</v>
      </c>
      <c r="S42" t="s" s="4">
        <v>734</v>
      </c>
      <c r="T42" t="s" s="4">
        <v>735</v>
      </c>
      <c r="U42" t="s" s="4">
        <v>736</v>
      </c>
      <c r="V42" t="s" s="4">
        <v>737</v>
      </c>
      <c r="W42" t="s" s="11">
        <v>738</v>
      </c>
      <c r="X42" t="s" s="11">
        <v>739</v>
      </c>
    </row>
    <row r="43" ht="37.5" customHeight="1">
      <c r="A43" t="s" s="4">
        <v>740</v>
      </c>
      <c r="B43" t="s" s="4">
        <v>740</v>
      </c>
      <c r="C43" t="s" s="4">
        <v>741</v>
      </c>
      <c r="D43" t="s" s="4">
        <v>120</v>
      </c>
      <c r="E43" t="s" s="6">
        <v>742</v>
      </c>
      <c r="F43" t="s" s="4">
        <v>743</v>
      </c>
      <c r="G43" t="s" s="4">
        <v>744</v>
      </c>
      <c r="H43" s="7">
        <v>0</v>
      </c>
      <c r="I43" t="s" s="6">
        <v>31</v>
      </c>
      <c r="J43" t="s" s="6">
        <v>31</v>
      </c>
      <c r="K43" t="s" s="4">
        <v>745</v>
      </c>
      <c r="L43" t="s" s="4">
        <v>746</v>
      </c>
      <c r="M43" s="14">
        <v>130000000</v>
      </c>
      <c r="N43" t="s" s="6">
        <v>747</v>
      </c>
      <c r="O43" t="s" s="4">
        <v>35</v>
      </c>
      <c r="P43" t="s" s="4">
        <v>748</v>
      </c>
      <c r="Q43" s="10"/>
      <c r="R43" t="s" s="11">
        <v>749</v>
      </c>
      <c r="S43" t="s" s="4">
        <v>750</v>
      </c>
      <c r="T43" t="s" s="4">
        <v>751</v>
      </c>
      <c r="U43" t="s" s="4">
        <v>752</v>
      </c>
      <c r="V43" t="s" s="4">
        <v>753</v>
      </c>
      <c r="W43" t="s" s="11">
        <v>754</v>
      </c>
      <c r="X43" t="s" s="11">
        <v>755</v>
      </c>
    </row>
    <row r="44" ht="37.5" customHeight="1">
      <c r="A44" t="s" s="4">
        <v>756</v>
      </c>
      <c r="B44" t="s" s="4">
        <v>757</v>
      </c>
      <c r="C44" t="s" s="4">
        <v>758</v>
      </c>
      <c r="D44" t="s" s="4">
        <v>759</v>
      </c>
      <c r="E44" t="s" s="6">
        <v>760</v>
      </c>
      <c r="F44" t="s" s="4">
        <v>761</v>
      </c>
      <c r="G44" t="s" s="4">
        <v>106</v>
      </c>
      <c r="H44" s="7">
        <v>1</v>
      </c>
      <c r="I44" t="s" s="6">
        <v>31</v>
      </c>
      <c r="J44" t="s" s="6">
        <v>31</v>
      </c>
      <c r="K44" t="s" s="4">
        <v>762</v>
      </c>
      <c r="L44" t="s" s="4">
        <v>763</v>
      </c>
      <c r="M44" s="14">
        <v>6000000</v>
      </c>
      <c r="N44" t="s" s="6">
        <v>306</v>
      </c>
      <c r="O44" t="s" s="4">
        <v>764</v>
      </c>
      <c r="P44" t="s" s="4">
        <v>765</v>
      </c>
      <c r="Q44" s="10"/>
      <c r="R44" t="s" s="11">
        <v>766</v>
      </c>
      <c r="S44" t="s" s="4">
        <v>767</v>
      </c>
      <c r="T44" t="s" s="4">
        <v>768</v>
      </c>
      <c r="U44" t="s" s="4">
        <v>769</v>
      </c>
      <c r="V44" t="s" s="4">
        <v>770</v>
      </c>
      <c r="W44" t="s" s="11">
        <v>771</v>
      </c>
      <c r="X44" t="s" s="11">
        <v>772</v>
      </c>
    </row>
    <row r="45" ht="37.5" customHeight="1">
      <c r="A45" t="s" s="4">
        <v>773</v>
      </c>
      <c r="B45" t="s" s="4">
        <v>773</v>
      </c>
      <c r="C45" t="s" s="19">
        <v>774</v>
      </c>
      <c r="D45" t="s" s="4">
        <v>775</v>
      </c>
      <c r="E45" t="s" s="6">
        <v>776</v>
      </c>
      <c r="F45" t="s" s="19">
        <v>777</v>
      </c>
      <c r="G45" t="s" s="4">
        <v>30</v>
      </c>
      <c r="H45" s="7">
        <v>1</v>
      </c>
      <c r="I45" t="s" s="6">
        <v>31</v>
      </c>
      <c r="J45" t="s" s="6">
        <v>31</v>
      </c>
      <c r="K45" t="s" s="4">
        <v>778</v>
      </c>
      <c r="L45" t="s" s="4">
        <v>779</v>
      </c>
      <c r="M45" s="14">
        <v>1800000</v>
      </c>
      <c r="N45" t="s" s="19">
        <v>780</v>
      </c>
      <c r="O45" t="s" s="19">
        <v>781</v>
      </c>
      <c r="P45" t="s" s="19">
        <v>782</v>
      </c>
      <c r="Q45" t="s" s="4">
        <v>581</v>
      </c>
      <c r="R45" t="s" s="11">
        <v>783</v>
      </c>
      <c r="S45" t="s" s="19">
        <v>784</v>
      </c>
      <c r="T45" t="s" s="4">
        <v>785</v>
      </c>
      <c r="U45" t="s" s="4">
        <v>786</v>
      </c>
      <c r="V45" t="s" s="4">
        <v>787</v>
      </c>
      <c r="W45" t="s" s="11">
        <v>788</v>
      </c>
      <c r="X45" t="s" s="11">
        <v>789</v>
      </c>
    </row>
    <row r="46" ht="37.5" customHeight="1">
      <c r="A46" t="s" s="34">
        <v>790</v>
      </c>
      <c r="B46" t="s" s="35">
        <v>791</v>
      </c>
      <c r="C46" t="s" s="21">
        <v>792</v>
      </c>
      <c r="D46" t="s" s="38">
        <v>793</v>
      </c>
      <c r="E46" t="s" s="35">
        <v>794</v>
      </c>
      <c r="F46" t="s" s="37">
        <v>795</v>
      </c>
      <c r="G46" t="s" s="38">
        <v>796</v>
      </c>
      <c r="H46" s="7">
        <v>5</v>
      </c>
      <c r="I46" t="s" s="6">
        <v>31</v>
      </c>
      <c r="J46" t="s" s="6">
        <v>31</v>
      </c>
      <c r="K46" t="s" s="6">
        <v>797</v>
      </c>
      <c r="L46" t="s" s="6">
        <v>798</v>
      </c>
      <c r="M46" s="42"/>
      <c r="N46" t="s" s="21">
        <v>799</v>
      </c>
      <c r="O46" t="s" s="21">
        <v>800</v>
      </c>
      <c r="P46" t="s" s="21">
        <v>800</v>
      </c>
      <c r="Q46" t="s" s="38">
        <v>801</v>
      </c>
      <c r="R46" t="s" s="44">
        <v>802</v>
      </c>
      <c r="S46" t="s" s="62">
        <v>803</v>
      </c>
      <c r="T46" t="s" s="30">
        <v>804</v>
      </c>
      <c r="U46" t="s" s="6">
        <v>805</v>
      </c>
      <c r="V46" t="s" s="6">
        <v>806</v>
      </c>
      <c r="W46" t="s" s="39">
        <v>807</v>
      </c>
      <c r="X46" s="31"/>
    </row>
    <row r="47" ht="37.5" customHeight="1">
      <c r="A47" t="s" s="4">
        <v>808</v>
      </c>
      <c r="B47" t="s" s="4">
        <v>808</v>
      </c>
      <c r="C47" t="s" s="27">
        <v>809</v>
      </c>
      <c r="D47" t="s" s="4">
        <v>526</v>
      </c>
      <c r="E47" t="s" s="6">
        <v>810</v>
      </c>
      <c r="F47" t="s" s="27">
        <v>811</v>
      </c>
      <c r="G47" t="s" s="4">
        <v>30</v>
      </c>
      <c r="H47" s="7">
        <v>1</v>
      </c>
      <c r="I47" t="s" s="6">
        <v>31</v>
      </c>
      <c r="J47" t="s" s="6">
        <v>31</v>
      </c>
      <c r="K47" t="s" s="4">
        <v>812</v>
      </c>
      <c r="L47" t="s" s="4">
        <v>813</v>
      </c>
      <c r="M47" s="14">
        <v>360000</v>
      </c>
      <c r="N47" t="s" s="46">
        <v>814</v>
      </c>
      <c r="O47" t="s" s="27">
        <v>815</v>
      </c>
      <c r="P47" t="s" s="27">
        <v>816</v>
      </c>
      <c r="Q47" s="10"/>
      <c r="R47" t="s" s="12">
        <v>817</v>
      </c>
      <c r="S47" t="s" s="27">
        <v>818</v>
      </c>
      <c r="T47" t="s" s="4">
        <v>819</v>
      </c>
      <c r="U47" t="s" s="4">
        <v>820</v>
      </c>
      <c r="V47" t="s" s="4">
        <v>821</v>
      </c>
      <c r="W47" t="s" s="11">
        <v>822</v>
      </c>
      <c r="X47" t="s" s="12">
        <v>823</v>
      </c>
    </row>
    <row r="48" ht="37.5" customHeight="1">
      <c r="A48" t="s" s="4">
        <v>824</v>
      </c>
      <c r="B48" t="s" s="4">
        <v>825</v>
      </c>
      <c r="C48" t="s" s="4">
        <v>826</v>
      </c>
      <c r="D48" t="s" s="4">
        <v>827</v>
      </c>
      <c r="E48" t="s" s="6">
        <v>828</v>
      </c>
      <c r="F48" t="s" s="4">
        <v>829</v>
      </c>
      <c r="G48" t="s" s="4">
        <v>830</v>
      </c>
      <c r="H48" s="7">
        <v>0</v>
      </c>
      <c r="I48" t="s" s="6">
        <v>31</v>
      </c>
      <c r="J48" t="s" s="6">
        <v>31</v>
      </c>
      <c r="K48" t="s" s="4">
        <v>831</v>
      </c>
      <c r="L48" t="s" s="4">
        <v>832</v>
      </c>
      <c r="M48" t="s" s="32">
        <v>460</v>
      </c>
      <c r="N48" t="s" s="63">
        <v>833</v>
      </c>
      <c r="O48" t="s" s="4">
        <v>834</v>
      </c>
      <c r="P48" t="s" s="4">
        <v>835</v>
      </c>
      <c r="Q48" s="10"/>
      <c r="R48" t="s" s="11">
        <v>836</v>
      </c>
      <c r="S48" t="s" s="4">
        <v>837</v>
      </c>
      <c r="T48" t="s" s="4">
        <v>838</v>
      </c>
      <c r="U48" t="s" s="4">
        <v>839</v>
      </c>
      <c r="V48" t="s" s="4">
        <v>840</v>
      </c>
      <c r="W48" t="s" s="11">
        <v>841</v>
      </c>
      <c r="X48" t="s" s="11">
        <v>842</v>
      </c>
    </row>
    <row r="49" ht="37.5" customHeight="1">
      <c r="A49" t="s" s="4">
        <v>843</v>
      </c>
      <c r="B49" t="s" s="4">
        <v>844</v>
      </c>
      <c r="C49" t="s" s="4">
        <v>845</v>
      </c>
      <c r="D49" t="s" s="4">
        <v>209</v>
      </c>
      <c r="E49" t="s" s="6">
        <v>846</v>
      </c>
      <c r="F49" t="s" s="4">
        <v>847</v>
      </c>
      <c r="G49" t="s" s="4">
        <v>138</v>
      </c>
      <c r="H49" s="7">
        <v>1</v>
      </c>
      <c r="I49" t="s" s="6">
        <v>31</v>
      </c>
      <c r="J49" t="s" s="6">
        <v>31</v>
      </c>
      <c r="K49" t="s" s="4">
        <v>848</v>
      </c>
      <c r="L49" t="s" s="4">
        <v>849</v>
      </c>
      <c r="M49" s="14">
        <f>2000+400+3000</f>
        <v>5400</v>
      </c>
      <c r="N49" t="s" s="6">
        <v>850</v>
      </c>
      <c r="O49" t="s" s="6">
        <v>35</v>
      </c>
      <c r="P49" t="s" s="4">
        <v>851</v>
      </c>
      <c r="Q49" s="10"/>
      <c r="R49" t="s" s="11">
        <v>852</v>
      </c>
      <c r="S49" t="s" s="4">
        <v>853</v>
      </c>
      <c r="T49" t="s" s="4">
        <v>854</v>
      </c>
      <c r="U49" t="s" s="4">
        <v>855</v>
      </c>
      <c r="V49" t="s" s="4">
        <v>856</v>
      </c>
      <c r="W49" t="s" s="11">
        <v>857</v>
      </c>
      <c r="X49" t="s" s="11">
        <v>858</v>
      </c>
    </row>
    <row r="50" ht="37.5" customHeight="1">
      <c r="A50" t="s" s="4">
        <v>859</v>
      </c>
      <c r="B50" t="s" s="4">
        <v>860</v>
      </c>
      <c r="C50" t="s" s="4">
        <v>861</v>
      </c>
      <c r="D50" t="s" s="4">
        <v>171</v>
      </c>
      <c r="E50" t="s" s="6">
        <v>862</v>
      </c>
      <c r="F50" t="s" s="4">
        <v>863</v>
      </c>
      <c r="G50" t="s" s="4">
        <v>106</v>
      </c>
      <c r="H50" s="7">
        <v>1</v>
      </c>
      <c r="I50" t="s" s="6">
        <v>31</v>
      </c>
      <c r="J50" t="s" s="6">
        <v>31</v>
      </c>
      <c r="K50" t="s" s="4">
        <v>864</v>
      </c>
      <c r="L50" t="s" s="4">
        <v>865</v>
      </c>
      <c r="M50" s="14">
        <v>180000</v>
      </c>
      <c r="N50" t="s" s="6">
        <v>866</v>
      </c>
      <c r="O50" t="s" s="6">
        <v>867</v>
      </c>
      <c r="P50" t="s" s="4">
        <v>868</v>
      </c>
      <c r="Q50" t="s" s="4">
        <v>801</v>
      </c>
      <c r="R50" t="s" s="11">
        <v>869</v>
      </c>
      <c r="S50" t="s" s="4">
        <v>870</v>
      </c>
      <c r="T50" t="s" s="4">
        <v>871</v>
      </c>
      <c r="U50" t="s" s="4">
        <v>872</v>
      </c>
      <c r="V50" t="s" s="4">
        <v>873</v>
      </c>
      <c r="W50" t="s" s="11">
        <v>874</v>
      </c>
      <c r="X50" t="s" s="11">
        <v>875</v>
      </c>
    </row>
    <row r="51" ht="37.5" customHeight="1">
      <c r="A51" t="s" s="4">
        <v>876</v>
      </c>
      <c r="B51" t="s" s="4">
        <v>877</v>
      </c>
      <c r="C51" t="s" s="4">
        <v>878</v>
      </c>
      <c r="D51" t="s" s="4">
        <v>27</v>
      </c>
      <c r="E51" t="s" s="6">
        <v>370</v>
      </c>
      <c r="F51" t="s" s="4">
        <v>879</v>
      </c>
      <c r="G51" t="s" s="4">
        <v>880</v>
      </c>
      <c r="H51" s="7">
        <v>1</v>
      </c>
      <c r="I51" t="s" s="6">
        <v>31</v>
      </c>
      <c r="J51" t="s" s="6">
        <v>31</v>
      </c>
      <c r="K51" t="s" s="4">
        <v>881</v>
      </c>
      <c r="L51" t="s" s="4">
        <v>882</v>
      </c>
      <c r="M51" t="s" s="32">
        <v>460</v>
      </c>
      <c r="N51" t="s" s="6">
        <v>883</v>
      </c>
      <c r="O51" t="s" s="6">
        <v>884</v>
      </c>
      <c r="P51" t="s" s="4">
        <v>885</v>
      </c>
      <c r="Q51" s="10"/>
      <c r="R51" t="s" s="11">
        <v>886</v>
      </c>
      <c r="S51" t="s" s="4">
        <v>887</v>
      </c>
      <c r="T51" t="s" s="4">
        <v>888</v>
      </c>
      <c r="U51" t="s" s="4">
        <v>889</v>
      </c>
      <c r="V51" t="s" s="4">
        <v>890</v>
      </c>
      <c r="W51" t="s" s="11">
        <v>891</v>
      </c>
      <c r="X51" t="s" s="11">
        <v>892</v>
      </c>
    </row>
    <row r="52" ht="37.5" customHeight="1">
      <c r="A52" t="s" s="4">
        <v>893</v>
      </c>
      <c r="B52" t="s" s="4">
        <v>894</v>
      </c>
      <c r="C52" t="s" s="4">
        <v>895</v>
      </c>
      <c r="D52" t="s" s="4">
        <v>120</v>
      </c>
      <c r="E52" t="s" s="6">
        <v>896</v>
      </c>
      <c r="F52" t="s" s="4">
        <v>897</v>
      </c>
      <c r="G52" t="s" s="4">
        <v>30</v>
      </c>
      <c r="H52" s="7">
        <v>1</v>
      </c>
      <c r="I52" t="s" s="6">
        <v>31</v>
      </c>
      <c r="J52" t="s" s="6">
        <v>31</v>
      </c>
      <c r="K52" t="s" s="4">
        <v>898</v>
      </c>
      <c r="L52" t="s" s="4">
        <v>899</v>
      </c>
      <c r="M52" s="14">
        <f>173086+124310+1372</f>
        <v>298768</v>
      </c>
      <c r="N52" t="s" s="6">
        <v>900</v>
      </c>
      <c r="O52" t="s" s="4">
        <v>35</v>
      </c>
      <c r="P52" t="s" s="4">
        <v>901</v>
      </c>
      <c r="Q52" s="10"/>
      <c r="R52" t="s" s="11">
        <v>902</v>
      </c>
      <c r="S52" t="s" s="4">
        <v>903</v>
      </c>
      <c r="T52" t="s" s="4">
        <v>904</v>
      </c>
      <c r="U52" t="s" s="4">
        <v>905</v>
      </c>
      <c r="V52" t="s" s="4">
        <v>906</v>
      </c>
      <c r="W52" t="s" s="11">
        <v>907</v>
      </c>
      <c r="X52" t="s" s="11">
        <v>908</v>
      </c>
    </row>
    <row r="53" ht="37.5" customHeight="1">
      <c r="A53" t="s" s="4">
        <v>909</v>
      </c>
      <c r="B53" t="s" s="4">
        <v>910</v>
      </c>
      <c r="C53" t="s" s="4">
        <v>911</v>
      </c>
      <c r="D53" t="s" s="4">
        <v>775</v>
      </c>
      <c r="E53" t="s" s="6">
        <v>912</v>
      </c>
      <c r="F53" t="s" s="4">
        <v>913</v>
      </c>
      <c r="G53" t="s" s="4">
        <v>914</v>
      </c>
      <c r="H53" s="15"/>
      <c r="I53" t="s" s="6">
        <v>31</v>
      </c>
      <c r="J53" t="s" s="6">
        <v>31</v>
      </c>
      <c r="K53" t="s" s="4">
        <v>915</v>
      </c>
      <c r="L53" t="s" s="4">
        <v>916</v>
      </c>
      <c r="M53" s="31"/>
      <c r="N53" t="s" s="6">
        <v>917</v>
      </c>
      <c r="O53" t="s" s="6">
        <v>918</v>
      </c>
      <c r="P53" t="s" s="4">
        <v>919</v>
      </c>
      <c r="Q53" s="15"/>
      <c r="R53" t="s" s="11">
        <v>920</v>
      </c>
      <c r="S53" t="s" s="4">
        <v>921</v>
      </c>
      <c r="T53" t="s" s="4">
        <v>922</v>
      </c>
      <c r="U53" t="s" s="4">
        <v>923</v>
      </c>
      <c r="V53" t="s" s="4">
        <v>924</v>
      </c>
      <c r="W53" t="s" s="11">
        <v>925</v>
      </c>
      <c r="X53" t="s" s="11">
        <v>926</v>
      </c>
    </row>
    <row r="54" ht="37.5" customHeight="1">
      <c r="A54" t="s" s="4">
        <v>927</v>
      </c>
      <c r="B54" t="s" s="4">
        <v>927</v>
      </c>
      <c r="C54" t="s" s="4">
        <v>928</v>
      </c>
      <c r="D54" t="s" s="4">
        <v>929</v>
      </c>
      <c r="E54" t="s" s="6">
        <v>930</v>
      </c>
      <c r="F54" t="s" s="4">
        <v>931</v>
      </c>
      <c r="G54" t="s" s="4">
        <v>914</v>
      </c>
      <c r="H54" s="7">
        <v>1</v>
      </c>
      <c r="I54" t="s" s="6">
        <v>31</v>
      </c>
      <c r="J54" t="s" s="6">
        <v>31</v>
      </c>
      <c r="K54" t="s" s="4">
        <v>932</v>
      </c>
      <c r="L54" t="s" s="4">
        <v>933</v>
      </c>
      <c r="M54" s="14">
        <f>15400+300</f>
        <v>15700</v>
      </c>
      <c r="N54" t="s" s="6">
        <v>934</v>
      </c>
      <c r="O54" t="s" s="6">
        <v>288</v>
      </c>
      <c r="P54" t="s" s="4">
        <v>935</v>
      </c>
      <c r="Q54" s="10"/>
      <c r="R54" t="s" s="11">
        <v>936</v>
      </c>
      <c r="S54" t="s" s="4">
        <v>937</v>
      </c>
      <c r="T54" t="s" s="4">
        <v>938</v>
      </c>
      <c r="U54" t="s" s="4">
        <v>939</v>
      </c>
      <c r="V54" t="s" s="4">
        <v>940</v>
      </c>
      <c r="W54" t="s" s="11">
        <v>941</v>
      </c>
      <c r="X54" t="s" s="11">
        <v>942</v>
      </c>
    </row>
    <row r="55" ht="37.5" customHeight="1">
      <c r="A55" t="s" s="4">
        <v>943</v>
      </c>
      <c r="B55" t="s" s="4">
        <v>943</v>
      </c>
      <c r="C55" t="s" s="4">
        <v>944</v>
      </c>
      <c r="D55" t="s" s="4">
        <v>929</v>
      </c>
      <c r="E55" t="s" s="6">
        <v>945</v>
      </c>
      <c r="F55" t="s" s="4">
        <v>946</v>
      </c>
      <c r="G55" t="s" s="4">
        <v>30</v>
      </c>
      <c r="H55" s="7">
        <v>1</v>
      </c>
      <c r="I55" t="s" s="6">
        <v>31</v>
      </c>
      <c r="J55" t="s" s="6">
        <v>31</v>
      </c>
      <c r="K55" t="s" s="4">
        <v>947</v>
      </c>
      <c r="L55" t="s" s="4">
        <v>948</v>
      </c>
      <c r="M55" s="14">
        <f>32000+9241</f>
        <v>41241</v>
      </c>
      <c r="N55" t="s" s="6">
        <v>949</v>
      </c>
      <c r="O55" t="s" s="6">
        <v>950</v>
      </c>
      <c r="P55" t="s" s="4">
        <v>951</v>
      </c>
      <c r="Q55" s="10"/>
      <c r="R55" t="s" s="11">
        <v>952</v>
      </c>
      <c r="S55" t="s" s="4">
        <v>953</v>
      </c>
      <c r="T55" t="s" s="4">
        <v>954</v>
      </c>
      <c r="U55" t="s" s="4">
        <v>955</v>
      </c>
      <c r="V55" t="s" s="4">
        <v>956</v>
      </c>
      <c r="W55" t="s" s="11">
        <v>957</v>
      </c>
      <c r="X55" t="s" s="11">
        <v>958</v>
      </c>
    </row>
    <row r="56" ht="37.5" customHeight="1">
      <c r="A56" t="s" s="6">
        <v>959</v>
      </c>
      <c r="B56" t="s" s="4">
        <v>960</v>
      </c>
      <c r="C56" t="s" s="4">
        <v>961</v>
      </c>
      <c r="D56" t="s" s="4">
        <v>27</v>
      </c>
      <c r="E56" t="s" s="13">
        <v>962</v>
      </c>
      <c r="F56" t="s" s="13">
        <v>963</v>
      </c>
      <c r="G56" t="s" s="6">
        <v>106</v>
      </c>
      <c r="H56" s="7">
        <v>1</v>
      </c>
      <c r="I56" t="s" s="6">
        <v>31</v>
      </c>
      <c r="J56" t="s" s="6">
        <v>31</v>
      </c>
      <c r="K56" t="s" s="6">
        <v>964</v>
      </c>
      <c r="L56" t="s" s="6">
        <v>965</v>
      </c>
      <c r="M56" s="14">
        <v>15600000</v>
      </c>
      <c r="N56" t="s" s="6">
        <v>442</v>
      </c>
      <c r="O56" t="s" s="6">
        <v>35</v>
      </c>
      <c r="P56" t="s" s="4">
        <v>966</v>
      </c>
      <c r="Q56" s="64"/>
      <c r="R56" t="s" s="65">
        <v>967</v>
      </c>
      <c r="S56" t="s" s="6">
        <v>968</v>
      </c>
      <c r="T56" t="s" s="6">
        <v>969</v>
      </c>
      <c r="U56" t="s" s="6">
        <v>970</v>
      </c>
      <c r="V56" t="s" s="6">
        <v>971</v>
      </c>
      <c r="W56" t="s" s="33">
        <v>972</v>
      </c>
      <c r="X56" t="s" s="66">
        <v>973</v>
      </c>
    </row>
    <row r="57" ht="37.5" customHeight="1">
      <c r="A57" t="s" s="4">
        <v>974</v>
      </c>
      <c r="B57" t="s" s="4">
        <v>974</v>
      </c>
      <c r="C57" t="s" s="4">
        <v>975</v>
      </c>
      <c r="D57" t="s" s="4">
        <v>191</v>
      </c>
      <c r="E57" t="s" s="6">
        <v>976</v>
      </c>
      <c r="F57" t="s" s="4">
        <v>977</v>
      </c>
      <c r="G57" t="s" s="4">
        <v>30</v>
      </c>
      <c r="H57" s="7">
        <v>1</v>
      </c>
      <c r="I57" t="s" s="6">
        <v>31</v>
      </c>
      <c r="J57" t="s" s="6">
        <v>31</v>
      </c>
      <c r="K57" t="s" s="6">
        <v>978</v>
      </c>
      <c r="L57" t="s" s="4">
        <v>979</v>
      </c>
      <c r="M57" s="14"/>
      <c r="N57" t="s" s="6">
        <v>234</v>
      </c>
      <c r="O57" t="s" s="4">
        <v>980</v>
      </c>
      <c r="P57" t="s" s="4">
        <v>981</v>
      </c>
      <c r="Q57" s="10"/>
      <c r="R57" t="s" s="12">
        <v>982</v>
      </c>
      <c r="S57" t="s" s="6">
        <v>983</v>
      </c>
      <c r="T57" t="s" s="4">
        <v>984</v>
      </c>
      <c r="U57" t="s" s="4">
        <v>985</v>
      </c>
      <c r="V57" t="s" s="4">
        <v>986</v>
      </c>
      <c r="W57" t="s" s="11">
        <v>987</v>
      </c>
      <c r="X57" t="s" s="11">
        <v>988</v>
      </c>
    </row>
    <row r="58" ht="37.5" customHeight="1">
      <c r="A58" t="s" s="4">
        <v>989</v>
      </c>
      <c r="B58" t="s" s="4">
        <v>990</v>
      </c>
      <c r="C58" t="s" s="4">
        <v>991</v>
      </c>
      <c r="D58" t="s" s="4">
        <v>27</v>
      </c>
      <c r="E58" t="s" s="6">
        <v>992</v>
      </c>
      <c r="F58" t="s" s="4">
        <v>993</v>
      </c>
      <c r="G58" t="s" s="4">
        <v>30</v>
      </c>
      <c r="H58" s="7">
        <v>1</v>
      </c>
      <c r="I58" t="s" s="6">
        <v>31</v>
      </c>
      <c r="J58" t="s" s="6">
        <v>31</v>
      </c>
      <c r="K58" t="s" s="4">
        <v>994</v>
      </c>
      <c r="L58" t="s" s="4">
        <v>995</v>
      </c>
      <c r="M58" s="14">
        <v>1500</v>
      </c>
      <c r="N58" t="s" s="6">
        <v>996</v>
      </c>
      <c r="O58" t="s" s="6">
        <v>997</v>
      </c>
      <c r="P58" t="s" s="4">
        <v>998</v>
      </c>
      <c r="Q58" s="10"/>
      <c r="R58" t="s" s="11">
        <v>999</v>
      </c>
      <c r="S58" t="s" s="4">
        <v>1000</v>
      </c>
      <c r="T58" t="s" s="4">
        <v>1001</v>
      </c>
      <c r="U58" t="s" s="4">
        <v>1002</v>
      </c>
      <c r="V58" t="s" s="4">
        <v>1003</v>
      </c>
      <c r="W58" t="s" s="11">
        <v>1004</v>
      </c>
      <c r="X58" t="s" s="11">
        <v>1005</v>
      </c>
    </row>
    <row r="59" ht="37.5" customHeight="1">
      <c r="A59" t="s" s="4">
        <v>1006</v>
      </c>
      <c r="B59" t="s" s="4">
        <v>1007</v>
      </c>
      <c r="C59" t="s" s="4">
        <v>1008</v>
      </c>
      <c r="D59" t="s" s="4">
        <v>491</v>
      </c>
      <c r="E59" t="s" s="6">
        <v>1009</v>
      </c>
      <c r="F59" t="s" s="4">
        <v>1010</v>
      </c>
      <c r="G59" t="s" s="4">
        <v>914</v>
      </c>
      <c r="H59" s="7">
        <v>1</v>
      </c>
      <c r="I59" t="s" s="6">
        <v>31</v>
      </c>
      <c r="J59" t="s" s="6">
        <v>31</v>
      </c>
      <c r="K59" t="s" s="4">
        <v>1011</v>
      </c>
      <c r="L59" t="s" s="4">
        <v>1012</v>
      </c>
      <c r="M59" s="14">
        <f>2137000+1366000+1459000+517000+25000+12000+79000+4000+107000+2000</f>
        <v>5708000</v>
      </c>
      <c r="N59" t="s" s="6">
        <v>89</v>
      </c>
      <c r="O59" t="s" s="6">
        <v>1013</v>
      </c>
      <c r="P59" t="s" s="4">
        <v>1014</v>
      </c>
      <c r="Q59" s="10"/>
      <c r="R59" t="s" s="11">
        <v>1015</v>
      </c>
      <c r="S59" t="s" s="4">
        <v>1016</v>
      </c>
      <c r="T59" t="s" s="4">
        <v>1017</v>
      </c>
      <c r="U59" t="s" s="4">
        <v>1018</v>
      </c>
      <c r="V59" t="s" s="4">
        <v>1019</v>
      </c>
      <c r="W59" t="s" s="11">
        <v>1020</v>
      </c>
      <c r="X59" t="s" s="11">
        <v>1021</v>
      </c>
    </row>
    <row r="60" ht="37.5" customHeight="1">
      <c r="A60" t="s" s="4">
        <v>1022</v>
      </c>
      <c r="B60" t="s" s="4">
        <v>1022</v>
      </c>
      <c r="C60" t="s" s="4">
        <v>1023</v>
      </c>
      <c r="D60" t="s" s="4">
        <v>191</v>
      </c>
      <c r="E60" t="s" s="6">
        <v>1024</v>
      </c>
      <c r="F60" t="s" s="4">
        <v>1025</v>
      </c>
      <c r="G60" t="s" s="4">
        <v>1026</v>
      </c>
      <c r="H60" s="7">
        <v>2</v>
      </c>
      <c r="I60" t="s" s="6">
        <v>31</v>
      </c>
      <c r="J60" t="s" s="6">
        <v>31</v>
      </c>
      <c r="K60" t="s" s="4">
        <v>1027</v>
      </c>
      <c r="L60" t="s" s="4">
        <v>1028</v>
      </c>
      <c r="M60" s="14"/>
      <c r="N60" t="s" s="6">
        <v>1029</v>
      </c>
      <c r="O60" t="s" s="4">
        <v>1030</v>
      </c>
      <c r="P60" t="s" s="4">
        <v>1031</v>
      </c>
      <c r="Q60" s="10"/>
      <c r="R60" t="s" s="11">
        <v>1032</v>
      </c>
      <c r="S60" t="s" s="6">
        <v>1033</v>
      </c>
      <c r="T60" t="s" s="4">
        <v>1034</v>
      </c>
      <c r="U60" t="s" s="4">
        <v>1035</v>
      </c>
      <c r="V60" t="s" s="4">
        <v>1036</v>
      </c>
      <c r="W60" t="s" s="11">
        <v>1037</v>
      </c>
      <c r="X60" t="s" s="11">
        <v>1038</v>
      </c>
    </row>
    <row r="61" ht="37.5" customHeight="1">
      <c r="A61" t="s" s="4">
        <v>1039</v>
      </c>
      <c r="B61" t="s" s="4">
        <v>1040</v>
      </c>
      <c r="C61" t="s" s="4">
        <v>1041</v>
      </c>
      <c r="D61" t="s" s="4">
        <v>191</v>
      </c>
      <c r="E61" t="s" s="6">
        <v>1042</v>
      </c>
      <c r="F61" t="s" s="4">
        <v>1043</v>
      </c>
      <c r="G61" t="s" s="4">
        <v>1044</v>
      </c>
      <c r="H61" s="7">
        <v>0</v>
      </c>
      <c r="I61" t="s" s="6">
        <v>31</v>
      </c>
      <c r="J61" t="s" s="6">
        <v>31</v>
      </c>
      <c r="K61" t="s" s="4">
        <v>1045</v>
      </c>
      <c r="L61" t="s" s="4">
        <v>1046</v>
      </c>
      <c r="M61" s="14">
        <f>700+310+210+390+90+30</f>
        <v>1730</v>
      </c>
      <c r="N61" t="s" s="6">
        <v>1047</v>
      </c>
      <c r="O61" t="s" s="67">
        <v>1048</v>
      </c>
      <c r="P61" t="s" s="4">
        <v>1049</v>
      </c>
      <c r="Q61" s="10"/>
      <c r="R61" t="s" s="11">
        <v>1050</v>
      </c>
      <c r="S61" t="s" s="4">
        <v>1051</v>
      </c>
      <c r="T61" t="s" s="4">
        <v>1052</v>
      </c>
      <c r="U61" t="s" s="4">
        <v>1053</v>
      </c>
      <c r="V61" t="s" s="4">
        <v>1054</v>
      </c>
      <c r="W61" t="s" s="11">
        <v>1055</v>
      </c>
      <c r="X61" t="s" s="11">
        <v>1056</v>
      </c>
    </row>
    <row r="62" ht="37.5" customHeight="1">
      <c r="A62" t="s" s="4">
        <v>1057</v>
      </c>
      <c r="B62" t="s" s="4">
        <v>1058</v>
      </c>
      <c r="C62" t="s" s="4">
        <v>1059</v>
      </c>
      <c r="D62" t="s" s="4">
        <v>491</v>
      </c>
      <c r="E62" t="s" s="6">
        <v>1060</v>
      </c>
      <c r="F62" t="s" s="4">
        <v>1061</v>
      </c>
      <c r="G62" t="s" s="4">
        <v>1062</v>
      </c>
      <c r="H62" s="7">
        <v>1</v>
      </c>
      <c r="I62" t="s" s="6">
        <v>31</v>
      </c>
      <c r="J62" t="s" s="6">
        <v>31</v>
      </c>
      <c r="K62" t="s" s="4">
        <v>1063</v>
      </c>
      <c r="L62" t="s" s="4">
        <v>1064</v>
      </c>
      <c r="M62" t="s" s="32">
        <v>460</v>
      </c>
      <c r="N62" t="s" s="6">
        <v>1065</v>
      </c>
      <c r="O62" t="s" s="4">
        <v>1066</v>
      </c>
      <c r="P62" t="s" s="4">
        <v>1067</v>
      </c>
      <c r="Q62" s="10"/>
      <c r="R62" t="s" s="11">
        <v>1068</v>
      </c>
      <c r="S62" t="s" s="6">
        <v>1069</v>
      </c>
      <c r="T62" t="s" s="4">
        <v>1070</v>
      </c>
      <c r="U62" t="s" s="4">
        <v>1071</v>
      </c>
      <c r="V62" t="s" s="4">
        <v>1072</v>
      </c>
      <c r="W62" t="s" s="11">
        <v>1073</v>
      </c>
      <c r="X62" t="s" s="11">
        <v>1074</v>
      </c>
    </row>
    <row r="63" ht="37.5" customHeight="1">
      <c r="A63" t="s" s="4">
        <v>1075</v>
      </c>
      <c r="B63" t="s" s="4">
        <v>1076</v>
      </c>
      <c r="C63" t="s" s="4">
        <v>1077</v>
      </c>
      <c r="D63" t="s" s="4">
        <v>775</v>
      </c>
      <c r="E63" t="s" s="6">
        <v>1078</v>
      </c>
      <c r="F63" t="s" s="4">
        <v>1079</v>
      </c>
      <c r="G63" t="s" s="4">
        <v>1080</v>
      </c>
      <c r="H63" s="7">
        <v>1</v>
      </c>
      <c r="I63" t="s" s="6">
        <v>31</v>
      </c>
      <c r="J63" t="s" s="6">
        <v>31</v>
      </c>
      <c r="K63" t="s" s="4">
        <v>1081</v>
      </c>
      <c r="L63" t="s" s="4">
        <v>1082</v>
      </c>
      <c r="M63" s="14">
        <v>600</v>
      </c>
      <c r="N63" t="s" s="6">
        <v>1083</v>
      </c>
      <c r="O63" t="s" s="6">
        <v>35</v>
      </c>
      <c r="P63" t="s" s="4">
        <v>1084</v>
      </c>
      <c r="Q63" t="s" s="4">
        <v>1085</v>
      </c>
      <c r="R63" t="s" s="12">
        <v>1086</v>
      </c>
      <c r="S63" t="s" s="4">
        <v>1087</v>
      </c>
      <c r="T63" t="s" s="4">
        <v>1088</v>
      </c>
      <c r="U63" t="s" s="4">
        <v>1089</v>
      </c>
      <c r="V63" t="s" s="4">
        <v>1090</v>
      </c>
      <c r="W63" t="s" s="11">
        <v>1091</v>
      </c>
      <c r="X63" t="s" s="11">
        <v>1092</v>
      </c>
    </row>
    <row r="64" ht="37.5" customHeight="1">
      <c r="A64" t="s" s="4">
        <v>1093</v>
      </c>
      <c r="B64" t="s" s="4">
        <v>1094</v>
      </c>
      <c r="C64" t="s" s="4">
        <v>1095</v>
      </c>
      <c r="D64" t="s" s="4">
        <v>1096</v>
      </c>
      <c r="E64" t="s" s="6">
        <v>1097</v>
      </c>
      <c r="F64" t="s" s="4">
        <v>1098</v>
      </c>
      <c r="G64" t="s" s="4">
        <v>138</v>
      </c>
      <c r="H64" s="7">
        <v>1</v>
      </c>
      <c r="I64" t="s" s="6">
        <v>31</v>
      </c>
      <c r="J64" t="s" s="6">
        <v>31</v>
      </c>
      <c r="K64" t="s" s="4">
        <v>1099</v>
      </c>
      <c r="L64" t="s" s="4">
        <v>1100</v>
      </c>
      <c r="M64" s="14">
        <f>7000+1000000+100+410</f>
        <v>1007510</v>
      </c>
      <c r="N64" t="s" s="6">
        <v>1101</v>
      </c>
      <c r="O64" t="s" s="6">
        <v>1102</v>
      </c>
      <c r="P64" t="s" s="4">
        <v>1103</v>
      </c>
      <c r="Q64" t="s" s="4">
        <v>499</v>
      </c>
      <c r="R64" t="s" s="11">
        <v>1104</v>
      </c>
      <c r="S64" t="s" s="4">
        <v>1105</v>
      </c>
      <c r="T64" t="s" s="4">
        <v>1106</v>
      </c>
      <c r="U64" t="s" s="4">
        <v>1107</v>
      </c>
      <c r="V64" t="s" s="4">
        <v>1108</v>
      </c>
      <c r="W64" t="s" s="11">
        <v>1109</v>
      </c>
      <c r="X64" t="s" s="12">
        <v>1110</v>
      </c>
    </row>
    <row r="65" ht="37.5" customHeight="1">
      <c r="A65" t="s" s="4">
        <v>1111</v>
      </c>
      <c r="B65" t="s" s="4">
        <v>1112</v>
      </c>
      <c r="C65" t="s" s="6">
        <v>1113</v>
      </c>
      <c r="D65" t="s" s="6">
        <v>27</v>
      </c>
      <c r="E65" t="s" s="6">
        <v>1114</v>
      </c>
      <c r="F65" t="s" s="6">
        <v>1115</v>
      </c>
      <c r="G65" t="s" s="6">
        <v>830</v>
      </c>
      <c r="H65" s="7">
        <v>1</v>
      </c>
      <c r="I65" t="s" s="6">
        <v>31</v>
      </c>
      <c r="J65" t="s" s="6">
        <v>31</v>
      </c>
      <c r="K65" t="s" s="4">
        <v>1116</v>
      </c>
      <c r="L65" t="s" s="6">
        <v>1117</v>
      </c>
      <c r="M65" s="14">
        <v>2000000</v>
      </c>
      <c r="N65" t="s" s="6">
        <v>197</v>
      </c>
      <c r="O65" t="s" s="6">
        <v>1118</v>
      </c>
      <c r="P65" t="s" s="4">
        <v>1119</v>
      </c>
      <c r="Q65" t="s" s="6">
        <v>1120</v>
      </c>
      <c r="R65" t="s" s="33">
        <v>1121</v>
      </c>
      <c r="S65" t="s" s="6">
        <v>1122</v>
      </c>
      <c r="T65" t="s" s="6">
        <v>1123</v>
      </c>
      <c r="U65" s="15"/>
      <c r="V65" t="s" s="6">
        <v>1124</v>
      </c>
      <c r="W65" t="s" s="16">
        <v>1125</v>
      </c>
      <c r="X65" t="s" s="23">
        <v>1126</v>
      </c>
    </row>
    <row r="66" ht="37.5" customHeight="1">
      <c r="A66" t="s" s="4">
        <v>1127</v>
      </c>
      <c r="B66" t="s" s="4">
        <v>1128</v>
      </c>
      <c r="C66" t="s" s="4">
        <v>1129</v>
      </c>
      <c r="D66" t="s" s="4">
        <v>1130</v>
      </c>
      <c r="E66" t="s" s="6">
        <v>1131</v>
      </c>
      <c r="F66" t="s" s="4">
        <v>1132</v>
      </c>
      <c r="G66" t="s" s="4">
        <v>1133</v>
      </c>
      <c r="H66" s="15"/>
      <c r="I66" t="s" s="6">
        <v>31</v>
      </c>
      <c r="J66" t="s" s="6">
        <v>213</v>
      </c>
      <c r="K66" t="s" s="6">
        <v>1134</v>
      </c>
      <c r="L66" t="s" s="4">
        <v>1135</v>
      </c>
      <c r="M66" s="31"/>
      <c r="N66" t="s" s="4">
        <v>1136</v>
      </c>
      <c r="O66" t="s" s="32">
        <v>1137</v>
      </c>
      <c r="P66" t="s" s="6">
        <v>1138</v>
      </c>
      <c r="Q66" s="15"/>
      <c r="R66" s="10"/>
      <c r="S66" t="s" s="4">
        <v>1139</v>
      </c>
      <c r="T66" t="s" s="4">
        <v>1140</v>
      </c>
      <c r="U66" t="s" s="4">
        <v>1141</v>
      </c>
      <c r="V66" t="s" s="4">
        <v>1142</v>
      </c>
      <c r="W66" t="s" s="12">
        <v>1143</v>
      </c>
      <c r="X66" t="s" s="11">
        <v>1144</v>
      </c>
    </row>
    <row r="67" ht="37.5" customHeight="1">
      <c r="A67" t="s" s="4">
        <v>1145</v>
      </c>
      <c r="B67" t="s" s="4">
        <v>1146</v>
      </c>
      <c r="C67" t="s" s="4">
        <v>1147</v>
      </c>
      <c r="D67" t="s" s="4">
        <v>1148</v>
      </c>
      <c r="E67" t="s" s="6">
        <v>1149</v>
      </c>
      <c r="F67" t="s" s="4">
        <v>1150</v>
      </c>
      <c r="G67" t="s" s="4">
        <v>1044</v>
      </c>
      <c r="H67" s="7">
        <v>0</v>
      </c>
      <c r="I67" t="s" s="6">
        <v>31</v>
      </c>
      <c r="J67" t="s" s="6">
        <v>31</v>
      </c>
      <c r="K67" t="s" s="4">
        <v>1151</v>
      </c>
      <c r="L67" t="s" s="4">
        <v>1152</v>
      </c>
      <c r="M67" s="14">
        <f>7000+3000</f>
        <v>10000</v>
      </c>
      <c r="N67" t="s" s="6">
        <v>1153</v>
      </c>
      <c r="O67" t="s" s="4">
        <v>1154</v>
      </c>
      <c r="P67" t="s" s="6">
        <v>1155</v>
      </c>
      <c r="Q67" s="10"/>
      <c r="R67" t="s" s="12">
        <v>1156</v>
      </c>
      <c r="S67" t="s" s="4">
        <v>1157</v>
      </c>
      <c r="T67" t="s" s="4">
        <v>1158</v>
      </c>
      <c r="U67" t="s" s="4">
        <v>1159</v>
      </c>
      <c r="V67" t="s" s="4">
        <v>1160</v>
      </c>
      <c r="W67" t="s" s="11">
        <v>1161</v>
      </c>
      <c r="X67" t="s" s="11">
        <v>1162</v>
      </c>
    </row>
    <row r="68" ht="37.5" customHeight="1">
      <c r="A68" t="s" s="4">
        <v>1163</v>
      </c>
      <c r="B68" t="s" s="4">
        <v>1164</v>
      </c>
      <c r="C68" t="s" s="4">
        <v>1165</v>
      </c>
      <c r="D68" t="s" s="4">
        <v>929</v>
      </c>
      <c r="E68" t="s" s="6">
        <v>1166</v>
      </c>
      <c r="F68" t="s" s="4">
        <v>1167</v>
      </c>
      <c r="G68" t="s" s="4">
        <v>30</v>
      </c>
      <c r="H68" s="15"/>
      <c r="I68" t="s" s="6">
        <v>31</v>
      </c>
      <c r="J68" t="s" s="6">
        <v>31</v>
      </c>
      <c r="K68" t="s" s="4">
        <v>1168</v>
      </c>
      <c r="L68" t="s" s="4">
        <v>1169</v>
      </c>
      <c r="M68" s="31"/>
      <c r="N68" t="s" s="6">
        <v>1170</v>
      </c>
      <c r="O68" t="s" s="6">
        <v>1171</v>
      </c>
      <c r="P68" t="s" s="4">
        <v>1172</v>
      </c>
      <c r="Q68" s="15"/>
      <c r="R68" t="s" s="11">
        <v>1173</v>
      </c>
      <c r="S68" t="s" s="4">
        <v>1174</v>
      </c>
      <c r="T68" t="s" s="4">
        <v>1175</v>
      </c>
      <c r="U68" t="s" s="4">
        <v>1176</v>
      </c>
      <c r="V68" t="s" s="4">
        <v>1177</v>
      </c>
      <c r="W68" t="s" s="11">
        <v>1178</v>
      </c>
      <c r="X68" t="s" s="11">
        <v>1179</v>
      </c>
    </row>
    <row r="69" ht="37.5" customHeight="1">
      <c r="A69" t="s" s="6">
        <v>1180</v>
      </c>
      <c r="B69" t="s" s="4">
        <v>1180</v>
      </c>
      <c r="C69" t="s" s="6">
        <v>1181</v>
      </c>
      <c r="D69" t="s" s="4">
        <v>1182</v>
      </c>
      <c r="E69" t="s" s="6">
        <v>1183</v>
      </c>
      <c r="F69" t="s" s="6">
        <v>1184</v>
      </c>
      <c r="G69" t="s" s="40">
        <v>1185</v>
      </c>
      <c r="H69" s="7">
        <v>0</v>
      </c>
      <c r="I69" t="s" s="6">
        <v>31</v>
      </c>
      <c r="J69" t="s" s="6">
        <v>31</v>
      </c>
      <c r="K69" t="s" s="4">
        <v>1186</v>
      </c>
      <c r="L69" t="s" s="6">
        <v>1187</v>
      </c>
      <c r="M69" s="14">
        <f>1800000+3200000</f>
        <v>5000000</v>
      </c>
      <c r="N69" t="s" s="6">
        <v>1188</v>
      </c>
      <c r="O69" t="s" s="6">
        <v>1189</v>
      </c>
      <c r="P69" t="s" s="4">
        <v>1190</v>
      </c>
      <c r="Q69" t="s" s="6">
        <v>1191</v>
      </c>
      <c r="R69" t="s" s="16">
        <v>1192</v>
      </c>
      <c r="S69" t="s" s="6">
        <v>1193</v>
      </c>
      <c r="T69" t="s" s="6">
        <v>1194</v>
      </c>
      <c r="U69" t="s" s="6">
        <v>1195</v>
      </c>
      <c r="V69" t="s" s="6">
        <v>1196</v>
      </c>
      <c r="W69" t="s" s="16">
        <v>1197</v>
      </c>
      <c r="X69" t="s" s="23">
        <v>1198</v>
      </c>
    </row>
    <row r="70" ht="37.5" customHeight="1">
      <c r="A70" t="s" s="6">
        <v>1199</v>
      </c>
      <c r="B70" t="s" s="13">
        <v>1200</v>
      </c>
      <c r="C70" t="s" s="6">
        <v>1201</v>
      </c>
      <c r="D70" t="s" s="4">
        <v>27</v>
      </c>
      <c r="E70" t="s" s="6">
        <v>1202</v>
      </c>
      <c r="F70" t="s" s="24">
        <v>1203</v>
      </c>
      <c r="G70" t="s" s="21">
        <v>1204</v>
      </c>
      <c r="H70" s="68">
        <v>4</v>
      </c>
      <c r="I70" t="s" s="6">
        <v>31</v>
      </c>
      <c r="J70" t="s" s="6">
        <v>31</v>
      </c>
      <c r="K70" t="s" s="4">
        <v>1205</v>
      </c>
      <c r="L70" t="s" s="6">
        <v>1206</v>
      </c>
      <c r="M70" s="14">
        <f>215707+35155+2318+1290</f>
        <v>254470</v>
      </c>
      <c r="N70" t="s" s="6">
        <v>1207</v>
      </c>
      <c r="O70" t="s" s="6">
        <v>1208</v>
      </c>
      <c r="P70" t="s" s="4">
        <v>1209</v>
      </c>
      <c r="Q70" t="s" s="6">
        <v>801</v>
      </c>
      <c r="R70" t="s" s="39">
        <v>1210</v>
      </c>
      <c r="S70" t="s" s="6">
        <v>1211</v>
      </c>
      <c r="T70" t="s" s="6">
        <v>1212</v>
      </c>
      <c r="U70" t="s" s="6">
        <v>1213</v>
      </c>
      <c r="V70" t="s" s="6">
        <v>1214</v>
      </c>
      <c r="W70" t="s" s="11">
        <v>1215</v>
      </c>
      <c r="X70" t="s" s="39">
        <v>1216</v>
      </c>
    </row>
    <row r="71" ht="37.5" customHeight="1">
      <c r="A71" t="s" s="6">
        <v>1217</v>
      </c>
      <c r="B71" t="s" s="4">
        <v>1218</v>
      </c>
      <c r="C71" t="s" s="4">
        <v>1219</v>
      </c>
      <c r="D71" t="s" s="4">
        <v>1220</v>
      </c>
      <c r="E71" t="s" s="6">
        <v>1221</v>
      </c>
      <c r="F71" t="s" s="6">
        <v>1222</v>
      </c>
      <c r="G71" t="s" s="46">
        <v>1185</v>
      </c>
      <c r="H71" s="7">
        <v>0</v>
      </c>
      <c r="I71" t="s" s="6">
        <v>31</v>
      </c>
      <c r="J71" t="s" s="6">
        <v>31</v>
      </c>
      <c r="K71" t="s" s="4">
        <v>1223</v>
      </c>
      <c r="L71" t="s" s="6">
        <v>1224</v>
      </c>
      <c r="M71" s="14">
        <v>100000</v>
      </c>
      <c r="N71" t="s" s="6">
        <v>1225</v>
      </c>
      <c r="O71" t="s" s="6">
        <v>1226</v>
      </c>
      <c r="P71" t="s" s="4">
        <v>1227</v>
      </c>
      <c r="Q71" t="s" s="6">
        <v>290</v>
      </c>
      <c r="R71" t="s" s="33">
        <v>1228</v>
      </c>
      <c r="S71" t="s" s="6">
        <v>1229</v>
      </c>
      <c r="T71" t="s" s="6">
        <v>1230</v>
      </c>
      <c r="U71" t="s" s="6">
        <v>1231</v>
      </c>
      <c r="V71" t="s" s="6">
        <v>1232</v>
      </c>
      <c r="W71" t="s" s="16">
        <v>1233</v>
      </c>
      <c r="X71" t="s" s="69">
        <v>1234</v>
      </c>
    </row>
    <row r="72" ht="37.5" customHeight="1">
      <c r="A72" t="s" s="6">
        <v>1235</v>
      </c>
      <c r="B72" t="s" s="4">
        <v>1235</v>
      </c>
      <c r="C72" t="s" s="4">
        <v>1236</v>
      </c>
      <c r="D72" t="s" s="4">
        <v>929</v>
      </c>
      <c r="E72" t="s" s="13">
        <v>1237</v>
      </c>
      <c r="F72" t="s" s="13">
        <v>1238</v>
      </c>
      <c r="G72" t="s" s="6">
        <v>1239</v>
      </c>
      <c r="H72" s="7">
        <v>1</v>
      </c>
      <c r="I72" t="s" s="6">
        <v>31</v>
      </c>
      <c r="J72" t="s" s="6">
        <v>31</v>
      </c>
      <c r="K72" t="s" s="6">
        <v>1240</v>
      </c>
      <c r="L72" t="s" s="6">
        <v>1241</v>
      </c>
      <c r="M72" s="14">
        <f>5000+2500+18000</f>
        <v>25500</v>
      </c>
      <c r="N72" t="s" s="6">
        <v>1242</v>
      </c>
      <c r="O72" t="s" s="70">
        <v>1243</v>
      </c>
      <c r="P72" t="s" s="4">
        <v>1244</v>
      </c>
      <c r="Q72" t="s" s="71">
        <v>1245</v>
      </c>
      <c r="R72" t="s" s="72">
        <v>1246</v>
      </c>
      <c r="S72" t="s" s="6">
        <v>1247</v>
      </c>
      <c r="T72" t="s" s="70">
        <v>1248</v>
      </c>
      <c r="U72" t="s" s="6">
        <v>1249</v>
      </c>
      <c r="V72" t="s" s="6">
        <v>1250</v>
      </c>
      <c r="W72" t="s" s="33">
        <v>1251</v>
      </c>
      <c r="X72" t="s" s="66">
        <v>1252</v>
      </c>
    </row>
    <row r="73" ht="37.5" customHeight="1">
      <c r="A73" t="s" s="6">
        <v>1253</v>
      </c>
      <c r="B73" t="s" s="4">
        <v>1253</v>
      </c>
      <c r="C73" t="s" s="19">
        <v>1254</v>
      </c>
      <c r="D73" t="s" s="4">
        <v>1255</v>
      </c>
      <c r="E73" t="s" s="6">
        <v>1256</v>
      </c>
      <c r="F73" t="s" s="6">
        <v>1257</v>
      </c>
      <c r="G73" t="s" s="6">
        <v>30</v>
      </c>
      <c r="H73" s="7">
        <v>1</v>
      </c>
      <c r="I73" t="s" s="6">
        <v>31</v>
      </c>
      <c r="J73" t="s" s="6">
        <v>31</v>
      </c>
      <c r="K73" t="s" s="4">
        <v>1258</v>
      </c>
      <c r="L73" t="s" s="4">
        <v>1259</v>
      </c>
      <c r="M73" s="14">
        <f>20000+47000</f>
        <v>67000</v>
      </c>
      <c r="N73" t="s" s="6">
        <v>269</v>
      </c>
      <c r="O73" t="s" s="70">
        <v>1260</v>
      </c>
      <c r="P73" t="s" s="4">
        <v>1261</v>
      </c>
      <c r="Q73" t="s" s="4">
        <v>1262</v>
      </c>
      <c r="R73" t="s" s="11">
        <v>1263</v>
      </c>
      <c r="S73" t="s" s="71">
        <v>1264</v>
      </c>
      <c r="T73" t="s" s="70">
        <v>1265</v>
      </c>
      <c r="U73" t="s" s="70">
        <v>1266</v>
      </c>
      <c r="V73" t="s" s="70">
        <v>1267</v>
      </c>
      <c r="W73" t="s" s="33">
        <v>1268</v>
      </c>
      <c r="X73" t="s" s="23">
        <v>1269</v>
      </c>
    </row>
    <row r="74" ht="37.5" customHeight="1">
      <c r="A74" t="s" s="13">
        <v>1270</v>
      </c>
      <c r="B74" t="s" s="24">
        <v>1271</v>
      </c>
      <c r="C74" t="s" s="21">
        <v>1272</v>
      </c>
      <c r="D74" t="s" s="30">
        <v>209</v>
      </c>
      <c r="E74" t="s" s="6">
        <v>1273</v>
      </c>
      <c r="F74" t="s" s="6">
        <v>1274</v>
      </c>
      <c r="G74" t="s" s="6">
        <v>106</v>
      </c>
      <c r="H74" s="7">
        <v>1</v>
      </c>
      <c r="I74" t="s" s="6">
        <v>31</v>
      </c>
      <c r="J74" t="s" s="6">
        <v>31</v>
      </c>
      <c r="K74" t="s" s="4">
        <v>1275</v>
      </c>
      <c r="L74" t="s" s="4">
        <v>1276</v>
      </c>
      <c r="M74" s="14">
        <v>100000</v>
      </c>
      <c r="N74" t="s" s="13">
        <v>1277</v>
      </c>
      <c r="O74" t="s" s="6">
        <v>35</v>
      </c>
      <c r="P74" t="s" s="4">
        <v>1278</v>
      </c>
      <c r="Q74" s="15"/>
      <c r="R74" t="s" s="33">
        <v>1279</v>
      </c>
      <c r="S74" t="s" s="4">
        <v>1280</v>
      </c>
      <c r="T74" t="s" s="13">
        <v>1281</v>
      </c>
      <c r="U74" t="s" s="4">
        <v>1282</v>
      </c>
      <c r="V74" t="s" s="4">
        <v>1283</v>
      </c>
      <c r="W74" t="s" s="11">
        <v>1284</v>
      </c>
      <c r="X74" t="s" s="12">
        <v>1285</v>
      </c>
    </row>
    <row r="75" ht="37.5" customHeight="1">
      <c r="A75" t="s" s="4">
        <v>1286</v>
      </c>
      <c r="B75" t="s" s="4">
        <v>1287</v>
      </c>
      <c r="C75" t="s" s="27">
        <v>1288</v>
      </c>
      <c r="D75" t="s" s="4">
        <v>209</v>
      </c>
      <c r="E75" t="s" s="6">
        <v>1289</v>
      </c>
      <c r="F75" t="s" s="4">
        <v>48</v>
      </c>
      <c r="G75" t="s" s="4">
        <v>30</v>
      </c>
      <c r="H75" s="7">
        <v>1</v>
      </c>
      <c r="I75" t="s" s="6">
        <v>31</v>
      </c>
      <c r="J75" t="s" s="6">
        <v>31</v>
      </c>
      <c r="K75" t="s" s="4">
        <v>1290</v>
      </c>
      <c r="L75" t="s" s="4">
        <v>1291</v>
      </c>
      <c r="M75" s="14">
        <v>470</v>
      </c>
      <c r="N75" t="s" s="6">
        <v>1292</v>
      </c>
      <c r="O75" t="s" s="6">
        <v>35</v>
      </c>
      <c r="P75" t="s" s="4">
        <v>1293</v>
      </c>
      <c r="Q75" s="17"/>
      <c r="R75" t="s" s="4">
        <v>497</v>
      </c>
      <c r="S75" t="s" s="4">
        <v>1294</v>
      </c>
      <c r="T75" t="s" s="6">
        <v>1295</v>
      </c>
      <c r="U75" t="s" s="4">
        <v>1296</v>
      </c>
      <c r="V75" t="s" s="4">
        <v>1297</v>
      </c>
      <c r="W75" t="s" s="11">
        <v>1298</v>
      </c>
      <c r="X75" t="s" s="61">
        <v>1299</v>
      </c>
    </row>
    <row r="76" ht="37.5" customHeight="1">
      <c r="A76" t="s" s="73">
        <v>1300</v>
      </c>
      <c r="B76" t="s" s="4">
        <v>1301</v>
      </c>
      <c r="C76" t="s" s="4">
        <v>1302</v>
      </c>
      <c r="D76" t="s" s="4">
        <v>1303</v>
      </c>
      <c r="E76" t="s" s="6">
        <v>1304</v>
      </c>
      <c r="F76" t="s" s="4">
        <v>1305</v>
      </c>
      <c r="G76" t="s" s="4">
        <v>1306</v>
      </c>
      <c r="H76" s="7">
        <v>1</v>
      </c>
      <c r="I76" t="s" s="6">
        <v>31</v>
      </c>
      <c r="J76" t="s" s="6">
        <v>31</v>
      </c>
      <c r="K76" t="s" s="4">
        <v>1307</v>
      </c>
      <c r="L76" t="s" s="4">
        <v>1308</v>
      </c>
      <c r="M76" s="14">
        <v>3000000</v>
      </c>
      <c r="N76" t="s" s="6">
        <v>1309</v>
      </c>
      <c r="O76" t="s" s="4">
        <v>1310</v>
      </c>
      <c r="P76" t="s" s="20">
        <v>1311</v>
      </c>
      <c r="Q76" t="s" s="21">
        <v>92</v>
      </c>
      <c r="R76" t="s" s="55">
        <v>1312</v>
      </c>
      <c r="S76" t="s" s="4">
        <v>1313</v>
      </c>
      <c r="T76" t="s" s="4">
        <v>1314</v>
      </c>
      <c r="U76" t="s" s="4">
        <v>1315</v>
      </c>
      <c r="V76" t="s" s="4">
        <v>1316</v>
      </c>
      <c r="W76" t="s" s="11">
        <v>1317</v>
      </c>
      <c r="X76" t="s" s="39">
        <v>1318</v>
      </c>
    </row>
    <row r="77" ht="37.5" customHeight="1">
      <c r="A77" t="s" s="73">
        <v>1319</v>
      </c>
      <c r="B77" t="s" s="4">
        <v>1319</v>
      </c>
      <c r="C77" t="s" s="4">
        <v>1320</v>
      </c>
      <c r="D77" t="s" s="4">
        <v>1321</v>
      </c>
      <c r="E77" t="s" s="6">
        <v>1322</v>
      </c>
      <c r="F77" t="s" s="4">
        <v>1323</v>
      </c>
      <c r="G77" t="s" s="4">
        <v>1324</v>
      </c>
      <c r="H77" s="7">
        <v>1</v>
      </c>
      <c r="I77" t="s" s="6">
        <v>31</v>
      </c>
      <c r="J77" t="s" s="6">
        <v>31</v>
      </c>
      <c r="K77" t="s" s="4">
        <v>1325</v>
      </c>
      <c r="L77" t="s" s="4">
        <v>1326</v>
      </c>
      <c r="M77" t="s" s="32">
        <v>1327</v>
      </c>
      <c r="N77" t="s" s="6">
        <v>89</v>
      </c>
      <c r="O77" t="s" s="4">
        <v>1328</v>
      </c>
      <c r="P77" t="s" s="4">
        <v>1329</v>
      </c>
      <c r="Q77" t="s" s="74">
        <v>92</v>
      </c>
      <c r="R77" t="s" s="39">
        <v>1330</v>
      </c>
      <c r="S77" t="s" s="6">
        <v>1331</v>
      </c>
      <c r="T77" t="s" s="4">
        <v>1332</v>
      </c>
      <c r="U77" t="s" s="4">
        <v>1333</v>
      </c>
      <c r="V77" t="s" s="4">
        <v>1334</v>
      </c>
      <c r="W77" t="s" s="11">
        <v>1335</v>
      </c>
      <c r="X77" t="s" s="39">
        <v>1336</v>
      </c>
    </row>
    <row r="78" ht="37.5" customHeight="1">
      <c r="A78" t="s" s="73">
        <v>1337</v>
      </c>
      <c r="B78" t="s" s="4">
        <v>1338</v>
      </c>
      <c r="C78" t="s" s="4">
        <v>1339</v>
      </c>
      <c r="D78" t="s" s="4">
        <v>1340</v>
      </c>
      <c r="E78" t="s" s="6">
        <v>1341</v>
      </c>
      <c r="F78" t="s" s="6">
        <v>1342</v>
      </c>
      <c r="G78" t="s" s="6">
        <v>1343</v>
      </c>
      <c r="H78" s="7">
        <v>2</v>
      </c>
      <c r="I78" t="s" s="6">
        <v>31</v>
      </c>
      <c r="J78" t="s" s="6">
        <v>31</v>
      </c>
      <c r="K78" t="s" s="6">
        <v>1344</v>
      </c>
      <c r="L78" t="s" s="6">
        <v>1345</v>
      </c>
      <c r="M78" s="14">
        <v>556</v>
      </c>
      <c r="N78" t="s" s="6">
        <v>1346</v>
      </c>
      <c r="O78" t="s" s="70">
        <v>1347</v>
      </c>
      <c r="P78" t="s" s="20">
        <v>1348</v>
      </c>
      <c r="Q78" t="s" s="21">
        <v>180</v>
      </c>
      <c r="R78" t="s" s="30">
        <v>497</v>
      </c>
      <c r="S78" t="s" s="71">
        <v>1349</v>
      </c>
      <c r="T78" t="s" s="70">
        <v>1350</v>
      </c>
      <c r="U78" t="s" s="70">
        <v>1351</v>
      </c>
      <c r="V78" t="s" s="70">
        <v>1352</v>
      </c>
      <c r="W78" t="s" s="75">
        <v>1353</v>
      </c>
      <c r="X78" t="s" s="39">
        <v>1354</v>
      </c>
    </row>
    <row r="79" ht="37.5" customHeight="1">
      <c r="A79" t="s" s="73">
        <v>1355</v>
      </c>
      <c r="B79" t="s" s="4">
        <v>1356</v>
      </c>
      <c r="C79" t="s" s="4">
        <v>1357</v>
      </c>
      <c r="D79" t="s" s="4">
        <v>1358</v>
      </c>
      <c r="E79" t="s" s="6">
        <v>1359</v>
      </c>
      <c r="F79" t="s" s="4">
        <v>1360</v>
      </c>
      <c r="G79" t="s" s="4">
        <v>880</v>
      </c>
      <c r="H79" s="7">
        <v>1</v>
      </c>
      <c r="I79" t="s" s="6">
        <v>31</v>
      </c>
      <c r="J79" t="s" s="6">
        <v>31</v>
      </c>
      <c r="K79" t="s" s="4">
        <v>1361</v>
      </c>
      <c r="L79" t="s" s="4">
        <v>1362</v>
      </c>
      <c r="M79" s="14">
        <f>80000+10000+1200000+1000</f>
        <v>1291000</v>
      </c>
      <c r="N79" t="s" s="6">
        <v>1363</v>
      </c>
      <c r="O79" t="s" s="4">
        <v>35</v>
      </c>
      <c r="P79" t="s" s="4">
        <v>1364</v>
      </c>
      <c r="Q79" s="26"/>
      <c r="R79" t="s" s="11">
        <v>1365</v>
      </c>
      <c r="S79" t="s" s="4">
        <v>1366</v>
      </c>
      <c r="T79" t="s" s="4">
        <v>1367</v>
      </c>
      <c r="U79" t="s" s="4">
        <v>1368</v>
      </c>
      <c r="V79" t="s" s="4">
        <v>1369</v>
      </c>
      <c r="W79" t="s" s="11">
        <v>1370</v>
      </c>
      <c r="X79" t="s" s="11">
        <v>1371</v>
      </c>
    </row>
    <row r="80" ht="37.5" customHeight="1">
      <c r="A80" t="s" s="73">
        <v>1372</v>
      </c>
      <c r="B80" t="s" s="4">
        <v>1373</v>
      </c>
      <c r="C80" t="s" s="4">
        <v>1374</v>
      </c>
      <c r="D80" t="s" s="4">
        <v>46</v>
      </c>
      <c r="E80" t="s" s="13">
        <v>47</v>
      </c>
      <c r="F80" t="s" s="6">
        <v>1375</v>
      </c>
      <c r="G80" t="s" s="6">
        <v>30</v>
      </c>
      <c r="H80" s="7">
        <v>1</v>
      </c>
      <c r="I80" t="s" s="6">
        <v>31</v>
      </c>
      <c r="J80" t="s" s="6">
        <v>31</v>
      </c>
      <c r="K80" t="s" s="6">
        <v>1376</v>
      </c>
      <c r="L80" t="s" s="6">
        <v>1377</v>
      </c>
      <c r="M80" s="14">
        <v>50000</v>
      </c>
      <c r="N80" t="s" s="6">
        <v>1101</v>
      </c>
      <c r="O80" t="s" s="6">
        <v>288</v>
      </c>
      <c r="P80" t="s" s="4">
        <v>1378</v>
      </c>
      <c r="Q80" t="s" s="70">
        <v>801</v>
      </c>
      <c r="R80" t="s" s="11">
        <v>1379</v>
      </c>
      <c r="S80" t="s" s="6">
        <v>1380</v>
      </c>
      <c r="T80" t="s" s="6">
        <v>1381</v>
      </c>
      <c r="U80" s="15"/>
      <c r="V80" t="s" s="6">
        <v>1382</v>
      </c>
      <c r="W80" t="s" s="33">
        <v>1383</v>
      </c>
      <c r="X80" t="s" s="69">
        <v>1384</v>
      </c>
    </row>
    <row r="81" ht="37.5" customHeight="1">
      <c r="A81" t="s" s="73">
        <v>1385</v>
      </c>
      <c r="B81" t="s" s="4">
        <v>1386</v>
      </c>
      <c r="C81" t="s" s="4">
        <v>1387</v>
      </c>
      <c r="D81" t="s" s="4">
        <v>1388</v>
      </c>
      <c r="E81" t="s" s="6">
        <v>1389</v>
      </c>
      <c r="F81" t="s" s="19">
        <v>511</v>
      </c>
      <c r="G81" t="s" s="4">
        <v>1390</v>
      </c>
      <c r="H81" s="15"/>
      <c r="I81" t="s" s="6">
        <v>31</v>
      </c>
      <c r="J81" t="s" s="6">
        <v>31</v>
      </c>
      <c r="K81" t="s" s="6">
        <v>1391</v>
      </c>
      <c r="L81" t="s" s="4">
        <v>1392</v>
      </c>
      <c r="M81" s="31"/>
      <c r="N81" t="s" s="8">
        <v>1393</v>
      </c>
      <c r="O81" t="s" s="76">
        <v>288</v>
      </c>
      <c r="P81" t="s" s="6">
        <v>1394</v>
      </c>
      <c r="Q81" s="15"/>
      <c r="R81" t="s" s="4">
        <v>1395</v>
      </c>
      <c r="S81" t="s" s="4">
        <v>1396</v>
      </c>
      <c r="T81" t="s" s="4">
        <v>1397</v>
      </c>
      <c r="U81" t="s" s="6">
        <v>1398</v>
      </c>
      <c r="V81" t="s" s="4">
        <v>1399</v>
      </c>
      <c r="W81" t="s" s="11">
        <v>1400</v>
      </c>
      <c r="X81" t="s" s="11">
        <v>1401</v>
      </c>
    </row>
    <row r="82" ht="37.5" customHeight="1">
      <c r="A82" t="s" s="6">
        <v>1402</v>
      </c>
      <c r="B82" t="s" s="4">
        <v>1403</v>
      </c>
      <c r="C82" t="s" s="4">
        <v>1404</v>
      </c>
      <c r="D82" t="s" s="4">
        <v>27</v>
      </c>
      <c r="E82" s="36"/>
      <c r="F82" t="s" s="21">
        <v>1405</v>
      </c>
      <c r="G82" t="s" s="30">
        <v>1406</v>
      </c>
      <c r="H82" s="7">
        <v>2</v>
      </c>
      <c r="I82" t="s" s="6">
        <v>31</v>
      </c>
      <c r="J82" t="s" s="6">
        <v>31</v>
      </c>
      <c r="K82" t="s" s="6">
        <v>1407</v>
      </c>
      <c r="L82" t="s" s="6">
        <v>1408</v>
      </c>
      <c r="M82" s="31"/>
      <c r="N82" t="s" s="6">
        <v>1409</v>
      </c>
      <c r="O82" s="15"/>
      <c r="P82" t="s" s="6">
        <v>1410</v>
      </c>
      <c r="Q82" t="s" s="6">
        <v>92</v>
      </c>
      <c r="R82" t="s" s="39">
        <v>1411</v>
      </c>
      <c r="S82" t="s" s="6">
        <v>1412</v>
      </c>
      <c r="T82" t="s" s="6">
        <v>1413</v>
      </c>
      <c r="U82" t="s" s="6">
        <v>1414</v>
      </c>
      <c r="V82" t="s" s="6">
        <v>1415</v>
      </c>
      <c r="W82" t="s" s="39">
        <v>1416</v>
      </c>
      <c r="X82" s="31"/>
    </row>
    <row r="83" ht="37.5" customHeight="1">
      <c r="A83" t="s" s="73">
        <v>1417</v>
      </c>
      <c r="B83" t="s" s="4">
        <v>1418</v>
      </c>
      <c r="C83" t="s" s="4">
        <v>1419</v>
      </c>
      <c r="D83" t="s" s="4">
        <v>27</v>
      </c>
      <c r="E83" t="s" s="6">
        <v>1420</v>
      </c>
      <c r="F83" t="s" s="27">
        <v>85</v>
      </c>
      <c r="G83" t="s" s="4">
        <v>30</v>
      </c>
      <c r="H83" s="7">
        <v>1</v>
      </c>
      <c r="I83" t="s" s="6">
        <v>31</v>
      </c>
      <c r="J83" t="s" s="6">
        <v>31</v>
      </c>
      <c r="K83" t="s" s="4">
        <v>1421</v>
      </c>
      <c r="L83" t="s" s="4">
        <v>1422</v>
      </c>
      <c r="M83" s="14">
        <f>26000</f>
        <v>26000</v>
      </c>
      <c r="N83" t="s" s="6">
        <v>1423</v>
      </c>
      <c r="O83" t="s" s="4">
        <v>1424</v>
      </c>
      <c r="P83" t="s" s="4">
        <v>1425</v>
      </c>
      <c r="Q83" s="10"/>
      <c r="R83" t="s" s="11">
        <v>1426</v>
      </c>
      <c r="S83" t="s" s="4">
        <v>1427</v>
      </c>
      <c r="T83" t="s" s="4">
        <v>1428</v>
      </c>
      <c r="U83" t="s" s="4">
        <v>1429</v>
      </c>
      <c r="V83" t="s" s="4">
        <v>1430</v>
      </c>
      <c r="W83" t="s" s="11">
        <v>1431</v>
      </c>
      <c r="X83" t="s" s="11">
        <v>1432</v>
      </c>
    </row>
    <row r="84" ht="37.5" customHeight="1">
      <c r="A84" t="s" s="73">
        <v>1433</v>
      </c>
      <c r="B84" t="s" s="4">
        <v>1433</v>
      </c>
      <c r="C84" t="s" s="4">
        <v>1434</v>
      </c>
      <c r="D84" t="s" s="4">
        <v>491</v>
      </c>
      <c r="E84" t="s" s="6">
        <v>282</v>
      </c>
      <c r="F84" t="s" s="4">
        <v>1435</v>
      </c>
      <c r="G84" t="s" s="4">
        <v>30</v>
      </c>
      <c r="H84" s="7">
        <v>1</v>
      </c>
      <c r="I84" t="s" s="6">
        <v>31</v>
      </c>
      <c r="J84" t="s" s="6">
        <v>31</v>
      </c>
      <c r="K84" t="s" s="4">
        <v>1436</v>
      </c>
      <c r="L84" t="s" s="4">
        <v>1437</v>
      </c>
      <c r="M84" s="14">
        <f>1400+10000</f>
        <v>11400</v>
      </c>
      <c r="N84" t="s" s="6">
        <v>883</v>
      </c>
      <c r="O84" t="s" s="4">
        <v>1438</v>
      </c>
      <c r="P84" t="s" s="4">
        <v>1439</v>
      </c>
      <c r="Q84" s="10"/>
      <c r="R84" t="s" s="11">
        <v>1440</v>
      </c>
      <c r="S84" t="s" s="6">
        <v>1441</v>
      </c>
      <c r="T84" t="s" s="4">
        <v>1442</v>
      </c>
      <c r="U84" t="s" s="4">
        <v>1443</v>
      </c>
      <c r="V84" t="s" s="4">
        <v>1444</v>
      </c>
      <c r="W84" t="s" s="11">
        <v>1445</v>
      </c>
      <c r="X84" t="s" s="11">
        <v>1446</v>
      </c>
    </row>
    <row r="85" ht="37.5" customHeight="1">
      <c r="A85" t="s" s="73">
        <v>1447</v>
      </c>
      <c r="B85" t="s" s="4">
        <v>1447</v>
      </c>
      <c r="C85" t="s" s="4">
        <v>1448</v>
      </c>
      <c r="D85" t="s" s="4">
        <v>929</v>
      </c>
      <c r="E85" t="s" s="6">
        <v>1449</v>
      </c>
      <c r="F85" t="s" s="4">
        <v>1450</v>
      </c>
      <c r="G85" t="s" s="4">
        <v>1451</v>
      </c>
      <c r="H85" s="15"/>
      <c r="I85" t="s" s="6">
        <v>31</v>
      </c>
      <c r="J85" t="s" s="6">
        <v>31</v>
      </c>
      <c r="K85" t="s" s="4">
        <v>1452</v>
      </c>
      <c r="L85" t="s" s="4">
        <v>1453</v>
      </c>
      <c r="M85" s="31"/>
      <c r="N85" t="s" s="6">
        <v>1454</v>
      </c>
      <c r="O85" t="s" s="6">
        <v>288</v>
      </c>
      <c r="P85" t="s" s="4">
        <v>1455</v>
      </c>
      <c r="Q85" s="15"/>
      <c r="R85" t="s" s="11">
        <v>1456</v>
      </c>
      <c r="S85" t="s" s="4">
        <v>1457</v>
      </c>
      <c r="T85" t="s" s="4">
        <v>1458</v>
      </c>
      <c r="U85" t="s" s="4">
        <v>1459</v>
      </c>
      <c r="V85" t="s" s="4">
        <v>1460</v>
      </c>
      <c r="W85" t="s" s="11">
        <v>1461</v>
      </c>
      <c r="X85" t="s" s="11">
        <v>1462</v>
      </c>
    </row>
    <row r="86" ht="37.5" customHeight="1">
      <c r="A86" t="s" s="73">
        <v>1463</v>
      </c>
      <c r="B86" t="s" s="4">
        <v>1463</v>
      </c>
      <c r="C86" t="s" s="4">
        <v>1464</v>
      </c>
      <c r="D86" t="s" s="4">
        <v>27</v>
      </c>
      <c r="E86" t="s" s="6">
        <v>1465</v>
      </c>
      <c r="F86" t="s" s="4">
        <v>1466</v>
      </c>
      <c r="G86" t="s" s="4">
        <v>30</v>
      </c>
      <c r="H86" s="15"/>
      <c r="I86" t="s" s="6">
        <v>31</v>
      </c>
      <c r="J86" t="s" s="6">
        <v>31</v>
      </c>
      <c r="K86" t="s" s="4">
        <v>1467</v>
      </c>
      <c r="L86" t="s" s="4">
        <v>1468</v>
      </c>
      <c r="M86" s="31"/>
      <c r="N86" t="s" s="6">
        <v>1469</v>
      </c>
      <c r="O86" t="s" s="6">
        <v>1470</v>
      </c>
      <c r="P86" t="s" s="4">
        <v>1471</v>
      </c>
      <c r="Q86" s="15"/>
      <c r="R86" t="s" s="11">
        <v>1472</v>
      </c>
      <c r="S86" t="s" s="4">
        <v>1473</v>
      </c>
      <c r="T86" t="s" s="4">
        <v>1474</v>
      </c>
      <c r="U86" t="s" s="4">
        <v>1475</v>
      </c>
      <c r="V86" t="s" s="4">
        <v>1476</v>
      </c>
      <c r="W86" t="s" s="11">
        <v>1477</v>
      </c>
      <c r="X86" t="s" s="11">
        <v>1478</v>
      </c>
    </row>
    <row r="87" ht="37.5" customHeight="1">
      <c r="A87" t="s" s="4">
        <v>1479</v>
      </c>
      <c r="B87" t="s" s="4">
        <v>1480</v>
      </c>
      <c r="C87" t="s" s="4">
        <v>1481</v>
      </c>
      <c r="D87" t="s" s="4">
        <v>120</v>
      </c>
      <c r="E87" t="s" s="6">
        <v>1482</v>
      </c>
      <c r="F87" t="s" s="4">
        <v>1483</v>
      </c>
      <c r="G87" t="s" s="4">
        <v>1484</v>
      </c>
      <c r="H87" s="15"/>
      <c r="I87" t="s" s="6">
        <v>1485</v>
      </c>
      <c r="J87" t="s" s="6">
        <v>213</v>
      </c>
      <c r="K87" t="s" s="6">
        <v>1486</v>
      </c>
      <c r="L87" t="s" s="4">
        <v>1487</v>
      </c>
      <c r="M87" s="31"/>
      <c r="N87" t="s" s="4">
        <v>1488</v>
      </c>
      <c r="O87" t="s" s="32">
        <v>1489</v>
      </c>
      <c r="P87" t="s" s="6">
        <v>1490</v>
      </c>
      <c r="Q87" s="15"/>
      <c r="R87" s="10"/>
      <c r="S87" t="s" s="4">
        <v>1491</v>
      </c>
      <c r="T87" t="s" s="4">
        <v>1492</v>
      </c>
      <c r="U87" t="s" s="4">
        <v>1493</v>
      </c>
      <c r="V87" t="s" s="4">
        <v>1494</v>
      </c>
      <c r="W87" t="s" s="12">
        <v>1495</v>
      </c>
      <c r="X87" t="s" s="11">
        <v>1496</v>
      </c>
    </row>
    <row r="88" ht="37.5" customHeight="1">
      <c r="A88" t="s" s="4">
        <v>1497</v>
      </c>
      <c r="B88" t="s" s="4">
        <v>1498</v>
      </c>
      <c r="C88" t="s" s="4">
        <v>1499</v>
      </c>
      <c r="D88" t="s" s="4">
        <v>120</v>
      </c>
      <c r="E88" t="s" s="6">
        <v>1500</v>
      </c>
      <c r="F88" t="s" s="4">
        <v>1501</v>
      </c>
      <c r="G88" t="s" s="4">
        <v>106</v>
      </c>
      <c r="H88" s="15"/>
      <c r="I88" t="s" s="6">
        <v>1485</v>
      </c>
      <c r="J88" t="s" s="6">
        <v>31</v>
      </c>
      <c r="K88" t="s" s="6">
        <v>1502</v>
      </c>
      <c r="L88" t="s" s="4">
        <v>1503</v>
      </c>
      <c r="M88" s="31"/>
      <c r="N88" t="s" s="4">
        <v>1504</v>
      </c>
      <c r="O88" t="s" s="32">
        <v>1505</v>
      </c>
      <c r="P88" t="s" s="6">
        <v>1506</v>
      </c>
      <c r="Q88" s="15"/>
      <c r="R88" t="s" s="4">
        <v>1507</v>
      </c>
      <c r="S88" t="s" s="4">
        <v>1508</v>
      </c>
      <c r="T88" t="s" s="4">
        <v>1509</v>
      </c>
      <c r="U88" t="s" s="4">
        <v>1510</v>
      </c>
      <c r="V88" t="s" s="4">
        <v>1511</v>
      </c>
      <c r="W88" t="s" s="11">
        <v>1512</v>
      </c>
      <c r="X88" t="s" s="11">
        <v>1513</v>
      </c>
    </row>
    <row r="89" ht="37.5" customHeight="1">
      <c r="A89" t="s" s="29">
        <v>1514</v>
      </c>
      <c r="B89" t="s" s="29">
        <v>1515</v>
      </c>
      <c r="C89" t="s" s="29">
        <v>1516</v>
      </c>
      <c r="D89" t="s" s="4">
        <v>929</v>
      </c>
      <c r="E89" t="s" s="4">
        <v>1517</v>
      </c>
      <c r="F89" t="s" s="4">
        <v>1518</v>
      </c>
      <c r="G89" t="s" s="4">
        <v>1519</v>
      </c>
      <c r="H89" s="15"/>
      <c r="I89" t="s" s="6">
        <v>1485</v>
      </c>
      <c r="J89" t="s" s="6">
        <v>213</v>
      </c>
      <c r="K89" t="s" s="6">
        <v>1520</v>
      </c>
      <c r="L89" t="s" s="29">
        <v>1521</v>
      </c>
      <c r="M89" s="31"/>
      <c r="N89" t="s" s="29">
        <v>1522</v>
      </c>
      <c r="O89" t="s" s="32">
        <v>1523</v>
      </c>
      <c r="P89" t="s" s="6">
        <v>1524</v>
      </c>
      <c r="Q89" t="s" s="6">
        <v>499</v>
      </c>
      <c r="R89" t="s" s="4">
        <v>1525</v>
      </c>
      <c r="S89" t="s" s="4">
        <v>1526</v>
      </c>
      <c r="T89" t="s" s="4">
        <v>1527</v>
      </c>
      <c r="U89" t="s" s="6">
        <v>1528</v>
      </c>
      <c r="V89" t="s" s="4">
        <v>1529</v>
      </c>
      <c r="W89" t="s" s="51">
        <v>1530</v>
      </c>
      <c r="X89" t="s" s="11">
        <v>1531</v>
      </c>
    </row>
    <row r="90" ht="37.5" customHeight="1">
      <c r="A90" t="s" s="4">
        <v>1532</v>
      </c>
      <c r="B90" t="s" s="4">
        <v>1533</v>
      </c>
      <c r="C90" t="s" s="4">
        <v>1534</v>
      </c>
      <c r="D90" t="s" s="4">
        <v>27</v>
      </c>
      <c r="E90" t="s" s="6">
        <v>1535</v>
      </c>
      <c r="F90" t="s" s="4">
        <v>1536</v>
      </c>
      <c r="G90" t="s" s="4">
        <v>1537</v>
      </c>
      <c r="H90" s="7">
        <v>3</v>
      </c>
      <c r="I90" t="s" s="6">
        <v>213</v>
      </c>
      <c r="J90" t="s" s="6">
        <v>31</v>
      </c>
      <c r="K90" t="s" s="4">
        <v>1538</v>
      </c>
      <c r="L90" t="s" s="4">
        <v>1539</v>
      </c>
      <c r="M90" s="14">
        <v>4000</v>
      </c>
      <c r="N90" t="s" s="6">
        <v>1540</v>
      </c>
      <c r="O90" t="s" s="6">
        <v>35</v>
      </c>
      <c r="P90" t="s" s="4">
        <v>1541</v>
      </c>
      <c r="Q90" s="10"/>
      <c r="R90" t="s" s="11">
        <v>1542</v>
      </c>
      <c r="S90" t="s" s="4">
        <v>1543</v>
      </c>
      <c r="T90" t="s" s="4">
        <v>1544</v>
      </c>
      <c r="U90" t="s" s="6">
        <v>1545</v>
      </c>
      <c r="V90" t="s" s="6">
        <v>1546</v>
      </c>
      <c r="W90" t="s" s="11">
        <v>1547</v>
      </c>
      <c r="X90" t="s" s="11">
        <v>1548</v>
      </c>
    </row>
    <row r="91" ht="37.5" customHeight="1">
      <c r="A91" t="s" s="4">
        <v>1549</v>
      </c>
      <c r="B91" t="s" s="4">
        <v>1550</v>
      </c>
      <c r="C91" t="s" s="4">
        <v>1551</v>
      </c>
      <c r="D91" t="s" s="4">
        <v>27</v>
      </c>
      <c r="E91" t="s" s="6">
        <v>1552</v>
      </c>
      <c r="F91" t="s" s="4">
        <v>1553</v>
      </c>
      <c r="G91" t="s" s="4">
        <v>106</v>
      </c>
      <c r="H91" s="7">
        <v>1</v>
      </c>
      <c r="I91" t="s" s="6">
        <v>213</v>
      </c>
      <c r="J91" t="s" s="6">
        <v>31</v>
      </c>
      <c r="K91" t="s" s="4">
        <v>1554</v>
      </c>
      <c r="L91" t="s" s="4">
        <v>1555</v>
      </c>
      <c r="M91" s="14">
        <v>37300</v>
      </c>
      <c r="N91" t="s" s="6">
        <v>1556</v>
      </c>
      <c r="O91" t="s" s="6">
        <v>35</v>
      </c>
      <c r="P91" t="s" s="4">
        <v>1557</v>
      </c>
      <c r="Q91" t="s" s="4">
        <v>92</v>
      </c>
      <c r="R91" t="s" s="39">
        <v>1558</v>
      </c>
      <c r="S91" t="s" s="4">
        <v>1559</v>
      </c>
      <c r="T91" t="s" s="4">
        <v>1560</v>
      </c>
      <c r="U91" t="s" s="4">
        <v>1561</v>
      </c>
      <c r="V91" t="s" s="4">
        <v>1562</v>
      </c>
      <c r="W91" t="s" s="39">
        <v>1563</v>
      </c>
      <c r="X91" t="s" s="39">
        <v>1564</v>
      </c>
    </row>
    <row r="92" ht="37.5" customHeight="1">
      <c r="A92" t="s" s="4">
        <v>1565</v>
      </c>
      <c r="B92" t="s" s="4">
        <v>1566</v>
      </c>
      <c r="C92" t="s" s="4">
        <v>1567</v>
      </c>
      <c r="D92" t="s" s="4">
        <v>27</v>
      </c>
      <c r="E92" t="s" s="6">
        <v>1568</v>
      </c>
      <c r="F92" t="s" s="4">
        <v>1569</v>
      </c>
      <c r="G92" t="s" s="4">
        <v>1570</v>
      </c>
      <c r="H92" s="7">
        <v>2</v>
      </c>
      <c r="I92" t="s" s="6">
        <v>213</v>
      </c>
      <c r="J92" t="s" s="6">
        <v>31</v>
      </c>
      <c r="K92" t="s" s="4">
        <v>1571</v>
      </c>
      <c r="L92" t="s" s="4">
        <v>1572</v>
      </c>
      <c r="M92" s="14">
        <f>50000000+25000000</f>
        <v>75000000</v>
      </c>
      <c r="N92" t="s" s="4">
        <v>1573</v>
      </c>
      <c r="O92" t="s" s="6">
        <v>35</v>
      </c>
      <c r="P92" t="s" s="4">
        <v>1574</v>
      </c>
      <c r="Q92" s="10"/>
      <c r="R92" t="s" s="11">
        <v>1575</v>
      </c>
      <c r="S92" t="s" s="4">
        <v>1576</v>
      </c>
      <c r="T92" t="s" s="4">
        <v>1577</v>
      </c>
      <c r="U92" t="s" s="4">
        <v>1578</v>
      </c>
      <c r="V92" t="s" s="4">
        <v>1579</v>
      </c>
      <c r="W92" t="s" s="11">
        <v>1580</v>
      </c>
      <c r="X92" t="s" s="11">
        <v>1581</v>
      </c>
    </row>
    <row r="93" ht="37.5" customHeight="1">
      <c r="A93" t="s" s="4">
        <v>1582</v>
      </c>
      <c r="B93" t="s" s="4">
        <v>1583</v>
      </c>
      <c r="C93" t="s" s="4">
        <v>1584</v>
      </c>
      <c r="D93" t="s" s="4">
        <v>191</v>
      </c>
      <c r="E93" t="s" s="6">
        <v>1585</v>
      </c>
      <c r="F93" t="s" s="4">
        <v>1586</v>
      </c>
      <c r="G93" t="s" s="4">
        <v>1587</v>
      </c>
      <c r="H93" s="15"/>
      <c r="I93" t="s" s="6">
        <v>213</v>
      </c>
      <c r="J93" t="s" s="6">
        <v>213</v>
      </c>
      <c r="K93" t="s" s="6">
        <v>1588</v>
      </c>
      <c r="L93" t="s" s="4">
        <v>1589</v>
      </c>
      <c r="M93" s="31"/>
      <c r="N93" t="s" s="4">
        <v>883</v>
      </c>
      <c r="O93" t="s" s="32">
        <v>1590</v>
      </c>
      <c r="P93" t="s" s="6">
        <v>1591</v>
      </c>
      <c r="Q93" s="15"/>
      <c r="R93" t="s" s="11">
        <v>1592</v>
      </c>
      <c r="S93" t="s" s="4">
        <v>1593</v>
      </c>
      <c r="T93" t="s" s="4">
        <v>1594</v>
      </c>
      <c r="U93" t="s" s="4">
        <v>1595</v>
      </c>
      <c r="V93" t="s" s="4">
        <v>1596</v>
      </c>
      <c r="W93" t="s" s="4">
        <v>1597</v>
      </c>
      <c r="X93" t="s" s="11">
        <v>1598</v>
      </c>
    </row>
    <row r="94" ht="37.5" customHeight="1">
      <c r="A94" t="s" s="29">
        <v>1599</v>
      </c>
      <c r="B94" t="s" s="29">
        <v>1600</v>
      </c>
      <c r="C94" t="s" s="29">
        <v>1601</v>
      </c>
      <c r="D94" t="s" s="4">
        <v>120</v>
      </c>
      <c r="E94" s="15"/>
      <c r="F94" t="s" s="4">
        <v>1602</v>
      </c>
      <c r="G94" t="s" s="4">
        <v>1603</v>
      </c>
      <c r="H94" s="15"/>
      <c r="I94" t="s" s="6">
        <v>213</v>
      </c>
      <c r="J94" t="s" s="6">
        <v>213</v>
      </c>
      <c r="K94" t="s" s="6">
        <v>1604</v>
      </c>
      <c r="L94" t="s" s="29">
        <v>1605</v>
      </c>
      <c r="M94" s="31"/>
      <c r="N94" t="s" s="29">
        <v>1606</v>
      </c>
      <c r="O94" t="s" s="32">
        <v>1607</v>
      </c>
      <c r="P94" t="s" s="6">
        <v>1608</v>
      </c>
      <c r="Q94" s="77"/>
      <c r="R94" t="s" s="4">
        <v>1609</v>
      </c>
      <c r="S94" t="s" s="29">
        <v>1610</v>
      </c>
      <c r="T94" t="s" s="29">
        <v>1611</v>
      </c>
      <c r="U94" t="s" s="6">
        <v>1612</v>
      </c>
      <c r="V94" t="s" s="4">
        <v>1613</v>
      </c>
      <c r="W94" t="s" s="51">
        <v>1614</v>
      </c>
      <c r="X94" t="s" s="11">
        <v>1615</v>
      </c>
    </row>
    <row r="95" ht="37.5" customHeight="1">
      <c r="A95" t="s" s="6">
        <v>1616</v>
      </c>
      <c r="B95" t="s" s="4">
        <v>1617</v>
      </c>
      <c r="C95" t="s" s="4">
        <v>1618</v>
      </c>
      <c r="D95" t="s" s="4">
        <v>120</v>
      </c>
      <c r="E95" t="s" s="13">
        <v>1619</v>
      </c>
      <c r="F95" t="s" s="13">
        <v>1483</v>
      </c>
      <c r="G95" t="s" s="6">
        <v>86</v>
      </c>
      <c r="H95" s="15"/>
      <c r="I95" t="s" s="6">
        <v>213</v>
      </c>
      <c r="J95" t="s" s="6">
        <v>213</v>
      </c>
      <c r="K95" t="s" s="6">
        <v>1620</v>
      </c>
      <c r="L95" t="s" s="4">
        <v>1621</v>
      </c>
      <c r="M95" s="31"/>
      <c r="N95" t="s" s="6">
        <v>1622</v>
      </c>
      <c r="O95" t="s" s="32">
        <v>1623</v>
      </c>
      <c r="P95" t="s" s="24">
        <v>1624</v>
      </c>
      <c r="Q95" t="s" s="21">
        <v>92</v>
      </c>
      <c r="R95" t="s" s="22">
        <v>1625</v>
      </c>
      <c r="S95" t="s" s="4">
        <v>1626</v>
      </c>
      <c r="T95" t="s" s="4">
        <v>1627</v>
      </c>
      <c r="U95" t="s" s="4">
        <v>1628</v>
      </c>
      <c r="V95" t="s" s="6">
        <v>1629</v>
      </c>
      <c r="W95" t="s" s="18">
        <v>1630</v>
      </c>
      <c r="X95" t="s" s="39">
        <v>1631</v>
      </c>
    </row>
    <row r="96" ht="37.5" customHeight="1">
      <c r="A96" t="s" s="4">
        <v>1632</v>
      </c>
      <c r="B96" t="s" s="4">
        <v>1633</v>
      </c>
      <c r="C96" t="s" s="4">
        <v>1634</v>
      </c>
      <c r="D96" t="s" s="19">
        <v>827</v>
      </c>
      <c r="E96" t="s" s="6">
        <v>1635</v>
      </c>
      <c r="F96" t="s" s="19">
        <v>1636</v>
      </c>
      <c r="G96" t="s" s="19">
        <v>106</v>
      </c>
      <c r="H96" s="7">
        <v>1</v>
      </c>
      <c r="I96" t="s" s="6">
        <v>213</v>
      </c>
      <c r="J96" t="s" s="6">
        <v>31</v>
      </c>
      <c r="K96" t="s" s="78">
        <v>1637</v>
      </c>
      <c r="L96" t="s" s="4">
        <v>1638</v>
      </c>
      <c r="M96" s="14">
        <v>3000000</v>
      </c>
      <c r="N96" t="s" s="6">
        <v>1639</v>
      </c>
      <c r="O96" t="s" s="6">
        <v>35</v>
      </c>
      <c r="P96" t="s" s="20">
        <v>1640</v>
      </c>
      <c r="Q96" t="s" s="21">
        <v>92</v>
      </c>
      <c r="R96" t="s" s="55">
        <v>1641</v>
      </c>
      <c r="S96" t="s" s="4">
        <v>1642</v>
      </c>
      <c r="T96" t="s" s="4">
        <v>1643</v>
      </c>
      <c r="U96" t="s" s="4">
        <v>1644</v>
      </c>
      <c r="V96" t="s" s="4">
        <v>1645</v>
      </c>
      <c r="W96" t="s" s="11">
        <v>1646</v>
      </c>
      <c r="X96" t="s" s="39">
        <v>1647</v>
      </c>
    </row>
    <row r="97" ht="37.5" customHeight="1">
      <c r="A97" t="s" s="34">
        <v>1648</v>
      </c>
      <c r="B97" t="s" s="4">
        <v>1649</v>
      </c>
      <c r="C97" t="s" s="20">
        <v>1650</v>
      </c>
      <c r="D97" t="s" s="21">
        <v>153</v>
      </c>
      <c r="E97" s="79"/>
      <c r="F97" t="s" s="37">
        <v>1651</v>
      </c>
      <c r="G97" t="s" s="21">
        <v>1652</v>
      </c>
      <c r="H97" s="68">
        <v>3</v>
      </c>
      <c r="I97" t="s" s="6">
        <v>213</v>
      </c>
      <c r="J97" t="s" s="24">
        <v>31</v>
      </c>
      <c r="K97" t="s" s="37">
        <v>1653</v>
      </c>
      <c r="L97" t="s" s="30">
        <v>1654</v>
      </c>
      <c r="M97" s="31"/>
      <c r="N97" t="s" s="6">
        <v>1655</v>
      </c>
      <c r="O97" s="15"/>
      <c r="P97" t="s" s="6">
        <v>1656</v>
      </c>
      <c r="Q97" s="49"/>
      <c r="R97" t="s" s="39">
        <v>1657</v>
      </c>
      <c r="S97" t="s" s="6">
        <v>1658</v>
      </c>
      <c r="T97" t="s" s="6">
        <v>1659</v>
      </c>
      <c r="U97" t="s" s="6">
        <v>1660</v>
      </c>
      <c r="V97" t="s" s="6">
        <v>1661</v>
      </c>
      <c r="W97" t="s" s="39">
        <v>1662</v>
      </c>
      <c r="X97" s="31"/>
    </row>
    <row r="98" ht="37.5" customHeight="1">
      <c r="A98" t="s" s="4">
        <v>1663</v>
      </c>
      <c r="B98" t="s" s="4">
        <v>1663</v>
      </c>
      <c r="C98" t="s" s="4">
        <v>1664</v>
      </c>
      <c r="D98" t="s" s="54">
        <v>1665</v>
      </c>
      <c r="E98" t="s" s="21">
        <v>1666</v>
      </c>
      <c r="F98" t="s" s="80">
        <v>1667</v>
      </c>
      <c r="G98" t="s" s="27">
        <v>1668</v>
      </c>
      <c r="H98" s="7">
        <v>2</v>
      </c>
      <c r="I98" t="s" s="6">
        <v>213</v>
      </c>
      <c r="J98" t="s" s="6">
        <v>31</v>
      </c>
      <c r="K98" t="s" s="27">
        <v>1669</v>
      </c>
      <c r="L98" t="s" s="4">
        <v>1670</v>
      </c>
      <c r="M98" t="s" s="32">
        <v>460</v>
      </c>
      <c r="N98" t="s" s="6">
        <v>1671</v>
      </c>
      <c r="O98" t="s" s="6">
        <v>1672</v>
      </c>
      <c r="P98" t="s" s="4">
        <v>1673</v>
      </c>
      <c r="Q98" s="17"/>
      <c r="R98" t="s" s="11">
        <v>1674</v>
      </c>
      <c r="S98" t="s" s="4">
        <v>1675</v>
      </c>
      <c r="T98" t="s" s="4">
        <v>1676</v>
      </c>
      <c r="U98" t="s" s="4">
        <v>1677</v>
      </c>
      <c r="V98" t="s" s="4">
        <v>1678</v>
      </c>
      <c r="W98" t="s" s="11">
        <v>1679</v>
      </c>
      <c r="X98" t="s" s="11">
        <v>1680</v>
      </c>
    </row>
    <row r="99" ht="37.5" customHeight="1">
      <c r="A99" t="s" s="4">
        <v>1681</v>
      </c>
      <c r="B99" t="s" s="4">
        <v>1682</v>
      </c>
      <c r="C99" t="s" s="4">
        <v>1683</v>
      </c>
      <c r="D99" t="s" s="4">
        <v>27</v>
      </c>
      <c r="E99" t="s" s="46">
        <v>1684</v>
      </c>
      <c r="F99" t="s" s="4">
        <v>85</v>
      </c>
      <c r="G99" t="s" s="4">
        <v>1570</v>
      </c>
      <c r="H99" s="7">
        <v>2</v>
      </c>
      <c r="I99" t="s" s="6">
        <v>213</v>
      </c>
      <c r="J99" t="s" s="6">
        <v>31</v>
      </c>
      <c r="K99" t="s" s="4">
        <v>1685</v>
      </c>
      <c r="L99" t="s" s="4">
        <v>1686</v>
      </c>
      <c r="M99" s="14">
        <v>500000</v>
      </c>
      <c r="N99" t="s" s="6">
        <v>1687</v>
      </c>
      <c r="O99" t="s" s="6">
        <v>1688</v>
      </c>
      <c r="P99" t="s" s="20">
        <v>1689</v>
      </c>
      <c r="Q99" t="s" s="21">
        <v>92</v>
      </c>
      <c r="R99" t="s" s="22">
        <v>1690</v>
      </c>
      <c r="S99" t="s" s="4">
        <v>1691</v>
      </c>
      <c r="T99" t="s" s="4">
        <v>1692</v>
      </c>
      <c r="U99" t="s" s="4">
        <v>1693</v>
      </c>
      <c r="V99" t="s" s="4">
        <v>1694</v>
      </c>
      <c r="W99" t="s" s="11">
        <v>1695</v>
      </c>
      <c r="X99" t="s" s="11">
        <v>1696</v>
      </c>
    </row>
    <row r="100" ht="37.5" customHeight="1">
      <c r="A100" t="s" s="29">
        <v>1697</v>
      </c>
      <c r="B100" t="s" s="29">
        <v>1698</v>
      </c>
      <c r="C100" t="s" s="29">
        <v>1699</v>
      </c>
      <c r="D100" t="s" s="4">
        <v>1700</v>
      </c>
      <c r="E100" t="s" s="6">
        <v>1701</v>
      </c>
      <c r="F100" t="s" s="4">
        <v>1702</v>
      </c>
      <c r="G100" t="s" s="4">
        <v>1703</v>
      </c>
      <c r="H100" s="7">
        <v>2</v>
      </c>
      <c r="I100" t="s" s="6">
        <v>213</v>
      </c>
      <c r="J100" t="s" s="6">
        <v>31</v>
      </c>
      <c r="K100" t="s" s="4">
        <v>1704</v>
      </c>
      <c r="L100" t="s" s="29">
        <v>1705</v>
      </c>
      <c r="M100" s="14">
        <v>50000000</v>
      </c>
      <c r="N100" t="s" s="81">
        <v>442</v>
      </c>
      <c r="O100" t="s" s="6">
        <v>35</v>
      </c>
      <c r="P100" t="s" s="4">
        <v>1706</v>
      </c>
      <c r="Q100" t="s" s="27">
        <v>92</v>
      </c>
      <c r="R100" t="s" s="39">
        <v>1707</v>
      </c>
      <c r="S100" t="s" s="4">
        <v>1708</v>
      </c>
      <c r="T100" t="s" s="4">
        <v>1709</v>
      </c>
      <c r="U100" t="s" s="4">
        <v>1710</v>
      </c>
      <c r="V100" t="s" s="4">
        <v>1711</v>
      </c>
      <c r="W100" t="s" s="51">
        <v>1712</v>
      </c>
      <c r="X100" t="s" s="39">
        <v>1713</v>
      </c>
    </row>
    <row r="101" ht="37.5" customHeight="1">
      <c r="A101" t="s" s="4">
        <v>1714</v>
      </c>
      <c r="B101" t="s" s="4">
        <v>1715</v>
      </c>
      <c r="C101" t="s" s="4">
        <v>1716</v>
      </c>
      <c r="D101" t="s" s="4">
        <v>1717</v>
      </c>
      <c r="E101" t="s" s="6">
        <v>1718</v>
      </c>
      <c r="F101" t="s" s="4">
        <v>1702</v>
      </c>
      <c r="G101" t="s" s="4">
        <v>1324</v>
      </c>
      <c r="H101" s="7">
        <v>2</v>
      </c>
      <c r="I101" t="s" s="6">
        <v>213</v>
      </c>
      <c r="J101" t="s" s="6">
        <v>31</v>
      </c>
      <c r="K101" t="s" s="4">
        <v>1719</v>
      </c>
      <c r="L101" t="s" s="4">
        <v>1720</v>
      </c>
      <c r="M101" s="14">
        <f>5000000+3000000</f>
        <v>8000000</v>
      </c>
      <c r="N101" t="s" s="4">
        <v>1721</v>
      </c>
      <c r="O101" t="s" s="6">
        <v>35</v>
      </c>
      <c r="P101" t="s" s="4">
        <v>1722</v>
      </c>
      <c r="Q101" s="10"/>
      <c r="R101" t="s" s="39">
        <v>1723</v>
      </c>
      <c r="S101" t="s" s="4">
        <v>1724</v>
      </c>
      <c r="T101" t="s" s="4">
        <v>1725</v>
      </c>
      <c r="U101" t="s" s="4">
        <v>1726</v>
      </c>
      <c r="V101" t="s" s="4">
        <v>1727</v>
      </c>
      <c r="W101" t="s" s="11">
        <v>1728</v>
      </c>
      <c r="X101" t="s" s="39">
        <v>1729</v>
      </c>
    </row>
    <row r="102" ht="37.5" customHeight="1">
      <c r="A102" t="s" s="4">
        <v>1730</v>
      </c>
      <c r="B102" t="s" s="4">
        <v>1731</v>
      </c>
      <c r="C102" t="s" s="4">
        <v>1732</v>
      </c>
      <c r="D102" t="s" s="4">
        <v>64</v>
      </c>
      <c r="E102" t="s" s="6">
        <v>1733</v>
      </c>
      <c r="F102" t="s" s="4">
        <v>85</v>
      </c>
      <c r="G102" t="s" s="4">
        <v>1703</v>
      </c>
      <c r="H102" s="7">
        <v>2</v>
      </c>
      <c r="I102" t="s" s="6">
        <v>213</v>
      </c>
      <c r="J102" t="s" s="6">
        <v>31</v>
      </c>
      <c r="K102" t="s" s="4">
        <v>1734</v>
      </c>
      <c r="L102" t="s" s="4">
        <v>1735</v>
      </c>
      <c r="M102" s="14">
        <f>200</f>
        <v>200</v>
      </c>
      <c r="N102" t="s" s="6">
        <v>1736</v>
      </c>
      <c r="O102" s="15"/>
      <c r="P102" t="s" s="4">
        <v>1737</v>
      </c>
      <c r="Q102" s="10"/>
      <c r="R102" s="10"/>
      <c r="S102" t="s" s="4">
        <v>1738</v>
      </c>
      <c r="T102" t="s" s="4">
        <v>1739</v>
      </c>
      <c r="U102" t="s" s="4">
        <v>1740</v>
      </c>
      <c r="V102" t="s" s="4">
        <v>1741</v>
      </c>
      <c r="W102" t="s" s="61">
        <v>1742</v>
      </c>
      <c r="X102" t="s" s="11">
        <v>1743</v>
      </c>
    </row>
    <row r="103" ht="37.5" customHeight="1">
      <c r="A103" t="s" s="6">
        <v>1744</v>
      </c>
      <c r="B103" t="s" s="4">
        <v>1745</v>
      </c>
      <c r="C103" t="s" s="4">
        <v>1746</v>
      </c>
      <c r="D103" t="s" s="4">
        <v>191</v>
      </c>
      <c r="E103" t="s" s="13">
        <v>1747</v>
      </c>
      <c r="F103" t="s" s="13">
        <v>1483</v>
      </c>
      <c r="G103" t="s" s="6">
        <v>1748</v>
      </c>
      <c r="H103" s="15"/>
      <c r="I103" t="s" s="6">
        <v>213</v>
      </c>
      <c r="J103" t="s" s="6">
        <v>213</v>
      </c>
      <c r="K103" t="s" s="6">
        <v>1749</v>
      </c>
      <c r="L103" t="s" s="4">
        <v>1750</v>
      </c>
      <c r="M103" s="31"/>
      <c r="N103" t="s" s="6">
        <v>1751</v>
      </c>
      <c r="O103" t="s" s="32">
        <v>1752</v>
      </c>
      <c r="P103" t="s" s="6">
        <v>1753</v>
      </c>
      <c r="Q103" s="15"/>
      <c r="R103" t="s" s="12">
        <v>1754</v>
      </c>
      <c r="S103" t="s" s="6">
        <v>1755</v>
      </c>
      <c r="T103" t="s" s="6">
        <v>1756</v>
      </c>
      <c r="U103" t="s" s="6">
        <v>1757</v>
      </c>
      <c r="V103" t="s" s="6">
        <v>1758</v>
      </c>
      <c r="W103" t="s" s="6">
        <v>1759</v>
      </c>
      <c r="X103" t="s" s="82">
        <v>1760</v>
      </c>
    </row>
    <row r="104" ht="22.5" customHeight="1">
      <c r="A104" t="s" s="4">
        <v>1761</v>
      </c>
      <c r="B104" t="s" s="4">
        <v>1762</v>
      </c>
      <c r="C104" t="s" s="4">
        <v>1763</v>
      </c>
      <c r="D104" t="s" s="4">
        <v>27</v>
      </c>
      <c r="E104" t="s" s="6">
        <v>1764</v>
      </c>
      <c r="F104" t="s" s="4">
        <v>1765</v>
      </c>
      <c r="G104" t="s" s="4">
        <v>1570</v>
      </c>
      <c r="H104" s="7">
        <v>2</v>
      </c>
      <c r="I104" t="s" s="6">
        <v>213</v>
      </c>
      <c r="J104" t="s" s="6">
        <v>31</v>
      </c>
      <c r="K104" t="s" s="4">
        <v>1766</v>
      </c>
      <c r="L104" t="s" s="4">
        <v>1767</v>
      </c>
      <c r="M104" t="s" s="32">
        <v>460</v>
      </c>
      <c r="N104" t="s" s="6">
        <v>1768</v>
      </c>
      <c r="O104" t="s" s="6">
        <v>35</v>
      </c>
      <c r="P104" t="s" s="4">
        <v>1769</v>
      </c>
      <c r="Q104" s="10"/>
      <c r="R104" t="s" s="11">
        <v>1770</v>
      </c>
      <c r="S104" t="s" s="4">
        <v>1771</v>
      </c>
      <c r="T104" t="s" s="4">
        <v>1772</v>
      </c>
      <c r="U104" t="s" s="4">
        <v>1773</v>
      </c>
      <c r="V104" t="s" s="4">
        <v>1774</v>
      </c>
      <c r="W104" t="s" s="12">
        <v>1775</v>
      </c>
      <c r="X104" t="s" s="11">
        <v>1776</v>
      </c>
    </row>
    <row r="105" ht="22.5" customHeight="1">
      <c r="A105" t="s" s="13">
        <v>1777</v>
      </c>
      <c r="B105" t="s" s="13">
        <v>1778</v>
      </c>
      <c r="C105" t="s" s="4">
        <v>1779</v>
      </c>
      <c r="D105" t="s" s="4">
        <v>1780</v>
      </c>
      <c r="E105" t="s" s="6">
        <v>1781</v>
      </c>
      <c r="F105" t="s" s="6">
        <v>1375</v>
      </c>
      <c r="G105" t="s" s="6">
        <v>106</v>
      </c>
      <c r="H105" s="7">
        <v>1</v>
      </c>
      <c r="I105" t="s" s="6">
        <v>213</v>
      </c>
      <c r="J105" t="s" s="6">
        <v>31</v>
      </c>
      <c r="K105" t="s" s="4">
        <v>1782</v>
      </c>
      <c r="L105" t="s" s="6">
        <v>1783</v>
      </c>
      <c r="M105" s="14">
        <v>24000</v>
      </c>
      <c r="N105" t="s" s="6">
        <v>1784</v>
      </c>
      <c r="O105" t="s" s="6">
        <v>1785</v>
      </c>
      <c r="P105" t="s" s="4">
        <v>1786</v>
      </c>
      <c r="Q105" t="s" s="6">
        <v>1787</v>
      </c>
      <c r="R105" t="s" s="33">
        <v>1788</v>
      </c>
      <c r="S105" t="s" s="6">
        <v>1789</v>
      </c>
      <c r="T105" t="s" s="6">
        <v>1790</v>
      </c>
      <c r="U105" t="s" s="6">
        <v>1791</v>
      </c>
      <c r="V105" t="s" s="6">
        <v>1792</v>
      </c>
      <c r="W105" t="s" s="16">
        <v>1793</v>
      </c>
      <c r="X105" t="s" s="23">
        <v>1794</v>
      </c>
    </row>
    <row r="106" ht="22.5" customHeight="1">
      <c r="A106" t="s" s="4">
        <v>1795</v>
      </c>
      <c r="B106" t="s" s="4">
        <v>1796</v>
      </c>
      <c r="C106" t="s" s="4">
        <v>1797</v>
      </c>
      <c r="D106" t="s" s="4">
        <v>27</v>
      </c>
      <c r="E106" t="s" s="6">
        <v>1798</v>
      </c>
      <c r="F106" t="s" s="4">
        <v>811</v>
      </c>
      <c r="G106" t="s" s="4">
        <v>1570</v>
      </c>
      <c r="H106" s="15"/>
      <c r="I106" t="s" s="6">
        <v>213</v>
      </c>
      <c r="J106" t="s" s="6">
        <v>31</v>
      </c>
      <c r="K106" t="s" s="4">
        <v>1799</v>
      </c>
      <c r="L106" t="s" s="4">
        <v>1800</v>
      </c>
      <c r="M106" s="31"/>
      <c r="N106" t="s" s="6">
        <v>1801</v>
      </c>
      <c r="O106" t="s" s="6">
        <v>1802</v>
      </c>
      <c r="P106" t="s" s="4">
        <v>1803</v>
      </c>
      <c r="Q106" s="15"/>
      <c r="R106" t="s" s="11">
        <v>1804</v>
      </c>
      <c r="S106" t="s" s="4">
        <v>1805</v>
      </c>
      <c r="T106" t="s" s="4">
        <v>1806</v>
      </c>
      <c r="U106" t="s" s="4">
        <v>1807</v>
      </c>
      <c r="V106" t="s" s="4">
        <v>1808</v>
      </c>
      <c r="W106" t="s" s="11">
        <v>1809</v>
      </c>
      <c r="X106" t="s" s="11">
        <v>1810</v>
      </c>
    </row>
    <row r="107" ht="22.5" customHeight="1">
      <c r="A107" t="s" s="34">
        <v>1811</v>
      </c>
      <c r="B107" t="s" s="34">
        <v>1812</v>
      </c>
      <c r="C107" t="s" s="34">
        <v>1813</v>
      </c>
      <c r="D107" t="s" s="34">
        <v>1814</v>
      </c>
      <c r="E107" t="s" s="34">
        <v>1815</v>
      </c>
      <c r="F107" t="s" s="34">
        <v>1816</v>
      </c>
      <c r="G107" t="s" s="34">
        <v>106</v>
      </c>
      <c r="H107" s="15"/>
      <c r="I107" t="s" s="6">
        <v>213</v>
      </c>
      <c r="J107" t="s" s="6">
        <v>31</v>
      </c>
      <c r="K107" t="s" s="41">
        <v>1817</v>
      </c>
      <c r="L107" t="s" s="58">
        <v>1818</v>
      </c>
      <c r="M107" s="31"/>
      <c r="N107" t="s" s="34">
        <v>1819</v>
      </c>
      <c r="O107" s="15"/>
      <c r="P107" t="s" s="58">
        <v>1820</v>
      </c>
      <c r="Q107" t="s" s="34">
        <v>92</v>
      </c>
      <c r="R107" t="s" s="39">
        <v>1821</v>
      </c>
      <c r="S107" t="s" s="83">
        <v>1822</v>
      </c>
      <c r="T107" t="s" s="83">
        <v>1823</v>
      </c>
      <c r="U107" t="s" s="58">
        <v>1824</v>
      </c>
      <c r="V107" t="s" s="6">
        <v>1825</v>
      </c>
      <c r="W107" s="15"/>
      <c r="X107" s="31"/>
    </row>
    <row r="108" ht="22.5" customHeight="1">
      <c r="A108" t="s" s="34">
        <v>1811</v>
      </c>
      <c r="B108" t="s" s="34">
        <v>1812</v>
      </c>
      <c r="C108" t="s" s="34">
        <v>1826</v>
      </c>
      <c r="D108" t="s" s="34">
        <v>1814</v>
      </c>
      <c r="E108" t="s" s="6">
        <v>1815</v>
      </c>
      <c r="F108" t="s" s="6">
        <v>1816</v>
      </c>
      <c r="G108" t="s" s="6">
        <v>106</v>
      </c>
      <c r="H108" s="7">
        <v>1</v>
      </c>
      <c r="I108" t="s" s="6">
        <v>213</v>
      </c>
      <c r="J108" t="s" s="24">
        <v>31</v>
      </c>
      <c r="K108" t="s" s="37">
        <v>1827</v>
      </c>
      <c r="L108" t="s" s="84">
        <v>1828</v>
      </c>
      <c r="M108" s="31"/>
      <c r="N108" t="s" s="34">
        <v>1819</v>
      </c>
      <c r="O108" s="15"/>
      <c r="P108" t="s" s="6">
        <v>1829</v>
      </c>
      <c r="Q108" t="s" s="34">
        <v>92</v>
      </c>
      <c r="R108" t="s" s="44">
        <v>1821</v>
      </c>
      <c r="S108" t="s" s="37">
        <v>1830</v>
      </c>
      <c r="T108" t="s" s="37">
        <v>1831</v>
      </c>
      <c r="U108" t="s" s="30">
        <v>1824</v>
      </c>
      <c r="V108" t="s" s="6">
        <v>1832</v>
      </c>
      <c r="W108" t="s" s="39">
        <v>1833</v>
      </c>
      <c r="X108" s="10"/>
    </row>
    <row r="109" ht="22.5" customHeight="1">
      <c r="A109" t="s" s="73">
        <v>1834</v>
      </c>
      <c r="B109" t="s" s="4">
        <v>1835</v>
      </c>
      <c r="C109" t="s" s="4">
        <v>1836</v>
      </c>
      <c r="D109" t="s" s="4">
        <v>1837</v>
      </c>
      <c r="E109" t="s" s="6">
        <v>1838</v>
      </c>
      <c r="F109" t="s" s="4">
        <v>1839</v>
      </c>
      <c r="G109" t="s" s="4">
        <v>1840</v>
      </c>
      <c r="H109" s="15"/>
      <c r="I109" t="s" s="6">
        <v>213</v>
      </c>
      <c r="J109" t="s" s="6">
        <v>213</v>
      </c>
      <c r="K109" t="s" s="46">
        <v>1841</v>
      </c>
      <c r="L109" t="s" s="4">
        <v>1842</v>
      </c>
      <c r="M109" s="31"/>
      <c r="N109" t="s" s="4">
        <v>1843</v>
      </c>
      <c r="O109" t="s" s="32">
        <v>1844</v>
      </c>
      <c r="P109" t="s" s="6">
        <v>1845</v>
      </c>
      <c r="Q109" s="15"/>
      <c r="R109" t="s" s="4">
        <v>1846</v>
      </c>
      <c r="S109" t="s" s="27">
        <v>1847</v>
      </c>
      <c r="T109" t="s" s="27">
        <v>1848</v>
      </c>
      <c r="U109" t="s" s="4">
        <v>1849</v>
      </c>
      <c r="V109" t="s" s="4">
        <v>1850</v>
      </c>
      <c r="W109" t="s" s="4">
        <v>1851</v>
      </c>
      <c r="X109" t="s" s="11">
        <v>1852</v>
      </c>
    </row>
    <row r="110" ht="22.5" customHeight="1">
      <c r="A110" t="s" s="4">
        <v>1853</v>
      </c>
      <c r="B110" t="s" s="4">
        <v>1853</v>
      </c>
      <c r="C110" t="s" s="4">
        <v>1854</v>
      </c>
      <c r="D110" t="s" s="4">
        <v>191</v>
      </c>
      <c r="E110" t="s" s="6">
        <v>1855</v>
      </c>
      <c r="F110" t="s" s="4">
        <v>1856</v>
      </c>
      <c r="G110" t="s" s="4">
        <v>30</v>
      </c>
      <c r="H110" s="7">
        <v>1</v>
      </c>
      <c r="I110" s="15"/>
      <c r="J110" t="s" s="6">
        <v>31</v>
      </c>
      <c r="K110" t="s" s="4">
        <v>1857</v>
      </c>
      <c r="L110" t="s" s="4">
        <v>1858</v>
      </c>
      <c r="M110" s="14"/>
      <c r="N110" t="s" s="6">
        <v>1859</v>
      </c>
      <c r="O110" t="s" s="4">
        <v>1860</v>
      </c>
      <c r="P110" t="s" s="4">
        <v>1861</v>
      </c>
      <c r="Q110" s="10"/>
      <c r="R110" t="s" s="11">
        <v>1862</v>
      </c>
      <c r="S110" t="s" s="6">
        <v>1863</v>
      </c>
      <c r="T110" t="s" s="4">
        <v>1864</v>
      </c>
      <c r="U110" t="s" s="4">
        <v>1865</v>
      </c>
      <c r="V110" t="s" s="4">
        <v>1866</v>
      </c>
      <c r="W110" t="s" s="11">
        <v>1867</v>
      </c>
      <c r="X110" t="s" s="11">
        <v>1868</v>
      </c>
    </row>
    <row r="111" ht="22.5" customHeight="1">
      <c r="A111" s="15"/>
      <c r="B111" s="10"/>
      <c r="C111" s="10"/>
      <c r="D111" s="10"/>
      <c r="E111" s="15"/>
      <c r="F111" s="15"/>
      <c r="G111" s="15"/>
      <c r="H111" s="15"/>
      <c r="I111" s="15"/>
      <c r="J111" s="15"/>
      <c r="K111" s="15"/>
      <c r="L111" s="15"/>
      <c r="M111" s="31"/>
      <c r="N111" s="15"/>
      <c r="O111" s="15"/>
      <c r="P111" s="15"/>
      <c r="Q111" s="15"/>
      <c r="R111" s="15"/>
      <c r="S111" s="15"/>
      <c r="T111" s="15"/>
      <c r="U111" s="15"/>
      <c r="V111" s="15"/>
      <c r="W111" s="15"/>
      <c r="X111" s="31"/>
    </row>
    <row r="112" ht="22.5" customHeight="1">
      <c r="A112" s="10"/>
      <c r="B112" s="10"/>
      <c r="C112" s="10"/>
      <c r="D112" s="10"/>
      <c r="E112" s="10"/>
      <c r="F112" s="10"/>
      <c r="G112" s="10"/>
      <c r="H112" s="15"/>
      <c r="I112" s="15"/>
      <c r="J112" s="15"/>
      <c r="K112" s="10"/>
      <c r="L112" s="10"/>
      <c r="M112" s="31"/>
      <c r="N112" s="10"/>
      <c r="O112" s="10"/>
      <c r="P112" s="10"/>
      <c r="Q112" s="10"/>
      <c r="R112" s="10"/>
      <c r="S112" s="10"/>
      <c r="T112" s="10"/>
      <c r="U112" s="10"/>
      <c r="V112" s="10"/>
      <c r="W112" s="10"/>
      <c r="X112" s="10"/>
    </row>
    <row r="113" ht="22.5" customHeight="1">
      <c r="A113" s="10"/>
      <c r="B113" s="10"/>
      <c r="C113" s="10"/>
      <c r="D113" s="10"/>
      <c r="E113" s="10"/>
      <c r="F113" s="10"/>
      <c r="G113" s="10"/>
      <c r="H113" s="15"/>
      <c r="I113" s="10"/>
      <c r="J113" s="10"/>
      <c r="K113" s="10"/>
      <c r="L113" s="10"/>
      <c r="M113" s="31"/>
      <c r="N113" s="10"/>
      <c r="O113" s="10"/>
      <c r="P113" s="10"/>
      <c r="Q113" s="10"/>
      <c r="R113" s="10"/>
      <c r="S113" s="10"/>
      <c r="T113" s="10"/>
      <c r="U113" s="10"/>
      <c r="V113" s="10"/>
      <c r="W113" s="10"/>
      <c r="X113" s="10"/>
    </row>
    <row r="114" ht="22.5" customHeight="1">
      <c r="A114" s="10"/>
      <c r="B114" s="10"/>
      <c r="C114" s="10"/>
      <c r="D114" s="10"/>
      <c r="E114" s="10"/>
      <c r="F114" s="10"/>
      <c r="G114" s="10"/>
      <c r="H114" s="15"/>
      <c r="I114" s="10"/>
      <c r="J114" s="10"/>
      <c r="K114" s="10"/>
      <c r="L114" s="10"/>
      <c r="M114" s="31"/>
      <c r="N114" s="10"/>
      <c r="O114" s="10"/>
      <c r="P114" s="10"/>
      <c r="Q114" s="10"/>
      <c r="R114" s="10"/>
      <c r="S114" s="10"/>
      <c r="T114" s="10"/>
      <c r="U114" s="10"/>
      <c r="V114" s="10"/>
      <c r="W114" s="10"/>
      <c r="X114" s="10"/>
    </row>
    <row r="115" ht="22.5" customHeight="1">
      <c r="A115" s="10"/>
      <c r="B115" s="10"/>
      <c r="C115" s="10"/>
      <c r="D115" s="10"/>
      <c r="E115" s="10"/>
      <c r="F115" s="10"/>
      <c r="G115" s="10"/>
      <c r="H115" s="15"/>
      <c r="I115" s="10"/>
      <c r="J115" s="10"/>
      <c r="K115" s="10"/>
      <c r="L115" s="10"/>
      <c r="M115" s="31"/>
      <c r="N115" s="10"/>
      <c r="O115" s="10"/>
      <c r="P115" s="10"/>
      <c r="Q115" s="10"/>
      <c r="R115" s="10"/>
      <c r="S115" s="10"/>
      <c r="T115" s="10"/>
      <c r="U115" s="10"/>
      <c r="V115" s="10"/>
      <c r="W115" s="10"/>
      <c r="X115" s="10"/>
    </row>
    <row r="116" ht="22.5" customHeight="1">
      <c r="A116" s="10"/>
      <c r="B116" s="10"/>
      <c r="C116" s="10"/>
      <c r="D116" s="10"/>
      <c r="E116" s="10"/>
      <c r="F116" s="10"/>
      <c r="G116" s="10"/>
      <c r="H116" s="15"/>
      <c r="I116" s="10"/>
      <c r="J116" s="10"/>
      <c r="K116" s="10"/>
      <c r="L116" s="10"/>
      <c r="M116" s="31"/>
      <c r="N116" s="10"/>
      <c r="O116" s="10"/>
      <c r="P116" s="10"/>
      <c r="Q116" s="10"/>
      <c r="R116" s="10"/>
      <c r="S116" s="10"/>
      <c r="T116" s="10"/>
      <c r="U116" s="10"/>
      <c r="V116" s="10"/>
      <c r="W116" s="10"/>
      <c r="X116" s="10"/>
    </row>
    <row r="117" ht="22.5" customHeight="1">
      <c r="A117" s="10"/>
      <c r="B117" s="10"/>
      <c r="C117" s="10"/>
      <c r="D117" s="10"/>
      <c r="E117" s="10"/>
      <c r="F117" s="10"/>
      <c r="G117" s="10"/>
      <c r="H117" s="15"/>
      <c r="I117" s="10"/>
      <c r="J117" s="10"/>
      <c r="K117" s="10"/>
      <c r="L117" s="10"/>
      <c r="M117" s="31"/>
      <c r="N117" s="10"/>
      <c r="O117" s="10"/>
      <c r="P117" s="10"/>
      <c r="Q117" s="10"/>
      <c r="R117" s="10"/>
      <c r="S117" s="10"/>
      <c r="T117" s="10"/>
      <c r="U117" s="10"/>
      <c r="V117" s="10"/>
      <c r="W117" s="10"/>
      <c r="X117" s="10"/>
    </row>
    <row r="118" ht="22.5" customHeight="1">
      <c r="A118" s="10"/>
      <c r="B118" s="10"/>
      <c r="C118" s="10"/>
      <c r="D118" s="10"/>
      <c r="E118" s="10"/>
      <c r="F118" s="10"/>
      <c r="G118" s="10"/>
      <c r="H118" s="15"/>
      <c r="I118" s="10"/>
      <c r="J118" s="10"/>
      <c r="K118" s="10"/>
      <c r="L118" s="10"/>
      <c r="M118" s="31"/>
      <c r="N118" s="10"/>
      <c r="O118" s="10"/>
      <c r="P118" s="10"/>
      <c r="Q118" s="10"/>
      <c r="R118" s="10"/>
      <c r="S118" s="10"/>
      <c r="T118" s="10"/>
      <c r="U118" s="10"/>
      <c r="V118" s="10"/>
      <c r="W118" s="10"/>
      <c r="X118" s="10"/>
    </row>
    <row r="119" ht="22.5" customHeight="1">
      <c r="A119" s="10"/>
      <c r="B119" s="10"/>
      <c r="C119" s="10"/>
      <c r="D119" s="10"/>
      <c r="E119" s="10"/>
      <c r="F119" s="10"/>
      <c r="G119" s="10"/>
      <c r="H119" s="15"/>
      <c r="I119" s="10"/>
      <c r="J119" s="10"/>
      <c r="K119" s="10"/>
      <c r="L119" s="10"/>
      <c r="M119" s="31"/>
      <c r="N119" s="10"/>
      <c r="O119" s="10"/>
      <c r="P119" s="10"/>
      <c r="Q119" s="10"/>
      <c r="R119" s="10"/>
      <c r="S119" s="10"/>
      <c r="T119" s="10"/>
      <c r="U119" s="10"/>
      <c r="V119" s="10"/>
      <c r="W119" s="10"/>
      <c r="X119" s="10"/>
    </row>
    <row r="120" ht="22.5" customHeight="1">
      <c r="A120" s="10"/>
      <c r="B120" s="10"/>
      <c r="C120" s="10"/>
      <c r="D120" s="10"/>
      <c r="E120" s="10"/>
      <c r="F120" s="10"/>
      <c r="G120" s="10"/>
      <c r="H120" s="15"/>
      <c r="I120" s="10"/>
      <c r="J120" s="10"/>
      <c r="K120" s="10"/>
      <c r="L120" s="10"/>
      <c r="M120" s="31"/>
      <c r="N120" s="10"/>
      <c r="O120" s="10"/>
      <c r="P120" s="10"/>
      <c r="Q120" s="10"/>
      <c r="R120" s="10"/>
      <c r="S120" s="10"/>
      <c r="T120" s="10"/>
      <c r="U120" s="10"/>
      <c r="V120" s="10"/>
      <c r="W120" s="10"/>
      <c r="X120" s="10"/>
    </row>
    <row r="121" ht="22.5" customHeight="1">
      <c r="A121" s="10"/>
      <c r="B121" s="10"/>
      <c r="C121" s="10"/>
      <c r="D121" s="10"/>
      <c r="E121" s="10"/>
      <c r="F121" s="10"/>
      <c r="G121" s="10"/>
      <c r="H121" s="15"/>
      <c r="I121" s="10"/>
      <c r="J121" s="10"/>
      <c r="K121" s="10"/>
      <c r="L121" s="10"/>
      <c r="M121" s="31"/>
      <c r="N121" s="10"/>
      <c r="O121" s="10"/>
      <c r="P121" s="10"/>
      <c r="Q121" s="10"/>
      <c r="R121" s="10"/>
      <c r="S121" s="10"/>
      <c r="T121" s="10"/>
      <c r="U121" s="10"/>
      <c r="V121" s="10"/>
      <c r="W121" s="10"/>
      <c r="X121" s="10"/>
    </row>
    <row r="122" ht="22.5" customHeight="1">
      <c r="A122" s="10"/>
      <c r="B122" s="10"/>
      <c r="C122" s="10"/>
      <c r="D122" s="10"/>
      <c r="E122" s="10"/>
      <c r="F122" s="10"/>
      <c r="G122" s="10"/>
      <c r="H122" s="15"/>
      <c r="I122" s="10"/>
      <c r="J122" s="10"/>
      <c r="K122" s="10"/>
      <c r="L122" s="10"/>
      <c r="M122" s="31"/>
      <c r="N122" s="10"/>
      <c r="O122" s="10"/>
      <c r="P122" s="10"/>
      <c r="Q122" s="10"/>
      <c r="R122" s="10"/>
      <c r="S122" s="10"/>
      <c r="T122" s="10"/>
      <c r="U122" s="10"/>
      <c r="V122" s="10"/>
      <c r="W122" s="10"/>
      <c r="X122" s="10"/>
    </row>
    <row r="123" ht="22.5" customHeight="1">
      <c r="A123" s="10"/>
      <c r="B123" s="10"/>
      <c r="C123" s="10"/>
      <c r="D123" s="10"/>
      <c r="E123" s="10"/>
      <c r="F123" s="10"/>
      <c r="G123" s="10"/>
      <c r="H123" s="15"/>
      <c r="I123" s="10"/>
      <c r="J123" s="10"/>
      <c r="K123" s="10"/>
      <c r="L123" s="10"/>
      <c r="M123" s="31"/>
      <c r="N123" s="10"/>
      <c r="O123" s="10"/>
      <c r="P123" s="10"/>
      <c r="Q123" s="10"/>
      <c r="R123" s="10"/>
      <c r="S123" s="10"/>
      <c r="T123" s="10"/>
      <c r="U123" s="10"/>
      <c r="V123" s="10"/>
      <c r="W123" s="10"/>
      <c r="X123" s="10"/>
    </row>
    <row r="124" ht="22.5" customHeight="1">
      <c r="A124" s="10"/>
      <c r="B124" s="10"/>
      <c r="C124" s="10"/>
      <c r="D124" s="10"/>
      <c r="E124" s="10"/>
      <c r="F124" s="10"/>
      <c r="G124" s="10"/>
      <c r="H124" s="15"/>
      <c r="I124" s="10"/>
      <c r="J124" s="10"/>
      <c r="K124" s="10"/>
      <c r="L124" s="10"/>
      <c r="M124" s="31"/>
      <c r="N124" s="10"/>
      <c r="O124" s="10"/>
      <c r="P124" s="10"/>
      <c r="Q124" s="10"/>
      <c r="R124" s="10"/>
      <c r="S124" s="10"/>
      <c r="T124" s="10"/>
      <c r="U124" s="10"/>
      <c r="V124" s="10"/>
      <c r="W124" s="10"/>
      <c r="X124" s="10"/>
    </row>
    <row r="125" ht="22.5" customHeight="1">
      <c r="A125" s="10"/>
      <c r="B125" s="10"/>
      <c r="C125" s="10"/>
      <c r="D125" s="10"/>
      <c r="E125" s="10"/>
      <c r="F125" s="10"/>
      <c r="G125" s="10"/>
      <c r="H125" s="15"/>
      <c r="I125" s="10"/>
      <c r="J125" s="10"/>
      <c r="K125" s="10"/>
      <c r="L125" s="10"/>
      <c r="M125" s="31"/>
      <c r="N125" s="10"/>
      <c r="O125" s="10"/>
      <c r="P125" s="10"/>
      <c r="Q125" s="10"/>
      <c r="R125" s="10"/>
      <c r="S125" s="10"/>
      <c r="T125" s="10"/>
      <c r="U125" s="10"/>
      <c r="V125" s="10"/>
      <c r="W125" s="10"/>
      <c r="X125" s="10"/>
    </row>
    <row r="126" ht="22.5" customHeight="1">
      <c r="A126" s="10"/>
      <c r="B126" s="10"/>
      <c r="C126" s="10"/>
      <c r="D126" s="10"/>
      <c r="E126" s="10"/>
      <c r="F126" s="10"/>
      <c r="G126" s="10"/>
      <c r="H126" s="15"/>
      <c r="I126" s="10"/>
      <c r="J126" s="10"/>
      <c r="K126" s="10"/>
      <c r="L126" s="10"/>
      <c r="M126" s="31"/>
      <c r="N126" s="10"/>
      <c r="O126" s="10"/>
      <c r="P126" s="10"/>
      <c r="Q126" s="10"/>
      <c r="R126" s="10"/>
      <c r="S126" s="10"/>
      <c r="T126" s="10"/>
      <c r="U126" s="10"/>
      <c r="V126" s="10"/>
      <c r="W126" s="10"/>
      <c r="X126" s="10"/>
    </row>
    <row r="127" ht="22.5" customHeight="1">
      <c r="A127" s="10"/>
      <c r="B127" s="10"/>
      <c r="C127" s="10"/>
      <c r="D127" s="10"/>
      <c r="E127" s="10"/>
      <c r="F127" s="10"/>
      <c r="G127" s="10"/>
      <c r="H127" s="15"/>
      <c r="I127" s="10"/>
      <c r="J127" s="10"/>
      <c r="K127" s="10"/>
      <c r="L127" s="10"/>
      <c r="M127" s="31"/>
      <c r="N127" s="10"/>
      <c r="O127" s="10"/>
      <c r="P127" s="10"/>
      <c r="Q127" s="10"/>
      <c r="R127" s="10"/>
      <c r="S127" s="10"/>
      <c r="T127" s="10"/>
      <c r="U127" s="10"/>
      <c r="V127" s="10"/>
      <c r="W127" s="10"/>
      <c r="X127" s="10"/>
    </row>
    <row r="128" ht="22.5" customHeight="1">
      <c r="A128" s="10"/>
      <c r="B128" s="10"/>
      <c r="C128" s="10"/>
      <c r="D128" s="10"/>
      <c r="E128" s="10"/>
      <c r="F128" s="10"/>
      <c r="G128" s="10"/>
      <c r="H128" s="15"/>
      <c r="I128" s="10"/>
      <c r="J128" s="10"/>
      <c r="K128" s="10"/>
      <c r="L128" s="10"/>
      <c r="M128" s="31"/>
      <c r="N128" s="10"/>
      <c r="O128" s="10"/>
      <c r="P128" s="10"/>
      <c r="Q128" s="10"/>
      <c r="R128" s="10"/>
      <c r="S128" s="10"/>
      <c r="T128" s="10"/>
      <c r="U128" s="10"/>
      <c r="V128" s="10"/>
      <c r="W128" s="10"/>
      <c r="X128" s="10"/>
    </row>
    <row r="129" ht="22.5" customHeight="1">
      <c r="A129" s="10"/>
      <c r="B129" s="10"/>
      <c r="C129" s="10"/>
      <c r="D129" s="10"/>
      <c r="E129" s="10"/>
      <c r="F129" s="10"/>
      <c r="G129" s="10"/>
      <c r="H129" s="15"/>
      <c r="I129" s="10"/>
      <c r="J129" s="10"/>
      <c r="K129" s="10"/>
      <c r="L129" s="10"/>
      <c r="M129" s="31"/>
      <c r="N129" s="10"/>
      <c r="O129" s="10"/>
      <c r="P129" s="10"/>
      <c r="Q129" s="10"/>
      <c r="R129" s="10"/>
      <c r="S129" s="10"/>
      <c r="T129" s="10"/>
      <c r="U129" s="10"/>
      <c r="V129" s="10"/>
      <c r="W129" s="10"/>
      <c r="X129" s="10"/>
    </row>
    <row r="130" ht="22.5" customHeight="1">
      <c r="A130" s="10"/>
      <c r="B130" s="10"/>
      <c r="C130" s="10"/>
      <c r="D130" s="10"/>
      <c r="E130" s="10"/>
      <c r="F130" s="10"/>
      <c r="G130" s="10"/>
      <c r="H130" s="15"/>
      <c r="I130" s="10"/>
      <c r="J130" s="10"/>
      <c r="K130" s="10"/>
      <c r="L130" s="10"/>
      <c r="M130" s="31"/>
      <c r="N130" s="10"/>
      <c r="O130" s="10"/>
      <c r="P130" s="10"/>
      <c r="Q130" s="10"/>
      <c r="R130" s="10"/>
      <c r="S130" s="10"/>
      <c r="T130" s="10"/>
      <c r="U130" s="10"/>
      <c r="V130" s="10"/>
      <c r="W130" s="10"/>
      <c r="X130" s="10"/>
    </row>
    <row r="131" ht="22.5" customHeight="1">
      <c r="A131" s="10"/>
      <c r="B131" s="10"/>
      <c r="C131" s="10"/>
      <c r="D131" s="10"/>
      <c r="E131" s="10"/>
      <c r="F131" s="10"/>
      <c r="G131" s="10"/>
      <c r="H131" s="15"/>
      <c r="I131" s="10"/>
      <c r="J131" s="10"/>
      <c r="K131" s="10"/>
      <c r="L131" s="10"/>
      <c r="M131" s="31"/>
      <c r="N131" s="10"/>
      <c r="O131" s="10"/>
      <c r="P131" s="10"/>
      <c r="Q131" s="10"/>
      <c r="R131" s="10"/>
      <c r="S131" s="10"/>
      <c r="T131" s="10"/>
      <c r="U131" s="10"/>
      <c r="V131" s="10"/>
      <c r="W131" s="10"/>
      <c r="X131" s="10"/>
    </row>
    <row r="132" ht="22.5" customHeight="1">
      <c r="A132" s="10"/>
      <c r="B132" s="10"/>
      <c r="C132" s="10"/>
      <c r="D132" s="10"/>
      <c r="E132" s="10"/>
      <c r="F132" s="10"/>
      <c r="G132" s="10"/>
      <c r="H132" s="15"/>
      <c r="I132" s="10"/>
      <c r="J132" s="10"/>
      <c r="K132" s="10"/>
      <c r="L132" s="10"/>
      <c r="M132" s="31"/>
      <c r="N132" s="10"/>
      <c r="O132" s="10"/>
      <c r="P132" s="10"/>
      <c r="Q132" s="10"/>
      <c r="R132" s="10"/>
      <c r="S132" s="10"/>
      <c r="T132" s="10"/>
      <c r="U132" s="10"/>
      <c r="V132" s="10"/>
      <c r="W132" s="10"/>
      <c r="X132" s="10"/>
    </row>
    <row r="133" ht="22.5" customHeight="1">
      <c r="A133" s="10"/>
      <c r="B133" s="10"/>
      <c r="C133" s="10"/>
      <c r="D133" s="10"/>
      <c r="E133" s="10"/>
      <c r="F133" s="10"/>
      <c r="G133" s="10"/>
      <c r="H133" s="15"/>
      <c r="I133" s="10"/>
      <c r="J133" s="10"/>
      <c r="K133" s="10"/>
      <c r="L133" s="10"/>
      <c r="M133" s="31"/>
      <c r="N133" s="10"/>
      <c r="O133" s="10"/>
      <c r="P133" s="10"/>
      <c r="Q133" s="10"/>
      <c r="R133" s="10"/>
      <c r="S133" s="10"/>
      <c r="T133" s="10"/>
      <c r="U133" s="10"/>
      <c r="V133" s="10"/>
      <c r="W133" s="10"/>
      <c r="X133" s="10"/>
    </row>
    <row r="134" ht="22.5" customHeight="1">
      <c r="A134" s="10"/>
      <c r="B134" s="10"/>
      <c r="C134" s="10"/>
      <c r="D134" s="10"/>
      <c r="E134" s="10"/>
      <c r="F134" s="10"/>
      <c r="G134" s="10"/>
      <c r="H134" s="15"/>
      <c r="I134" s="10"/>
      <c r="J134" s="10"/>
      <c r="K134" s="10"/>
      <c r="L134" s="10"/>
      <c r="M134" s="31"/>
      <c r="N134" s="10"/>
      <c r="O134" s="10"/>
      <c r="P134" s="10"/>
      <c r="Q134" s="10"/>
      <c r="R134" s="10"/>
      <c r="S134" s="10"/>
      <c r="T134" s="10"/>
      <c r="U134" s="10"/>
      <c r="V134" s="10"/>
      <c r="W134" s="10"/>
      <c r="X134" s="10"/>
    </row>
    <row r="135" ht="22.5" customHeight="1">
      <c r="A135" s="10"/>
      <c r="B135" s="10"/>
      <c r="C135" s="10"/>
      <c r="D135" s="10"/>
      <c r="E135" s="10"/>
      <c r="F135" s="10"/>
      <c r="G135" s="10"/>
      <c r="H135" s="15"/>
      <c r="I135" s="10"/>
      <c r="J135" s="10"/>
      <c r="K135" s="10"/>
      <c r="L135" s="10"/>
      <c r="M135" s="31"/>
      <c r="N135" s="10"/>
      <c r="O135" s="10"/>
      <c r="P135" s="10"/>
      <c r="Q135" s="10"/>
      <c r="R135" s="10"/>
      <c r="S135" s="10"/>
      <c r="T135" s="10"/>
      <c r="U135" s="10"/>
      <c r="V135" s="10"/>
      <c r="W135" s="10"/>
      <c r="X135" s="10"/>
    </row>
    <row r="136" ht="22.5" customHeight="1">
      <c r="A136" s="10"/>
      <c r="B136" s="10"/>
      <c r="C136" s="10"/>
      <c r="D136" s="10"/>
      <c r="E136" s="10"/>
      <c r="F136" s="10"/>
      <c r="G136" s="10"/>
      <c r="H136" s="15"/>
      <c r="I136" s="10"/>
      <c r="J136" s="10"/>
      <c r="K136" s="10"/>
      <c r="L136" s="10"/>
      <c r="M136" s="31"/>
      <c r="N136" s="10"/>
      <c r="O136" s="10"/>
      <c r="P136" s="10"/>
      <c r="Q136" s="10"/>
      <c r="R136" s="10"/>
      <c r="S136" s="10"/>
      <c r="T136" s="10"/>
      <c r="U136" s="10"/>
      <c r="V136" s="10"/>
      <c r="W136" s="10"/>
      <c r="X136" s="10"/>
    </row>
    <row r="137" ht="22.5" customHeight="1">
      <c r="A137" s="10"/>
      <c r="B137" s="10"/>
      <c r="C137" s="10"/>
      <c r="D137" s="10"/>
      <c r="E137" s="10"/>
      <c r="F137" s="10"/>
      <c r="G137" s="10"/>
      <c r="H137" s="15"/>
      <c r="I137" s="10"/>
      <c r="J137" s="10"/>
      <c r="K137" s="10"/>
      <c r="L137" s="10"/>
      <c r="M137" s="31"/>
      <c r="N137" s="10"/>
      <c r="O137" s="10"/>
      <c r="P137" s="10"/>
      <c r="Q137" s="10"/>
      <c r="R137" s="10"/>
      <c r="S137" s="10"/>
      <c r="T137" s="10"/>
      <c r="U137" s="10"/>
      <c r="V137" s="10"/>
      <c r="W137" s="10"/>
      <c r="X137" s="10"/>
    </row>
    <row r="138" ht="22.5" customHeight="1">
      <c r="A138" s="10"/>
      <c r="B138" s="10"/>
      <c r="C138" s="10"/>
      <c r="D138" s="10"/>
      <c r="E138" s="10"/>
      <c r="F138" s="10"/>
      <c r="G138" s="10"/>
      <c r="H138" s="15"/>
      <c r="I138" s="10"/>
      <c r="J138" s="10"/>
      <c r="K138" s="10"/>
      <c r="L138" s="10"/>
      <c r="M138" s="31"/>
      <c r="N138" s="10"/>
      <c r="O138" s="10"/>
      <c r="P138" s="10"/>
      <c r="Q138" s="10"/>
      <c r="R138" s="10"/>
      <c r="S138" s="10"/>
      <c r="T138" s="10"/>
      <c r="U138" s="10"/>
      <c r="V138" s="10"/>
      <c r="W138" s="10"/>
      <c r="X138" s="10"/>
    </row>
    <row r="139" ht="22.5" customHeight="1">
      <c r="A139" s="10"/>
      <c r="B139" s="10"/>
      <c r="C139" s="10"/>
      <c r="D139" s="10"/>
      <c r="E139" s="10"/>
      <c r="F139" s="10"/>
      <c r="G139" s="10"/>
      <c r="H139" s="15"/>
      <c r="I139" s="10"/>
      <c r="J139" s="10"/>
      <c r="K139" s="10"/>
      <c r="L139" s="10"/>
      <c r="M139" s="31"/>
      <c r="N139" s="10"/>
      <c r="O139" s="10"/>
      <c r="P139" s="10"/>
      <c r="Q139" s="10"/>
      <c r="R139" s="10"/>
      <c r="S139" s="10"/>
      <c r="T139" s="10"/>
      <c r="U139" s="10"/>
      <c r="V139" s="10"/>
      <c r="W139" s="10"/>
      <c r="X139" s="10"/>
    </row>
    <row r="140" ht="22.5" customHeight="1">
      <c r="A140" s="10"/>
      <c r="B140" s="10"/>
      <c r="C140" s="10"/>
      <c r="D140" s="10"/>
      <c r="E140" s="10"/>
      <c r="F140" s="10"/>
      <c r="G140" s="10"/>
      <c r="H140" s="15"/>
      <c r="I140" s="10"/>
      <c r="J140" s="10"/>
      <c r="K140" s="10"/>
      <c r="L140" s="10"/>
      <c r="M140" s="31"/>
      <c r="N140" s="10"/>
      <c r="O140" s="10"/>
      <c r="P140" s="10"/>
      <c r="Q140" s="10"/>
      <c r="R140" s="10"/>
      <c r="S140" s="10"/>
      <c r="T140" s="10"/>
      <c r="U140" s="10"/>
      <c r="V140" s="10"/>
      <c r="W140" s="10"/>
      <c r="X140" s="10"/>
    </row>
    <row r="141" ht="22.5" customHeight="1">
      <c r="A141" s="10"/>
      <c r="B141" s="10"/>
      <c r="C141" s="10"/>
      <c r="D141" s="10"/>
      <c r="E141" s="10"/>
      <c r="F141" s="10"/>
      <c r="G141" s="10"/>
      <c r="H141" s="15"/>
      <c r="I141" s="10"/>
      <c r="J141" s="10"/>
      <c r="K141" s="10"/>
      <c r="L141" s="10"/>
      <c r="M141" s="31"/>
      <c r="N141" s="10"/>
      <c r="O141" s="10"/>
      <c r="P141" s="10"/>
      <c r="Q141" s="10"/>
      <c r="R141" s="10"/>
      <c r="S141" s="10"/>
      <c r="T141" s="10"/>
      <c r="U141" s="10"/>
      <c r="V141" s="10"/>
      <c r="W141" s="10"/>
      <c r="X141" s="10"/>
    </row>
    <row r="142" ht="22.5" customHeight="1">
      <c r="A142" s="10"/>
      <c r="B142" s="10"/>
      <c r="C142" s="10"/>
      <c r="D142" s="10"/>
      <c r="E142" s="10"/>
      <c r="F142" s="10"/>
      <c r="G142" s="10"/>
      <c r="H142" s="15"/>
      <c r="I142" s="10"/>
      <c r="J142" s="10"/>
      <c r="K142" s="10"/>
      <c r="L142" s="10"/>
      <c r="M142" s="31"/>
      <c r="N142" s="10"/>
      <c r="O142" s="10"/>
      <c r="P142" s="10"/>
      <c r="Q142" s="10"/>
      <c r="R142" s="10"/>
      <c r="S142" s="10"/>
      <c r="T142" s="10"/>
      <c r="U142" s="10"/>
      <c r="V142" s="10"/>
      <c r="W142" s="10"/>
      <c r="X142" s="10"/>
    </row>
    <row r="143" ht="22.5" customHeight="1">
      <c r="A143" s="10"/>
      <c r="B143" s="10"/>
      <c r="C143" s="10"/>
      <c r="D143" s="10"/>
      <c r="E143" s="10"/>
      <c r="F143" s="10"/>
      <c r="G143" s="10"/>
      <c r="H143" s="15"/>
      <c r="I143" s="10"/>
      <c r="J143" s="10"/>
      <c r="K143" s="10"/>
      <c r="L143" s="10"/>
      <c r="M143" s="31"/>
      <c r="N143" s="10"/>
      <c r="O143" s="10"/>
      <c r="P143" s="10"/>
      <c r="Q143" s="10"/>
      <c r="R143" s="10"/>
      <c r="S143" s="10"/>
      <c r="T143" s="10"/>
      <c r="U143" s="10"/>
      <c r="V143" s="10"/>
      <c r="W143" s="10"/>
      <c r="X143" s="10"/>
    </row>
    <row r="144" ht="22.5" customHeight="1">
      <c r="A144" s="10"/>
      <c r="B144" s="10"/>
      <c r="C144" s="10"/>
      <c r="D144" s="10"/>
      <c r="E144" s="10"/>
      <c r="F144" s="10"/>
      <c r="G144" s="10"/>
      <c r="H144" s="15"/>
      <c r="I144" s="10"/>
      <c r="J144" s="10"/>
      <c r="K144" s="10"/>
      <c r="L144" s="10"/>
      <c r="M144" s="31"/>
      <c r="N144" s="10"/>
      <c r="O144" s="10"/>
      <c r="P144" s="10"/>
      <c r="Q144" s="10"/>
      <c r="R144" s="10"/>
      <c r="S144" s="10"/>
      <c r="T144" s="10"/>
      <c r="U144" s="10"/>
      <c r="V144" s="10"/>
      <c r="W144" s="10"/>
      <c r="X144" s="10"/>
    </row>
    <row r="145" ht="22.5" customHeight="1">
      <c r="A145" s="10"/>
      <c r="B145" s="10"/>
      <c r="C145" s="10"/>
      <c r="D145" s="10"/>
      <c r="E145" s="10"/>
      <c r="F145" s="10"/>
      <c r="G145" s="10"/>
      <c r="H145" s="15"/>
      <c r="I145" s="10"/>
      <c r="J145" s="10"/>
      <c r="K145" s="10"/>
      <c r="L145" s="10"/>
      <c r="M145" s="31"/>
      <c r="N145" s="10"/>
      <c r="O145" s="10"/>
      <c r="P145" s="10"/>
      <c r="Q145" s="10"/>
      <c r="R145" s="10"/>
      <c r="S145" s="10"/>
      <c r="T145" s="10"/>
      <c r="U145" s="10"/>
      <c r="V145" s="10"/>
      <c r="W145" s="10"/>
      <c r="X145" s="10"/>
    </row>
    <row r="146" ht="22.5" customHeight="1">
      <c r="A146" s="10"/>
      <c r="B146" s="10"/>
      <c r="C146" s="10"/>
      <c r="D146" s="10"/>
      <c r="E146" s="10"/>
      <c r="F146" s="10"/>
      <c r="G146" s="10"/>
      <c r="H146" s="15"/>
      <c r="I146" s="10"/>
      <c r="J146" s="10"/>
      <c r="K146" s="10"/>
      <c r="L146" s="10"/>
      <c r="M146" s="31"/>
      <c r="N146" s="10"/>
      <c r="O146" s="10"/>
      <c r="P146" s="10"/>
      <c r="Q146" s="10"/>
      <c r="R146" s="10"/>
      <c r="S146" s="10"/>
      <c r="T146" s="10"/>
      <c r="U146" s="10"/>
      <c r="V146" s="10"/>
      <c r="W146" s="10"/>
      <c r="X146" s="10"/>
    </row>
    <row r="147" ht="22.5" customHeight="1">
      <c r="A147" s="10"/>
      <c r="B147" s="10"/>
      <c r="C147" s="10"/>
      <c r="D147" s="10"/>
      <c r="E147" s="10"/>
      <c r="F147" s="10"/>
      <c r="G147" s="10"/>
      <c r="H147" s="15"/>
      <c r="I147" s="10"/>
      <c r="J147" s="10"/>
      <c r="K147" s="10"/>
      <c r="L147" s="10"/>
      <c r="M147" s="31"/>
      <c r="N147" s="10"/>
      <c r="O147" s="10"/>
      <c r="P147" s="10"/>
      <c r="Q147" s="10"/>
      <c r="R147" s="10"/>
      <c r="S147" s="10"/>
      <c r="T147" s="10"/>
      <c r="U147" s="10"/>
      <c r="V147" s="10"/>
      <c r="W147" s="10"/>
      <c r="X147" s="10"/>
    </row>
    <row r="148" ht="22.5" customHeight="1">
      <c r="A148" s="10"/>
      <c r="B148" s="10"/>
      <c r="C148" s="10"/>
      <c r="D148" s="10"/>
      <c r="E148" s="10"/>
      <c r="F148" s="10"/>
      <c r="G148" s="10"/>
      <c r="H148" s="15"/>
      <c r="I148" s="10"/>
      <c r="J148" s="10"/>
      <c r="K148" s="10"/>
      <c r="L148" s="10"/>
      <c r="M148" s="31"/>
      <c r="N148" s="10"/>
      <c r="O148" s="10"/>
      <c r="P148" s="10"/>
      <c r="Q148" s="10"/>
      <c r="R148" s="10"/>
      <c r="S148" s="10"/>
      <c r="T148" s="10"/>
      <c r="U148" s="10"/>
      <c r="V148" s="10"/>
      <c r="W148" s="10"/>
      <c r="X148" s="10"/>
    </row>
    <row r="149" ht="22.5" customHeight="1">
      <c r="A149" s="10"/>
      <c r="B149" s="10"/>
      <c r="C149" s="10"/>
      <c r="D149" s="10"/>
      <c r="E149" s="10"/>
      <c r="F149" s="10"/>
      <c r="G149" s="10"/>
      <c r="H149" s="15"/>
      <c r="I149" s="10"/>
      <c r="J149" s="10"/>
      <c r="K149" s="10"/>
      <c r="L149" s="10"/>
      <c r="M149" s="31"/>
      <c r="N149" s="10"/>
      <c r="O149" s="10"/>
      <c r="P149" s="10"/>
      <c r="Q149" s="10"/>
      <c r="R149" s="10"/>
      <c r="S149" s="10"/>
      <c r="T149" s="10"/>
      <c r="U149" s="10"/>
      <c r="V149" s="10"/>
      <c r="W149" s="10"/>
      <c r="X149" s="10"/>
    </row>
    <row r="150" ht="22.5" customHeight="1">
      <c r="A150" s="10"/>
      <c r="B150" s="10"/>
      <c r="C150" s="10"/>
      <c r="D150" s="10"/>
      <c r="E150" s="10"/>
      <c r="F150" s="10"/>
      <c r="G150" s="10"/>
      <c r="H150" s="15"/>
      <c r="I150" s="10"/>
      <c r="J150" s="10"/>
      <c r="K150" s="10"/>
      <c r="L150" s="10"/>
      <c r="M150" s="31"/>
      <c r="N150" s="10"/>
      <c r="O150" s="10"/>
      <c r="P150" s="10"/>
      <c r="Q150" s="10"/>
      <c r="R150" s="10"/>
      <c r="S150" s="10"/>
      <c r="T150" s="10"/>
      <c r="U150" s="10"/>
      <c r="V150" s="10"/>
      <c r="W150" s="10"/>
      <c r="X150" s="10"/>
    </row>
    <row r="151" ht="22.5" customHeight="1">
      <c r="A151" s="10"/>
      <c r="B151" s="10"/>
      <c r="C151" s="10"/>
      <c r="D151" s="10"/>
      <c r="E151" s="10"/>
      <c r="F151" s="10"/>
      <c r="G151" s="10"/>
      <c r="H151" s="15"/>
      <c r="I151" s="10"/>
      <c r="J151" s="10"/>
      <c r="K151" s="10"/>
      <c r="L151" s="10"/>
      <c r="M151" s="31"/>
      <c r="N151" s="10"/>
      <c r="O151" s="10"/>
      <c r="P151" s="10"/>
      <c r="Q151" s="10"/>
      <c r="R151" s="10"/>
      <c r="S151" s="10"/>
      <c r="T151" s="10"/>
      <c r="U151" s="10"/>
      <c r="V151" s="10"/>
      <c r="W151" s="10"/>
      <c r="X151" s="10"/>
    </row>
    <row r="152" ht="22.5" customHeight="1">
      <c r="A152" s="10"/>
      <c r="B152" s="10"/>
      <c r="C152" s="10"/>
      <c r="D152" s="10"/>
      <c r="E152" s="10"/>
      <c r="F152" s="10"/>
      <c r="G152" s="10"/>
      <c r="H152" s="15"/>
      <c r="I152" s="10"/>
      <c r="J152" s="10"/>
      <c r="K152" s="10"/>
      <c r="L152" s="10"/>
      <c r="M152" s="31"/>
      <c r="N152" s="10"/>
      <c r="O152" s="10"/>
      <c r="P152" s="10"/>
      <c r="Q152" s="10"/>
      <c r="R152" s="10"/>
      <c r="S152" s="10"/>
      <c r="T152" s="10"/>
      <c r="U152" s="10"/>
      <c r="V152" s="10"/>
      <c r="W152" s="10"/>
      <c r="X152" s="10"/>
    </row>
    <row r="153" ht="22.5" customHeight="1">
      <c r="A153" s="10"/>
      <c r="B153" s="10"/>
      <c r="C153" s="10"/>
      <c r="D153" s="10"/>
      <c r="E153" s="10"/>
      <c r="F153" s="10"/>
      <c r="G153" s="10"/>
      <c r="H153" s="15"/>
      <c r="I153" s="10"/>
      <c r="J153" s="10"/>
      <c r="K153" s="10"/>
      <c r="L153" s="10"/>
      <c r="M153" s="31"/>
      <c r="N153" s="10"/>
      <c r="O153" s="10"/>
      <c r="P153" s="10"/>
      <c r="Q153" s="10"/>
      <c r="R153" s="10"/>
      <c r="S153" s="10"/>
      <c r="T153" s="10"/>
      <c r="U153" s="10"/>
      <c r="V153" s="10"/>
      <c r="W153" s="10"/>
      <c r="X153" s="10"/>
    </row>
    <row r="154" ht="22.5" customHeight="1">
      <c r="A154" s="10"/>
      <c r="B154" s="10"/>
      <c r="C154" s="10"/>
      <c r="D154" s="10"/>
      <c r="E154" s="10"/>
      <c r="F154" s="10"/>
      <c r="G154" s="10"/>
      <c r="H154" s="15"/>
      <c r="I154" s="10"/>
      <c r="J154" s="10"/>
      <c r="K154" s="10"/>
      <c r="L154" s="10"/>
      <c r="M154" s="31"/>
      <c r="N154" s="10"/>
      <c r="O154" s="10"/>
      <c r="P154" s="10"/>
      <c r="Q154" s="10"/>
      <c r="R154" s="10"/>
      <c r="S154" s="10"/>
      <c r="T154" s="10"/>
      <c r="U154" s="10"/>
      <c r="V154" s="10"/>
      <c r="W154" s="10"/>
      <c r="X154" s="10"/>
    </row>
    <row r="155" ht="22.5" customHeight="1">
      <c r="A155" s="10"/>
      <c r="B155" s="10"/>
      <c r="C155" s="10"/>
      <c r="D155" s="10"/>
      <c r="E155" s="10"/>
      <c r="F155" s="10"/>
      <c r="G155" s="10"/>
      <c r="H155" s="15"/>
      <c r="I155" s="10"/>
      <c r="J155" s="10"/>
      <c r="K155" s="10"/>
      <c r="L155" s="10"/>
      <c r="M155" s="31"/>
      <c r="N155" s="10"/>
      <c r="O155" s="10"/>
      <c r="P155" s="10"/>
      <c r="Q155" s="10"/>
      <c r="R155" s="10"/>
      <c r="S155" s="10"/>
      <c r="T155" s="10"/>
      <c r="U155" s="10"/>
      <c r="V155" s="10"/>
      <c r="W155" s="10"/>
      <c r="X155" s="10"/>
    </row>
    <row r="156" ht="22.5" customHeight="1">
      <c r="A156" s="10"/>
      <c r="B156" s="10"/>
      <c r="C156" s="10"/>
      <c r="D156" s="10"/>
      <c r="E156" s="10"/>
      <c r="F156" s="10"/>
      <c r="G156" s="10"/>
      <c r="H156" s="15"/>
      <c r="I156" s="10"/>
      <c r="J156" s="10"/>
      <c r="K156" s="10"/>
      <c r="L156" s="10"/>
      <c r="M156" s="31"/>
      <c r="N156" s="10"/>
      <c r="O156" s="10"/>
      <c r="P156" s="10"/>
      <c r="Q156" s="10"/>
      <c r="R156" s="10"/>
      <c r="S156" s="10"/>
      <c r="T156" s="10"/>
      <c r="U156" s="10"/>
      <c r="V156" s="10"/>
      <c r="W156" s="10"/>
      <c r="X156" s="10"/>
    </row>
    <row r="157" ht="22.5" customHeight="1">
      <c r="A157" s="10"/>
      <c r="B157" s="10"/>
      <c r="C157" s="10"/>
      <c r="D157" s="10"/>
      <c r="E157" s="10"/>
      <c r="F157" s="10"/>
      <c r="G157" s="10"/>
      <c r="H157" s="15"/>
      <c r="I157" s="10"/>
      <c r="J157" s="10"/>
      <c r="K157" s="10"/>
      <c r="L157" s="10"/>
      <c r="M157" s="31"/>
      <c r="N157" s="10"/>
      <c r="O157" s="10"/>
      <c r="P157" s="10"/>
      <c r="Q157" s="10"/>
      <c r="R157" s="10"/>
      <c r="S157" s="10"/>
      <c r="T157" s="10"/>
      <c r="U157" s="10"/>
      <c r="V157" s="10"/>
      <c r="W157" s="10"/>
      <c r="X157" s="10"/>
    </row>
    <row r="158" ht="22.5" customHeight="1">
      <c r="A158" s="10"/>
      <c r="B158" s="10"/>
      <c r="C158" s="10"/>
      <c r="D158" s="10"/>
      <c r="E158" s="10"/>
      <c r="F158" s="10"/>
      <c r="G158" s="10"/>
      <c r="H158" s="15"/>
      <c r="I158" s="10"/>
      <c r="J158" s="10"/>
      <c r="K158" s="10"/>
      <c r="L158" s="10"/>
      <c r="M158" s="31"/>
      <c r="N158" s="10"/>
      <c r="O158" s="10"/>
      <c r="P158" s="10"/>
      <c r="Q158" s="10"/>
      <c r="R158" s="10"/>
      <c r="S158" s="10"/>
      <c r="T158" s="10"/>
      <c r="U158" s="10"/>
      <c r="V158" s="10"/>
      <c r="W158" s="10"/>
      <c r="X158" s="10"/>
    </row>
    <row r="159" ht="22.5" customHeight="1">
      <c r="A159" s="10"/>
      <c r="B159" s="10"/>
      <c r="C159" s="10"/>
      <c r="D159" s="10"/>
      <c r="E159" s="10"/>
      <c r="F159" s="10"/>
      <c r="G159" s="10"/>
      <c r="H159" s="15"/>
      <c r="I159" s="10"/>
      <c r="J159" s="10"/>
      <c r="K159" s="10"/>
      <c r="L159" s="10"/>
      <c r="M159" s="31"/>
      <c r="N159" s="10"/>
      <c r="O159" s="10"/>
      <c r="P159" s="10"/>
      <c r="Q159" s="10"/>
      <c r="R159" s="10"/>
      <c r="S159" s="10"/>
      <c r="T159" s="10"/>
      <c r="U159" s="10"/>
      <c r="V159" s="10"/>
      <c r="W159" s="10"/>
      <c r="X159" s="10"/>
    </row>
    <row r="160" ht="22.5" customHeight="1">
      <c r="A160" s="10"/>
      <c r="B160" s="10"/>
      <c r="C160" s="10"/>
      <c r="D160" s="10"/>
      <c r="E160" s="10"/>
      <c r="F160" s="10"/>
      <c r="G160" s="10"/>
      <c r="H160" s="15"/>
      <c r="I160" s="10"/>
      <c r="J160" s="10"/>
      <c r="K160" s="10"/>
      <c r="L160" s="10"/>
      <c r="M160" s="31"/>
      <c r="N160" s="10"/>
      <c r="O160" s="10"/>
      <c r="P160" s="10"/>
      <c r="Q160" s="10"/>
      <c r="R160" s="10"/>
      <c r="S160" s="10"/>
      <c r="T160" s="10"/>
      <c r="U160" s="10"/>
      <c r="V160" s="10"/>
      <c r="W160" s="10"/>
      <c r="X160" s="10"/>
    </row>
    <row r="161" ht="22.5" customHeight="1">
      <c r="A161" s="10"/>
      <c r="B161" s="10"/>
      <c r="C161" s="10"/>
      <c r="D161" s="10"/>
      <c r="E161" s="10"/>
      <c r="F161" s="10"/>
      <c r="G161" s="10"/>
      <c r="H161" s="15"/>
      <c r="I161" s="10"/>
      <c r="J161" s="10"/>
      <c r="K161" s="10"/>
      <c r="L161" s="10"/>
      <c r="M161" s="31"/>
      <c r="N161" s="10"/>
      <c r="O161" s="10"/>
      <c r="P161" s="10"/>
      <c r="Q161" s="10"/>
      <c r="R161" s="10"/>
      <c r="S161" s="10"/>
      <c r="T161" s="10"/>
      <c r="U161" s="10"/>
      <c r="V161" s="10"/>
      <c r="W161" s="10"/>
      <c r="X161" s="10"/>
    </row>
    <row r="162" ht="22.5" customHeight="1">
      <c r="A162" s="10"/>
      <c r="B162" s="10"/>
      <c r="C162" s="10"/>
      <c r="D162" s="10"/>
      <c r="E162" s="10"/>
      <c r="F162" s="10"/>
      <c r="G162" s="10"/>
      <c r="H162" s="15"/>
      <c r="I162" s="10"/>
      <c r="J162" s="10"/>
      <c r="K162" s="10"/>
      <c r="L162" s="10"/>
      <c r="M162" s="31"/>
      <c r="N162" s="10"/>
      <c r="O162" s="10"/>
      <c r="P162" s="10"/>
      <c r="Q162" s="10"/>
      <c r="R162" s="10"/>
      <c r="S162" s="10"/>
      <c r="T162" s="10"/>
      <c r="U162" s="10"/>
      <c r="V162" s="10"/>
      <c r="W162" s="10"/>
      <c r="X162" s="10"/>
    </row>
    <row r="163" ht="22.5" customHeight="1">
      <c r="A163" s="10"/>
      <c r="B163" s="10"/>
      <c r="C163" s="10"/>
      <c r="D163" s="10"/>
      <c r="E163" s="10"/>
      <c r="F163" s="10"/>
      <c r="G163" s="10"/>
      <c r="H163" s="15"/>
      <c r="I163" s="10"/>
      <c r="J163" s="10"/>
      <c r="K163" s="10"/>
      <c r="L163" s="10"/>
      <c r="M163" s="31"/>
      <c r="N163" s="10"/>
      <c r="O163" s="10"/>
      <c r="P163" s="10"/>
      <c r="Q163" s="10"/>
      <c r="R163" s="10"/>
      <c r="S163" s="10"/>
      <c r="T163" s="10"/>
      <c r="U163" s="10"/>
      <c r="V163" s="10"/>
      <c r="W163" s="10"/>
      <c r="X163" s="10"/>
    </row>
    <row r="164" ht="22.5" customHeight="1">
      <c r="A164" s="10"/>
      <c r="B164" s="10"/>
      <c r="C164" s="10"/>
      <c r="D164" s="10"/>
      <c r="E164" s="10"/>
      <c r="F164" s="10"/>
      <c r="G164" s="10"/>
      <c r="H164" s="15"/>
      <c r="I164" s="10"/>
      <c r="J164" s="10"/>
      <c r="K164" s="10"/>
      <c r="L164" s="10"/>
      <c r="M164" s="31"/>
      <c r="N164" s="10"/>
      <c r="O164" s="10"/>
      <c r="P164" s="10"/>
      <c r="Q164" s="10"/>
      <c r="R164" s="10"/>
      <c r="S164" s="10"/>
      <c r="T164" s="10"/>
      <c r="U164" s="10"/>
      <c r="V164" s="10"/>
      <c r="W164" s="10"/>
      <c r="X164" s="10"/>
    </row>
    <row r="165" ht="22.5" customHeight="1">
      <c r="A165" s="10"/>
      <c r="B165" s="10"/>
      <c r="C165" s="10"/>
      <c r="D165" s="10"/>
      <c r="E165" s="10"/>
      <c r="F165" s="10"/>
      <c r="G165" s="10"/>
      <c r="H165" s="15"/>
      <c r="I165" s="10"/>
      <c r="J165" s="10"/>
      <c r="K165" s="10"/>
      <c r="L165" s="10"/>
      <c r="M165" s="31"/>
      <c r="N165" s="10"/>
      <c r="O165" s="10"/>
      <c r="P165" s="10"/>
      <c r="Q165" s="10"/>
      <c r="R165" s="10"/>
      <c r="S165" s="10"/>
      <c r="T165" s="10"/>
      <c r="U165" s="10"/>
      <c r="V165" s="10"/>
      <c r="W165" s="10"/>
      <c r="X165" s="10"/>
    </row>
    <row r="166" ht="22.5" customHeight="1">
      <c r="A166" s="10"/>
      <c r="B166" s="10"/>
      <c r="C166" s="10"/>
      <c r="D166" s="10"/>
      <c r="E166" s="10"/>
      <c r="F166" s="10"/>
      <c r="G166" s="10"/>
      <c r="H166" s="15"/>
      <c r="I166" s="10"/>
      <c r="J166" s="10"/>
      <c r="K166" s="10"/>
      <c r="L166" s="10"/>
      <c r="M166" s="31"/>
      <c r="N166" s="10"/>
      <c r="O166" s="10"/>
      <c r="P166" s="10"/>
      <c r="Q166" s="10"/>
      <c r="R166" s="10"/>
      <c r="S166" s="10"/>
      <c r="T166" s="10"/>
      <c r="U166" s="10"/>
      <c r="V166" s="10"/>
      <c r="W166" s="10"/>
      <c r="X166" s="10"/>
    </row>
    <row r="167" ht="22.5" customHeight="1">
      <c r="A167" s="10"/>
      <c r="B167" s="10"/>
      <c r="C167" s="10"/>
      <c r="D167" s="10"/>
      <c r="E167" s="10"/>
      <c r="F167" s="10"/>
      <c r="G167" s="10"/>
      <c r="H167" s="15"/>
      <c r="I167" s="10"/>
      <c r="J167" s="10"/>
      <c r="K167" s="10"/>
      <c r="L167" s="10"/>
      <c r="M167" s="31"/>
      <c r="N167" s="10"/>
      <c r="O167" s="10"/>
      <c r="P167" s="10"/>
      <c r="Q167" s="10"/>
      <c r="R167" s="10"/>
      <c r="S167" s="10"/>
      <c r="T167" s="10"/>
      <c r="U167" s="10"/>
      <c r="V167" s="10"/>
      <c r="W167" s="10"/>
      <c r="X167" s="10"/>
    </row>
    <row r="168" ht="22.5" customHeight="1">
      <c r="A168" s="10"/>
      <c r="B168" s="10"/>
      <c r="C168" s="10"/>
      <c r="D168" s="10"/>
      <c r="E168" s="10"/>
      <c r="F168" s="10"/>
      <c r="G168" s="10"/>
      <c r="H168" s="15"/>
      <c r="I168" s="10"/>
      <c r="J168" s="10"/>
      <c r="K168" s="10"/>
      <c r="L168" s="10"/>
      <c r="M168" s="31"/>
      <c r="N168" s="10"/>
      <c r="O168" s="10"/>
      <c r="P168" s="10"/>
      <c r="Q168" s="10"/>
      <c r="R168" s="10"/>
      <c r="S168" s="10"/>
      <c r="T168" s="10"/>
      <c r="U168" s="10"/>
      <c r="V168" s="10"/>
      <c r="W168" s="10"/>
      <c r="X168" s="10"/>
    </row>
    <row r="169" ht="22.5" customHeight="1">
      <c r="A169" s="10"/>
      <c r="B169" s="10"/>
      <c r="C169" s="10"/>
      <c r="D169" s="10"/>
      <c r="E169" s="10"/>
      <c r="F169" s="10"/>
      <c r="G169" s="10"/>
      <c r="H169" s="15"/>
      <c r="I169" s="10"/>
      <c r="J169" s="10"/>
      <c r="K169" s="10"/>
      <c r="L169" s="10"/>
      <c r="M169" s="31"/>
      <c r="N169" s="10"/>
      <c r="O169" s="10"/>
      <c r="P169" s="10"/>
      <c r="Q169" s="10"/>
      <c r="R169" s="10"/>
      <c r="S169" s="10"/>
      <c r="T169" s="10"/>
      <c r="U169" s="10"/>
      <c r="V169" s="10"/>
      <c r="W169" s="10"/>
      <c r="X169" s="10"/>
    </row>
    <row r="170" ht="22.5" customHeight="1">
      <c r="A170" s="10"/>
      <c r="B170" s="10"/>
      <c r="C170" s="10"/>
      <c r="D170" s="10"/>
      <c r="E170" s="10"/>
      <c r="F170" s="10"/>
      <c r="G170" s="10"/>
      <c r="H170" s="15"/>
      <c r="I170" s="10"/>
      <c r="J170" s="10"/>
      <c r="K170" s="10"/>
      <c r="L170" s="10"/>
      <c r="M170" s="31"/>
      <c r="N170" s="10"/>
      <c r="O170" s="10"/>
      <c r="P170" s="10"/>
      <c r="Q170" s="10"/>
      <c r="R170" s="10"/>
      <c r="S170" s="10"/>
      <c r="T170" s="10"/>
      <c r="U170" s="10"/>
      <c r="V170" s="10"/>
      <c r="W170" s="10"/>
      <c r="X170" s="10"/>
    </row>
    <row r="171" ht="22.5" customHeight="1">
      <c r="A171" s="10"/>
      <c r="B171" s="10"/>
      <c r="C171" s="10"/>
      <c r="D171" s="10"/>
      <c r="E171" s="10"/>
      <c r="F171" s="10"/>
      <c r="G171" s="10"/>
      <c r="H171" s="15"/>
      <c r="I171" s="10"/>
      <c r="J171" s="10"/>
      <c r="K171" s="10"/>
      <c r="L171" s="10"/>
      <c r="M171" s="31"/>
      <c r="N171" s="10"/>
      <c r="O171" s="10"/>
      <c r="P171" s="10"/>
      <c r="Q171" s="10"/>
      <c r="R171" s="10"/>
      <c r="S171" s="10"/>
      <c r="T171" s="10"/>
      <c r="U171" s="10"/>
      <c r="V171" s="10"/>
      <c r="W171" s="10"/>
      <c r="X171" s="10"/>
    </row>
    <row r="172" ht="22.5" customHeight="1">
      <c r="A172" s="10"/>
      <c r="B172" s="10"/>
      <c r="C172" s="10"/>
      <c r="D172" s="10"/>
      <c r="E172" s="10"/>
      <c r="F172" s="10"/>
      <c r="G172" s="10"/>
      <c r="H172" s="15"/>
      <c r="I172" s="10"/>
      <c r="J172" s="10"/>
      <c r="K172" s="10"/>
      <c r="L172" s="10"/>
      <c r="M172" s="31"/>
      <c r="N172" s="10"/>
      <c r="O172" s="10"/>
      <c r="P172" s="10"/>
      <c r="Q172" s="10"/>
      <c r="R172" s="10"/>
      <c r="S172" s="10"/>
      <c r="T172" s="10"/>
      <c r="U172" s="10"/>
      <c r="V172" s="10"/>
      <c r="W172" s="10"/>
      <c r="X172" s="10"/>
    </row>
    <row r="173" ht="22.5" customHeight="1">
      <c r="A173" s="10"/>
      <c r="B173" s="10"/>
      <c r="C173" s="10"/>
      <c r="D173" s="10"/>
      <c r="E173" s="10"/>
      <c r="F173" s="10"/>
      <c r="G173" s="10"/>
      <c r="H173" s="15"/>
      <c r="I173" s="10"/>
      <c r="J173" s="10"/>
      <c r="K173" s="10"/>
      <c r="L173" s="10"/>
      <c r="M173" s="31"/>
      <c r="N173" s="10"/>
      <c r="O173" s="10"/>
      <c r="P173" s="10"/>
      <c r="Q173" s="10"/>
      <c r="R173" s="10"/>
      <c r="S173" s="10"/>
      <c r="T173" s="10"/>
      <c r="U173" s="10"/>
      <c r="V173" s="10"/>
      <c r="W173" s="10"/>
      <c r="X173" s="10"/>
    </row>
    <row r="174" ht="22.5" customHeight="1">
      <c r="A174" s="10"/>
      <c r="B174" s="10"/>
      <c r="C174" s="10"/>
      <c r="D174" s="10"/>
      <c r="E174" s="10"/>
      <c r="F174" s="10"/>
      <c r="G174" s="10"/>
      <c r="H174" s="15"/>
      <c r="I174" s="10"/>
      <c r="J174" s="10"/>
      <c r="K174" s="10"/>
      <c r="L174" s="10"/>
      <c r="M174" s="31"/>
      <c r="N174" s="10"/>
      <c r="O174" s="10"/>
      <c r="P174" s="10"/>
      <c r="Q174" s="10"/>
      <c r="R174" s="10"/>
      <c r="S174" s="10"/>
      <c r="T174" s="10"/>
      <c r="U174" s="10"/>
      <c r="V174" s="10"/>
      <c r="W174" s="10"/>
      <c r="X174" s="10"/>
    </row>
    <row r="175" ht="22.5" customHeight="1">
      <c r="A175" s="10"/>
      <c r="B175" s="10"/>
      <c r="C175" s="10"/>
      <c r="D175" s="10"/>
      <c r="E175" s="10"/>
      <c r="F175" s="10"/>
      <c r="G175" s="10"/>
      <c r="H175" s="15"/>
      <c r="I175" s="10"/>
      <c r="J175" s="10"/>
      <c r="K175" s="10"/>
      <c r="L175" s="10"/>
      <c r="M175" s="31"/>
      <c r="N175" s="10"/>
      <c r="O175" s="10"/>
      <c r="P175" s="10"/>
      <c r="Q175" s="10"/>
      <c r="R175" s="10"/>
      <c r="S175" s="10"/>
      <c r="T175" s="10"/>
      <c r="U175" s="10"/>
      <c r="V175" s="10"/>
      <c r="W175" s="10"/>
      <c r="X175" s="10"/>
    </row>
    <row r="176" ht="22.5" customHeight="1">
      <c r="A176" s="10"/>
      <c r="B176" s="10"/>
      <c r="C176" s="10"/>
      <c r="D176" s="10"/>
      <c r="E176" s="10"/>
      <c r="F176" s="10"/>
      <c r="G176" s="10"/>
      <c r="H176" s="15"/>
      <c r="I176" s="10"/>
      <c r="J176" s="10"/>
      <c r="K176" s="10"/>
      <c r="L176" s="10"/>
      <c r="M176" s="31"/>
      <c r="N176" s="10"/>
      <c r="O176" s="10"/>
      <c r="P176" s="10"/>
      <c r="Q176" s="10"/>
      <c r="R176" s="10"/>
      <c r="S176" s="10"/>
      <c r="T176" s="10"/>
      <c r="U176" s="10"/>
      <c r="V176" s="10"/>
      <c r="W176" s="10"/>
      <c r="X176" s="10"/>
    </row>
    <row r="177" ht="22.5" customHeight="1">
      <c r="A177" s="10"/>
      <c r="B177" s="10"/>
      <c r="C177" s="10"/>
      <c r="D177" s="10"/>
      <c r="E177" s="10"/>
      <c r="F177" s="10"/>
      <c r="G177" s="10"/>
      <c r="H177" s="15"/>
      <c r="I177" s="10"/>
      <c r="J177" s="10"/>
      <c r="K177" s="10"/>
      <c r="L177" s="10"/>
      <c r="M177" s="31"/>
      <c r="N177" s="10"/>
      <c r="O177" s="10"/>
      <c r="P177" s="10"/>
      <c r="Q177" s="10"/>
      <c r="R177" s="10"/>
      <c r="S177" s="10"/>
      <c r="T177" s="10"/>
      <c r="U177" s="10"/>
      <c r="V177" s="10"/>
      <c r="W177" s="10"/>
      <c r="X177" s="10"/>
    </row>
    <row r="178" ht="22.5" customHeight="1">
      <c r="A178" s="10"/>
      <c r="B178" s="10"/>
      <c r="C178" s="10"/>
      <c r="D178" s="10"/>
      <c r="E178" s="10"/>
      <c r="F178" s="10"/>
      <c r="G178" s="10"/>
      <c r="H178" s="15"/>
      <c r="I178" s="10"/>
      <c r="J178" s="10"/>
      <c r="K178" s="10"/>
      <c r="L178" s="10"/>
      <c r="M178" s="31"/>
      <c r="N178" s="10"/>
      <c r="O178" s="10"/>
      <c r="P178" s="10"/>
      <c r="Q178" s="10"/>
      <c r="R178" s="10"/>
      <c r="S178" s="10"/>
      <c r="T178" s="10"/>
      <c r="U178" s="10"/>
      <c r="V178" s="10"/>
      <c r="W178" s="10"/>
      <c r="X178" s="10"/>
    </row>
    <row r="179" ht="22.5" customHeight="1">
      <c r="A179" s="10"/>
      <c r="B179" s="10"/>
      <c r="C179" s="10"/>
      <c r="D179" s="10"/>
      <c r="E179" s="10"/>
      <c r="F179" s="10"/>
      <c r="G179" s="10"/>
      <c r="H179" s="15"/>
      <c r="I179" s="10"/>
      <c r="J179" s="10"/>
      <c r="K179" s="10"/>
      <c r="L179" s="10"/>
      <c r="M179" s="31"/>
      <c r="N179" s="10"/>
      <c r="O179" s="10"/>
      <c r="P179" s="10"/>
      <c r="Q179" s="10"/>
      <c r="R179" s="10"/>
      <c r="S179" s="10"/>
      <c r="T179" s="10"/>
      <c r="U179" s="10"/>
      <c r="V179" s="10"/>
      <c r="W179" s="10"/>
      <c r="X179" s="10"/>
    </row>
    <row r="180" ht="22.5" customHeight="1">
      <c r="A180" s="10"/>
      <c r="B180" s="10"/>
      <c r="C180" s="10"/>
      <c r="D180" s="10"/>
      <c r="E180" s="10"/>
      <c r="F180" s="10"/>
      <c r="G180" s="10"/>
      <c r="H180" s="15"/>
      <c r="I180" s="10"/>
      <c r="J180" s="10"/>
      <c r="K180" s="10"/>
      <c r="L180" s="10"/>
      <c r="M180" s="31"/>
      <c r="N180" s="10"/>
      <c r="O180" s="10"/>
      <c r="P180" s="10"/>
      <c r="Q180" s="10"/>
      <c r="R180" s="10"/>
      <c r="S180" s="10"/>
      <c r="T180" s="10"/>
      <c r="U180" s="10"/>
      <c r="V180" s="10"/>
      <c r="W180" s="10"/>
      <c r="X180" s="10"/>
    </row>
    <row r="181" ht="22.5" customHeight="1">
      <c r="A181" s="10"/>
      <c r="B181" s="10"/>
      <c r="C181" s="10"/>
      <c r="D181" s="10"/>
      <c r="E181" s="10"/>
      <c r="F181" s="10"/>
      <c r="G181" s="10"/>
      <c r="H181" s="15"/>
      <c r="I181" s="10"/>
      <c r="J181" s="10"/>
      <c r="K181" s="10"/>
      <c r="L181" s="10"/>
      <c r="M181" s="31"/>
      <c r="N181" s="10"/>
      <c r="O181" s="10"/>
      <c r="P181" s="10"/>
      <c r="Q181" s="10"/>
      <c r="R181" s="10"/>
      <c r="S181" s="10"/>
      <c r="T181" s="10"/>
      <c r="U181" s="10"/>
      <c r="V181" s="10"/>
      <c r="W181" s="10"/>
      <c r="X181" s="10"/>
    </row>
    <row r="182" ht="22.5" customHeight="1">
      <c r="A182" s="10"/>
      <c r="B182" s="10"/>
      <c r="C182" s="10"/>
      <c r="D182" s="10"/>
      <c r="E182" s="10"/>
      <c r="F182" s="10"/>
      <c r="G182" s="10"/>
      <c r="H182" s="15"/>
      <c r="I182" s="10"/>
      <c r="J182" s="10"/>
      <c r="K182" s="10"/>
      <c r="L182" s="10"/>
      <c r="M182" s="31"/>
      <c r="N182" s="10"/>
      <c r="O182" s="10"/>
      <c r="P182" s="10"/>
      <c r="Q182" s="10"/>
      <c r="R182" s="10"/>
      <c r="S182" s="10"/>
      <c r="T182" s="10"/>
      <c r="U182" s="10"/>
      <c r="V182" s="10"/>
      <c r="W182" s="10"/>
      <c r="X182" s="10"/>
    </row>
    <row r="183" ht="22.5" customHeight="1">
      <c r="A183" s="10"/>
      <c r="B183" s="10"/>
      <c r="C183" s="10"/>
      <c r="D183" s="10"/>
      <c r="E183" s="10"/>
      <c r="F183" s="10"/>
      <c r="G183" s="10"/>
      <c r="H183" s="15"/>
      <c r="I183" s="10"/>
      <c r="J183" s="10"/>
      <c r="K183" s="10"/>
      <c r="L183" s="10"/>
      <c r="M183" s="31"/>
      <c r="N183" s="10"/>
      <c r="O183" s="10"/>
      <c r="P183" s="10"/>
      <c r="Q183" s="10"/>
      <c r="R183" s="10"/>
      <c r="S183" s="10"/>
      <c r="T183" s="10"/>
      <c r="U183" s="10"/>
      <c r="V183" s="10"/>
      <c r="W183" s="10"/>
      <c r="X183" s="10"/>
    </row>
    <row r="184" ht="22.5" customHeight="1">
      <c r="A184" s="10"/>
      <c r="B184" s="10"/>
      <c r="C184" s="10"/>
      <c r="D184" s="10"/>
      <c r="E184" s="10"/>
      <c r="F184" s="10"/>
      <c r="G184" s="10"/>
      <c r="H184" s="15"/>
      <c r="I184" s="10"/>
      <c r="J184" s="10"/>
      <c r="K184" s="10"/>
      <c r="L184" s="10"/>
      <c r="M184" s="31"/>
      <c r="N184" s="10"/>
      <c r="O184" s="10"/>
      <c r="P184" s="10"/>
      <c r="Q184" s="10"/>
      <c r="R184" s="10"/>
      <c r="S184" s="10"/>
      <c r="T184" s="10"/>
      <c r="U184" s="10"/>
      <c r="V184" s="10"/>
      <c r="W184" s="10"/>
      <c r="X184" s="10"/>
    </row>
    <row r="185" ht="22.5" customHeight="1">
      <c r="A185" s="10"/>
      <c r="B185" s="10"/>
      <c r="C185" s="10"/>
      <c r="D185" s="10"/>
      <c r="E185" s="10"/>
      <c r="F185" s="10"/>
      <c r="G185" s="10"/>
      <c r="H185" s="15"/>
      <c r="I185" s="10"/>
      <c r="J185" s="10"/>
      <c r="K185" s="10"/>
      <c r="L185" s="10"/>
      <c r="M185" s="31"/>
      <c r="N185" s="10"/>
      <c r="O185" s="10"/>
      <c r="P185" s="10"/>
      <c r="Q185" s="10"/>
      <c r="R185" s="10"/>
      <c r="S185" s="10"/>
      <c r="T185" s="10"/>
      <c r="U185" s="10"/>
      <c r="V185" s="10"/>
      <c r="W185" s="10"/>
      <c r="X185" s="10"/>
    </row>
    <row r="186" ht="22.5" customHeight="1">
      <c r="A186" s="10"/>
      <c r="B186" s="10"/>
      <c r="C186" s="10"/>
      <c r="D186" s="10"/>
      <c r="E186" s="10"/>
      <c r="F186" s="10"/>
      <c r="G186" s="10"/>
      <c r="H186" s="15"/>
      <c r="I186" s="10"/>
      <c r="J186" s="10"/>
      <c r="K186" s="10"/>
      <c r="L186" s="10"/>
      <c r="M186" s="31"/>
      <c r="N186" s="10"/>
      <c r="O186" s="10"/>
      <c r="P186" s="10"/>
      <c r="Q186" s="10"/>
      <c r="R186" s="10"/>
      <c r="S186" s="10"/>
      <c r="T186" s="10"/>
      <c r="U186" s="10"/>
      <c r="V186" s="10"/>
      <c r="W186" s="10"/>
      <c r="X186" s="10"/>
    </row>
    <row r="187" ht="22.5" customHeight="1">
      <c r="A187" s="10"/>
      <c r="B187" s="10"/>
      <c r="C187" s="10"/>
      <c r="D187" s="10"/>
      <c r="E187" s="10"/>
      <c r="F187" s="10"/>
      <c r="G187" s="10"/>
      <c r="H187" s="15"/>
      <c r="I187" s="10"/>
      <c r="J187" s="10"/>
      <c r="K187" s="10"/>
      <c r="L187" s="10"/>
      <c r="M187" s="31"/>
      <c r="N187" s="10"/>
      <c r="O187" s="10"/>
      <c r="P187" s="10"/>
      <c r="Q187" s="10"/>
      <c r="R187" s="10"/>
      <c r="S187" s="10"/>
      <c r="T187" s="10"/>
      <c r="U187" s="10"/>
      <c r="V187" s="10"/>
      <c r="W187" s="10"/>
      <c r="X187" s="10"/>
    </row>
    <row r="188" ht="22.5" customHeight="1">
      <c r="A188" s="10"/>
      <c r="B188" s="10"/>
      <c r="C188" s="10"/>
      <c r="D188" s="10"/>
      <c r="E188" s="10"/>
      <c r="F188" s="10"/>
      <c r="G188" s="10"/>
      <c r="H188" s="15"/>
      <c r="I188" s="10"/>
      <c r="J188" s="10"/>
      <c r="K188" s="10"/>
      <c r="L188" s="10"/>
      <c r="M188" s="31"/>
      <c r="N188" s="10"/>
      <c r="O188" s="10"/>
      <c r="P188" s="10"/>
      <c r="Q188" s="10"/>
      <c r="R188" s="10"/>
      <c r="S188" s="10"/>
      <c r="T188" s="10"/>
      <c r="U188" s="10"/>
      <c r="V188" s="10"/>
      <c r="W188" s="10"/>
      <c r="X188" s="10"/>
    </row>
    <row r="189" ht="22.5" customHeight="1">
      <c r="A189" s="10"/>
      <c r="B189" s="10"/>
      <c r="C189" s="10"/>
      <c r="D189" s="10"/>
      <c r="E189" s="10"/>
      <c r="F189" s="10"/>
      <c r="G189" s="10"/>
      <c r="H189" s="15"/>
      <c r="I189" s="10"/>
      <c r="J189" s="10"/>
      <c r="K189" s="10"/>
      <c r="L189" s="10"/>
      <c r="M189" s="31"/>
      <c r="N189" s="10"/>
      <c r="O189" s="10"/>
      <c r="P189" s="10"/>
      <c r="Q189" s="10"/>
      <c r="R189" s="10"/>
      <c r="S189" s="10"/>
      <c r="T189" s="10"/>
      <c r="U189" s="10"/>
      <c r="V189" s="10"/>
      <c r="W189" s="10"/>
      <c r="X189" s="10"/>
    </row>
    <row r="190" ht="22.5" customHeight="1">
      <c r="A190" s="10"/>
      <c r="B190" s="10"/>
      <c r="C190" s="10"/>
      <c r="D190" s="10"/>
      <c r="E190" s="10"/>
      <c r="F190" s="10"/>
      <c r="G190" s="10"/>
      <c r="H190" s="15"/>
      <c r="I190" s="10"/>
      <c r="J190" s="10"/>
      <c r="K190" s="10"/>
      <c r="L190" s="10"/>
      <c r="M190" s="31"/>
      <c r="N190" s="10"/>
      <c r="O190" s="10"/>
      <c r="P190" s="10"/>
      <c r="Q190" s="10"/>
      <c r="R190" s="10"/>
      <c r="S190" s="10"/>
      <c r="T190" s="10"/>
      <c r="U190" s="10"/>
      <c r="V190" s="10"/>
      <c r="W190" s="10"/>
      <c r="X190" s="10"/>
    </row>
    <row r="191" ht="22.5" customHeight="1">
      <c r="A191" s="10"/>
      <c r="B191" s="10"/>
      <c r="C191" s="10"/>
      <c r="D191" s="10"/>
      <c r="E191" s="10"/>
      <c r="F191" s="10"/>
      <c r="G191" s="10"/>
      <c r="H191" s="15"/>
      <c r="I191" s="10"/>
      <c r="J191" s="10"/>
      <c r="K191" s="10"/>
      <c r="L191" s="10"/>
      <c r="M191" s="31"/>
      <c r="N191" s="10"/>
      <c r="O191" s="10"/>
      <c r="P191" s="10"/>
      <c r="Q191" s="10"/>
      <c r="R191" s="10"/>
      <c r="S191" s="10"/>
      <c r="T191" s="10"/>
      <c r="U191" s="10"/>
      <c r="V191" s="10"/>
      <c r="W191" s="10"/>
      <c r="X191" s="10"/>
    </row>
    <row r="192" ht="22.5" customHeight="1">
      <c r="A192" s="10"/>
      <c r="B192" s="10"/>
      <c r="C192" s="10"/>
      <c r="D192" s="10"/>
      <c r="E192" s="10"/>
      <c r="F192" s="10"/>
      <c r="G192" s="10"/>
      <c r="H192" s="15"/>
      <c r="I192" s="10"/>
      <c r="J192" s="10"/>
      <c r="K192" s="10"/>
      <c r="L192" s="10"/>
      <c r="M192" s="31"/>
      <c r="N192" s="10"/>
      <c r="O192" s="10"/>
      <c r="P192" s="10"/>
      <c r="Q192" s="10"/>
      <c r="R192" s="10"/>
      <c r="S192" s="10"/>
      <c r="T192" s="10"/>
      <c r="U192" s="10"/>
      <c r="V192" s="10"/>
      <c r="W192" s="10"/>
      <c r="X192" s="10"/>
    </row>
    <row r="193" ht="22.5" customHeight="1">
      <c r="A193" s="10"/>
      <c r="B193" s="10"/>
      <c r="C193" s="10"/>
      <c r="D193" s="10"/>
      <c r="E193" s="10"/>
      <c r="F193" s="10"/>
      <c r="G193" s="10"/>
      <c r="H193" s="15"/>
      <c r="I193" s="10"/>
      <c r="J193" s="10"/>
      <c r="K193" s="10"/>
      <c r="L193" s="10"/>
      <c r="M193" s="31"/>
      <c r="N193" s="10"/>
      <c r="O193" s="10"/>
      <c r="P193" s="10"/>
      <c r="Q193" s="10"/>
      <c r="R193" s="10"/>
      <c r="S193" s="10"/>
      <c r="T193" s="10"/>
      <c r="U193" s="10"/>
      <c r="V193" s="10"/>
      <c r="W193" s="10"/>
      <c r="X193" s="10"/>
    </row>
    <row r="194" ht="22.5" customHeight="1">
      <c r="A194" s="10"/>
      <c r="B194" s="10"/>
      <c r="C194" s="10"/>
      <c r="D194" s="10"/>
      <c r="E194" s="10"/>
      <c r="F194" s="10"/>
      <c r="G194" s="10"/>
      <c r="H194" s="15"/>
      <c r="I194" s="10"/>
      <c r="J194" s="10"/>
      <c r="K194" s="10"/>
      <c r="L194" s="10"/>
      <c r="M194" s="31"/>
      <c r="N194" s="10"/>
      <c r="O194" s="10"/>
      <c r="P194" s="10"/>
      <c r="Q194" s="10"/>
      <c r="R194" s="10"/>
      <c r="S194" s="10"/>
      <c r="T194" s="10"/>
      <c r="U194" s="10"/>
      <c r="V194" s="10"/>
      <c r="W194" s="10"/>
      <c r="X194" s="10"/>
    </row>
    <row r="195" ht="22.5" customHeight="1">
      <c r="A195" s="10"/>
      <c r="B195" s="10"/>
      <c r="C195" s="10"/>
      <c r="D195" s="10"/>
      <c r="E195" s="10"/>
      <c r="F195" s="10"/>
      <c r="G195" s="10"/>
      <c r="H195" s="15"/>
      <c r="I195" s="10"/>
      <c r="J195" s="10"/>
      <c r="K195" s="10"/>
      <c r="L195" s="10"/>
      <c r="M195" s="31"/>
      <c r="N195" s="10"/>
      <c r="O195" s="10"/>
      <c r="P195" s="10"/>
      <c r="Q195" s="10"/>
      <c r="R195" s="10"/>
      <c r="S195" s="10"/>
      <c r="T195" s="10"/>
      <c r="U195" s="10"/>
      <c r="V195" s="10"/>
      <c r="W195" s="10"/>
      <c r="X195" s="10"/>
    </row>
    <row r="196" ht="22.5" customHeight="1">
      <c r="A196" s="10"/>
      <c r="B196" s="10"/>
      <c r="C196" s="10"/>
      <c r="D196" s="10"/>
      <c r="E196" s="10"/>
      <c r="F196" s="10"/>
      <c r="G196" s="10"/>
      <c r="H196" s="15"/>
      <c r="I196" s="10"/>
      <c r="J196" s="10"/>
      <c r="K196" s="10"/>
      <c r="L196" s="10"/>
      <c r="M196" s="31"/>
      <c r="N196" s="10"/>
      <c r="O196" s="10"/>
      <c r="P196" s="10"/>
      <c r="Q196" s="10"/>
      <c r="R196" s="10"/>
      <c r="S196" s="10"/>
      <c r="T196" s="10"/>
      <c r="U196" s="10"/>
      <c r="V196" s="10"/>
      <c r="W196" s="10"/>
      <c r="X196" s="10"/>
    </row>
    <row r="197" ht="22.5" customHeight="1">
      <c r="A197" s="10"/>
      <c r="B197" s="10"/>
      <c r="C197" s="10"/>
      <c r="D197" s="10"/>
      <c r="E197" s="10"/>
      <c r="F197" s="10"/>
      <c r="G197" s="10"/>
      <c r="H197" s="15"/>
      <c r="I197" s="10"/>
      <c r="J197" s="10"/>
      <c r="K197" s="10"/>
      <c r="L197" s="10"/>
      <c r="M197" s="31"/>
      <c r="N197" s="10"/>
      <c r="O197" s="10"/>
      <c r="P197" s="10"/>
      <c r="Q197" s="10"/>
      <c r="R197" s="10"/>
      <c r="S197" s="10"/>
      <c r="T197" s="10"/>
      <c r="U197" s="10"/>
      <c r="V197" s="10"/>
      <c r="W197" s="10"/>
      <c r="X197" s="10"/>
    </row>
    <row r="198" ht="22.5" customHeight="1">
      <c r="A198" s="10"/>
      <c r="B198" s="10"/>
      <c r="C198" s="10"/>
      <c r="D198" s="10"/>
      <c r="E198" s="10"/>
      <c r="F198" s="10"/>
      <c r="G198" s="10"/>
      <c r="H198" s="15"/>
      <c r="I198" s="10"/>
      <c r="J198" s="10"/>
      <c r="K198" s="10"/>
      <c r="L198" s="10"/>
      <c r="M198" s="31"/>
      <c r="N198" s="10"/>
      <c r="O198" s="10"/>
      <c r="P198" s="10"/>
      <c r="Q198" s="10"/>
      <c r="R198" s="10"/>
      <c r="S198" s="10"/>
      <c r="T198" s="10"/>
      <c r="U198" s="10"/>
      <c r="V198" s="10"/>
      <c r="W198" s="10"/>
      <c r="X198" s="10"/>
    </row>
    <row r="199" ht="22.5" customHeight="1">
      <c r="A199" s="10"/>
      <c r="B199" s="10"/>
      <c r="C199" s="10"/>
      <c r="D199" s="10"/>
      <c r="E199" s="10"/>
      <c r="F199" s="10"/>
      <c r="G199" s="10"/>
      <c r="H199" s="15"/>
      <c r="I199" s="10"/>
      <c r="J199" s="10"/>
      <c r="K199" s="10"/>
      <c r="L199" s="10"/>
      <c r="M199" s="31"/>
      <c r="N199" s="10"/>
      <c r="O199" s="10"/>
      <c r="P199" s="10"/>
      <c r="Q199" s="10"/>
      <c r="R199" s="10"/>
      <c r="S199" s="10"/>
      <c r="T199" s="10"/>
      <c r="U199" s="10"/>
      <c r="V199" s="10"/>
      <c r="W199" s="10"/>
      <c r="X199" s="10"/>
    </row>
    <row r="200" ht="22.5" customHeight="1">
      <c r="A200" s="10"/>
      <c r="B200" s="10"/>
      <c r="C200" s="10"/>
      <c r="D200" s="10"/>
      <c r="E200" s="10"/>
      <c r="F200" s="10"/>
      <c r="G200" s="10"/>
      <c r="H200" s="15"/>
      <c r="I200" s="10"/>
      <c r="J200" s="10"/>
      <c r="K200" s="10"/>
      <c r="L200" s="10"/>
      <c r="M200" s="31"/>
      <c r="N200" s="10"/>
      <c r="O200" s="10"/>
      <c r="P200" s="10"/>
      <c r="Q200" s="10"/>
      <c r="R200" s="10"/>
      <c r="S200" s="10"/>
      <c r="T200" s="10"/>
      <c r="U200" s="10"/>
      <c r="V200" s="10"/>
      <c r="W200" s="10"/>
      <c r="X200" s="10"/>
    </row>
    <row r="201" ht="22.5" customHeight="1">
      <c r="A201" s="10"/>
      <c r="B201" s="10"/>
      <c r="C201" s="10"/>
      <c r="D201" s="10"/>
      <c r="E201" s="10"/>
      <c r="F201" s="10"/>
      <c r="G201" s="10"/>
      <c r="H201" s="15"/>
      <c r="I201" s="10"/>
      <c r="J201" s="10"/>
      <c r="K201" s="10"/>
      <c r="L201" s="10"/>
      <c r="M201" s="31"/>
      <c r="N201" s="10"/>
      <c r="O201" s="10"/>
      <c r="P201" s="10"/>
      <c r="Q201" s="10"/>
      <c r="R201" s="10"/>
      <c r="S201" s="10"/>
      <c r="T201" s="10"/>
      <c r="U201" s="10"/>
      <c r="V201" s="10"/>
      <c r="W201" s="10"/>
      <c r="X201" s="10"/>
    </row>
    <row r="202" ht="22.5" customHeight="1">
      <c r="A202" s="10"/>
      <c r="B202" s="10"/>
      <c r="C202" s="10"/>
      <c r="D202" s="10"/>
      <c r="E202" s="10"/>
      <c r="F202" s="10"/>
      <c r="G202" s="10"/>
      <c r="H202" s="15"/>
      <c r="I202" s="10"/>
      <c r="J202" s="10"/>
      <c r="K202" s="10"/>
      <c r="L202" s="10"/>
      <c r="M202" s="31"/>
      <c r="N202" s="10"/>
      <c r="O202" s="10"/>
      <c r="P202" s="10"/>
      <c r="Q202" s="10"/>
      <c r="R202" s="10"/>
      <c r="S202" s="10"/>
      <c r="T202" s="10"/>
      <c r="U202" s="10"/>
      <c r="V202" s="10"/>
      <c r="W202" s="10"/>
      <c r="X202" s="10"/>
    </row>
    <row r="203" ht="22.5" customHeight="1">
      <c r="A203" s="10"/>
      <c r="B203" s="10"/>
      <c r="C203" s="10"/>
      <c r="D203" s="10"/>
      <c r="E203" s="10"/>
      <c r="F203" s="10"/>
      <c r="G203" s="10"/>
      <c r="H203" s="15"/>
      <c r="I203" s="10"/>
      <c r="J203" s="10"/>
      <c r="K203" s="10"/>
      <c r="L203" s="10"/>
      <c r="M203" s="31"/>
      <c r="N203" s="10"/>
      <c r="O203" s="10"/>
      <c r="P203" s="10"/>
      <c r="Q203" s="10"/>
      <c r="R203" s="10"/>
      <c r="S203" s="10"/>
      <c r="T203" s="10"/>
      <c r="U203" s="10"/>
      <c r="V203" s="10"/>
      <c r="W203" s="10"/>
      <c r="X203" s="10"/>
    </row>
    <row r="204" ht="22.5" customHeight="1">
      <c r="A204" s="10"/>
      <c r="B204" s="10"/>
      <c r="C204" s="10"/>
      <c r="D204" s="10"/>
      <c r="E204" s="10"/>
      <c r="F204" s="10"/>
      <c r="G204" s="10"/>
      <c r="H204" s="15"/>
      <c r="I204" s="10"/>
      <c r="J204" s="10"/>
      <c r="K204" s="10"/>
      <c r="L204" s="10"/>
      <c r="M204" s="31"/>
      <c r="N204" s="10"/>
      <c r="O204" s="10"/>
      <c r="P204" s="10"/>
      <c r="Q204" s="10"/>
      <c r="R204" s="10"/>
      <c r="S204" s="10"/>
      <c r="T204" s="10"/>
      <c r="U204" s="10"/>
      <c r="V204" s="10"/>
      <c r="W204" s="10"/>
      <c r="X204" s="10"/>
    </row>
    <row r="205" ht="22.5" customHeight="1">
      <c r="A205" s="10"/>
      <c r="B205" s="10"/>
      <c r="C205" s="10"/>
      <c r="D205" s="10"/>
      <c r="E205" s="10"/>
      <c r="F205" s="10"/>
      <c r="G205" s="10"/>
      <c r="H205" s="15"/>
      <c r="I205" s="10"/>
      <c r="J205" s="10"/>
      <c r="K205" s="10"/>
      <c r="L205" s="10"/>
      <c r="M205" s="31"/>
      <c r="N205" s="10"/>
      <c r="O205" s="10"/>
      <c r="P205" s="10"/>
      <c r="Q205" s="10"/>
      <c r="R205" s="10"/>
      <c r="S205" s="10"/>
      <c r="T205" s="10"/>
      <c r="U205" s="10"/>
      <c r="V205" s="10"/>
      <c r="W205" s="10"/>
      <c r="X205" s="10"/>
    </row>
    <row r="206" ht="22.5" customHeight="1">
      <c r="A206" s="10"/>
      <c r="B206" s="10"/>
      <c r="C206" s="10"/>
      <c r="D206" s="10"/>
      <c r="E206" s="10"/>
      <c r="F206" s="10"/>
      <c r="G206" s="10"/>
      <c r="H206" s="15"/>
      <c r="I206" s="10"/>
      <c r="J206" s="10"/>
      <c r="K206" s="10"/>
      <c r="L206" s="10"/>
      <c r="M206" s="31"/>
      <c r="N206" s="10"/>
      <c r="O206" s="10"/>
      <c r="P206" s="10"/>
      <c r="Q206" s="10"/>
      <c r="R206" s="10"/>
      <c r="S206" s="10"/>
      <c r="T206" s="10"/>
      <c r="U206" s="10"/>
      <c r="V206" s="10"/>
      <c r="W206" s="10"/>
      <c r="X206" s="10"/>
    </row>
    <row r="207" ht="22.5" customHeight="1">
      <c r="A207" s="10"/>
      <c r="B207" s="10"/>
      <c r="C207" s="10"/>
      <c r="D207" s="10"/>
      <c r="E207" s="10"/>
      <c r="F207" s="10"/>
      <c r="G207" s="10"/>
      <c r="H207" s="15"/>
      <c r="I207" s="10"/>
      <c r="J207" s="10"/>
      <c r="K207" s="10"/>
      <c r="L207" s="10"/>
      <c r="M207" s="31"/>
      <c r="N207" s="10"/>
      <c r="O207" s="10"/>
      <c r="P207" s="10"/>
      <c r="Q207" s="10"/>
      <c r="R207" s="10"/>
      <c r="S207" s="10"/>
      <c r="T207" s="10"/>
      <c r="U207" s="10"/>
      <c r="V207" s="10"/>
      <c r="W207" s="10"/>
      <c r="X207" s="10"/>
    </row>
    <row r="208" ht="22.5" customHeight="1">
      <c r="A208" s="10"/>
      <c r="B208" s="10"/>
      <c r="C208" s="10"/>
      <c r="D208" s="10"/>
      <c r="E208" s="10"/>
      <c r="F208" s="10"/>
      <c r="G208" s="10"/>
      <c r="H208" s="15"/>
      <c r="I208" s="10"/>
      <c r="J208" s="10"/>
      <c r="K208" s="10"/>
      <c r="L208" s="10"/>
      <c r="M208" s="31"/>
      <c r="N208" s="10"/>
      <c r="O208" s="10"/>
      <c r="P208" s="10"/>
      <c r="Q208" s="10"/>
      <c r="R208" s="10"/>
      <c r="S208" s="10"/>
      <c r="T208" s="10"/>
      <c r="U208" s="10"/>
      <c r="V208" s="10"/>
      <c r="W208" s="10"/>
      <c r="X208" s="10"/>
    </row>
    <row r="209" ht="22.5" customHeight="1">
      <c r="A209" s="10"/>
      <c r="B209" s="10"/>
      <c r="C209" s="10"/>
      <c r="D209" s="10"/>
      <c r="E209" s="10"/>
      <c r="F209" s="10"/>
      <c r="G209" s="10"/>
      <c r="H209" s="15"/>
      <c r="I209" s="10"/>
      <c r="J209" s="10"/>
      <c r="K209" s="10"/>
      <c r="L209" s="10"/>
      <c r="M209" s="31"/>
      <c r="N209" s="10"/>
      <c r="O209" s="10"/>
      <c r="P209" s="10"/>
      <c r="Q209" s="10"/>
      <c r="R209" s="10"/>
      <c r="S209" s="10"/>
      <c r="T209" s="10"/>
      <c r="U209" s="10"/>
      <c r="V209" s="10"/>
      <c r="W209" s="10"/>
      <c r="X209" s="10"/>
    </row>
    <row r="210" ht="22.5" customHeight="1">
      <c r="A210" s="10"/>
      <c r="B210" s="10"/>
      <c r="C210" s="10"/>
      <c r="D210" s="10"/>
      <c r="E210" s="10"/>
      <c r="F210" s="10"/>
      <c r="G210" s="10"/>
      <c r="H210" s="15"/>
      <c r="I210" s="10"/>
      <c r="J210" s="10"/>
      <c r="K210" s="10"/>
      <c r="L210" s="10"/>
      <c r="M210" s="31"/>
      <c r="N210" s="10"/>
      <c r="O210" s="10"/>
      <c r="P210" s="10"/>
      <c r="Q210" s="10"/>
      <c r="R210" s="10"/>
      <c r="S210" s="10"/>
      <c r="T210" s="10"/>
      <c r="U210" s="10"/>
      <c r="V210" s="10"/>
      <c r="W210" s="10"/>
      <c r="X210" s="10"/>
    </row>
    <row r="211" ht="22.5" customHeight="1">
      <c r="A211" s="10"/>
      <c r="B211" s="10"/>
      <c r="C211" s="10"/>
      <c r="D211" s="10"/>
      <c r="E211" s="10"/>
      <c r="F211" s="10"/>
      <c r="G211" s="10"/>
      <c r="H211" s="15"/>
      <c r="I211" s="10"/>
      <c r="J211" s="10"/>
      <c r="K211" s="10"/>
      <c r="L211" s="10"/>
      <c r="M211" s="31"/>
      <c r="N211" s="10"/>
      <c r="O211" s="10"/>
      <c r="P211" s="10"/>
      <c r="Q211" s="10"/>
      <c r="R211" s="10"/>
      <c r="S211" s="10"/>
      <c r="T211" s="10"/>
      <c r="U211" s="10"/>
      <c r="V211" s="10"/>
      <c r="W211" s="10"/>
      <c r="X211" s="10"/>
    </row>
    <row r="212" ht="22.5" customHeight="1">
      <c r="A212" s="10"/>
      <c r="B212" s="10"/>
      <c r="C212" s="10"/>
      <c r="D212" s="10"/>
      <c r="E212" s="10"/>
      <c r="F212" s="10"/>
      <c r="G212" s="10"/>
      <c r="H212" s="15"/>
      <c r="I212" s="10"/>
      <c r="J212" s="10"/>
      <c r="K212" s="10"/>
      <c r="L212" s="10"/>
      <c r="M212" s="31"/>
      <c r="N212" s="10"/>
      <c r="O212" s="10"/>
      <c r="P212" s="10"/>
      <c r="Q212" s="10"/>
      <c r="R212" s="10"/>
      <c r="S212" s="10"/>
      <c r="T212" s="10"/>
      <c r="U212" s="10"/>
      <c r="V212" s="10"/>
      <c r="W212" s="10"/>
      <c r="X212" s="10"/>
    </row>
    <row r="213" ht="22.5" customHeight="1">
      <c r="A213" s="10"/>
      <c r="B213" s="10"/>
      <c r="C213" s="10"/>
      <c r="D213" s="10"/>
      <c r="E213" s="10"/>
      <c r="F213" s="10"/>
      <c r="G213" s="10"/>
      <c r="H213" s="15"/>
      <c r="I213" s="10"/>
      <c r="J213" s="10"/>
      <c r="K213" s="10"/>
      <c r="L213" s="10"/>
      <c r="M213" s="31"/>
      <c r="N213" s="10"/>
      <c r="O213" s="10"/>
      <c r="P213" s="10"/>
      <c r="Q213" s="10"/>
      <c r="R213" s="10"/>
      <c r="S213" s="10"/>
      <c r="T213" s="10"/>
      <c r="U213" s="10"/>
      <c r="V213" s="10"/>
      <c r="W213" s="10"/>
      <c r="X213" s="10"/>
    </row>
    <row r="214" ht="22.5" customHeight="1">
      <c r="A214" s="10"/>
      <c r="B214" s="10"/>
      <c r="C214" s="10"/>
      <c r="D214" s="10"/>
      <c r="E214" s="10"/>
      <c r="F214" s="10"/>
      <c r="G214" s="10"/>
      <c r="H214" s="15"/>
      <c r="I214" s="10"/>
      <c r="J214" s="10"/>
      <c r="K214" s="10"/>
      <c r="L214" s="10"/>
      <c r="M214" s="31"/>
      <c r="N214" s="10"/>
      <c r="O214" s="10"/>
      <c r="P214" s="10"/>
      <c r="Q214" s="10"/>
      <c r="R214" s="10"/>
      <c r="S214" s="10"/>
      <c r="T214" s="10"/>
      <c r="U214" s="10"/>
      <c r="V214" s="10"/>
      <c r="W214" s="10"/>
      <c r="X214" s="10"/>
    </row>
    <row r="215" ht="22.5" customHeight="1">
      <c r="A215" s="10"/>
      <c r="B215" s="10"/>
      <c r="C215" s="10"/>
      <c r="D215" s="10"/>
      <c r="E215" s="10"/>
      <c r="F215" s="10"/>
      <c r="G215" s="10"/>
      <c r="H215" s="15"/>
      <c r="I215" s="10"/>
      <c r="J215" s="10"/>
      <c r="K215" s="10"/>
      <c r="L215" s="10"/>
      <c r="M215" s="31"/>
      <c r="N215" s="10"/>
      <c r="O215" s="10"/>
      <c r="P215" s="10"/>
      <c r="Q215" s="10"/>
      <c r="R215" s="10"/>
      <c r="S215" s="10"/>
      <c r="T215" s="10"/>
      <c r="U215" s="10"/>
      <c r="V215" s="10"/>
      <c r="W215" s="10"/>
      <c r="X215" s="10"/>
    </row>
    <row r="216" ht="22.5" customHeight="1">
      <c r="A216" s="10"/>
      <c r="B216" s="10"/>
      <c r="C216" s="10"/>
      <c r="D216" s="10"/>
      <c r="E216" s="10"/>
      <c r="F216" s="10"/>
      <c r="G216" s="10"/>
      <c r="H216" s="15"/>
      <c r="I216" s="10"/>
      <c r="J216" s="10"/>
      <c r="K216" s="10"/>
      <c r="L216" s="10"/>
      <c r="M216" s="31"/>
      <c r="N216" s="10"/>
      <c r="O216" s="10"/>
      <c r="P216" s="10"/>
      <c r="Q216" s="10"/>
      <c r="R216" s="10"/>
      <c r="S216" s="10"/>
      <c r="T216" s="10"/>
      <c r="U216" s="10"/>
      <c r="V216" s="10"/>
      <c r="W216" s="10"/>
      <c r="X216" s="10"/>
    </row>
    <row r="217" ht="22.5" customHeight="1">
      <c r="A217" s="10"/>
      <c r="B217" s="10"/>
      <c r="C217" s="10"/>
      <c r="D217" s="10"/>
      <c r="E217" s="10"/>
      <c r="F217" s="10"/>
      <c r="G217" s="10"/>
      <c r="H217" s="15"/>
      <c r="I217" s="10"/>
      <c r="J217" s="10"/>
      <c r="K217" s="10"/>
      <c r="L217" s="10"/>
      <c r="M217" s="31"/>
      <c r="N217" s="10"/>
      <c r="O217" s="10"/>
      <c r="P217" s="10"/>
      <c r="Q217" s="10"/>
      <c r="R217" s="10"/>
      <c r="S217" s="10"/>
      <c r="T217" s="10"/>
      <c r="U217" s="10"/>
      <c r="V217" s="10"/>
      <c r="W217" s="10"/>
      <c r="X217" s="10"/>
    </row>
    <row r="218" ht="22.5" customHeight="1">
      <c r="A218" s="10"/>
      <c r="B218" s="10"/>
      <c r="C218" s="10"/>
      <c r="D218" s="10"/>
      <c r="E218" s="10"/>
      <c r="F218" s="10"/>
      <c r="G218" s="10"/>
      <c r="H218" s="15"/>
      <c r="I218" s="10"/>
      <c r="J218" s="10"/>
      <c r="K218" s="10"/>
      <c r="L218" s="10"/>
      <c r="M218" s="31"/>
      <c r="N218" s="10"/>
      <c r="O218" s="10"/>
      <c r="P218" s="10"/>
      <c r="Q218" s="10"/>
      <c r="R218" s="10"/>
      <c r="S218" s="10"/>
      <c r="T218" s="10"/>
      <c r="U218" s="10"/>
      <c r="V218" s="10"/>
      <c r="W218" s="10"/>
      <c r="X218" s="10"/>
    </row>
    <row r="219" ht="22.5" customHeight="1">
      <c r="A219" s="10"/>
      <c r="B219" s="10"/>
      <c r="C219" s="10"/>
      <c r="D219" s="10"/>
      <c r="E219" s="10"/>
      <c r="F219" s="10"/>
      <c r="G219" s="10"/>
      <c r="H219" s="15"/>
      <c r="I219" s="10"/>
      <c r="J219" s="10"/>
      <c r="K219" s="10"/>
      <c r="L219" s="10"/>
      <c r="M219" s="31"/>
      <c r="N219" s="10"/>
      <c r="O219" s="10"/>
      <c r="P219" s="10"/>
      <c r="Q219" s="10"/>
      <c r="R219" s="10"/>
      <c r="S219" s="10"/>
      <c r="T219" s="10"/>
      <c r="U219" s="10"/>
      <c r="V219" s="10"/>
      <c r="W219" s="10"/>
      <c r="X219" s="10"/>
    </row>
    <row r="220" ht="22.5" customHeight="1">
      <c r="A220" s="10"/>
      <c r="B220" s="10"/>
      <c r="C220" s="10"/>
      <c r="D220" s="10"/>
      <c r="E220" s="10"/>
      <c r="F220" s="10"/>
      <c r="G220" s="10"/>
      <c r="H220" s="15"/>
      <c r="I220" s="10"/>
      <c r="J220" s="10"/>
      <c r="K220" s="10"/>
      <c r="L220" s="10"/>
      <c r="M220" s="31"/>
      <c r="N220" s="10"/>
      <c r="O220" s="10"/>
      <c r="P220" s="10"/>
      <c r="Q220" s="10"/>
      <c r="R220" s="10"/>
      <c r="S220" s="10"/>
      <c r="T220" s="10"/>
      <c r="U220" s="10"/>
      <c r="V220" s="10"/>
      <c r="W220" s="10"/>
      <c r="X220" s="10"/>
    </row>
    <row r="221" ht="22.5" customHeight="1">
      <c r="A221" s="10"/>
      <c r="B221" s="10"/>
      <c r="C221" s="10"/>
      <c r="D221" s="10"/>
      <c r="E221" s="10"/>
      <c r="F221" s="10"/>
      <c r="G221" s="10"/>
      <c r="H221" s="15"/>
      <c r="I221" s="10"/>
      <c r="J221" s="10"/>
      <c r="K221" s="10"/>
      <c r="L221" s="10"/>
      <c r="M221" s="31"/>
      <c r="N221" s="10"/>
      <c r="O221" s="10"/>
      <c r="P221" s="10"/>
      <c r="Q221" s="10"/>
      <c r="R221" s="10"/>
      <c r="S221" s="10"/>
      <c r="T221" s="10"/>
      <c r="U221" s="10"/>
      <c r="V221" s="10"/>
      <c r="W221" s="10"/>
      <c r="X221" s="10"/>
    </row>
    <row r="222" ht="22.5" customHeight="1">
      <c r="A222" s="10"/>
      <c r="B222" s="10"/>
      <c r="C222" s="10"/>
      <c r="D222" s="10"/>
      <c r="E222" s="10"/>
      <c r="F222" s="10"/>
      <c r="G222" s="10"/>
      <c r="H222" s="15"/>
      <c r="I222" s="10"/>
      <c r="J222" s="10"/>
      <c r="K222" s="10"/>
      <c r="L222" s="10"/>
      <c r="M222" s="31"/>
      <c r="N222" s="10"/>
      <c r="O222" s="10"/>
      <c r="P222" s="10"/>
      <c r="Q222" s="10"/>
      <c r="R222" s="10"/>
      <c r="S222" s="10"/>
      <c r="T222" s="10"/>
      <c r="U222" s="10"/>
      <c r="V222" s="10"/>
      <c r="W222" s="10"/>
      <c r="X222" s="10"/>
    </row>
    <row r="223" ht="22.5" customHeight="1">
      <c r="A223" s="10"/>
      <c r="B223" s="10"/>
      <c r="C223" s="10"/>
      <c r="D223" s="10"/>
      <c r="E223" s="10"/>
      <c r="F223" s="10"/>
      <c r="G223" s="10"/>
      <c r="H223" s="15"/>
      <c r="I223" s="10"/>
      <c r="J223" s="10"/>
      <c r="K223" s="10"/>
      <c r="L223" s="10"/>
      <c r="M223" s="31"/>
      <c r="N223" s="10"/>
      <c r="O223" s="10"/>
      <c r="P223" s="10"/>
      <c r="Q223" s="10"/>
      <c r="R223" s="10"/>
      <c r="S223" s="10"/>
      <c r="T223" s="10"/>
      <c r="U223" s="10"/>
      <c r="V223" s="10"/>
      <c r="W223" s="10"/>
      <c r="X223" s="10"/>
    </row>
    <row r="224" ht="22.5" customHeight="1">
      <c r="A224" s="10"/>
      <c r="B224" s="10"/>
      <c r="C224" s="10"/>
      <c r="D224" s="10"/>
      <c r="E224" s="10"/>
      <c r="F224" s="10"/>
      <c r="G224" s="10"/>
      <c r="H224" s="15"/>
      <c r="I224" s="10"/>
      <c r="J224" s="10"/>
      <c r="K224" s="10"/>
      <c r="L224" s="10"/>
      <c r="M224" s="31"/>
      <c r="N224" s="10"/>
      <c r="O224" s="10"/>
      <c r="P224" s="10"/>
      <c r="Q224" s="10"/>
      <c r="R224" s="10"/>
      <c r="S224" s="10"/>
      <c r="T224" s="10"/>
      <c r="U224" s="10"/>
      <c r="V224" s="10"/>
      <c r="W224" s="10"/>
      <c r="X224" s="10"/>
    </row>
    <row r="225" ht="22.5" customHeight="1">
      <c r="A225" s="10"/>
      <c r="B225" s="10"/>
      <c r="C225" s="10"/>
      <c r="D225" s="10"/>
      <c r="E225" s="10"/>
      <c r="F225" s="10"/>
      <c r="G225" s="10"/>
      <c r="H225" s="15"/>
      <c r="I225" s="10"/>
      <c r="J225" s="10"/>
      <c r="K225" s="10"/>
      <c r="L225" s="10"/>
      <c r="M225" s="31"/>
      <c r="N225" s="10"/>
      <c r="O225" s="10"/>
      <c r="P225" s="10"/>
      <c r="Q225" s="10"/>
      <c r="R225" s="10"/>
      <c r="S225" s="10"/>
      <c r="T225" s="10"/>
      <c r="U225" s="10"/>
      <c r="V225" s="10"/>
      <c r="W225" s="10"/>
      <c r="X225" s="10"/>
    </row>
    <row r="226" ht="22.5" customHeight="1">
      <c r="A226" s="10"/>
      <c r="B226" s="10"/>
      <c r="C226" s="10"/>
      <c r="D226" s="10"/>
      <c r="E226" s="10"/>
      <c r="F226" s="10"/>
      <c r="G226" s="10"/>
      <c r="H226" s="15"/>
      <c r="I226" s="10"/>
      <c r="J226" s="10"/>
      <c r="K226" s="10"/>
      <c r="L226" s="10"/>
      <c r="M226" s="31"/>
      <c r="N226" s="10"/>
      <c r="O226" s="10"/>
      <c r="P226" s="10"/>
      <c r="Q226" s="10"/>
      <c r="R226" s="10"/>
      <c r="S226" s="10"/>
      <c r="T226" s="10"/>
      <c r="U226" s="10"/>
      <c r="V226" s="10"/>
      <c r="W226" s="10"/>
      <c r="X226" s="10"/>
    </row>
    <row r="227" ht="22.5" customHeight="1">
      <c r="A227" s="10"/>
      <c r="B227" s="10"/>
      <c r="C227" s="10"/>
      <c r="D227" s="10"/>
      <c r="E227" s="10"/>
      <c r="F227" s="10"/>
      <c r="G227" s="10"/>
      <c r="H227" s="15"/>
      <c r="I227" s="10"/>
      <c r="J227" s="10"/>
      <c r="K227" s="10"/>
      <c r="L227" s="10"/>
      <c r="M227" s="31"/>
      <c r="N227" s="10"/>
      <c r="O227" s="10"/>
      <c r="P227" s="10"/>
      <c r="Q227" s="10"/>
      <c r="R227" s="10"/>
      <c r="S227" s="10"/>
      <c r="T227" s="10"/>
      <c r="U227" s="10"/>
      <c r="V227" s="10"/>
      <c r="W227" s="10"/>
      <c r="X227" s="10"/>
    </row>
    <row r="228" ht="22.5" customHeight="1">
      <c r="A228" s="10"/>
      <c r="B228" s="10"/>
      <c r="C228" s="10"/>
      <c r="D228" s="10"/>
      <c r="E228" s="10"/>
      <c r="F228" s="10"/>
      <c r="G228" s="10"/>
      <c r="H228" s="15"/>
      <c r="I228" s="10"/>
      <c r="J228" s="10"/>
      <c r="K228" s="10"/>
      <c r="L228" s="10"/>
      <c r="M228" s="31"/>
      <c r="N228" s="10"/>
      <c r="O228" s="10"/>
      <c r="P228" s="10"/>
      <c r="Q228" s="10"/>
      <c r="R228" s="10"/>
      <c r="S228" s="10"/>
      <c r="T228" s="10"/>
      <c r="U228" s="10"/>
      <c r="V228" s="10"/>
      <c r="W228" s="10"/>
      <c r="X228" s="10"/>
    </row>
    <row r="229" ht="22.5" customHeight="1">
      <c r="A229" s="10"/>
      <c r="B229" s="10"/>
      <c r="C229" s="10"/>
      <c r="D229" s="10"/>
      <c r="E229" s="10"/>
      <c r="F229" s="10"/>
      <c r="G229" s="10"/>
      <c r="H229" s="15"/>
      <c r="I229" s="10"/>
      <c r="J229" s="10"/>
      <c r="K229" s="10"/>
      <c r="L229" s="10"/>
      <c r="M229" s="31"/>
      <c r="N229" s="10"/>
      <c r="O229" s="10"/>
      <c r="P229" s="10"/>
      <c r="Q229" s="10"/>
      <c r="R229" s="10"/>
      <c r="S229" s="10"/>
      <c r="T229" s="10"/>
      <c r="U229" s="10"/>
      <c r="V229" s="10"/>
      <c r="W229" s="10"/>
      <c r="X229" s="10"/>
    </row>
    <row r="230" ht="22.5" customHeight="1">
      <c r="A230" s="10"/>
      <c r="B230" s="10"/>
      <c r="C230" s="10"/>
      <c r="D230" s="10"/>
      <c r="E230" s="10"/>
      <c r="F230" s="10"/>
      <c r="G230" s="10"/>
      <c r="H230" s="15"/>
      <c r="I230" s="10"/>
      <c r="J230" s="10"/>
      <c r="K230" s="10"/>
      <c r="L230" s="10"/>
      <c r="M230" s="31"/>
      <c r="N230" s="10"/>
      <c r="O230" s="10"/>
      <c r="P230" s="10"/>
      <c r="Q230" s="10"/>
      <c r="R230" s="10"/>
      <c r="S230" s="10"/>
      <c r="T230" s="10"/>
      <c r="U230" s="10"/>
      <c r="V230" s="10"/>
      <c r="W230" s="10"/>
      <c r="X230" s="10"/>
    </row>
    <row r="231" ht="22.5" customHeight="1">
      <c r="A231" s="10"/>
      <c r="B231" s="10"/>
      <c r="C231" s="10"/>
      <c r="D231" s="10"/>
      <c r="E231" s="10"/>
      <c r="F231" s="10"/>
      <c r="G231" s="10"/>
      <c r="H231" s="15"/>
      <c r="I231" s="10"/>
      <c r="J231" s="10"/>
      <c r="K231" s="10"/>
      <c r="L231" s="10"/>
      <c r="M231" s="31"/>
      <c r="N231" s="10"/>
      <c r="O231" s="10"/>
      <c r="P231" s="10"/>
      <c r="Q231" s="10"/>
      <c r="R231" s="10"/>
      <c r="S231" s="10"/>
      <c r="T231" s="10"/>
      <c r="U231" s="10"/>
      <c r="V231" s="10"/>
      <c r="W231" s="10"/>
      <c r="X231" s="10"/>
    </row>
    <row r="232" ht="22.5" customHeight="1">
      <c r="A232" s="10"/>
      <c r="B232" s="10"/>
      <c r="C232" s="10"/>
      <c r="D232" s="10"/>
      <c r="E232" s="10"/>
      <c r="F232" s="10"/>
      <c r="G232" s="10"/>
      <c r="H232" s="15"/>
      <c r="I232" s="10"/>
      <c r="J232" s="10"/>
      <c r="K232" s="10"/>
      <c r="L232" s="10"/>
      <c r="M232" s="31"/>
      <c r="N232" s="10"/>
      <c r="O232" s="10"/>
      <c r="P232" s="10"/>
      <c r="Q232" s="10"/>
      <c r="R232" s="10"/>
      <c r="S232" s="10"/>
      <c r="T232" s="10"/>
      <c r="U232" s="10"/>
      <c r="V232" s="10"/>
      <c r="W232" s="10"/>
      <c r="X232" s="10"/>
    </row>
    <row r="233" ht="22.5" customHeight="1">
      <c r="A233" s="10"/>
      <c r="B233" s="10"/>
      <c r="C233" s="10"/>
      <c r="D233" s="10"/>
      <c r="E233" s="10"/>
      <c r="F233" s="10"/>
      <c r="G233" s="10"/>
      <c r="H233" s="15"/>
      <c r="I233" s="10"/>
      <c r="J233" s="10"/>
      <c r="K233" s="10"/>
      <c r="L233" s="10"/>
      <c r="M233" s="31"/>
      <c r="N233" s="10"/>
      <c r="O233" s="10"/>
      <c r="P233" s="10"/>
      <c r="Q233" s="10"/>
      <c r="R233" s="10"/>
      <c r="S233" s="10"/>
      <c r="T233" s="10"/>
      <c r="U233" s="10"/>
      <c r="V233" s="10"/>
      <c r="W233" s="10"/>
      <c r="X233" s="10"/>
    </row>
    <row r="234" ht="22.5" customHeight="1">
      <c r="A234" s="10"/>
      <c r="B234" s="10"/>
      <c r="C234" s="10"/>
      <c r="D234" s="10"/>
      <c r="E234" s="10"/>
      <c r="F234" s="10"/>
      <c r="G234" s="10"/>
      <c r="H234" s="15"/>
      <c r="I234" s="10"/>
      <c r="J234" s="10"/>
      <c r="K234" s="10"/>
      <c r="L234" s="10"/>
      <c r="M234" s="31"/>
      <c r="N234" s="10"/>
      <c r="O234" s="10"/>
      <c r="P234" s="10"/>
      <c r="Q234" s="10"/>
      <c r="R234" s="10"/>
      <c r="S234" s="10"/>
      <c r="T234" s="10"/>
      <c r="U234" s="10"/>
      <c r="V234" s="10"/>
      <c r="W234" s="10"/>
      <c r="X234" s="10"/>
    </row>
    <row r="235" ht="22.5" customHeight="1">
      <c r="A235" s="10"/>
      <c r="B235" s="10"/>
      <c r="C235" s="10"/>
      <c r="D235" s="10"/>
      <c r="E235" s="10"/>
      <c r="F235" s="10"/>
      <c r="G235" s="10"/>
      <c r="H235" s="15"/>
      <c r="I235" s="10"/>
      <c r="J235" s="10"/>
      <c r="K235" s="10"/>
      <c r="L235" s="10"/>
      <c r="M235" s="31"/>
      <c r="N235" s="10"/>
      <c r="O235" s="10"/>
      <c r="P235" s="10"/>
      <c r="Q235" s="10"/>
      <c r="R235" s="10"/>
      <c r="S235" s="10"/>
      <c r="T235" s="10"/>
      <c r="U235" s="10"/>
      <c r="V235" s="10"/>
      <c r="W235" s="10"/>
      <c r="X235" s="10"/>
    </row>
    <row r="236" ht="22.5" customHeight="1">
      <c r="A236" s="10"/>
      <c r="B236" s="10"/>
      <c r="C236" s="10"/>
      <c r="D236" s="10"/>
      <c r="E236" s="10"/>
      <c r="F236" s="10"/>
      <c r="G236" s="10"/>
      <c r="H236" s="15"/>
      <c r="I236" s="10"/>
      <c r="J236" s="10"/>
      <c r="K236" s="10"/>
      <c r="L236" s="10"/>
      <c r="M236" s="31"/>
      <c r="N236" s="10"/>
      <c r="O236" s="10"/>
      <c r="P236" s="10"/>
      <c r="Q236" s="10"/>
      <c r="R236" s="10"/>
      <c r="S236" s="10"/>
      <c r="T236" s="10"/>
      <c r="U236" s="10"/>
      <c r="V236" s="10"/>
      <c r="W236" s="10"/>
      <c r="X236" s="10"/>
    </row>
    <row r="237" ht="22.5" customHeight="1">
      <c r="A237" s="10"/>
      <c r="B237" s="10"/>
      <c r="C237" s="10"/>
      <c r="D237" s="10"/>
      <c r="E237" s="10"/>
      <c r="F237" s="10"/>
      <c r="G237" s="10"/>
      <c r="H237" s="15"/>
      <c r="I237" s="10"/>
      <c r="J237" s="10"/>
      <c r="K237" s="10"/>
      <c r="L237" s="10"/>
      <c r="M237" s="31"/>
      <c r="N237" s="10"/>
      <c r="O237" s="10"/>
      <c r="P237" s="10"/>
      <c r="Q237" s="10"/>
      <c r="R237" s="10"/>
      <c r="S237" s="10"/>
      <c r="T237" s="10"/>
      <c r="U237" s="10"/>
      <c r="V237" s="10"/>
      <c r="W237" s="10"/>
      <c r="X237" s="10"/>
    </row>
    <row r="238" ht="22.5" customHeight="1">
      <c r="A238" s="10"/>
      <c r="B238" s="10"/>
      <c r="C238" s="10"/>
      <c r="D238" s="10"/>
      <c r="E238" s="10"/>
      <c r="F238" s="10"/>
      <c r="G238" s="10"/>
      <c r="H238" s="15"/>
      <c r="I238" s="10"/>
      <c r="J238" s="10"/>
      <c r="K238" s="10"/>
      <c r="L238" s="10"/>
      <c r="M238" s="31"/>
      <c r="N238" s="10"/>
      <c r="O238" s="10"/>
      <c r="P238" s="10"/>
      <c r="Q238" s="10"/>
      <c r="R238" s="10"/>
      <c r="S238" s="10"/>
      <c r="T238" s="10"/>
      <c r="U238" s="10"/>
      <c r="V238" s="10"/>
      <c r="W238" s="10"/>
      <c r="X238" s="10"/>
    </row>
    <row r="239" ht="22.5" customHeight="1">
      <c r="A239" s="10"/>
      <c r="B239" s="10"/>
      <c r="C239" s="10"/>
      <c r="D239" s="10"/>
      <c r="E239" s="10"/>
      <c r="F239" s="10"/>
      <c r="G239" s="10"/>
      <c r="H239" s="15"/>
      <c r="I239" s="10"/>
      <c r="J239" s="10"/>
      <c r="K239" s="10"/>
      <c r="L239" s="10"/>
      <c r="M239" s="31"/>
      <c r="N239" s="10"/>
      <c r="O239" s="10"/>
      <c r="P239" s="10"/>
      <c r="Q239" s="10"/>
      <c r="R239" s="10"/>
      <c r="S239" s="10"/>
      <c r="T239" s="10"/>
      <c r="U239" s="10"/>
      <c r="V239" s="10"/>
      <c r="W239" s="10"/>
      <c r="X239" s="10"/>
    </row>
    <row r="240" ht="22.5" customHeight="1">
      <c r="A240" s="10"/>
      <c r="B240" s="10"/>
      <c r="C240" s="10"/>
      <c r="D240" s="10"/>
      <c r="E240" s="10"/>
      <c r="F240" s="10"/>
      <c r="G240" s="10"/>
      <c r="H240" s="15"/>
      <c r="I240" s="10"/>
      <c r="J240" s="10"/>
      <c r="K240" s="10"/>
      <c r="L240" s="10"/>
      <c r="M240" s="31"/>
      <c r="N240" s="10"/>
      <c r="O240" s="10"/>
      <c r="P240" s="10"/>
      <c r="Q240" s="10"/>
      <c r="R240" s="10"/>
      <c r="S240" s="10"/>
      <c r="T240" s="10"/>
      <c r="U240" s="10"/>
      <c r="V240" s="10"/>
      <c r="W240" s="10"/>
      <c r="X240" s="10"/>
    </row>
    <row r="241" ht="22.5" customHeight="1">
      <c r="A241" s="10"/>
      <c r="B241" s="10"/>
      <c r="C241" s="10"/>
      <c r="D241" s="10"/>
      <c r="E241" s="10"/>
      <c r="F241" s="10"/>
      <c r="G241" s="10"/>
      <c r="H241" s="15"/>
      <c r="I241" s="10"/>
      <c r="J241" s="10"/>
      <c r="K241" s="10"/>
      <c r="L241" s="10"/>
      <c r="M241" s="31"/>
      <c r="N241" s="10"/>
      <c r="O241" s="10"/>
      <c r="P241" s="10"/>
      <c r="Q241" s="10"/>
      <c r="R241" s="10"/>
      <c r="S241" s="10"/>
      <c r="T241" s="10"/>
      <c r="U241" s="10"/>
      <c r="V241" s="10"/>
      <c r="W241" s="10"/>
      <c r="X241" s="10"/>
    </row>
    <row r="242" ht="22.5" customHeight="1">
      <c r="A242" s="10"/>
      <c r="B242" s="10"/>
      <c r="C242" s="10"/>
      <c r="D242" s="10"/>
      <c r="E242" s="10"/>
      <c r="F242" s="10"/>
      <c r="G242" s="10"/>
      <c r="H242" s="15"/>
      <c r="I242" s="10"/>
      <c r="J242" s="10"/>
      <c r="K242" s="10"/>
      <c r="L242" s="10"/>
      <c r="M242" s="31"/>
      <c r="N242" s="10"/>
      <c r="O242" s="10"/>
      <c r="P242" s="10"/>
      <c r="Q242" s="10"/>
      <c r="R242" s="10"/>
      <c r="S242" s="10"/>
      <c r="T242" s="10"/>
      <c r="U242" s="10"/>
      <c r="V242" s="10"/>
      <c r="W242" s="10"/>
      <c r="X242" s="10"/>
    </row>
    <row r="243" ht="22.5" customHeight="1">
      <c r="A243" s="10"/>
      <c r="B243" s="10"/>
      <c r="C243" s="10"/>
      <c r="D243" s="10"/>
      <c r="E243" s="10"/>
      <c r="F243" s="10"/>
      <c r="G243" s="10"/>
      <c r="H243" s="15"/>
      <c r="I243" s="10"/>
      <c r="J243" s="10"/>
      <c r="K243" s="10"/>
      <c r="L243" s="10"/>
      <c r="M243" s="31"/>
      <c r="N243" s="10"/>
      <c r="O243" s="10"/>
      <c r="P243" s="10"/>
      <c r="Q243" s="10"/>
      <c r="R243" s="10"/>
      <c r="S243" s="10"/>
      <c r="T243" s="10"/>
      <c r="U243" s="10"/>
      <c r="V243" s="10"/>
      <c r="W243" s="10"/>
      <c r="X243" s="10"/>
    </row>
    <row r="244" ht="22.5" customHeight="1">
      <c r="A244" s="10"/>
      <c r="B244" s="10"/>
      <c r="C244" s="10"/>
      <c r="D244" s="10"/>
      <c r="E244" s="10"/>
      <c r="F244" s="10"/>
      <c r="G244" s="10"/>
      <c r="H244" s="15"/>
      <c r="I244" s="10"/>
      <c r="J244" s="10"/>
      <c r="K244" s="10"/>
      <c r="L244" s="10"/>
      <c r="M244" s="31"/>
      <c r="N244" s="10"/>
      <c r="O244" s="10"/>
      <c r="P244" s="10"/>
      <c r="Q244" s="10"/>
      <c r="R244" s="10"/>
      <c r="S244" s="10"/>
      <c r="T244" s="10"/>
      <c r="U244" s="10"/>
      <c r="V244" s="10"/>
      <c r="W244" s="10"/>
      <c r="X244" s="10"/>
    </row>
    <row r="245" ht="22.5" customHeight="1">
      <c r="A245" s="10"/>
      <c r="B245" s="10"/>
      <c r="C245" s="10"/>
      <c r="D245" s="10"/>
      <c r="E245" s="10"/>
      <c r="F245" s="10"/>
      <c r="G245" s="10"/>
      <c r="H245" s="15"/>
      <c r="I245" s="10"/>
      <c r="J245" s="10"/>
      <c r="K245" s="10"/>
      <c r="L245" s="10"/>
      <c r="M245" s="31"/>
      <c r="N245" s="10"/>
      <c r="O245" s="10"/>
      <c r="P245" s="10"/>
      <c r="Q245" s="10"/>
      <c r="R245" s="10"/>
      <c r="S245" s="10"/>
      <c r="T245" s="10"/>
      <c r="U245" s="10"/>
      <c r="V245" s="10"/>
      <c r="W245" s="10"/>
      <c r="X245" s="10"/>
    </row>
    <row r="246" ht="22.5" customHeight="1">
      <c r="A246" s="10"/>
      <c r="B246" s="10"/>
      <c r="C246" s="10"/>
      <c r="D246" s="10"/>
      <c r="E246" s="10"/>
      <c r="F246" s="10"/>
      <c r="G246" s="10"/>
      <c r="H246" s="15"/>
      <c r="I246" s="10"/>
      <c r="J246" s="10"/>
      <c r="K246" s="10"/>
      <c r="L246" s="10"/>
      <c r="M246" s="31"/>
      <c r="N246" s="10"/>
      <c r="O246" s="10"/>
      <c r="P246" s="10"/>
      <c r="Q246" s="10"/>
      <c r="R246" s="10"/>
      <c r="S246" s="10"/>
      <c r="T246" s="10"/>
      <c r="U246" s="10"/>
      <c r="V246" s="10"/>
      <c r="W246" s="10"/>
      <c r="X246" s="10"/>
    </row>
    <row r="247" ht="22.5" customHeight="1">
      <c r="A247" s="10"/>
      <c r="B247" s="10"/>
      <c r="C247" s="10"/>
      <c r="D247" s="10"/>
      <c r="E247" s="10"/>
      <c r="F247" s="10"/>
      <c r="G247" s="10"/>
      <c r="H247" s="15"/>
      <c r="I247" s="10"/>
      <c r="J247" s="10"/>
      <c r="K247" s="10"/>
      <c r="L247" s="10"/>
      <c r="M247" s="31"/>
      <c r="N247" s="10"/>
      <c r="O247" s="10"/>
      <c r="P247" s="10"/>
      <c r="Q247" s="10"/>
      <c r="R247" s="10"/>
      <c r="S247" s="10"/>
      <c r="T247" s="10"/>
      <c r="U247" s="10"/>
      <c r="V247" s="10"/>
      <c r="W247" s="10"/>
      <c r="X247" s="10"/>
    </row>
    <row r="248" ht="22.5" customHeight="1">
      <c r="A248" s="10"/>
      <c r="B248" s="10"/>
      <c r="C248" s="10"/>
      <c r="D248" s="10"/>
      <c r="E248" s="10"/>
      <c r="F248" s="10"/>
      <c r="G248" s="10"/>
      <c r="H248" s="15"/>
      <c r="I248" s="10"/>
      <c r="J248" s="10"/>
      <c r="K248" s="10"/>
      <c r="L248" s="10"/>
      <c r="M248" s="31"/>
      <c r="N248" s="10"/>
      <c r="O248" s="10"/>
      <c r="P248" s="10"/>
      <c r="Q248" s="10"/>
      <c r="R248" s="10"/>
      <c r="S248" s="10"/>
      <c r="T248" s="10"/>
      <c r="U248" s="10"/>
      <c r="V248" s="10"/>
      <c r="W248" s="10"/>
      <c r="X248" s="10"/>
    </row>
    <row r="249" ht="22.5" customHeight="1">
      <c r="A249" s="10"/>
      <c r="B249" s="10"/>
      <c r="C249" s="10"/>
      <c r="D249" s="10"/>
      <c r="E249" s="10"/>
      <c r="F249" s="10"/>
      <c r="G249" s="10"/>
      <c r="H249" s="15"/>
      <c r="I249" s="10"/>
      <c r="J249" s="10"/>
      <c r="K249" s="10"/>
      <c r="L249" s="10"/>
      <c r="M249" s="31"/>
      <c r="N249" s="10"/>
      <c r="O249" s="10"/>
      <c r="P249" s="10"/>
      <c r="Q249" s="10"/>
      <c r="R249" s="10"/>
      <c r="S249" s="10"/>
      <c r="T249" s="10"/>
      <c r="U249" s="10"/>
      <c r="V249" s="10"/>
      <c r="W249" s="10"/>
      <c r="X249" s="10"/>
    </row>
    <row r="250" ht="22.5" customHeight="1">
      <c r="A250" s="10"/>
      <c r="B250" s="10"/>
      <c r="C250" s="10"/>
      <c r="D250" s="10"/>
      <c r="E250" s="10"/>
      <c r="F250" s="10"/>
      <c r="G250" s="10"/>
      <c r="H250" s="15"/>
      <c r="I250" s="10"/>
      <c r="J250" s="10"/>
      <c r="K250" s="10"/>
      <c r="L250" s="10"/>
      <c r="M250" s="31"/>
      <c r="N250" s="10"/>
      <c r="O250" s="10"/>
      <c r="P250" s="10"/>
      <c r="Q250" s="10"/>
      <c r="R250" s="10"/>
      <c r="S250" s="10"/>
      <c r="T250" s="10"/>
      <c r="U250" s="10"/>
      <c r="V250" s="10"/>
      <c r="W250" s="10"/>
      <c r="X250" s="10"/>
    </row>
    <row r="251" ht="22.5" customHeight="1">
      <c r="A251" s="10"/>
      <c r="B251" s="10"/>
      <c r="C251" s="10"/>
      <c r="D251" s="10"/>
      <c r="E251" s="10"/>
      <c r="F251" s="10"/>
      <c r="G251" s="10"/>
      <c r="H251" s="15"/>
      <c r="I251" s="10"/>
      <c r="J251" s="10"/>
      <c r="K251" s="10"/>
      <c r="L251" s="10"/>
      <c r="M251" s="31"/>
      <c r="N251" s="10"/>
      <c r="O251" s="10"/>
      <c r="P251" s="10"/>
      <c r="Q251" s="10"/>
      <c r="R251" s="10"/>
      <c r="S251" s="10"/>
      <c r="T251" s="10"/>
      <c r="U251" s="10"/>
      <c r="V251" s="10"/>
      <c r="W251" s="10"/>
      <c r="X251" s="10"/>
    </row>
    <row r="252" ht="22.5" customHeight="1">
      <c r="A252" s="10"/>
      <c r="B252" s="10"/>
      <c r="C252" s="10"/>
      <c r="D252" s="10"/>
      <c r="E252" s="10"/>
      <c r="F252" s="10"/>
      <c r="G252" s="10"/>
      <c r="H252" s="15"/>
      <c r="I252" s="10"/>
      <c r="J252" s="10"/>
      <c r="K252" s="10"/>
      <c r="L252" s="10"/>
      <c r="M252" s="31"/>
      <c r="N252" s="10"/>
      <c r="O252" s="10"/>
      <c r="P252" s="10"/>
      <c r="Q252" s="10"/>
      <c r="R252" s="10"/>
      <c r="S252" s="10"/>
      <c r="T252" s="10"/>
      <c r="U252" s="10"/>
      <c r="V252" s="10"/>
      <c r="W252" s="10"/>
      <c r="X252" s="10"/>
    </row>
    <row r="253" ht="22.5" customHeight="1">
      <c r="A253" s="10"/>
      <c r="B253" s="10"/>
      <c r="C253" s="10"/>
      <c r="D253" s="10"/>
      <c r="E253" s="10"/>
      <c r="F253" s="10"/>
      <c r="G253" s="10"/>
      <c r="H253" s="15"/>
      <c r="I253" s="10"/>
      <c r="J253" s="10"/>
      <c r="K253" s="10"/>
      <c r="L253" s="10"/>
      <c r="M253" s="31"/>
      <c r="N253" s="10"/>
      <c r="O253" s="10"/>
      <c r="P253" s="10"/>
      <c r="Q253" s="10"/>
      <c r="R253" s="10"/>
      <c r="S253" s="10"/>
      <c r="T253" s="10"/>
      <c r="U253" s="10"/>
      <c r="V253" s="10"/>
      <c r="W253" s="10"/>
      <c r="X253" s="10"/>
    </row>
    <row r="254" ht="22.5" customHeight="1">
      <c r="A254" s="10"/>
      <c r="B254" s="10"/>
      <c r="C254" s="10"/>
      <c r="D254" s="10"/>
      <c r="E254" s="10"/>
      <c r="F254" s="10"/>
      <c r="G254" s="10"/>
      <c r="H254" s="15"/>
      <c r="I254" s="10"/>
      <c r="J254" s="10"/>
      <c r="K254" s="10"/>
      <c r="L254" s="10"/>
      <c r="M254" s="31"/>
      <c r="N254" s="10"/>
      <c r="O254" s="10"/>
      <c r="P254" s="10"/>
      <c r="Q254" s="10"/>
      <c r="R254" s="10"/>
      <c r="S254" s="10"/>
      <c r="T254" s="10"/>
      <c r="U254" s="10"/>
      <c r="V254" s="10"/>
      <c r="W254" s="10"/>
      <c r="X254" s="10"/>
    </row>
    <row r="255" ht="22.5" customHeight="1">
      <c r="A255" s="10"/>
      <c r="B255" s="10"/>
      <c r="C255" s="10"/>
      <c r="D255" s="10"/>
      <c r="E255" s="10"/>
      <c r="F255" s="10"/>
      <c r="G255" s="10"/>
      <c r="H255" s="15"/>
      <c r="I255" s="10"/>
      <c r="J255" s="10"/>
      <c r="K255" s="10"/>
      <c r="L255" s="10"/>
      <c r="M255" s="31"/>
      <c r="N255" s="10"/>
      <c r="O255" s="10"/>
      <c r="P255" s="10"/>
      <c r="Q255" s="10"/>
      <c r="R255" s="10"/>
      <c r="S255" s="10"/>
      <c r="T255" s="10"/>
      <c r="U255" s="10"/>
      <c r="V255" s="10"/>
      <c r="W255" s="10"/>
      <c r="X255" s="10"/>
    </row>
    <row r="256" ht="22.5" customHeight="1">
      <c r="A256" s="10"/>
      <c r="B256" s="10"/>
      <c r="C256" s="10"/>
      <c r="D256" s="10"/>
      <c r="E256" s="10"/>
      <c r="F256" s="10"/>
      <c r="G256" s="10"/>
      <c r="H256" s="15"/>
      <c r="I256" s="10"/>
      <c r="J256" s="10"/>
      <c r="K256" s="10"/>
      <c r="L256" s="10"/>
      <c r="M256" s="31"/>
      <c r="N256" s="10"/>
      <c r="O256" s="10"/>
      <c r="P256" s="10"/>
      <c r="Q256" s="10"/>
      <c r="R256" s="10"/>
      <c r="S256" s="10"/>
      <c r="T256" s="10"/>
      <c r="U256" s="10"/>
      <c r="V256" s="10"/>
      <c r="W256" s="10"/>
      <c r="X256" s="10"/>
    </row>
    <row r="257" ht="22.5" customHeight="1">
      <c r="A257" s="10"/>
      <c r="B257" s="10"/>
      <c r="C257" s="10"/>
      <c r="D257" s="10"/>
      <c r="E257" s="10"/>
      <c r="F257" s="10"/>
      <c r="G257" s="10"/>
      <c r="H257" s="15"/>
      <c r="I257" s="10"/>
      <c r="J257" s="10"/>
      <c r="K257" s="10"/>
      <c r="L257" s="10"/>
      <c r="M257" s="31"/>
      <c r="N257" s="10"/>
      <c r="O257" s="10"/>
      <c r="P257" s="10"/>
      <c r="Q257" s="10"/>
      <c r="R257" s="10"/>
      <c r="S257" s="10"/>
      <c r="T257" s="10"/>
      <c r="U257" s="10"/>
      <c r="V257" s="10"/>
      <c r="W257" s="10"/>
      <c r="X257" s="10"/>
    </row>
    <row r="258" ht="22.5" customHeight="1">
      <c r="A258" s="10"/>
      <c r="B258" s="10"/>
      <c r="C258" s="10"/>
      <c r="D258" s="10"/>
      <c r="E258" s="10"/>
      <c r="F258" s="10"/>
      <c r="G258" s="10"/>
      <c r="H258" s="15"/>
      <c r="I258" s="10"/>
      <c r="J258" s="10"/>
      <c r="K258" s="10"/>
      <c r="L258" s="10"/>
      <c r="M258" s="31"/>
      <c r="N258" s="10"/>
      <c r="O258" s="10"/>
      <c r="P258" s="10"/>
      <c r="Q258" s="10"/>
      <c r="R258" s="10"/>
      <c r="S258" s="10"/>
      <c r="T258" s="10"/>
      <c r="U258" s="10"/>
      <c r="V258" s="10"/>
      <c r="W258" s="10"/>
      <c r="X258" s="10"/>
    </row>
    <row r="259" ht="22.5" customHeight="1">
      <c r="A259" s="10"/>
      <c r="B259" s="10"/>
      <c r="C259" s="10"/>
      <c r="D259" s="10"/>
      <c r="E259" s="10"/>
      <c r="F259" s="10"/>
      <c r="G259" s="10"/>
      <c r="H259" s="15"/>
      <c r="I259" s="10"/>
      <c r="J259" s="10"/>
      <c r="K259" s="10"/>
      <c r="L259" s="10"/>
      <c r="M259" s="31"/>
      <c r="N259" s="10"/>
      <c r="O259" s="10"/>
      <c r="P259" s="10"/>
      <c r="Q259" s="10"/>
      <c r="R259" s="10"/>
      <c r="S259" s="10"/>
      <c r="T259" s="10"/>
      <c r="U259" s="10"/>
      <c r="V259" s="10"/>
      <c r="W259" s="10"/>
      <c r="X259" s="10"/>
    </row>
    <row r="260" ht="22.5" customHeight="1">
      <c r="A260" s="10"/>
      <c r="B260" s="10"/>
      <c r="C260" s="10"/>
      <c r="D260" s="10"/>
      <c r="E260" s="10"/>
      <c r="F260" s="10"/>
      <c r="G260" s="10"/>
      <c r="H260" s="15"/>
      <c r="I260" s="10"/>
      <c r="J260" s="10"/>
      <c r="K260" s="10"/>
      <c r="L260" s="10"/>
      <c r="M260" s="31"/>
      <c r="N260" s="10"/>
      <c r="O260" s="10"/>
      <c r="P260" s="10"/>
      <c r="Q260" s="10"/>
      <c r="R260" s="10"/>
      <c r="S260" s="10"/>
      <c r="T260" s="10"/>
      <c r="U260" s="10"/>
      <c r="V260" s="10"/>
      <c r="W260" s="10"/>
      <c r="X260" s="10"/>
    </row>
    <row r="261" ht="22.5" customHeight="1">
      <c r="A261" s="10"/>
      <c r="B261" s="10"/>
      <c r="C261" s="10"/>
      <c r="D261" s="10"/>
      <c r="E261" s="10"/>
      <c r="F261" s="10"/>
      <c r="G261" s="10"/>
      <c r="H261" s="15"/>
      <c r="I261" s="10"/>
      <c r="J261" s="10"/>
      <c r="K261" s="10"/>
      <c r="L261" s="10"/>
      <c r="M261" s="31"/>
      <c r="N261" s="10"/>
      <c r="O261" s="10"/>
      <c r="P261" s="10"/>
      <c r="Q261" s="10"/>
      <c r="R261" s="10"/>
      <c r="S261" s="10"/>
      <c r="T261" s="10"/>
      <c r="U261" s="10"/>
      <c r="V261" s="10"/>
      <c r="W261" s="10"/>
      <c r="X261" s="10"/>
    </row>
    <row r="262" ht="22.5" customHeight="1">
      <c r="A262" s="10"/>
      <c r="B262" s="10"/>
      <c r="C262" s="10"/>
      <c r="D262" s="10"/>
      <c r="E262" s="10"/>
      <c r="F262" s="10"/>
      <c r="G262" s="10"/>
      <c r="H262" s="15"/>
      <c r="I262" s="10"/>
      <c r="J262" s="10"/>
      <c r="K262" s="10"/>
      <c r="L262" s="10"/>
      <c r="M262" s="31"/>
      <c r="N262" s="10"/>
      <c r="O262" s="10"/>
      <c r="P262" s="10"/>
      <c r="Q262" s="10"/>
      <c r="R262" s="10"/>
      <c r="S262" s="10"/>
      <c r="T262" s="10"/>
      <c r="U262" s="10"/>
      <c r="V262" s="10"/>
      <c r="W262" s="10"/>
      <c r="X262" s="10"/>
    </row>
    <row r="263" ht="22.5" customHeight="1">
      <c r="A263" s="10"/>
      <c r="B263" s="10"/>
      <c r="C263" s="10"/>
      <c r="D263" s="10"/>
      <c r="E263" s="10"/>
      <c r="F263" s="10"/>
      <c r="G263" s="10"/>
      <c r="H263" s="15"/>
      <c r="I263" s="10"/>
      <c r="J263" s="10"/>
      <c r="K263" s="10"/>
      <c r="L263" s="10"/>
      <c r="M263" s="31"/>
      <c r="N263" s="10"/>
      <c r="O263" s="10"/>
      <c r="P263" s="10"/>
      <c r="Q263" s="10"/>
      <c r="R263" s="10"/>
      <c r="S263" s="10"/>
      <c r="T263" s="10"/>
      <c r="U263" s="10"/>
      <c r="V263" s="10"/>
      <c r="W263" s="10"/>
      <c r="X263" s="10"/>
    </row>
    <row r="264" ht="22.5" customHeight="1">
      <c r="A264" s="10"/>
      <c r="B264" s="10"/>
      <c r="C264" s="10"/>
      <c r="D264" s="10"/>
      <c r="E264" s="10"/>
      <c r="F264" s="10"/>
      <c r="G264" s="10"/>
      <c r="H264" s="15"/>
      <c r="I264" s="10"/>
      <c r="J264" s="10"/>
      <c r="K264" s="10"/>
      <c r="L264" s="10"/>
      <c r="M264" s="31"/>
      <c r="N264" s="10"/>
      <c r="O264" s="10"/>
      <c r="P264" s="10"/>
      <c r="Q264" s="10"/>
      <c r="R264" s="10"/>
      <c r="S264" s="10"/>
      <c r="T264" s="10"/>
      <c r="U264" s="10"/>
      <c r="V264" s="10"/>
      <c r="W264" s="10"/>
      <c r="X264" s="10"/>
    </row>
    <row r="265" ht="22.5" customHeight="1">
      <c r="A265" s="10"/>
      <c r="B265" s="10"/>
      <c r="C265" s="10"/>
      <c r="D265" s="10"/>
      <c r="E265" s="10"/>
      <c r="F265" s="10"/>
      <c r="G265" s="10"/>
      <c r="H265" s="15"/>
      <c r="I265" s="10"/>
      <c r="J265" s="10"/>
      <c r="K265" s="10"/>
      <c r="L265" s="10"/>
      <c r="M265" s="31"/>
      <c r="N265" s="10"/>
      <c r="O265" s="10"/>
      <c r="P265" s="10"/>
      <c r="Q265" s="10"/>
      <c r="R265" s="10"/>
      <c r="S265" s="10"/>
      <c r="T265" s="10"/>
      <c r="U265" s="10"/>
      <c r="V265" s="10"/>
      <c r="W265" s="10"/>
      <c r="X265" s="10"/>
    </row>
    <row r="266" ht="22.5" customHeight="1">
      <c r="A266" s="10"/>
      <c r="B266" s="10"/>
      <c r="C266" s="10"/>
      <c r="D266" s="10"/>
      <c r="E266" s="10"/>
      <c r="F266" s="10"/>
      <c r="G266" s="10"/>
      <c r="H266" s="15"/>
      <c r="I266" s="10"/>
      <c r="J266" s="10"/>
      <c r="K266" s="10"/>
      <c r="L266" s="10"/>
      <c r="M266" s="31"/>
      <c r="N266" s="10"/>
      <c r="O266" s="10"/>
      <c r="P266" s="10"/>
      <c r="Q266" s="10"/>
      <c r="R266" s="10"/>
      <c r="S266" s="10"/>
      <c r="T266" s="10"/>
      <c r="U266" s="10"/>
      <c r="V266" s="10"/>
      <c r="W266" s="10"/>
      <c r="X266" s="10"/>
    </row>
    <row r="267" ht="22.5" customHeight="1">
      <c r="A267" s="10"/>
      <c r="B267" s="10"/>
      <c r="C267" s="10"/>
      <c r="D267" s="10"/>
      <c r="E267" s="10"/>
      <c r="F267" s="10"/>
      <c r="G267" s="10"/>
      <c r="H267" s="15"/>
      <c r="I267" s="10"/>
      <c r="J267" s="10"/>
      <c r="K267" s="10"/>
      <c r="L267" s="10"/>
      <c r="M267" s="31"/>
      <c r="N267" s="10"/>
      <c r="O267" s="10"/>
      <c r="P267" s="10"/>
      <c r="Q267" s="10"/>
      <c r="R267" s="10"/>
      <c r="S267" s="10"/>
      <c r="T267" s="10"/>
      <c r="U267" s="10"/>
      <c r="V267" s="10"/>
      <c r="W267" s="10"/>
      <c r="X267" s="10"/>
    </row>
    <row r="268" ht="22.5" customHeight="1">
      <c r="A268" s="10"/>
      <c r="B268" s="10"/>
      <c r="C268" s="10"/>
      <c r="D268" s="10"/>
      <c r="E268" s="10"/>
      <c r="F268" s="10"/>
      <c r="G268" s="10"/>
      <c r="H268" s="15"/>
      <c r="I268" s="10"/>
      <c r="J268" s="10"/>
      <c r="K268" s="10"/>
      <c r="L268" s="10"/>
      <c r="M268" s="31"/>
      <c r="N268" s="10"/>
      <c r="O268" s="10"/>
      <c r="P268" s="10"/>
      <c r="Q268" s="10"/>
      <c r="R268" s="10"/>
      <c r="S268" s="10"/>
      <c r="T268" s="10"/>
      <c r="U268" s="10"/>
      <c r="V268" s="10"/>
      <c r="W268" s="10"/>
      <c r="X268" s="10"/>
    </row>
    <row r="269" ht="22.5" customHeight="1">
      <c r="A269" s="10"/>
      <c r="B269" s="10"/>
      <c r="C269" s="10"/>
      <c r="D269" s="10"/>
      <c r="E269" s="10"/>
      <c r="F269" s="10"/>
      <c r="G269" s="10"/>
      <c r="H269" s="15"/>
      <c r="I269" s="10"/>
      <c r="J269" s="10"/>
      <c r="K269" s="10"/>
      <c r="L269" s="10"/>
      <c r="M269" s="31"/>
      <c r="N269" s="10"/>
      <c r="O269" s="10"/>
      <c r="P269" s="10"/>
      <c r="Q269" s="10"/>
      <c r="R269" s="10"/>
      <c r="S269" s="10"/>
      <c r="T269" s="10"/>
      <c r="U269" s="10"/>
      <c r="V269" s="10"/>
      <c r="W269" s="10"/>
      <c r="X269" s="10"/>
    </row>
    <row r="270" ht="22.5" customHeight="1">
      <c r="A270" s="10"/>
      <c r="B270" s="10"/>
      <c r="C270" s="10"/>
      <c r="D270" s="10"/>
      <c r="E270" s="10"/>
      <c r="F270" s="10"/>
      <c r="G270" s="10"/>
      <c r="H270" s="15"/>
      <c r="I270" s="10"/>
      <c r="J270" s="10"/>
      <c r="K270" s="10"/>
      <c r="L270" s="10"/>
      <c r="M270" s="31"/>
      <c r="N270" s="10"/>
      <c r="O270" s="10"/>
      <c r="P270" s="10"/>
      <c r="Q270" s="10"/>
      <c r="R270" s="10"/>
      <c r="S270" s="10"/>
      <c r="T270" s="10"/>
      <c r="U270" s="10"/>
      <c r="V270" s="10"/>
      <c r="W270" s="10"/>
      <c r="X270" s="10"/>
    </row>
    <row r="271" ht="22.5" customHeight="1">
      <c r="A271" s="10"/>
      <c r="B271" s="10"/>
      <c r="C271" s="10"/>
      <c r="D271" s="10"/>
      <c r="E271" s="10"/>
      <c r="F271" s="10"/>
      <c r="G271" s="10"/>
      <c r="H271" s="15"/>
      <c r="I271" s="10"/>
      <c r="J271" s="10"/>
      <c r="K271" s="10"/>
      <c r="L271" s="10"/>
      <c r="M271" s="31"/>
      <c r="N271" s="10"/>
      <c r="O271" s="10"/>
      <c r="P271" s="10"/>
      <c r="Q271" s="10"/>
      <c r="R271" s="10"/>
      <c r="S271" s="10"/>
      <c r="T271" s="10"/>
      <c r="U271" s="10"/>
      <c r="V271" s="10"/>
      <c r="W271" s="10"/>
      <c r="X271" s="10"/>
    </row>
    <row r="272" ht="22.5" customHeight="1">
      <c r="A272" s="10"/>
      <c r="B272" s="10"/>
      <c r="C272" s="10"/>
      <c r="D272" s="10"/>
      <c r="E272" s="10"/>
      <c r="F272" s="10"/>
      <c r="G272" s="10"/>
      <c r="H272" s="15"/>
      <c r="I272" s="10"/>
      <c r="J272" s="10"/>
      <c r="K272" s="10"/>
      <c r="L272" s="10"/>
      <c r="M272" s="31"/>
      <c r="N272" s="10"/>
      <c r="O272" s="10"/>
      <c r="P272" s="10"/>
      <c r="Q272" s="10"/>
      <c r="R272" s="10"/>
      <c r="S272" s="10"/>
      <c r="T272" s="10"/>
      <c r="U272" s="10"/>
      <c r="V272" s="10"/>
      <c r="W272" s="10"/>
      <c r="X272" s="10"/>
    </row>
    <row r="273" ht="22.5" customHeight="1">
      <c r="A273" s="10"/>
      <c r="B273" s="10"/>
      <c r="C273" s="10"/>
      <c r="D273" s="10"/>
      <c r="E273" s="10"/>
      <c r="F273" s="10"/>
      <c r="G273" s="10"/>
      <c r="H273" s="15"/>
      <c r="I273" s="10"/>
      <c r="J273" s="10"/>
      <c r="K273" s="10"/>
      <c r="L273" s="10"/>
      <c r="M273" s="31"/>
      <c r="N273" s="10"/>
      <c r="O273" s="10"/>
      <c r="P273" s="10"/>
      <c r="Q273" s="10"/>
      <c r="R273" s="10"/>
      <c r="S273" s="10"/>
      <c r="T273" s="10"/>
      <c r="U273" s="10"/>
      <c r="V273" s="10"/>
      <c r="W273" s="10"/>
      <c r="X273" s="10"/>
    </row>
    <row r="274" ht="22.5" customHeight="1">
      <c r="A274" s="10"/>
      <c r="B274" s="10"/>
      <c r="C274" s="10"/>
      <c r="D274" s="10"/>
      <c r="E274" s="10"/>
      <c r="F274" s="10"/>
      <c r="G274" s="10"/>
      <c r="H274" s="15"/>
      <c r="I274" s="10"/>
      <c r="J274" s="10"/>
      <c r="K274" s="10"/>
      <c r="L274" s="10"/>
      <c r="M274" s="31"/>
      <c r="N274" s="10"/>
      <c r="O274" s="10"/>
      <c r="P274" s="10"/>
      <c r="Q274" s="10"/>
      <c r="R274" s="10"/>
      <c r="S274" s="10"/>
      <c r="T274" s="10"/>
      <c r="U274" s="10"/>
      <c r="V274" s="10"/>
      <c r="W274" s="10"/>
      <c r="X274" s="10"/>
    </row>
    <row r="275" ht="22.5" customHeight="1">
      <c r="A275" s="10"/>
      <c r="B275" s="10"/>
      <c r="C275" s="10"/>
      <c r="D275" s="10"/>
      <c r="E275" s="10"/>
      <c r="F275" s="10"/>
      <c r="G275" s="10"/>
      <c r="H275" s="15"/>
      <c r="I275" s="10"/>
      <c r="J275" s="10"/>
      <c r="K275" s="10"/>
      <c r="L275" s="10"/>
      <c r="M275" s="31"/>
      <c r="N275" s="10"/>
      <c r="O275" s="10"/>
      <c r="P275" s="10"/>
      <c r="Q275" s="10"/>
      <c r="R275" s="10"/>
      <c r="S275" s="10"/>
      <c r="T275" s="10"/>
      <c r="U275" s="10"/>
      <c r="V275" s="10"/>
      <c r="W275" s="10"/>
      <c r="X275" s="10"/>
    </row>
    <row r="276" ht="22.5" customHeight="1">
      <c r="A276" s="10"/>
      <c r="B276" s="10"/>
      <c r="C276" s="10"/>
      <c r="D276" s="10"/>
      <c r="E276" s="10"/>
      <c r="F276" s="10"/>
      <c r="G276" s="10"/>
      <c r="H276" s="15"/>
      <c r="I276" s="10"/>
      <c r="J276" s="10"/>
      <c r="K276" s="10"/>
      <c r="L276" s="10"/>
      <c r="M276" s="31"/>
      <c r="N276" s="10"/>
      <c r="O276" s="10"/>
      <c r="P276" s="10"/>
      <c r="Q276" s="10"/>
      <c r="R276" s="10"/>
      <c r="S276" s="10"/>
      <c r="T276" s="10"/>
      <c r="U276" s="10"/>
      <c r="V276" s="10"/>
      <c r="W276" s="10"/>
      <c r="X276" s="10"/>
    </row>
    <row r="277" ht="22.5" customHeight="1">
      <c r="A277" s="10"/>
      <c r="B277" s="10"/>
      <c r="C277" s="10"/>
      <c r="D277" s="10"/>
      <c r="E277" s="10"/>
      <c r="F277" s="10"/>
      <c r="G277" s="10"/>
      <c r="H277" s="15"/>
      <c r="I277" s="10"/>
      <c r="J277" s="10"/>
      <c r="K277" s="10"/>
      <c r="L277" s="10"/>
      <c r="M277" s="31"/>
      <c r="N277" s="10"/>
      <c r="O277" s="10"/>
      <c r="P277" s="10"/>
      <c r="Q277" s="10"/>
      <c r="R277" s="10"/>
      <c r="S277" s="10"/>
      <c r="T277" s="10"/>
      <c r="U277" s="10"/>
      <c r="V277" s="10"/>
      <c r="W277" s="10"/>
      <c r="X277" s="10"/>
    </row>
    <row r="278" ht="22.5" customHeight="1">
      <c r="A278" s="10"/>
      <c r="B278" s="10"/>
      <c r="C278" s="10"/>
      <c r="D278" s="10"/>
      <c r="E278" s="10"/>
      <c r="F278" s="10"/>
      <c r="G278" s="10"/>
      <c r="H278" s="15"/>
      <c r="I278" s="10"/>
      <c r="J278" s="10"/>
      <c r="K278" s="10"/>
      <c r="L278" s="10"/>
      <c r="M278" s="31"/>
      <c r="N278" s="10"/>
      <c r="O278" s="10"/>
      <c r="P278" s="10"/>
      <c r="Q278" s="10"/>
      <c r="R278" s="10"/>
      <c r="S278" s="10"/>
      <c r="T278" s="10"/>
      <c r="U278" s="10"/>
      <c r="V278" s="10"/>
      <c r="W278" s="10"/>
      <c r="X278" s="10"/>
    </row>
    <row r="279" ht="22.5" customHeight="1">
      <c r="A279" s="10"/>
      <c r="B279" s="10"/>
      <c r="C279" s="10"/>
      <c r="D279" s="10"/>
      <c r="E279" s="10"/>
      <c r="F279" s="10"/>
      <c r="G279" s="10"/>
      <c r="H279" s="15"/>
      <c r="I279" s="10"/>
      <c r="J279" s="10"/>
      <c r="K279" s="10"/>
      <c r="L279" s="10"/>
      <c r="M279" s="31"/>
      <c r="N279" s="10"/>
      <c r="O279" s="10"/>
      <c r="P279" s="10"/>
      <c r="Q279" s="10"/>
      <c r="R279" s="10"/>
      <c r="S279" s="10"/>
      <c r="T279" s="10"/>
      <c r="U279" s="10"/>
      <c r="V279" s="10"/>
      <c r="W279" s="10"/>
      <c r="X279" s="10"/>
    </row>
    <row r="280" ht="22.5" customHeight="1">
      <c r="A280" s="10"/>
      <c r="B280" s="10"/>
      <c r="C280" s="10"/>
      <c r="D280" s="10"/>
      <c r="E280" s="10"/>
      <c r="F280" s="10"/>
      <c r="G280" s="10"/>
      <c r="H280" s="15"/>
      <c r="I280" s="10"/>
      <c r="J280" s="10"/>
      <c r="K280" s="10"/>
      <c r="L280" s="10"/>
      <c r="M280" s="31"/>
      <c r="N280" s="10"/>
      <c r="O280" s="10"/>
      <c r="P280" s="10"/>
      <c r="Q280" s="10"/>
      <c r="R280" s="10"/>
      <c r="S280" s="10"/>
      <c r="T280" s="10"/>
      <c r="U280" s="10"/>
      <c r="V280" s="10"/>
      <c r="W280" s="10"/>
      <c r="X280" s="10"/>
    </row>
    <row r="281" ht="22.5" customHeight="1">
      <c r="A281" s="10"/>
      <c r="B281" s="10"/>
      <c r="C281" s="10"/>
      <c r="D281" s="10"/>
      <c r="E281" s="10"/>
      <c r="F281" s="10"/>
      <c r="G281" s="10"/>
      <c r="H281" s="15"/>
      <c r="I281" s="10"/>
      <c r="J281" s="10"/>
      <c r="K281" s="10"/>
      <c r="L281" s="10"/>
      <c r="M281" s="31"/>
      <c r="N281" s="10"/>
      <c r="O281" s="10"/>
      <c r="P281" s="10"/>
      <c r="Q281" s="10"/>
      <c r="R281" s="10"/>
      <c r="S281" s="10"/>
      <c r="T281" s="10"/>
      <c r="U281" s="10"/>
      <c r="V281" s="10"/>
      <c r="W281" s="10"/>
      <c r="X281" s="10"/>
    </row>
    <row r="282" ht="22.5" customHeight="1">
      <c r="A282" s="10"/>
      <c r="B282" s="10"/>
      <c r="C282" s="10"/>
      <c r="D282" s="10"/>
      <c r="E282" s="10"/>
      <c r="F282" s="10"/>
      <c r="G282" s="10"/>
      <c r="H282" s="15"/>
      <c r="I282" s="10"/>
      <c r="J282" s="10"/>
      <c r="K282" s="10"/>
      <c r="L282" s="10"/>
      <c r="M282" s="31"/>
      <c r="N282" s="10"/>
      <c r="O282" s="10"/>
      <c r="P282" s="10"/>
      <c r="Q282" s="10"/>
      <c r="R282" s="10"/>
      <c r="S282" s="10"/>
      <c r="T282" s="10"/>
      <c r="U282" s="10"/>
      <c r="V282" s="10"/>
      <c r="W282" s="10"/>
      <c r="X282" s="10"/>
    </row>
    <row r="283" ht="22.5" customHeight="1">
      <c r="A283" s="10"/>
      <c r="B283" s="10"/>
      <c r="C283" s="10"/>
      <c r="D283" s="10"/>
      <c r="E283" s="10"/>
      <c r="F283" s="10"/>
      <c r="G283" s="10"/>
      <c r="H283" s="15"/>
      <c r="I283" s="10"/>
      <c r="J283" s="10"/>
      <c r="K283" s="10"/>
      <c r="L283" s="10"/>
      <c r="M283" s="31"/>
      <c r="N283" s="10"/>
      <c r="O283" s="10"/>
      <c r="P283" s="10"/>
      <c r="Q283" s="10"/>
      <c r="R283" s="10"/>
      <c r="S283" s="10"/>
      <c r="T283" s="10"/>
      <c r="U283" s="10"/>
      <c r="V283" s="10"/>
      <c r="W283" s="10"/>
      <c r="X283" s="10"/>
    </row>
    <row r="284" ht="22.5" customHeight="1">
      <c r="A284" s="10"/>
      <c r="B284" s="10"/>
      <c r="C284" s="10"/>
      <c r="D284" s="10"/>
      <c r="E284" s="10"/>
      <c r="F284" s="10"/>
      <c r="G284" s="10"/>
      <c r="H284" s="15"/>
      <c r="I284" s="10"/>
      <c r="J284" s="10"/>
      <c r="K284" s="10"/>
      <c r="L284" s="10"/>
      <c r="M284" s="31"/>
      <c r="N284" s="10"/>
      <c r="O284" s="10"/>
      <c r="P284" s="10"/>
      <c r="Q284" s="10"/>
      <c r="R284" s="10"/>
      <c r="S284" s="10"/>
      <c r="T284" s="10"/>
      <c r="U284" s="10"/>
      <c r="V284" s="10"/>
      <c r="W284" s="10"/>
      <c r="X284" s="10"/>
    </row>
    <row r="285" ht="22.5" customHeight="1">
      <c r="A285" s="10"/>
      <c r="B285" s="10"/>
      <c r="C285" s="10"/>
      <c r="D285" s="10"/>
      <c r="E285" s="10"/>
      <c r="F285" s="10"/>
      <c r="G285" s="10"/>
      <c r="H285" s="15"/>
      <c r="I285" s="10"/>
      <c r="J285" s="10"/>
      <c r="K285" s="10"/>
      <c r="L285" s="10"/>
      <c r="M285" s="31"/>
      <c r="N285" s="10"/>
      <c r="O285" s="10"/>
      <c r="P285" s="10"/>
      <c r="Q285" s="10"/>
      <c r="R285" s="10"/>
      <c r="S285" s="10"/>
      <c r="T285" s="10"/>
      <c r="U285" s="10"/>
      <c r="V285" s="10"/>
      <c r="W285" s="10"/>
      <c r="X285" s="10"/>
    </row>
    <row r="286" ht="22.5" customHeight="1">
      <c r="A286" s="10"/>
      <c r="B286" s="10"/>
      <c r="C286" s="10"/>
      <c r="D286" s="10"/>
      <c r="E286" s="10"/>
      <c r="F286" s="10"/>
      <c r="G286" s="10"/>
      <c r="H286" s="15"/>
      <c r="I286" s="10"/>
      <c r="J286" s="10"/>
      <c r="K286" s="10"/>
      <c r="L286" s="10"/>
      <c r="M286" s="31"/>
      <c r="N286" s="10"/>
      <c r="O286" s="10"/>
      <c r="P286" s="10"/>
      <c r="Q286" s="10"/>
      <c r="R286" s="10"/>
      <c r="S286" s="10"/>
      <c r="T286" s="10"/>
      <c r="U286" s="10"/>
      <c r="V286" s="10"/>
      <c r="W286" s="10"/>
      <c r="X286" s="10"/>
    </row>
    <row r="287" ht="22.5" customHeight="1">
      <c r="A287" s="10"/>
      <c r="B287" s="10"/>
      <c r="C287" s="10"/>
      <c r="D287" s="10"/>
      <c r="E287" s="10"/>
      <c r="F287" s="10"/>
      <c r="G287" s="10"/>
      <c r="H287" s="15"/>
      <c r="I287" s="10"/>
      <c r="J287" s="10"/>
      <c r="K287" s="10"/>
      <c r="L287" s="10"/>
      <c r="M287" s="31"/>
      <c r="N287" s="10"/>
      <c r="O287" s="10"/>
      <c r="P287" s="10"/>
      <c r="Q287" s="10"/>
      <c r="R287" s="10"/>
      <c r="S287" s="10"/>
      <c r="T287" s="10"/>
      <c r="U287" s="10"/>
      <c r="V287" s="10"/>
      <c r="W287" s="10"/>
      <c r="X287" s="10"/>
    </row>
    <row r="288" ht="22.5" customHeight="1">
      <c r="A288" s="10"/>
      <c r="B288" s="10"/>
      <c r="C288" s="10"/>
      <c r="D288" s="10"/>
      <c r="E288" s="10"/>
      <c r="F288" s="10"/>
      <c r="G288" s="10"/>
      <c r="H288" s="15"/>
      <c r="I288" s="10"/>
      <c r="J288" s="10"/>
      <c r="K288" s="10"/>
      <c r="L288" s="10"/>
      <c r="M288" s="31"/>
      <c r="N288" s="10"/>
      <c r="O288" s="10"/>
      <c r="P288" s="10"/>
      <c r="Q288" s="10"/>
      <c r="R288" s="10"/>
      <c r="S288" s="10"/>
      <c r="T288" s="10"/>
      <c r="U288" s="10"/>
      <c r="V288" s="10"/>
      <c r="W288" s="10"/>
      <c r="X288" s="10"/>
    </row>
    <row r="289" ht="22.5" customHeight="1">
      <c r="A289" s="10"/>
      <c r="B289" s="10"/>
      <c r="C289" s="10"/>
      <c r="D289" s="10"/>
      <c r="E289" s="10"/>
      <c r="F289" s="10"/>
      <c r="G289" s="10"/>
      <c r="H289" s="15"/>
      <c r="I289" s="10"/>
      <c r="J289" s="10"/>
      <c r="K289" s="10"/>
      <c r="L289" s="10"/>
      <c r="M289" s="31"/>
      <c r="N289" s="10"/>
      <c r="O289" s="10"/>
      <c r="P289" s="10"/>
      <c r="Q289" s="10"/>
      <c r="R289" s="10"/>
      <c r="S289" s="10"/>
      <c r="T289" s="10"/>
      <c r="U289" s="10"/>
      <c r="V289" s="10"/>
      <c r="W289" s="10"/>
      <c r="X289" s="10"/>
    </row>
    <row r="290" ht="22.5" customHeight="1">
      <c r="A290" s="10"/>
      <c r="B290" s="10"/>
      <c r="C290" s="10"/>
      <c r="D290" s="10"/>
      <c r="E290" s="10"/>
      <c r="F290" s="10"/>
      <c r="G290" s="10"/>
      <c r="H290" s="15"/>
      <c r="I290" s="10"/>
      <c r="J290" s="10"/>
      <c r="K290" s="10"/>
      <c r="L290" s="10"/>
      <c r="M290" s="31"/>
      <c r="N290" s="10"/>
      <c r="O290" s="10"/>
      <c r="P290" s="10"/>
      <c r="Q290" s="10"/>
      <c r="R290" s="10"/>
      <c r="S290" s="10"/>
      <c r="T290" s="10"/>
      <c r="U290" s="10"/>
      <c r="V290" s="10"/>
      <c r="W290" s="10"/>
      <c r="X290" s="10"/>
    </row>
    <row r="291" ht="22.5" customHeight="1">
      <c r="A291" s="10"/>
      <c r="B291" s="10"/>
      <c r="C291" s="10"/>
      <c r="D291" s="10"/>
      <c r="E291" s="10"/>
      <c r="F291" s="10"/>
      <c r="G291" s="10"/>
      <c r="H291" s="15"/>
      <c r="I291" s="10"/>
      <c r="J291" s="10"/>
      <c r="K291" s="10"/>
      <c r="L291" s="10"/>
      <c r="M291" s="31"/>
      <c r="N291" s="10"/>
      <c r="O291" s="10"/>
      <c r="P291" s="10"/>
      <c r="Q291" s="10"/>
      <c r="R291" s="10"/>
      <c r="S291" s="10"/>
      <c r="T291" s="10"/>
      <c r="U291" s="10"/>
      <c r="V291" s="10"/>
      <c r="W291" s="10"/>
      <c r="X291" s="10"/>
    </row>
    <row r="292" ht="22.5" customHeight="1">
      <c r="A292" s="10"/>
      <c r="B292" s="10"/>
      <c r="C292" s="10"/>
      <c r="D292" s="10"/>
      <c r="E292" s="10"/>
      <c r="F292" s="10"/>
      <c r="G292" s="10"/>
      <c r="H292" s="15"/>
      <c r="I292" s="10"/>
      <c r="J292" s="10"/>
      <c r="K292" s="10"/>
      <c r="L292" s="10"/>
      <c r="M292" s="31"/>
      <c r="N292" s="10"/>
      <c r="O292" s="10"/>
      <c r="P292" s="10"/>
      <c r="Q292" s="10"/>
      <c r="R292" s="10"/>
      <c r="S292" s="10"/>
      <c r="T292" s="10"/>
      <c r="U292" s="10"/>
      <c r="V292" s="10"/>
      <c r="W292" s="10"/>
      <c r="X292" s="10"/>
    </row>
    <row r="293" ht="22.5" customHeight="1">
      <c r="A293" s="10"/>
      <c r="B293" s="10"/>
      <c r="C293" s="10"/>
      <c r="D293" s="10"/>
      <c r="E293" s="10"/>
      <c r="F293" s="10"/>
      <c r="G293" s="10"/>
      <c r="H293" s="15"/>
      <c r="I293" s="10"/>
      <c r="J293" s="10"/>
      <c r="K293" s="10"/>
      <c r="L293" s="10"/>
      <c r="M293" s="31"/>
      <c r="N293" s="10"/>
      <c r="O293" s="10"/>
      <c r="P293" s="10"/>
      <c r="Q293" s="10"/>
      <c r="R293" s="10"/>
      <c r="S293" s="10"/>
      <c r="T293" s="10"/>
      <c r="U293" s="10"/>
      <c r="V293" s="10"/>
      <c r="W293" s="10"/>
      <c r="X293" s="10"/>
    </row>
    <row r="294" ht="22.5" customHeight="1">
      <c r="A294" s="10"/>
      <c r="B294" s="10"/>
      <c r="C294" s="10"/>
      <c r="D294" s="10"/>
      <c r="E294" s="10"/>
      <c r="F294" s="10"/>
      <c r="G294" s="10"/>
      <c r="H294" s="15"/>
      <c r="I294" s="10"/>
      <c r="J294" s="10"/>
      <c r="K294" s="10"/>
      <c r="L294" s="10"/>
      <c r="M294" s="31"/>
      <c r="N294" s="10"/>
      <c r="O294" s="10"/>
      <c r="P294" s="10"/>
      <c r="Q294" s="10"/>
      <c r="R294" s="10"/>
      <c r="S294" s="10"/>
      <c r="T294" s="10"/>
      <c r="U294" s="10"/>
      <c r="V294" s="10"/>
      <c r="W294" s="10"/>
      <c r="X294" s="10"/>
    </row>
    <row r="295" ht="22.5" customHeight="1">
      <c r="A295" s="10"/>
      <c r="B295" s="10"/>
      <c r="C295" s="10"/>
      <c r="D295" s="10"/>
      <c r="E295" s="10"/>
      <c r="F295" s="10"/>
      <c r="G295" s="10"/>
      <c r="H295" s="15"/>
      <c r="I295" s="10"/>
      <c r="J295" s="10"/>
      <c r="K295" s="10"/>
      <c r="L295" s="10"/>
      <c r="M295" s="31"/>
      <c r="N295" s="10"/>
      <c r="O295" s="10"/>
      <c r="P295" s="10"/>
      <c r="Q295" s="10"/>
      <c r="R295" s="10"/>
      <c r="S295" s="10"/>
      <c r="T295" s="10"/>
      <c r="U295" s="10"/>
      <c r="V295" s="10"/>
      <c r="W295" s="10"/>
      <c r="X295" s="10"/>
    </row>
    <row r="296" ht="22.5" customHeight="1">
      <c r="A296" s="10"/>
      <c r="B296" s="10"/>
      <c r="C296" s="10"/>
      <c r="D296" s="10"/>
      <c r="E296" s="10"/>
      <c r="F296" s="10"/>
      <c r="G296" s="10"/>
      <c r="H296" s="15"/>
      <c r="I296" s="10"/>
      <c r="J296" s="10"/>
      <c r="K296" s="10"/>
      <c r="L296" s="10"/>
      <c r="M296" s="31"/>
      <c r="N296" s="10"/>
      <c r="O296" s="10"/>
      <c r="P296" s="10"/>
      <c r="Q296" s="10"/>
      <c r="R296" s="10"/>
      <c r="S296" s="10"/>
      <c r="T296" s="10"/>
      <c r="U296" s="10"/>
      <c r="V296" s="10"/>
      <c r="W296" s="10"/>
      <c r="X296" s="10"/>
    </row>
    <row r="297" ht="22.5" customHeight="1">
      <c r="A297" s="10"/>
      <c r="B297" s="10"/>
      <c r="C297" s="10"/>
      <c r="D297" s="10"/>
      <c r="E297" s="10"/>
      <c r="F297" s="10"/>
      <c r="G297" s="10"/>
      <c r="H297" s="15"/>
      <c r="I297" s="10"/>
      <c r="J297" s="10"/>
      <c r="K297" s="10"/>
      <c r="L297" s="10"/>
      <c r="M297" s="31"/>
      <c r="N297" s="10"/>
      <c r="O297" s="10"/>
      <c r="P297" s="10"/>
      <c r="Q297" s="10"/>
      <c r="R297" s="10"/>
      <c r="S297" s="10"/>
      <c r="T297" s="10"/>
      <c r="U297" s="10"/>
      <c r="V297" s="10"/>
      <c r="W297" s="10"/>
      <c r="X297" s="10"/>
    </row>
    <row r="298" ht="22.5" customHeight="1">
      <c r="A298" s="10"/>
      <c r="B298" s="10"/>
      <c r="C298" s="10"/>
      <c r="D298" s="10"/>
      <c r="E298" s="10"/>
      <c r="F298" s="10"/>
      <c r="G298" s="10"/>
      <c r="H298" s="15"/>
      <c r="I298" s="10"/>
      <c r="J298" s="10"/>
      <c r="K298" s="10"/>
      <c r="L298" s="10"/>
      <c r="M298" s="31"/>
      <c r="N298" s="10"/>
      <c r="O298" s="10"/>
      <c r="P298" s="10"/>
      <c r="Q298" s="10"/>
      <c r="R298" s="10"/>
      <c r="S298" s="10"/>
      <c r="T298" s="10"/>
      <c r="U298" s="10"/>
      <c r="V298" s="10"/>
      <c r="W298" s="10"/>
      <c r="X298" s="10"/>
    </row>
    <row r="299" ht="22.5" customHeight="1">
      <c r="A299" s="10"/>
      <c r="B299" s="10"/>
      <c r="C299" s="10"/>
      <c r="D299" s="10"/>
      <c r="E299" s="10"/>
      <c r="F299" s="10"/>
      <c r="G299" s="10"/>
      <c r="H299" s="15"/>
      <c r="I299" s="10"/>
      <c r="J299" s="10"/>
      <c r="K299" s="10"/>
      <c r="L299" s="10"/>
      <c r="M299" s="31"/>
      <c r="N299" s="10"/>
      <c r="O299" s="10"/>
      <c r="P299" s="10"/>
      <c r="Q299" s="10"/>
      <c r="R299" s="10"/>
      <c r="S299" s="10"/>
      <c r="T299" s="10"/>
      <c r="U299" s="10"/>
      <c r="V299" s="10"/>
      <c r="W299" s="10"/>
      <c r="X299" s="10"/>
    </row>
    <row r="300" ht="22.5" customHeight="1">
      <c r="A300" s="10"/>
      <c r="B300" s="10"/>
      <c r="C300" s="10"/>
      <c r="D300" s="10"/>
      <c r="E300" s="10"/>
      <c r="F300" s="10"/>
      <c r="G300" s="10"/>
      <c r="H300" s="15"/>
      <c r="I300" s="10"/>
      <c r="J300" s="10"/>
      <c r="K300" s="10"/>
      <c r="L300" s="10"/>
      <c r="M300" s="31"/>
      <c r="N300" s="10"/>
      <c r="O300" s="10"/>
      <c r="P300" s="10"/>
      <c r="Q300" s="10"/>
      <c r="R300" s="10"/>
      <c r="S300" s="10"/>
      <c r="T300" s="10"/>
      <c r="U300" s="10"/>
      <c r="V300" s="10"/>
      <c r="W300" s="10"/>
      <c r="X300" s="10"/>
    </row>
    <row r="301" ht="22.5" customHeight="1">
      <c r="A301" s="10"/>
      <c r="B301" s="10"/>
      <c r="C301" s="10"/>
      <c r="D301" s="10"/>
      <c r="E301" s="10"/>
      <c r="F301" s="10"/>
      <c r="G301" s="10"/>
      <c r="H301" s="15"/>
      <c r="I301" s="10"/>
      <c r="J301" s="10"/>
      <c r="K301" s="10"/>
      <c r="L301" s="10"/>
      <c r="M301" s="31"/>
      <c r="N301" s="10"/>
      <c r="O301" s="10"/>
      <c r="P301" s="10"/>
      <c r="Q301" s="10"/>
      <c r="R301" s="10"/>
      <c r="S301" s="10"/>
      <c r="T301" s="10"/>
      <c r="U301" s="10"/>
      <c r="V301" s="10"/>
      <c r="W301" s="10"/>
      <c r="X301" s="10"/>
    </row>
    <row r="302" ht="22.5" customHeight="1">
      <c r="A302" s="10"/>
      <c r="B302" s="10"/>
      <c r="C302" s="10"/>
      <c r="D302" s="10"/>
      <c r="E302" s="10"/>
      <c r="F302" s="10"/>
      <c r="G302" s="10"/>
      <c r="H302" s="15"/>
      <c r="I302" s="10"/>
      <c r="J302" s="10"/>
      <c r="K302" s="10"/>
      <c r="L302" s="10"/>
      <c r="M302" s="31"/>
      <c r="N302" s="10"/>
      <c r="O302" s="10"/>
      <c r="P302" s="10"/>
      <c r="Q302" s="10"/>
      <c r="R302" s="10"/>
      <c r="S302" s="10"/>
      <c r="T302" s="10"/>
      <c r="U302" s="10"/>
      <c r="V302" s="10"/>
      <c r="W302" s="10"/>
      <c r="X302" s="10"/>
    </row>
    <row r="303" ht="22.5" customHeight="1">
      <c r="A303" s="10"/>
      <c r="B303" s="10"/>
      <c r="C303" s="10"/>
      <c r="D303" s="10"/>
      <c r="E303" s="10"/>
      <c r="F303" s="10"/>
      <c r="G303" s="10"/>
      <c r="H303" s="15"/>
      <c r="I303" s="10"/>
      <c r="J303" s="10"/>
      <c r="K303" s="10"/>
      <c r="L303" s="10"/>
      <c r="M303" s="31"/>
      <c r="N303" s="10"/>
      <c r="O303" s="10"/>
      <c r="P303" s="10"/>
      <c r="Q303" s="10"/>
      <c r="R303" s="10"/>
      <c r="S303" s="10"/>
      <c r="T303" s="10"/>
      <c r="U303" s="10"/>
      <c r="V303" s="10"/>
      <c r="W303" s="10"/>
      <c r="X303" s="10"/>
    </row>
    <row r="304" ht="22.5" customHeight="1">
      <c r="A304" s="10"/>
      <c r="B304" s="10"/>
      <c r="C304" s="10"/>
      <c r="D304" s="10"/>
      <c r="E304" s="10"/>
      <c r="F304" s="10"/>
      <c r="G304" s="10"/>
      <c r="H304" s="15"/>
      <c r="I304" s="10"/>
      <c r="J304" s="10"/>
      <c r="K304" s="10"/>
      <c r="L304" s="10"/>
      <c r="M304" s="31"/>
      <c r="N304" s="10"/>
      <c r="O304" s="10"/>
      <c r="P304" s="10"/>
      <c r="Q304" s="10"/>
      <c r="R304" s="10"/>
      <c r="S304" s="10"/>
      <c r="T304" s="10"/>
      <c r="U304" s="10"/>
      <c r="V304" s="10"/>
      <c r="W304" s="10"/>
      <c r="X304" s="10"/>
    </row>
    <row r="305" ht="22.5" customHeight="1">
      <c r="A305" s="10"/>
      <c r="B305" s="10"/>
      <c r="C305" s="10"/>
      <c r="D305" s="10"/>
      <c r="E305" s="10"/>
      <c r="F305" s="10"/>
      <c r="G305" s="10"/>
      <c r="H305" s="15"/>
      <c r="I305" s="10"/>
      <c r="J305" s="10"/>
      <c r="K305" s="10"/>
      <c r="L305" s="10"/>
      <c r="M305" s="31"/>
      <c r="N305" s="10"/>
      <c r="O305" s="10"/>
      <c r="P305" s="10"/>
      <c r="Q305" s="10"/>
      <c r="R305" s="10"/>
      <c r="S305" s="10"/>
      <c r="T305" s="10"/>
      <c r="U305" s="10"/>
      <c r="V305" s="10"/>
      <c r="W305" s="10"/>
      <c r="X305" s="10"/>
    </row>
    <row r="306" ht="22.5" customHeight="1">
      <c r="A306" s="10"/>
      <c r="B306" s="10"/>
      <c r="C306" s="10"/>
      <c r="D306" s="10"/>
      <c r="E306" s="10"/>
      <c r="F306" s="10"/>
      <c r="G306" s="10"/>
      <c r="H306" s="15"/>
      <c r="I306" s="10"/>
      <c r="J306" s="10"/>
      <c r="K306" s="10"/>
      <c r="L306" s="10"/>
      <c r="M306" s="31"/>
      <c r="N306" s="10"/>
      <c r="O306" s="10"/>
      <c r="P306" s="10"/>
      <c r="Q306" s="10"/>
      <c r="R306" s="10"/>
      <c r="S306" s="10"/>
      <c r="T306" s="10"/>
      <c r="U306" s="10"/>
      <c r="V306" s="10"/>
      <c r="W306" s="10"/>
      <c r="X306" s="10"/>
    </row>
    <row r="307" ht="22.5" customHeight="1">
      <c r="A307" s="10"/>
      <c r="B307" s="10"/>
      <c r="C307" s="10"/>
      <c r="D307" s="10"/>
      <c r="E307" s="10"/>
      <c r="F307" s="10"/>
      <c r="G307" s="10"/>
      <c r="H307" s="15"/>
      <c r="I307" s="10"/>
      <c r="J307" s="10"/>
      <c r="K307" s="10"/>
      <c r="L307" s="10"/>
      <c r="M307" s="31"/>
      <c r="N307" s="10"/>
      <c r="O307" s="10"/>
      <c r="P307" s="10"/>
      <c r="Q307" s="10"/>
      <c r="R307" s="10"/>
      <c r="S307" s="10"/>
      <c r="T307" s="10"/>
      <c r="U307" s="10"/>
      <c r="V307" s="10"/>
      <c r="W307" s="10"/>
      <c r="X307" s="10"/>
    </row>
    <row r="308" ht="22.5" customHeight="1">
      <c r="A308" s="10"/>
      <c r="B308" s="10"/>
      <c r="C308" s="10"/>
      <c r="D308" s="10"/>
      <c r="E308" s="10"/>
      <c r="F308" s="10"/>
      <c r="G308" s="10"/>
      <c r="H308" s="15"/>
      <c r="I308" s="10"/>
      <c r="J308" s="10"/>
      <c r="K308" s="10"/>
      <c r="L308" s="10"/>
      <c r="M308" s="31"/>
      <c r="N308" s="10"/>
      <c r="O308" s="10"/>
      <c r="P308" s="10"/>
      <c r="Q308" s="10"/>
      <c r="R308" s="10"/>
      <c r="S308" s="10"/>
      <c r="T308" s="10"/>
      <c r="U308" s="10"/>
      <c r="V308" s="10"/>
      <c r="W308" s="10"/>
      <c r="X308" s="10"/>
    </row>
    <row r="309" ht="22.5" customHeight="1">
      <c r="A309" s="10"/>
      <c r="B309" s="10"/>
      <c r="C309" s="10"/>
      <c r="D309" s="10"/>
      <c r="E309" s="10"/>
      <c r="F309" s="10"/>
      <c r="G309" s="10"/>
      <c r="H309" s="15"/>
      <c r="I309" s="10"/>
      <c r="J309" s="10"/>
      <c r="K309" s="10"/>
      <c r="L309" s="10"/>
      <c r="M309" s="31"/>
      <c r="N309" s="10"/>
      <c r="O309" s="10"/>
      <c r="P309" s="10"/>
      <c r="Q309" s="10"/>
      <c r="R309" s="10"/>
      <c r="S309" s="10"/>
      <c r="T309" s="10"/>
      <c r="U309" s="10"/>
      <c r="V309" s="10"/>
      <c r="W309" s="10"/>
      <c r="X309" s="10"/>
    </row>
    <row r="310" ht="22.5" customHeight="1">
      <c r="A310" s="10"/>
      <c r="B310" s="10"/>
      <c r="C310" s="10"/>
      <c r="D310" s="10"/>
      <c r="E310" s="10"/>
      <c r="F310" s="10"/>
      <c r="G310" s="10"/>
      <c r="H310" s="15"/>
      <c r="I310" s="10"/>
      <c r="J310" s="10"/>
      <c r="K310" s="10"/>
      <c r="L310" s="10"/>
      <c r="M310" s="31"/>
      <c r="N310" s="10"/>
      <c r="O310" s="10"/>
      <c r="P310" s="10"/>
      <c r="Q310" s="10"/>
      <c r="R310" s="10"/>
      <c r="S310" s="10"/>
      <c r="T310" s="10"/>
      <c r="U310" s="10"/>
      <c r="V310" s="10"/>
      <c r="W310" s="10"/>
      <c r="X310" s="10"/>
    </row>
    <row r="311" ht="22.5" customHeight="1">
      <c r="A311" s="10"/>
      <c r="B311" s="10"/>
      <c r="C311" s="10"/>
      <c r="D311" s="10"/>
      <c r="E311" s="10"/>
      <c r="F311" s="10"/>
      <c r="G311" s="10"/>
      <c r="H311" s="15"/>
      <c r="I311" s="10"/>
      <c r="J311" s="10"/>
      <c r="K311" s="10"/>
      <c r="L311" s="10"/>
      <c r="M311" s="31"/>
      <c r="N311" s="10"/>
      <c r="O311" s="10"/>
      <c r="P311" s="10"/>
      <c r="Q311" s="10"/>
      <c r="R311" s="10"/>
      <c r="S311" s="10"/>
      <c r="T311" s="10"/>
      <c r="U311" s="10"/>
      <c r="V311" s="10"/>
      <c r="W311" s="10"/>
      <c r="X311" s="10"/>
    </row>
    <row r="312" ht="22.5" customHeight="1">
      <c r="A312" s="10"/>
      <c r="B312" s="10"/>
      <c r="C312" s="10"/>
      <c r="D312" s="10"/>
      <c r="E312" s="10"/>
      <c r="F312" s="10"/>
      <c r="G312" s="10"/>
      <c r="H312" s="15"/>
      <c r="I312" s="10"/>
      <c r="J312" s="10"/>
      <c r="K312" s="10"/>
      <c r="L312" s="10"/>
      <c r="M312" s="31"/>
      <c r="N312" s="10"/>
      <c r="O312" s="10"/>
      <c r="P312" s="10"/>
      <c r="Q312" s="10"/>
      <c r="R312" s="10"/>
      <c r="S312" s="10"/>
      <c r="T312" s="10"/>
      <c r="U312" s="10"/>
      <c r="V312" s="10"/>
      <c r="W312" s="10"/>
      <c r="X312" s="10"/>
    </row>
    <row r="313" ht="22.5" customHeight="1">
      <c r="A313" s="10"/>
      <c r="B313" s="10"/>
      <c r="C313" s="10"/>
      <c r="D313" s="10"/>
      <c r="E313" s="10"/>
      <c r="F313" s="10"/>
      <c r="G313" s="10"/>
      <c r="H313" s="15"/>
      <c r="I313" s="10"/>
      <c r="J313" s="10"/>
      <c r="K313" s="10"/>
      <c r="L313" s="10"/>
      <c r="M313" s="31"/>
      <c r="N313" s="10"/>
      <c r="O313" s="10"/>
      <c r="P313" s="10"/>
      <c r="Q313" s="10"/>
      <c r="R313" s="10"/>
      <c r="S313" s="10"/>
      <c r="T313" s="10"/>
      <c r="U313" s="10"/>
      <c r="V313" s="10"/>
      <c r="W313" s="10"/>
      <c r="X313" s="10"/>
    </row>
    <row r="314" ht="22.5" customHeight="1">
      <c r="A314" s="10"/>
      <c r="B314" s="10"/>
      <c r="C314" s="10"/>
      <c r="D314" s="10"/>
      <c r="E314" s="10"/>
      <c r="F314" s="10"/>
      <c r="G314" s="10"/>
      <c r="H314" s="15"/>
      <c r="I314" s="10"/>
      <c r="J314" s="10"/>
      <c r="K314" s="10"/>
      <c r="L314" s="10"/>
      <c r="M314" s="31"/>
      <c r="N314" s="10"/>
      <c r="O314" s="10"/>
      <c r="P314" s="10"/>
      <c r="Q314" s="10"/>
      <c r="R314" s="10"/>
      <c r="S314" s="10"/>
      <c r="T314" s="10"/>
      <c r="U314" s="10"/>
      <c r="V314" s="10"/>
      <c r="W314" s="10"/>
      <c r="X314" s="10"/>
    </row>
    <row r="315" ht="22.5" customHeight="1">
      <c r="A315" s="10"/>
      <c r="B315" s="10"/>
      <c r="C315" s="10"/>
      <c r="D315" s="10"/>
      <c r="E315" s="10"/>
      <c r="F315" s="10"/>
      <c r="G315" s="10"/>
      <c r="H315" s="15"/>
      <c r="I315" s="10"/>
      <c r="J315" s="10"/>
      <c r="K315" s="10"/>
      <c r="L315" s="10"/>
      <c r="M315" s="31"/>
      <c r="N315" s="10"/>
      <c r="O315" s="10"/>
      <c r="P315" s="10"/>
      <c r="Q315" s="10"/>
      <c r="R315" s="10"/>
      <c r="S315" s="10"/>
      <c r="T315" s="10"/>
      <c r="U315" s="10"/>
      <c r="V315" s="10"/>
      <c r="W315" s="10"/>
      <c r="X315" s="10"/>
    </row>
    <row r="316" ht="22.5" customHeight="1">
      <c r="A316" s="10"/>
      <c r="B316" s="10"/>
      <c r="C316" s="10"/>
      <c r="D316" s="10"/>
      <c r="E316" s="10"/>
      <c r="F316" s="10"/>
      <c r="G316" s="10"/>
      <c r="H316" s="15"/>
      <c r="I316" s="10"/>
      <c r="J316" s="10"/>
      <c r="K316" s="10"/>
      <c r="L316" s="10"/>
      <c r="M316" s="31"/>
      <c r="N316" s="10"/>
      <c r="O316" s="10"/>
      <c r="P316" s="10"/>
      <c r="Q316" s="10"/>
      <c r="R316" s="10"/>
      <c r="S316" s="10"/>
      <c r="T316" s="10"/>
      <c r="U316" s="10"/>
      <c r="V316" s="10"/>
      <c r="W316" s="10"/>
      <c r="X316" s="10"/>
    </row>
    <row r="317" ht="22.5" customHeight="1">
      <c r="A317" s="10"/>
      <c r="B317" s="10"/>
      <c r="C317" s="10"/>
      <c r="D317" s="10"/>
      <c r="E317" s="10"/>
      <c r="F317" s="10"/>
      <c r="G317" s="10"/>
      <c r="H317" s="15"/>
      <c r="I317" s="10"/>
      <c r="J317" s="10"/>
      <c r="K317" s="10"/>
      <c r="L317" s="10"/>
      <c r="M317" s="31"/>
      <c r="N317" s="10"/>
      <c r="O317" s="10"/>
      <c r="P317" s="10"/>
      <c r="Q317" s="10"/>
      <c r="R317" s="10"/>
      <c r="S317" s="10"/>
      <c r="T317" s="10"/>
      <c r="U317" s="10"/>
      <c r="V317" s="10"/>
      <c r="W317" s="10"/>
      <c r="X317" s="10"/>
    </row>
    <row r="318" ht="22.5" customHeight="1">
      <c r="A318" s="10"/>
      <c r="B318" s="10"/>
      <c r="C318" s="10"/>
      <c r="D318" s="10"/>
      <c r="E318" s="10"/>
      <c r="F318" s="10"/>
      <c r="G318" s="10"/>
      <c r="H318" s="15"/>
      <c r="I318" s="10"/>
      <c r="J318" s="10"/>
      <c r="K318" s="10"/>
      <c r="L318" s="10"/>
      <c r="M318" s="31"/>
      <c r="N318" s="10"/>
      <c r="O318" s="10"/>
      <c r="P318" s="10"/>
      <c r="Q318" s="10"/>
      <c r="R318" s="10"/>
      <c r="S318" s="10"/>
      <c r="T318" s="10"/>
      <c r="U318" s="10"/>
      <c r="V318" s="10"/>
      <c r="W318" s="10"/>
      <c r="X318" s="10"/>
    </row>
    <row r="319" ht="22.5" customHeight="1">
      <c r="A319" s="10"/>
      <c r="B319" s="10"/>
      <c r="C319" s="10"/>
      <c r="D319" s="10"/>
      <c r="E319" s="10"/>
      <c r="F319" s="10"/>
      <c r="G319" s="10"/>
      <c r="H319" s="15"/>
      <c r="I319" s="10"/>
      <c r="J319" s="10"/>
      <c r="K319" s="10"/>
      <c r="L319" s="10"/>
      <c r="M319" s="31"/>
      <c r="N319" s="10"/>
      <c r="O319" s="10"/>
      <c r="P319" s="10"/>
      <c r="Q319" s="10"/>
      <c r="R319" s="10"/>
      <c r="S319" s="10"/>
      <c r="T319" s="10"/>
      <c r="U319" s="10"/>
      <c r="V319" s="10"/>
      <c r="W319" s="10"/>
      <c r="X319" s="10"/>
    </row>
    <row r="320" ht="22.5" customHeight="1">
      <c r="A320" s="10"/>
      <c r="B320" s="10"/>
      <c r="C320" s="10"/>
      <c r="D320" s="10"/>
      <c r="E320" s="10"/>
      <c r="F320" s="10"/>
      <c r="G320" s="10"/>
      <c r="H320" s="15"/>
      <c r="I320" s="10"/>
      <c r="J320" s="10"/>
      <c r="K320" s="10"/>
      <c r="L320" s="10"/>
      <c r="M320" s="31"/>
      <c r="N320" s="10"/>
      <c r="O320" s="10"/>
      <c r="P320" s="10"/>
      <c r="Q320" s="10"/>
      <c r="R320" s="10"/>
      <c r="S320" s="10"/>
      <c r="T320" s="10"/>
      <c r="U320" s="10"/>
      <c r="V320" s="10"/>
      <c r="W320" s="10"/>
      <c r="X320" s="10"/>
    </row>
    <row r="321" ht="22.5" customHeight="1">
      <c r="A321" s="10"/>
      <c r="B321" s="10"/>
      <c r="C321" s="10"/>
      <c r="D321" s="10"/>
      <c r="E321" s="10"/>
      <c r="F321" s="10"/>
      <c r="G321" s="10"/>
      <c r="H321" s="15"/>
      <c r="I321" s="10"/>
      <c r="J321" s="10"/>
      <c r="K321" s="10"/>
      <c r="L321" s="10"/>
      <c r="M321" s="31"/>
      <c r="N321" s="10"/>
      <c r="O321" s="10"/>
      <c r="P321" s="10"/>
      <c r="Q321" s="10"/>
      <c r="R321" s="10"/>
      <c r="S321" s="10"/>
      <c r="T321" s="10"/>
      <c r="U321" s="10"/>
      <c r="V321" s="10"/>
      <c r="W321" s="10"/>
      <c r="X321" s="10"/>
    </row>
    <row r="322" ht="22.5" customHeight="1">
      <c r="A322" s="10"/>
      <c r="B322" s="10"/>
      <c r="C322" s="10"/>
      <c r="D322" s="10"/>
      <c r="E322" s="10"/>
      <c r="F322" s="10"/>
      <c r="G322" s="10"/>
      <c r="H322" s="15"/>
      <c r="I322" s="10"/>
      <c r="J322" s="10"/>
      <c r="K322" s="10"/>
      <c r="L322" s="10"/>
      <c r="M322" s="31"/>
      <c r="N322" s="10"/>
      <c r="O322" s="10"/>
      <c r="P322" s="10"/>
      <c r="Q322" s="10"/>
      <c r="R322" s="10"/>
      <c r="S322" s="10"/>
      <c r="T322" s="10"/>
      <c r="U322" s="10"/>
      <c r="V322" s="10"/>
      <c r="W322" s="10"/>
      <c r="X322" s="10"/>
    </row>
    <row r="323" ht="22.5" customHeight="1">
      <c r="A323" s="10"/>
      <c r="B323" s="10"/>
      <c r="C323" s="10"/>
      <c r="D323" s="10"/>
      <c r="E323" s="10"/>
      <c r="F323" s="10"/>
      <c r="G323" s="10"/>
      <c r="H323" s="15"/>
      <c r="I323" s="10"/>
      <c r="J323" s="10"/>
      <c r="K323" s="10"/>
      <c r="L323" s="10"/>
      <c r="M323" s="31"/>
      <c r="N323" s="10"/>
      <c r="O323" s="10"/>
      <c r="P323" s="10"/>
      <c r="Q323" s="10"/>
      <c r="R323" s="10"/>
      <c r="S323" s="10"/>
      <c r="T323" s="10"/>
      <c r="U323" s="10"/>
      <c r="V323" s="10"/>
      <c r="W323" s="10"/>
      <c r="X323" s="10"/>
    </row>
    <row r="324" ht="22.5" customHeight="1">
      <c r="A324" s="10"/>
      <c r="B324" s="10"/>
      <c r="C324" s="10"/>
      <c r="D324" s="10"/>
      <c r="E324" s="10"/>
      <c r="F324" s="10"/>
      <c r="G324" s="10"/>
      <c r="H324" s="15"/>
      <c r="I324" s="10"/>
      <c r="J324" s="10"/>
      <c r="K324" s="10"/>
      <c r="L324" s="10"/>
      <c r="M324" s="31"/>
      <c r="N324" s="10"/>
      <c r="O324" s="10"/>
      <c r="P324" s="10"/>
      <c r="Q324" s="10"/>
      <c r="R324" s="10"/>
      <c r="S324" s="10"/>
      <c r="T324" s="10"/>
      <c r="U324" s="10"/>
      <c r="V324" s="10"/>
      <c r="W324" s="10"/>
      <c r="X324" s="10"/>
    </row>
    <row r="325" ht="22.5" customHeight="1">
      <c r="A325" s="10"/>
      <c r="B325" s="10"/>
      <c r="C325" s="10"/>
      <c r="D325" s="10"/>
      <c r="E325" s="10"/>
      <c r="F325" s="10"/>
      <c r="G325" s="10"/>
      <c r="H325" s="15"/>
      <c r="I325" s="10"/>
      <c r="J325" s="10"/>
      <c r="K325" s="10"/>
      <c r="L325" s="10"/>
      <c r="M325" s="31"/>
      <c r="N325" s="10"/>
      <c r="O325" s="10"/>
      <c r="P325" s="10"/>
      <c r="Q325" s="10"/>
      <c r="R325" s="10"/>
      <c r="S325" s="10"/>
      <c r="T325" s="10"/>
      <c r="U325" s="10"/>
      <c r="V325" s="10"/>
      <c r="W325" s="10"/>
      <c r="X325" s="10"/>
    </row>
    <row r="326" ht="22.5" customHeight="1">
      <c r="A326" s="10"/>
      <c r="B326" s="10"/>
      <c r="C326" s="10"/>
      <c r="D326" s="10"/>
      <c r="E326" s="10"/>
      <c r="F326" s="10"/>
      <c r="G326" s="10"/>
      <c r="H326" s="15"/>
      <c r="I326" s="10"/>
      <c r="J326" s="10"/>
      <c r="K326" s="10"/>
      <c r="L326" s="10"/>
      <c r="M326" s="31"/>
      <c r="N326" s="10"/>
      <c r="O326" s="10"/>
      <c r="P326" s="10"/>
      <c r="Q326" s="10"/>
      <c r="R326" s="10"/>
      <c r="S326" s="10"/>
      <c r="T326" s="10"/>
      <c r="U326" s="10"/>
      <c r="V326" s="10"/>
      <c r="W326" s="10"/>
      <c r="X326" s="10"/>
    </row>
    <row r="327" ht="22.5" customHeight="1">
      <c r="A327" s="10"/>
      <c r="B327" s="10"/>
      <c r="C327" s="10"/>
      <c r="D327" s="10"/>
      <c r="E327" s="10"/>
      <c r="F327" s="10"/>
      <c r="G327" s="10"/>
      <c r="H327" s="15"/>
      <c r="I327" s="10"/>
      <c r="J327" s="10"/>
      <c r="K327" s="10"/>
      <c r="L327" s="10"/>
      <c r="M327" s="31"/>
      <c r="N327" s="10"/>
      <c r="O327" s="10"/>
      <c r="P327" s="10"/>
      <c r="Q327" s="10"/>
      <c r="R327" s="10"/>
      <c r="S327" s="10"/>
      <c r="T327" s="10"/>
      <c r="U327" s="10"/>
      <c r="V327" s="10"/>
      <c r="W327" s="10"/>
      <c r="X327" s="10"/>
    </row>
    <row r="328" ht="22.5" customHeight="1">
      <c r="A328" s="10"/>
      <c r="B328" s="10"/>
      <c r="C328" s="10"/>
      <c r="D328" s="10"/>
      <c r="E328" s="10"/>
      <c r="F328" s="10"/>
      <c r="G328" s="10"/>
      <c r="H328" s="15"/>
      <c r="I328" s="10"/>
      <c r="J328" s="10"/>
      <c r="K328" s="10"/>
      <c r="L328" s="10"/>
      <c r="M328" s="31"/>
      <c r="N328" s="10"/>
      <c r="O328" s="10"/>
      <c r="P328" s="10"/>
      <c r="Q328" s="10"/>
      <c r="R328" s="10"/>
      <c r="S328" s="10"/>
      <c r="T328" s="10"/>
      <c r="U328" s="10"/>
      <c r="V328" s="10"/>
      <c r="W328" s="10"/>
      <c r="X328" s="10"/>
    </row>
    <row r="329" ht="22.5" customHeight="1">
      <c r="A329" s="10"/>
      <c r="B329" s="10"/>
      <c r="C329" s="10"/>
      <c r="D329" s="10"/>
      <c r="E329" s="10"/>
      <c r="F329" s="10"/>
      <c r="G329" s="10"/>
      <c r="H329" s="15"/>
      <c r="I329" s="10"/>
      <c r="J329" s="10"/>
      <c r="K329" s="10"/>
      <c r="L329" s="10"/>
      <c r="M329" s="31"/>
      <c r="N329" s="10"/>
      <c r="O329" s="10"/>
      <c r="P329" s="10"/>
      <c r="Q329" s="10"/>
      <c r="R329" s="10"/>
      <c r="S329" s="10"/>
      <c r="T329" s="10"/>
      <c r="U329" s="10"/>
      <c r="V329" s="10"/>
      <c r="W329" s="10"/>
      <c r="X329" s="10"/>
    </row>
    <row r="330" ht="22.5" customHeight="1">
      <c r="A330" s="10"/>
      <c r="B330" s="10"/>
      <c r="C330" s="10"/>
      <c r="D330" s="10"/>
      <c r="E330" s="10"/>
      <c r="F330" s="10"/>
      <c r="G330" s="10"/>
      <c r="H330" s="15"/>
      <c r="I330" s="10"/>
      <c r="J330" s="10"/>
      <c r="K330" s="10"/>
      <c r="L330" s="10"/>
      <c r="M330" s="31"/>
      <c r="N330" s="10"/>
      <c r="O330" s="10"/>
      <c r="P330" s="10"/>
      <c r="Q330" s="10"/>
      <c r="R330" s="10"/>
      <c r="S330" s="10"/>
      <c r="T330" s="10"/>
      <c r="U330" s="10"/>
      <c r="V330" s="10"/>
      <c r="W330" s="10"/>
      <c r="X330" s="10"/>
    </row>
    <row r="331" ht="22.5" customHeight="1">
      <c r="A331" s="10"/>
      <c r="B331" s="10"/>
      <c r="C331" s="10"/>
      <c r="D331" s="10"/>
      <c r="E331" s="10"/>
      <c r="F331" s="10"/>
      <c r="G331" s="10"/>
      <c r="H331" s="15"/>
      <c r="I331" s="10"/>
      <c r="J331" s="10"/>
      <c r="K331" s="10"/>
      <c r="L331" s="10"/>
      <c r="M331" s="31"/>
      <c r="N331" s="10"/>
      <c r="O331" s="10"/>
      <c r="P331" s="10"/>
      <c r="Q331" s="10"/>
      <c r="R331" s="10"/>
      <c r="S331" s="10"/>
      <c r="T331" s="10"/>
      <c r="U331" s="10"/>
      <c r="V331" s="10"/>
      <c r="W331" s="10"/>
      <c r="X331" s="10"/>
    </row>
    <row r="332" ht="22.5" customHeight="1">
      <c r="A332" s="10"/>
      <c r="B332" s="10"/>
      <c r="C332" s="10"/>
      <c r="D332" s="10"/>
      <c r="E332" s="10"/>
      <c r="F332" s="10"/>
      <c r="G332" s="10"/>
      <c r="H332" s="15"/>
      <c r="I332" s="10"/>
      <c r="J332" s="10"/>
      <c r="K332" s="10"/>
      <c r="L332" s="10"/>
      <c r="M332" s="31"/>
      <c r="N332" s="10"/>
      <c r="O332" s="10"/>
      <c r="P332" s="10"/>
      <c r="Q332" s="10"/>
      <c r="R332" s="10"/>
      <c r="S332" s="10"/>
      <c r="T332" s="10"/>
      <c r="U332" s="10"/>
      <c r="V332" s="10"/>
      <c r="W332" s="10"/>
      <c r="X332" s="10"/>
    </row>
    <row r="333" ht="22.5" customHeight="1">
      <c r="A333" s="10"/>
      <c r="B333" s="10"/>
      <c r="C333" s="10"/>
      <c r="D333" s="10"/>
      <c r="E333" s="10"/>
      <c r="F333" s="10"/>
      <c r="G333" s="10"/>
      <c r="H333" s="15"/>
      <c r="I333" s="10"/>
      <c r="J333" s="10"/>
      <c r="K333" s="10"/>
      <c r="L333" s="10"/>
      <c r="M333" s="31"/>
      <c r="N333" s="10"/>
      <c r="O333" s="10"/>
      <c r="P333" s="10"/>
      <c r="Q333" s="10"/>
      <c r="R333" s="10"/>
      <c r="S333" s="10"/>
      <c r="T333" s="10"/>
      <c r="U333" s="10"/>
      <c r="V333" s="10"/>
      <c r="W333" s="10"/>
      <c r="X333" s="10"/>
    </row>
    <row r="334" ht="22.5" customHeight="1">
      <c r="A334" s="10"/>
      <c r="B334" s="10"/>
      <c r="C334" s="10"/>
      <c r="D334" s="10"/>
      <c r="E334" s="10"/>
      <c r="F334" s="10"/>
      <c r="G334" s="10"/>
      <c r="H334" s="15"/>
      <c r="I334" s="10"/>
      <c r="J334" s="10"/>
      <c r="K334" s="10"/>
      <c r="L334" s="10"/>
      <c r="M334" s="31"/>
      <c r="N334" s="10"/>
      <c r="O334" s="10"/>
      <c r="P334" s="10"/>
      <c r="Q334" s="10"/>
      <c r="R334" s="10"/>
      <c r="S334" s="10"/>
      <c r="T334" s="10"/>
      <c r="U334" s="10"/>
      <c r="V334" s="10"/>
      <c r="W334" s="10"/>
      <c r="X334" s="10"/>
    </row>
    <row r="335" ht="22.5" customHeight="1">
      <c r="A335" s="10"/>
      <c r="B335" s="10"/>
      <c r="C335" s="10"/>
      <c r="D335" s="10"/>
      <c r="E335" s="10"/>
      <c r="F335" s="10"/>
      <c r="G335" s="10"/>
      <c r="H335" s="15"/>
      <c r="I335" s="10"/>
      <c r="J335" s="10"/>
      <c r="K335" s="10"/>
      <c r="L335" s="10"/>
      <c r="M335" s="31"/>
      <c r="N335" s="10"/>
      <c r="O335" s="10"/>
      <c r="P335" s="10"/>
      <c r="Q335" s="10"/>
      <c r="R335" s="10"/>
      <c r="S335" s="10"/>
      <c r="T335" s="10"/>
      <c r="U335" s="10"/>
      <c r="V335" s="10"/>
      <c r="W335" s="10"/>
      <c r="X335" s="10"/>
    </row>
    <row r="336" ht="22.5" customHeight="1">
      <c r="A336" s="10"/>
      <c r="B336" s="10"/>
      <c r="C336" s="10"/>
      <c r="D336" s="10"/>
      <c r="E336" s="10"/>
      <c r="F336" s="10"/>
      <c r="G336" s="10"/>
      <c r="H336" s="15"/>
      <c r="I336" s="10"/>
      <c r="J336" s="10"/>
      <c r="K336" s="10"/>
      <c r="L336" s="10"/>
      <c r="M336" s="31"/>
      <c r="N336" s="10"/>
      <c r="O336" s="10"/>
      <c r="P336" s="10"/>
      <c r="Q336" s="10"/>
      <c r="R336" s="10"/>
      <c r="S336" s="10"/>
      <c r="T336" s="10"/>
      <c r="U336" s="10"/>
      <c r="V336" s="10"/>
      <c r="W336" s="10"/>
      <c r="X336" s="10"/>
    </row>
    <row r="337" ht="22.5" customHeight="1">
      <c r="A337" s="10"/>
      <c r="B337" s="10"/>
      <c r="C337" s="10"/>
      <c r="D337" s="10"/>
      <c r="E337" s="10"/>
      <c r="F337" s="10"/>
      <c r="G337" s="10"/>
      <c r="H337" s="15"/>
      <c r="I337" s="10"/>
      <c r="J337" s="10"/>
      <c r="K337" s="10"/>
      <c r="L337" s="10"/>
      <c r="M337" s="31"/>
      <c r="N337" s="10"/>
      <c r="O337" s="10"/>
      <c r="P337" s="10"/>
      <c r="Q337" s="10"/>
      <c r="R337" s="10"/>
      <c r="S337" s="10"/>
      <c r="T337" s="10"/>
      <c r="U337" s="10"/>
      <c r="V337" s="10"/>
      <c r="W337" s="10"/>
      <c r="X337" s="10"/>
    </row>
    <row r="338" ht="22.5" customHeight="1">
      <c r="A338" s="10"/>
      <c r="B338" s="10"/>
      <c r="C338" s="10"/>
      <c r="D338" s="10"/>
      <c r="E338" s="10"/>
      <c r="F338" s="10"/>
      <c r="G338" s="10"/>
      <c r="H338" s="15"/>
      <c r="I338" s="10"/>
      <c r="J338" s="10"/>
      <c r="K338" s="10"/>
      <c r="L338" s="10"/>
      <c r="M338" s="31"/>
      <c r="N338" s="10"/>
      <c r="O338" s="10"/>
      <c r="P338" s="10"/>
      <c r="Q338" s="10"/>
      <c r="R338" s="10"/>
      <c r="S338" s="10"/>
      <c r="T338" s="10"/>
      <c r="U338" s="10"/>
      <c r="V338" s="10"/>
      <c r="W338" s="10"/>
      <c r="X338" s="10"/>
    </row>
    <row r="339" ht="22.5" customHeight="1">
      <c r="A339" s="10"/>
      <c r="B339" s="10"/>
      <c r="C339" s="10"/>
      <c r="D339" s="10"/>
      <c r="E339" s="10"/>
      <c r="F339" s="10"/>
      <c r="G339" s="10"/>
      <c r="H339" s="15"/>
      <c r="I339" s="10"/>
      <c r="J339" s="10"/>
      <c r="K339" s="10"/>
      <c r="L339" s="10"/>
      <c r="M339" s="31"/>
      <c r="N339" s="10"/>
      <c r="O339" s="10"/>
      <c r="P339" s="10"/>
      <c r="Q339" s="10"/>
      <c r="R339" s="10"/>
      <c r="S339" s="10"/>
      <c r="T339" s="10"/>
      <c r="U339" s="10"/>
      <c r="V339" s="10"/>
      <c r="W339" s="10"/>
      <c r="X339" s="10"/>
    </row>
    <row r="340" ht="22.5" customHeight="1">
      <c r="A340" s="10"/>
      <c r="B340" s="10"/>
      <c r="C340" s="10"/>
      <c r="D340" s="10"/>
      <c r="E340" s="10"/>
      <c r="F340" s="10"/>
      <c r="G340" s="10"/>
      <c r="H340" s="15"/>
      <c r="I340" s="10"/>
      <c r="J340" s="10"/>
      <c r="K340" s="10"/>
      <c r="L340" s="10"/>
      <c r="M340" s="31"/>
      <c r="N340" s="10"/>
      <c r="O340" s="10"/>
      <c r="P340" s="10"/>
      <c r="Q340" s="10"/>
      <c r="R340" s="10"/>
      <c r="S340" s="10"/>
      <c r="T340" s="10"/>
      <c r="U340" s="10"/>
      <c r="V340" s="10"/>
      <c r="W340" s="10"/>
      <c r="X340" s="10"/>
    </row>
    <row r="341" ht="22.5" customHeight="1">
      <c r="A341" s="10"/>
      <c r="B341" s="10"/>
      <c r="C341" s="10"/>
      <c r="D341" s="10"/>
      <c r="E341" s="10"/>
      <c r="F341" s="10"/>
      <c r="G341" s="10"/>
      <c r="H341" s="15"/>
      <c r="I341" s="10"/>
      <c r="J341" s="10"/>
      <c r="K341" s="10"/>
      <c r="L341" s="10"/>
      <c r="M341" s="31"/>
      <c r="N341" s="10"/>
      <c r="O341" s="10"/>
      <c r="P341" s="10"/>
      <c r="Q341" s="10"/>
      <c r="R341" s="10"/>
      <c r="S341" s="10"/>
      <c r="T341" s="10"/>
      <c r="U341" s="10"/>
      <c r="V341" s="10"/>
      <c r="W341" s="10"/>
      <c r="X341" s="10"/>
    </row>
    <row r="342" ht="22.5" customHeight="1">
      <c r="A342" s="10"/>
      <c r="B342" s="10"/>
      <c r="C342" s="10"/>
      <c r="D342" s="10"/>
      <c r="E342" s="10"/>
      <c r="F342" s="10"/>
      <c r="G342" s="10"/>
      <c r="H342" s="15"/>
      <c r="I342" s="10"/>
      <c r="J342" s="10"/>
      <c r="K342" s="10"/>
      <c r="L342" s="10"/>
      <c r="M342" s="31"/>
      <c r="N342" s="10"/>
      <c r="O342" s="10"/>
      <c r="P342" s="10"/>
      <c r="Q342" s="10"/>
      <c r="R342" s="10"/>
      <c r="S342" s="10"/>
      <c r="T342" s="10"/>
      <c r="U342" s="10"/>
      <c r="V342" s="10"/>
      <c r="W342" s="10"/>
      <c r="X342" s="10"/>
    </row>
    <row r="343" ht="22.5" customHeight="1">
      <c r="A343" s="10"/>
      <c r="B343" s="10"/>
      <c r="C343" s="10"/>
      <c r="D343" s="10"/>
      <c r="E343" s="10"/>
      <c r="F343" s="10"/>
      <c r="G343" s="10"/>
      <c r="H343" s="15"/>
      <c r="I343" s="10"/>
      <c r="J343" s="10"/>
      <c r="K343" s="10"/>
      <c r="L343" s="10"/>
      <c r="M343" s="31"/>
      <c r="N343" s="10"/>
      <c r="O343" s="10"/>
      <c r="P343" s="10"/>
      <c r="Q343" s="10"/>
      <c r="R343" s="10"/>
      <c r="S343" s="10"/>
      <c r="T343" s="10"/>
      <c r="U343" s="10"/>
      <c r="V343" s="10"/>
      <c r="W343" s="10"/>
      <c r="X343" s="10"/>
    </row>
    <row r="344" ht="22.5" customHeight="1">
      <c r="A344" s="10"/>
      <c r="B344" s="10"/>
      <c r="C344" s="10"/>
      <c r="D344" s="10"/>
      <c r="E344" s="10"/>
      <c r="F344" s="10"/>
      <c r="G344" s="10"/>
      <c r="H344" s="15"/>
      <c r="I344" s="10"/>
      <c r="J344" s="10"/>
      <c r="K344" s="10"/>
      <c r="L344" s="10"/>
      <c r="M344" s="31"/>
      <c r="N344" s="10"/>
      <c r="O344" s="10"/>
      <c r="P344" s="10"/>
      <c r="Q344" s="10"/>
      <c r="R344" s="10"/>
      <c r="S344" s="10"/>
      <c r="T344" s="10"/>
      <c r="U344" s="10"/>
      <c r="V344" s="10"/>
      <c r="W344" s="10"/>
      <c r="X344" s="10"/>
    </row>
    <row r="345" ht="22.5" customHeight="1">
      <c r="A345" s="10"/>
      <c r="B345" s="10"/>
      <c r="C345" s="10"/>
      <c r="D345" s="10"/>
      <c r="E345" s="10"/>
      <c r="F345" s="10"/>
      <c r="G345" s="10"/>
      <c r="H345" s="15"/>
      <c r="I345" s="10"/>
      <c r="J345" s="10"/>
      <c r="K345" s="10"/>
      <c r="L345" s="10"/>
      <c r="M345" s="31"/>
      <c r="N345" s="10"/>
      <c r="O345" s="10"/>
      <c r="P345" s="10"/>
      <c r="Q345" s="10"/>
      <c r="R345" s="10"/>
      <c r="S345" s="10"/>
      <c r="T345" s="10"/>
      <c r="U345" s="10"/>
      <c r="V345" s="10"/>
      <c r="W345" s="10"/>
      <c r="X345" s="10"/>
    </row>
    <row r="346" ht="22.5" customHeight="1">
      <c r="A346" s="10"/>
      <c r="B346" s="10"/>
      <c r="C346" s="10"/>
      <c r="D346" s="10"/>
      <c r="E346" s="10"/>
      <c r="F346" s="10"/>
      <c r="G346" s="10"/>
      <c r="H346" s="15"/>
      <c r="I346" s="10"/>
      <c r="J346" s="10"/>
      <c r="K346" s="10"/>
      <c r="L346" s="10"/>
      <c r="M346" s="31"/>
      <c r="N346" s="10"/>
      <c r="O346" s="10"/>
      <c r="P346" s="10"/>
      <c r="Q346" s="10"/>
      <c r="R346" s="10"/>
      <c r="S346" s="10"/>
      <c r="T346" s="10"/>
      <c r="U346" s="10"/>
      <c r="V346" s="10"/>
      <c r="W346" s="10"/>
      <c r="X346" s="10"/>
    </row>
    <row r="347" ht="22.5" customHeight="1">
      <c r="A347" s="10"/>
      <c r="B347" s="10"/>
      <c r="C347" s="10"/>
      <c r="D347" s="10"/>
      <c r="E347" s="10"/>
      <c r="F347" s="10"/>
      <c r="G347" s="10"/>
      <c r="H347" s="15"/>
      <c r="I347" s="10"/>
      <c r="J347" s="10"/>
      <c r="K347" s="10"/>
      <c r="L347" s="10"/>
      <c r="M347" s="31"/>
      <c r="N347" s="10"/>
      <c r="O347" s="10"/>
      <c r="P347" s="10"/>
      <c r="Q347" s="10"/>
      <c r="R347" s="10"/>
      <c r="S347" s="10"/>
      <c r="T347" s="10"/>
      <c r="U347" s="10"/>
      <c r="V347" s="10"/>
      <c r="W347" s="10"/>
      <c r="X347" s="10"/>
    </row>
    <row r="348" ht="22.5" customHeight="1">
      <c r="A348" s="10"/>
      <c r="B348" s="10"/>
      <c r="C348" s="10"/>
      <c r="D348" s="10"/>
      <c r="E348" s="10"/>
      <c r="F348" s="10"/>
      <c r="G348" s="10"/>
      <c r="H348" s="15"/>
      <c r="I348" s="10"/>
      <c r="J348" s="10"/>
      <c r="K348" s="10"/>
      <c r="L348" s="10"/>
      <c r="M348" s="31"/>
      <c r="N348" s="10"/>
      <c r="O348" s="10"/>
      <c r="P348" s="10"/>
      <c r="Q348" s="10"/>
      <c r="R348" s="10"/>
      <c r="S348" s="10"/>
      <c r="T348" s="10"/>
      <c r="U348" s="10"/>
      <c r="V348" s="10"/>
      <c r="W348" s="10"/>
      <c r="X348" s="10"/>
    </row>
    <row r="349" ht="22.5" customHeight="1">
      <c r="A349" s="10"/>
      <c r="B349" s="10"/>
      <c r="C349" s="10"/>
      <c r="D349" s="10"/>
      <c r="E349" s="10"/>
      <c r="F349" s="10"/>
      <c r="G349" s="10"/>
      <c r="H349" s="15"/>
      <c r="I349" s="10"/>
      <c r="J349" s="10"/>
      <c r="K349" s="10"/>
      <c r="L349" s="10"/>
      <c r="M349" s="31"/>
      <c r="N349" s="10"/>
      <c r="O349" s="10"/>
      <c r="P349" s="10"/>
      <c r="Q349" s="10"/>
      <c r="R349" s="10"/>
      <c r="S349" s="10"/>
      <c r="T349" s="10"/>
      <c r="U349" s="10"/>
      <c r="V349" s="10"/>
      <c r="W349" s="10"/>
      <c r="X349" s="10"/>
    </row>
    <row r="350" ht="22.5" customHeight="1">
      <c r="A350" s="10"/>
      <c r="B350" s="10"/>
      <c r="C350" s="10"/>
      <c r="D350" s="10"/>
      <c r="E350" s="10"/>
      <c r="F350" s="10"/>
      <c r="G350" s="10"/>
      <c r="H350" s="15"/>
      <c r="I350" s="10"/>
      <c r="J350" s="10"/>
      <c r="K350" s="10"/>
      <c r="L350" s="10"/>
      <c r="M350" s="31"/>
      <c r="N350" s="10"/>
      <c r="O350" s="10"/>
      <c r="P350" s="10"/>
      <c r="Q350" s="10"/>
      <c r="R350" s="10"/>
      <c r="S350" s="10"/>
      <c r="T350" s="10"/>
      <c r="U350" s="10"/>
      <c r="V350" s="10"/>
      <c r="W350" s="10"/>
      <c r="X350" s="10"/>
    </row>
    <row r="351" ht="22.5" customHeight="1">
      <c r="A351" s="10"/>
      <c r="B351" s="10"/>
      <c r="C351" s="10"/>
      <c r="D351" s="10"/>
      <c r="E351" s="10"/>
      <c r="F351" s="10"/>
      <c r="G351" s="10"/>
      <c r="H351" s="15"/>
      <c r="I351" s="10"/>
      <c r="J351" s="10"/>
      <c r="K351" s="10"/>
      <c r="L351" s="10"/>
      <c r="M351" s="31"/>
      <c r="N351" s="10"/>
      <c r="O351" s="10"/>
      <c r="P351" s="10"/>
      <c r="Q351" s="10"/>
      <c r="R351" s="10"/>
      <c r="S351" s="10"/>
      <c r="T351" s="10"/>
      <c r="U351" s="10"/>
      <c r="V351" s="10"/>
      <c r="W351" s="10"/>
      <c r="X351" s="10"/>
    </row>
    <row r="352" ht="22.5" customHeight="1">
      <c r="A352" s="10"/>
      <c r="B352" s="10"/>
      <c r="C352" s="10"/>
      <c r="D352" s="10"/>
      <c r="E352" s="10"/>
      <c r="F352" s="10"/>
      <c r="G352" s="10"/>
      <c r="H352" s="15"/>
      <c r="I352" s="10"/>
      <c r="J352" s="10"/>
      <c r="K352" s="10"/>
      <c r="L352" s="10"/>
      <c r="M352" s="31"/>
      <c r="N352" s="10"/>
      <c r="O352" s="10"/>
      <c r="P352" s="10"/>
      <c r="Q352" s="10"/>
      <c r="R352" s="10"/>
      <c r="S352" s="10"/>
      <c r="T352" s="10"/>
      <c r="U352" s="10"/>
      <c r="V352" s="10"/>
      <c r="W352" s="10"/>
      <c r="X352" s="10"/>
    </row>
    <row r="353" ht="22.5" customHeight="1">
      <c r="A353" s="10"/>
      <c r="B353" s="10"/>
      <c r="C353" s="10"/>
      <c r="D353" s="10"/>
      <c r="E353" s="10"/>
      <c r="F353" s="10"/>
      <c r="G353" s="10"/>
      <c r="H353" s="15"/>
      <c r="I353" s="10"/>
      <c r="J353" s="10"/>
      <c r="K353" s="10"/>
      <c r="L353" s="10"/>
      <c r="M353" s="31"/>
      <c r="N353" s="10"/>
      <c r="O353" s="10"/>
      <c r="P353" s="10"/>
      <c r="Q353" s="10"/>
      <c r="R353" s="10"/>
      <c r="S353" s="10"/>
      <c r="T353" s="10"/>
      <c r="U353" s="10"/>
      <c r="V353" s="10"/>
      <c r="W353" s="10"/>
      <c r="X353" s="10"/>
    </row>
    <row r="354" ht="22.5" customHeight="1">
      <c r="A354" s="10"/>
      <c r="B354" s="10"/>
      <c r="C354" s="10"/>
      <c r="D354" s="10"/>
      <c r="E354" s="10"/>
      <c r="F354" s="10"/>
      <c r="G354" s="10"/>
      <c r="H354" s="15"/>
      <c r="I354" s="10"/>
      <c r="J354" s="10"/>
      <c r="K354" s="10"/>
      <c r="L354" s="10"/>
      <c r="M354" s="31"/>
      <c r="N354" s="10"/>
      <c r="O354" s="10"/>
      <c r="P354" s="10"/>
      <c r="Q354" s="10"/>
      <c r="R354" s="10"/>
      <c r="S354" s="10"/>
      <c r="T354" s="10"/>
      <c r="U354" s="10"/>
      <c r="V354" s="10"/>
      <c r="W354" s="10"/>
      <c r="X354" s="10"/>
    </row>
    <row r="355" ht="22.5" customHeight="1">
      <c r="A355" s="10"/>
      <c r="B355" s="10"/>
      <c r="C355" s="10"/>
      <c r="D355" s="10"/>
      <c r="E355" s="10"/>
      <c r="F355" s="10"/>
      <c r="G355" s="10"/>
      <c r="H355" s="15"/>
      <c r="I355" s="10"/>
      <c r="J355" s="10"/>
      <c r="K355" s="10"/>
      <c r="L355" s="10"/>
      <c r="M355" s="31"/>
      <c r="N355" s="10"/>
      <c r="O355" s="10"/>
      <c r="P355" s="10"/>
      <c r="Q355" s="10"/>
      <c r="R355" s="10"/>
      <c r="S355" s="10"/>
      <c r="T355" s="10"/>
      <c r="U355" s="10"/>
      <c r="V355" s="10"/>
      <c r="W355" s="10"/>
      <c r="X355" s="10"/>
    </row>
    <row r="356" ht="22.5" customHeight="1">
      <c r="A356" s="10"/>
      <c r="B356" s="10"/>
      <c r="C356" s="10"/>
      <c r="D356" s="10"/>
      <c r="E356" s="10"/>
      <c r="F356" s="10"/>
      <c r="G356" s="10"/>
      <c r="H356" s="15"/>
      <c r="I356" s="10"/>
      <c r="J356" s="10"/>
      <c r="K356" s="10"/>
      <c r="L356" s="10"/>
      <c r="M356" s="31"/>
      <c r="N356" s="10"/>
      <c r="O356" s="10"/>
      <c r="P356" s="10"/>
      <c r="Q356" s="10"/>
      <c r="R356" s="10"/>
      <c r="S356" s="10"/>
      <c r="T356" s="10"/>
      <c r="U356" s="10"/>
      <c r="V356" s="10"/>
      <c r="W356" s="10"/>
      <c r="X356" s="10"/>
    </row>
    <row r="357" ht="22.5" customHeight="1">
      <c r="A357" s="10"/>
      <c r="B357" s="10"/>
      <c r="C357" s="10"/>
      <c r="D357" s="10"/>
      <c r="E357" s="10"/>
      <c r="F357" s="10"/>
      <c r="G357" s="10"/>
      <c r="H357" s="15"/>
      <c r="I357" s="10"/>
      <c r="J357" s="10"/>
      <c r="K357" s="10"/>
      <c r="L357" s="10"/>
      <c r="M357" s="31"/>
      <c r="N357" s="10"/>
      <c r="O357" s="10"/>
      <c r="P357" s="10"/>
      <c r="Q357" s="10"/>
      <c r="R357" s="10"/>
      <c r="S357" s="10"/>
      <c r="T357" s="10"/>
      <c r="U357" s="10"/>
      <c r="V357" s="10"/>
      <c r="W357" s="10"/>
      <c r="X357" s="10"/>
    </row>
    <row r="358" ht="22.5" customHeight="1">
      <c r="A358" s="10"/>
      <c r="B358" s="10"/>
      <c r="C358" s="10"/>
      <c r="D358" s="10"/>
      <c r="E358" s="10"/>
      <c r="F358" s="10"/>
      <c r="G358" s="10"/>
      <c r="H358" s="15"/>
      <c r="I358" s="10"/>
      <c r="J358" s="10"/>
      <c r="K358" s="10"/>
      <c r="L358" s="10"/>
      <c r="M358" s="31"/>
      <c r="N358" s="10"/>
      <c r="O358" s="10"/>
      <c r="P358" s="10"/>
      <c r="Q358" s="10"/>
      <c r="R358" s="10"/>
      <c r="S358" s="10"/>
      <c r="T358" s="10"/>
      <c r="U358" s="10"/>
      <c r="V358" s="10"/>
      <c r="W358" s="10"/>
      <c r="X358" s="10"/>
    </row>
    <row r="359" ht="22.5" customHeight="1">
      <c r="A359" s="10"/>
      <c r="B359" s="10"/>
      <c r="C359" s="10"/>
      <c r="D359" s="10"/>
      <c r="E359" s="10"/>
      <c r="F359" s="10"/>
      <c r="G359" s="10"/>
      <c r="H359" s="15"/>
      <c r="I359" s="10"/>
      <c r="J359" s="10"/>
      <c r="K359" s="10"/>
      <c r="L359" s="10"/>
      <c r="M359" s="31"/>
      <c r="N359" s="10"/>
      <c r="O359" s="10"/>
      <c r="P359" s="10"/>
      <c r="Q359" s="10"/>
      <c r="R359" s="10"/>
      <c r="S359" s="10"/>
      <c r="T359" s="10"/>
      <c r="U359" s="10"/>
      <c r="V359" s="10"/>
      <c r="W359" s="10"/>
      <c r="X359" s="10"/>
    </row>
    <row r="360" ht="22.5" customHeight="1">
      <c r="A360" s="10"/>
      <c r="B360" s="10"/>
      <c r="C360" s="10"/>
      <c r="D360" s="10"/>
      <c r="E360" s="10"/>
      <c r="F360" s="10"/>
      <c r="G360" s="10"/>
      <c r="H360" s="15"/>
      <c r="I360" s="10"/>
      <c r="J360" s="10"/>
      <c r="K360" s="10"/>
      <c r="L360" s="10"/>
      <c r="M360" s="31"/>
      <c r="N360" s="10"/>
      <c r="O360" s="10"/>
      <c r="P360" s="10"/>
      <c r="Q360" s="10"/>
      <c r="R360" s="10"/>
      <c r="S360" s="10"/>
      <c r="T360" s="10"/>
      <c r="U360" s="10"/>
      <c r="V360" s="10"/>
      <c r="W360" s="10"/>
      <c r="X360" s="10"/>
    </row>
    <row r="361" ht="22.5" customHeight="1">
      <c r="A361" s="10"/>
      <c r="B361" s="10"/>
      <c r="C361" s="10"/>
      <c r="D361" s="10"/>
      <c r="E361" s="10"/>
      <c r="F361" s="10"/>
      <c r="G361" s="10"/>
      <c r="H361" s="15"/>
      <c r="I361" s="10"/>
      <c r="J361" s="10"/>
      <c r="K361" s="10"/>
      <c r="L361" s="10"/>
      <c r="M361" s="31"/>
      <c r="N361" s="10"/>
      <c r="O361" s="10"/>
      <c r="P361" s="10"/>
      <c r="Q361" s="10"/>
      <c r="R361" s="10"/>
      <c r="S361" s="10"/>
      <c r="T361" s="10"/>
      <c r="U361" s="10"/>
      <c r="V361" s="10"/>
      <c r="W361" s="10"/>
      <c r="X361" s="10"/>
    </row>
    <row r="362" ht="22.5" customHeight="1">
      <c r="A362" s="10"/>
      <c r="B362" s="10"/>
      <c r="C362" s="10"/>
      <c r="D362" s="10"/>
      <c r="E362" s="10"/>
      <c r="F362" s="10"/>
      <c r="G362" s="10"/>
      <c r="H362" s="15"/>
      <c r="I362" s="10"/>
      <c r="J362" s="10"/>
      <c r="K362" s="10"/>
      <c r="L362" s="10"/>
      <c r="M362" s="31"/>
      <c r="N362" s="10"/>
      <c r="O362" s="10"/>
      <c r="P362" s="10"/>
      <c r="Q362" s="10"/>
      <c r="R362" s="10"/>
      <c r="S362" s="10"/>
      <c r="T362" s="10"/>
      <c r="U362" s="10"/>
      <c r="V362" s="10"/>
      <c r="W362" s="10"/>
      <c r="X362" s="10"/>
    </row>
    <row r="363" ht="22.5" customHeight="1">
      <c r="A363" s="10"/>
      <c r="B363" s="10"/>
      <c r="C363" s="10"/>
      <c r="D363" s="10"/>
      <c r="E363" s="10"/>
      <c r="F363" s="10"/>
      <c r="G363" s="10"/>
      <c r="H363" s="15"/>
      <c r="I363" s="10"/>
      <c r="J363" s="10"/>
      <c r="K363" s="10"/>
      <c r="L363" s="10"/>
      <c r="M363" s="31"/>
      <c r="N363" s="10"/>
      <c r="O363" s="10"/>
      <c r="P363" s="10"/>
      <c r="Q363" s="10"/>
      <c r="R363" s="10"/>
      <c r="S363" s="10"/>
      <c r="T363" s="10"/>
      <c r="U363" s="10"/>
      <c r="V363" s="10"/>
      <c r="W363" s="10"/>
      <c r="X363" s="10"/>
    </row>
    <row r="364" ht="22.5" customHeight="1">
      <c r="A364" s="10"/>
      <c r="B364" s="10"/>
      <c r="C364" s="10"/>
      <c r="D364" s="10"/>
      <c r="E364" s="10"/>
      <c r="F364" s="10"/>
      <c r="G364" s="10"/>
      <c r="H364" s="15"/>
      <c r="I364" s="10"/>
      <c r="J364" s="10"/>
      <c r="K364" s="10"/>
      <c r="L364" s="10"/>
      <c r="M364" s="31"/>
      <c r="N364" s="10"/>
      <c r="O364" s="10"/>
      <c r="P364" s="10"/>
      <c r="Q364" s="10"/>
      <c r="R364" s="10"/>
      <c r="S364" s="10"/>
      <c r="T364" s="10"/>
      <c r="U364" s="10"/>
      <c r="V364" s="10"/>
      <c r="W364" s="10"/>
      <c r="X364" s="10"/>
    </row>
    <row r="365" ht="22.5" customHeight="1">
      <c r="A365" s="10"/>
      <c r="B365" s="10"/>
      <c r="C365" s="10"/>
      <c r="D365" s="10"/>
      <c r="E365" s="10"/>
      <c r="F365" s="10"/>
      <c r="G365" s="10"/>
      <c r="H365" s="15"/>
      <c r="I365" s="10"/>
      <c r="J365" s="10"/>
      <c r="K365" s="10"/>
      <c r="L365" s="10"/>
      <c r="M365" s="31"/>
      <c r="N365" s="10"/>
      <c r="O365" s="10"/>
      <c r="P365" s="10"/>
      <c r="Q365" s="10"/>
      <c r="R365" s="10"/>
      <c r="S365" s="10"/>
      <c r="T365" s="10"/>
      <c r="U365" s="10"/>
      <c r="V365" s="10"/>
      <c r="W365" s="10"/>
      <c r="X365" s="10"/>
    </row>
    <row r="366" ht="22.5" customHeight="1">
      <c r="A366" s="10"/>
      <c r="B366" s="10"/>
      <c r="C366" s="10"/>
      <c r="D366" s="10"/>
      <c r="E366" s="10"/>
      <c r="F366" s="10"/>
      <c r="G366" s="10"/>
      <c r="H366" s="15"/>
      <c r="I366" s="10"/>
      <c r="J366" s="10"/>
      <c r="K366" s="10"/>
      <c r="L366" s="10"/>
      <c r="M366" s="31"/>
      <c r="N366" s="10"/>
      <c r="O366" s="10"/>
      <c r="P366" s="10"/>
      <c r="Q366" s="10"/>
      <c r="R366" s="10"/>
      <c r="S366" s="10"/>
      <c r="T366" s="10"/>
      <c r="U366" s="10"/>
      <c r="V366" s="10"/>
      <c r="W366" s="10"/>
      <c r="X366" s="10"/>
    </row>
    <row r="367" ht="22.5" customHeight="1">
      <c r="A367" s="10"/>
      <c r="B367" s="10"/>
      <c r="C367" s="10"/>
      <c r="D367" s="10"/>
      <c r="E367" s="10"/>
      <c r="F367" s="10"/>
      <c r="G367" s="10"/>
      <c r="H367" s="15"/>
      <c r="I367" s="10"/>
      <c r="J367" s="10"/>
      <c r="K367" s="10"/>
      <c r="L367" s="10"/>
      <c r="M367" s="31"/>
      <c r="N367" s="10"/>
      <c r="O367" s="10"/>
      <c r="P367" s="10"/>
      <c r="Q367" s="10"/>
      <c r="R367" s="10"/>
      <c r="S367" s="10"/>
      <c r="T367" s="10"/>
      <c r="U367" s="10"/>
      <c r="V367" s="10"/>
      <c r="W367" s="10"/>
      <c r="X367" s="10"/>
    </row>
    <row r="368" ht="22.5" customHeight="1">
      <c r="A368" s="10"/>
      <c r="B368" s="10"/>
      <c r="C368" s="10"/>
      <c r="D368" s="10"/>
      <c r="E368" s="10"/>
      <c r="F368" s="10"/>
      <c r="G368" s="10"/>
      <c r="H368" s="15"/>
      <c r="I368" s="10"/>
      <c r="J368" s="10"/>
      <c r="K368" s="10"/>
      <c r="L368" s="10"/>
      <c r="M368" s="31"/>
      <c r="N368" s="10"/>
      <c r="O368" s="10"/>
      <c r="P368" s="10"/>
      <c r="Q368" s="10"/>
      <c r="R368" s="10"/>
      <c r="S368" s="10"/>
      <c r="T368" s="10"/>
      <c r="U368" s="10"/>
      <c r="V368" s="10"/>
      <c r="W368" s="10"/>
      <c r="X368" s="10"/>
    </row>
    <row r="369" ht="22.5" customHeight="1">
      <c r="A369" s="10"/>
      <c r="B369" s="10"/>
      <c r="C369" s="10"/>
      <c r="D369" s="10"/>
      <c r="E369" s="10"/>
      <c r="F369" s="10"/>
      <c r="G369" s="10"/>
      <c r="H369" s="15"/>
      <c r="I369" s="10"/>
      <c r="J369" s="10"/>
      <c r="K369" s="10"/>
      <c r="L369" s="10"/>
      <c r="M369" s="31"/>
      <c r="N369" s="10"/>
      <c r="O369" s="10"/>
      <c r="P369" s="10"/>
      <c r="Q369" s="10"/>
      <c r="R369" s="10"/>
      <c r="S369" s="10"/>
      <c r="T369" s="10"/>
      <c r="U369" s="10"/>
      <c r="V369" s="10"/>
      <c r="W369" s="10"/>
      <c r="X369" s="10"/>
    </row>
    <row r="370" ht="22.5" customHeight="1">
      <c r="A370" s="10"/>
      <c r="B370" s="10"/>
      <c r="C370" s="10"/>
      <c r="D370" s="10"/>
      <c r="E370" s="10"/>
      <c r="F370" s="10"/>
      <c r="G370" s="10"/>
      <c r="H370" s="15"/>
      <c r="I370" s="10"/>
      <c r="J370" s="10"/>
      <c r="K370" s="10"/>
      <c r="L370" s="10"/>
      <c r="M370" s="31"/>
      <c r="N370" s="10"/>
      <c r="O370" s="10"/>
      <c r="P370" s="10"/>
      <c r="Q370" s="10"/>
      <c r="R370" s="10"/>
      <c r="S370" s="10"/>
      <c r="T370" s="10"/>
      <c r="U370" s="10"/>
      <c r="V370" s="10"/>
      <c r="W370" s="10"/>
      <c r="X370" s="10"/>
    </row>
    <row r="371" ht="22.5" customHeight="1">
      <c r="A371" s="10"/>
      <c r="B371" s="10"/>
      <c r="C371" s="10"/>
      <c r="D371" s="10"/>
      <c r="E371" s="10"/>
      <c r="F371" s="10"/>
      <c r="G371" s="10"/>
      <c r="H371" s="15"/>
      <c r="I371" s="10"/>
      <c r="J371" s="10"/>
      <c r="K371" s="10"/>
      <c r="L371" s="10"/>
      <c r="M371" s="31"/>
      <c r="N371" s="10"/>
      <c r="O371" s="10"/>
      <c r="P371" s="10"/>
      <c r="Q371" s="10"/>
      <c r="R371" s="10"/>
      <c r="S371" s="10"/>
      <c r="T371" s="10"/>
      <c r="U371" s="10"/>
      <c r="V371" s="10"/>
      <c r="W371" s="10"/>
      <c r="X371" s="10"/>
    </row>
    <row r="372" ht="22.5" customHeight="1">
      <c r="A372" s="10"/>
      <c r="B372" s="10"/>
      <c r="C372" s="10"/>
      <c r="D372" s="10"/>
      <c r="E372" s="10"/>
      <c r="F372" s="10"/>
      <c r="G372" s="10"/>
      <c r="H372" s="15"/>
      <c r="I372" s="10"/>
      <c r="J372" s="10"/>
      <c r="K372" s="10"/>
      <c r="L372" s="10"/>
      <c r="M372" s="31"/>
      <c r="N372" s="10"/>
      <c r="O372" s="10"/>
      <c r="P372" s="10"/>
      <c r="Q372" s="10"/>
      <c r="R372" s="10"/>
      <c r="S372" s="10"/>
      <c r="T372" s="10"/>
      <c r="U372" s="10"/>
      <c r="V372" s="10"/>
      <c r="W372" s="10"/>
      <c r="X372" s="10"/>
    </row>
    <row r="373" ht="22.5" customHeight="1">
      <c r="A373" s="10"/>
      <c r="B373" s="10"/>
      <c r="C373" s="10"/>
      <c r="D373" s="10"/>
      <c r="E373" s="10"/>
      <c r="F373" s="10"/>
      <c r="G373" s="10"/>
      <c r="H373" s="15"/>
      <c r="I373" s="10"/>
      <c r="J373" s="10"/>
      <c r="K373" s="10"/>
      <c r="L373" s="10"/>
      <c r="M373" s="31"/>
      <c r="N373" s="10"/>
      <c r="O373" s="10"/>
      <c r="P373" s="10"/>
      <c r="Q373" s="10"/>
      <c r="R373" s="10"/>
      <c r="S373" s="10"/>
      <c r="T373" s="10"/>
      <c r="U373" s="10"/>
      <c r="V373" s="10"/>
      <c r="W373" s="10"/>
      <c r="X373" s="10"/>
    </row>
    <row r="374" ht="22.5" customHeight="1">
      <c r="A374" s="10"/>
      <c r="B374" s="10"/>
      <c r="C374" s="10"/>
      <c r="D374" s="10"/>
      <c r="E374" s="10"/>
      <c r="F374" s="10"/>
      <c r="G374" s="10"/>
      <c r="H374" s="15"/>
      <c r="I374" s="10"/>
      <c r="J374" s="10"/>
      <c r="K374" s="10"/>
      <c r="L374" s="10"/>
      <c r="M374" s="31"/>
      <c r="N374" s="10"/>
      <c r="O374" s="10"/>
      <c r="P374" s="10"/>
      <c r="Q374" s="10"/>
      <c r="R374" s="10"/>
      <c r="S374" s="10"/>
      <c r="T374" s="10"/>
      <c r="U374" s="10"/>
      <c r="V374" s="10"/>
      <c r="W374" s="10"/>
      <c r="X374" s="10"/>
    </row>
    <row r="375" ht="22.5" customHeight="1">
      <c r="A375" s="10"/>
      <c r="B375" s="10"/>
      <c r="C375" s="10"/>
      <c r="D375" s="10"/>
      <c r="E375" s="10"/>
      <c r="F375" s="10"/>
      <c r="G375" s="10"/>
      <c r="H375" s="15"/>
      <c r="I375" s="10"/>
      <c r="J375" s="10"/>
      <c r="K375" s="10"/>
      <c r="L375" s="10"/>
      <c r="M375" s="31"/>
      <c r="N375" s="10"/>
      <c r="O375" s="10"/>
      <c r="P375" s="10"/>
      <c r="Q375" s="10"/>
      <c r="R375" s="10"/>
      <c r="S375" s="10"/>
      <c r="T375" s="10"/>
      <c r="U375" s="10"/>
      <c r="V375" s="10"/>
      <c r="W375" s="10"/>
      <c r="X375" s="10"/>
    </row>
    <row r="376" ht="22.5" customHeight="1">
      <c r="A376" s="10"/>
      <c r="B376" s="10"/>
      <c r="C376" s="10"/>
      <c r="D376" s="10"/>
      <c r="E376" s="10"/>
      <c r="F376" s="10"/>
      <c r="G376" s="10"/>
      <c r="H376" s="15"/>
      <c r="I376" s="10"/>
      <c r="J376" s="10"/>
      <c r="K376" s="10"/>
      <c r="L376" s="10"/>
      <c r="M376" s="31"/>
      <c r="N376" s="10"/>
      <c r="O376" s="10"/>
      <c r="P376" s="10"/>
      <c r="Q376" s="10"/>
      <c r="R376" s="10"/>
      <c r="S376" s="10"/>
      <c r="T376" s="10"/>
      <c r="U376" s="10"/>
      <c r="V376" s="10"/>
      <c r="W376" s="10"/>
      <c r="X376" s="10"/>
    </row>
    <row r="377" ht="22.5" customHeight="1">
      <c r="A377" s="10"/>
      <c r="B377" s="10"/>
      <c r="C377" s="10"/>
      <c r="D377" s="10"/>
      <c r="E377" s="10"/>
      <c r="F377" s="10"/>
      <c r="G377" s="10"/>
      <c r="H377" s="15"/>
      <c r="I377" s="10"/>
      <c r="J377" s="10"/>
      <c r="K377" s="10"/>
      <c r="L377" s="10"/>
      <c r="M377" s="31"/>
      <c r="N377" s="10"/>
      <c r="O377" s="10"/>
      <c r="P377" s="10"/>
      <c r="Q377" s="10"/>
      <c r="R377" s="10"/>
      <c r="S377" s="10"/>
      <c r="T377" s="10"/>
      <c r="U377" s="10"/>
      <c r="V377" s="10"/>
      <c r="W377" s="10"/>
      <c r="X377" s="10"/>
    </row>
    <row r="378" ht="22.5" customHeight="1">
      <c r="A378" s="10"/>
      <c r="B378" s="10"/>
      <c r="C378" s="10"/>
      <c r="D378" s="10"/>
      <c r="E378" s="10"/>
      <c r="F378" s="10"/>
      <c r="G378" s="10"/>
      <c r="H378" s="15"/>
      <c r="I378" s="10"/>
      <c r="J378" s="10"/>
      <c r="K378" s="10"/>
      <c r="L378" s="10"/>
      <c r="M378" s="31"/>
      <c r="N378" s="10"/>
      <c r="O378" s="10"/>
      <c r="P378" s="10"/>
      <c r="Q378" s="10"/>
      <c r="R378" s="10"/>
      <c r="S378" s="10"/>
      <c r="T378" s="10"/>
      <c r="U378" s="10"/>
      <c r="V378" s="10"/>
      <c r="W378" s="10"/>
      <c r="X378" s="10"/>
    </row>
    <row r="379" ht="22.5" customHeight="1">
      <c r="A379" s="10"/>
      <c r="B379" s="10"/>
      <c r="C379" s="10"/>
      <c r="D379" s="10"/>
      <c r="E379" s="10"/>
      <c r="F379" s="10"/>
      <c r="G379" s="10"/>
      <c r="H379" s="15"/>
      <c r="I379" s="10"/>
      <c r="J379" s="10"/>
      <c r="K379" s="10"/>
      <c r="L379" s="10"/>
      <c r="M379" s="31"/>
      <c r="N379" s="10"/>
      <c r="O379" s="10"/>
      <c r="P379" s="10"/>
      <c r="Q379" s="10"/>
      <c r="R379" s="10"/>
      <c r="S379" s="10"/>
      <c r="T379" s="10"/>
      <c r="U379" s="10"/>
      <c r="V379" s="10"/>
      <c r="W379" s="10"/>
      <c r="X379" s="10"/>
    </row>
    <row r="380" ht="22.5" customHeight="1">
      <c r="A380" s="10"/>
      <c r="B380" s="10"/>
      <c r="C380" s="10"/>
      <c r="D380" s="10"/>
      <c r="E380" s="10"/>
      <c r="F380" s="10"/>
      <c r="G380" s="10"/>
      <c r="H380" s="15"/>
      <c r="I380" s="10"/>
      <c r="J380" s="10"/>
      <c r="K380" s="10"/>
      <c r="L380" s="10"/>
      <c r="M380" s="31"/>
      <c r="N380" s="10"/>
      <c r="O380" s="10"/>
      <c r="P380" s="10"/>
      <c r="Q380" s="10"/>
      <c r="R380" s="10"/>
      <c r="S380" s="10"/>
      <c r="T380" s="10"/>
      <c r="U380" s="10"/>
      <c r="V380" s="10"/>
      <c r="W380" s="10"/>
      <c r="X380" s="10"/>
    </row>
    <row r="381" ht="22.5" customHeight="1">
      <c r="A381" s="10"/>
      <c r="B381" s="10"/>
      <c r="C381" s="10"/>
      <c r="D381" s="10"/>
      <c r="E381" s="10"/>
      <c r="F381" s="10"/>
      <c r="G381" s="10"/>
      <c r="H381" s="15"/>
      <c r="I381" s="10"/>
      <c r="J381" s="10"/>
      <c r="K381" s="10"/>
      <c r="L381" s="10"/>
      <c r="M381" s="31"/>
      <c r="N381" s="10"/>
      <c r="O381" s="10"/>
      <c r="P381" s="10"/>
      <c r="Q381" s="10"/>
      <c r="R381" s="10"/>
      <c r="S381" s="10"/>
      <c r="T381" s="10"/>
      <c r="U381" s="10"/>
      <c r="V381" s="10"/>
      <c r="W381" s="10"/>
      <c r="X381" s="10"/>
    </row>
    <row r="382" ht="22.5" customHeight="1">
      <c r="A382" s="10"/>
      <c r="B382" s="10"/>
      <c r="C382" s="10"/>
      <c r="D382" s="10"/>
      <c r="E382" s="10"/>
      <c r="F382" s="10"/>
      <c r="G382" s="10"/>
      <c r="H382" s="15"/>
      <c r="I382" s="10"/>
      <c r="J382" s="10"/>
      <c r="K382" s="10"/>
      <c r="L382" s="10"/>
      <c r="M382" s="31"/>
      <c r="N382" s="10"/>
      <c r="O382" s="10"/>
      <c r="P382" s="10"/>
      <c r="Q382" s="10"/>
      <c r="R382" s="10"/>
      <c r="S382" s="10"/>
      <c r="T382" s="10"/>
      <c r="U382" s="10"/>
      <c r="V382" s="10"/>
      <c r="W382" s="10"/>
      <c r="X382" s="10"/>
    </row>
    <row r="383" ht="22.5" customHeight="1">
      <c r="A383" s="10"/>
      <c r="B383" s="10"/>
      <c r="C383" s="10"/>
      <c r="D383" s="10"/>
      <c r="E383" s="10"/>
      <c r="F383" s="10"/>
      <c r="G383" s="10"/>
      <c r="H383" s="15"/>
      <c r="I383" s="10"/>
      <c r="J383" s="10"/>
      <c r="K383" s="10"/>
      <c r="L383" s="10"/>
      <c r="M383" s="31"/>
      <c r="N383" s="10"/>
      <c r="O383" s="10"/>
      <c r="P383" s="10"/>
      <c r="Q383" s="10"/>
      <c r="R383" s="10"/>
      <c r="S383" s="10"/>
      <c r="T383" s="10"/>
      <c r="U383" s="10"/>
      <c r="V383" s="10"/>
      <c r="W383" s="10"/>
      <c r="X383" s="10"/>
    </row>
    <row r="384" ht="22.5" customHeight="1">
      <c r="A384" s="10"/>
      <c r="B384" s="10"/>
      <c r="C384" s="10"/>
      <c r="D384" s="10"/>
      <c r="E384" s="10"/>
      <c r="F384" s="10"/>
      <c r="G384" s="10"/>
      <c r="H384" s="15"/>
      <c r="I384" s="10"/>
      <c r="J384" s="10"/>
      <c r="K384" s="10"/>
      <c r="L384" s="10"/>
      <c r="M384" s="31"/>
      <c r="N384" s="10"/>
      <c r="O384" s="10"/>
      <c r="P384" s="10"/>
      <c r="Q384" s="10"/>
      <c r="R384" s="10"/>
      <c r="S384" s="10"/>
      <c r="T384" s="10"/>
      <c r="U384" s="10"/>
      <c r="V384" s="10"/>
      <c r="W384" s="10"/>
      <c r="X384" s="10"/>
    </row>
    <row r="385" ht="22.5" customHeight="1">
      <c r="A385" s="10"/>
      <c r="B385" s="10"/>
      <c r="C385" s="10"/>
      <c r="D385" s="10"/>
      <c r="E385" s="10"/>
      <c r="F385" s="10"/>
      <c r="G385" s="10"/>
      <c r="H385" s="15"/>
      <c r="I385" s="10"/>
      <c r="J385" s="10"/>
      <c r="K385" s="10"/>
      <c r="L385" s="10"/>
      <c r="M385" s="31"/>
      <c r="N385" s="10"/>
      <c r="O385" s="10"/>
      <c r="P385" s="10"/>
      <c r="Q385" s="10"/>
      <c r="R385" s="10"/>
      <c r="S385" s="10"/>
      <c r="T385" s="10"/>
      <c r="U385" s="10"/>
      <c r="V385" s="10"/>
      <c r="W385" s="10"/>
      <c r="X385" s="10"/>
    </row>
    <row r="386" ht="22.5" customHeight="1">
      <c r="A386" s="10"/>
      <c r="B386" s="10"/>
      <c r="C386" s="10"/>
      <c r="D386" s="10"/>
      <c r="E386" s="10"/>
      <c r="F386" s="10"/>
      <c r="G386" s="10"/>
      <c r="H386" s="15"/>
      <c r="I386" s="10"/>
      <c r="J386" s="10"/>
      <c r="K386" s="10"/>
      <c r="L386" s="10"/>
      <c r="M386" s="31"/>
      <c r="N386" s="10"/>
      <c r="O386" s="10"/>
      <c r="P386" s="10"/>
      <c r="Q386" s="10"/>
      <c r="R386" s="10"/>
      <c r="S386" s="10"/>
      <c r="T386" s="10"/>
      <c r="U386" s="10"/>
      <c r="V386" s="10"/>
      <c r="W386" s="10"/>
      <c r="X386" s="10"/>
    </row>
    <row r="387" ht="22.5" customHeight="1">
      <c r="A387" s="10"/>
      <c r="B387" s="10"/>
      <c r="C387" s="10"/>
      <c r="D387" s="10"/>
      <c r="E387" s="10"/>
      <c r="F387" s="10"/>
      <c r="G387" s="10"/>
      <c r="H387" s="15"/>
      <c r="I387" s="10"/>
      <c r="J387" s="10"/>
      <c r="K387" s="10"/>
      <c r="L387" s="10"/>
      <c r="M387" s="31"/>
      <c r="N387" s="10"/>
      <c r="O387" s="10"/>
      <c r="P387" s="10"/>
      <c r="Q387" s="10"/>
      <c r="R387" s="10"/>
      <c r="S387" s="10"/>
      <c r="T387" s="10"/>
      <c r="U387" s="10"/>
      <c r="V387" s="10"/>
      <c r="W387" s="10"/>
      <c r="X387" s="10"/>
    </row>
    <row r="388" ht="22.5" customHeight="1">
      <c r="A388" s="10"/>
      <c r="B388" s="10"/>
      <c r="C388" s="10"/>
      <c r="D388" s="10"/>
      <c r="E388" s="10"/>
      <c r="F388" s="10"/>
      <c r="G388" s="10"/>
      <c r="H388" s="15"/>
      <c r="I388" s="10"/>
      <c r="J388" s="10"/>
      <c r="K388" s="10"/>
      <c r="L388" s="10"/>
      <c r="M388" s="31"/>
      <c r="N388" s="10"/>
      <c r="O388" s="10"/>
      <c r="P388" s="10"/>
      <c r="Q388" s="10"/>
      <c r="R388" s="10"/>
      <c r="S388" s="10"/>
      <c r="T388" s="10"/>
      <c r="U388" s="10"/>
      <c r="V388" s="10"/>
      <c r="W388" s="10"/>
      <c r="X388" s="10"/>
    </row>
    <row r="389" ht="22.5" customHeight="1">
      <c r="A389" s="10"/>
      <c r="B389" s="10"/>
      <c r="C389" s="10"/>
      <c r="D389" s="10"/>
      <c r="E389" s="10"/>
      <c r="F389" s="10"/>
      <c r="G389" s="10"/>
      <c r="H389" s="15"/>
      <c r="I389" s="10"/>
      <c r="J389" s="10"/>
      <c r="K389" s="10"/>
      <c r="L389" s="10"/>
      <c r="M389" s="31"/>
      <c r="N389" s="10"/>
      <c r="O389" s="10"/>
      <c r="P389" s="10"/>
      <c r="Q389" s="10"/>
      <c r="R389" s="10"/>
      <c r="S389" s="10"/>
      <c r="T389" s="10"/>
      <c r="U389" s="10"/>
      <c r="V389" s="10"/>
      <c r="W389" s="10"/>
      <c r="X389" s="10"/>
    </row>
    <row r="390" ht="22.5" customHeight="1">
      <c r="A390" s="10"/>
      <c r="B390" s="10"/>
      <c r="C390" s="10"/>
      <c r="D390" s="10"/>
      <c r="E390" s="10"/>
      <c r="F390" s="10"/>
      <c r="G390" s="10"/>
      <c r="H390" s="15"/>
      <c r="I390" s="10"/>
      <c r="J390" s="10"/>
      <c r="K390" s="10"/>
      <c r="L390" s="10"/>
      <c r="M390" s="31"/>
      <c r="N390" s="10"/>
      <c r="O390" s="10"/>
      <c r="P390" s="10"/>
      <c r="Q390" s="10"/>
      <c r="R390" s="10"/>
      <c r="S390" s="10"/>
      <c r="T390" s="10"/>
      <c r="U390" s="10"/>
      <c r="V390" s="10"/>
      <c r="W390" s="10"/>
      <c r="X390" s="10"/>
    </row>
    <row r="391" ht="22.5" customHeight="1">
      <c r="A391" s="10"/>
      <c r="B391" s="10"/>
      <c r="C391" s="10"/>
      <c r="D391" s="10"/>
      <c r="E391" s="10"/>
      <c r="F391" s="10"/>
      <c r="G391" s="10"/>
      <c r="H391" s="15"/>
      <c r="I391" s="10"/>
      <c r="J391" s="10"/>
      <c r="K391" s="10"/>
      <c r="L391" s="10"/>
      <c r="M391" s="31"/>
      <c r="N391" s="10"/>
      <c r="O391" s="10"/>
      <c r="P391" s="10"/>
      <c r="Q391" s="10"/>
      <c r="R391" s="10"/>
      <c r="S391" s="10"/>
      <c r="T391" s="10"/>
      <c r="U391" s="10"/>
      <c r="V391" s="10"/>
      <c r="W391" s="10"/>
      <c r="X391" s="10"/>
    </row>
    <row r="392" ht="22.5" customHeight="1">
      <c r="A392" s="10"/>
      <c r="B392" s="10"/>
      <c r="C392" s="10"/>
      <c r="D392" s="10"/>
      <c r="E392" s="10"/>
      <c r="F392" s="10"/>
      <c r="G392" s="10"/>
      <c r="H392" s="15"/>
      <c r="I392" s="10"/>
      <c r="J392" s="10"/>
      <c r="K392" s="10"/>
      <c r="L392" s="10"/>
      <c r="M392" s="31"/>
      <c r="N392" s="10"/>
      <c r="O392" s="10"/>
      <c r="P392" s="10"/>
      <c r="Q392" s="10"/>
      <c r="R392" s="10"/>
      <c r="S392" s="10"/>
      <c r="T392" s="10"/>
      <c r="U392" s="10"/>
      <c r="V392" s="10"/>
      <c r="W392" s="10"/>
      <c r="X392" s="10"/>
    </row>
    <row r="393" ht="22.5" customHeight="1">
      <c r="A393" s="10"/>
      <c r="B393" s="10"/>
      <c r="C393" s="10"/>
      <c r="D393" s="10"/>
      <c r="E393" s="10"/>
      <c r="F393" s="10"/>
      <c r="G393" s="10"/>
      <c r="H393" s="15"/>
      <c r="I393" s="10"/>
      <c r="J393" s="10"/>
      <c r="K393" s="10"/>
      <c r="L393" s="10"/>
      <c r="M393" s="31"/>
      <c r="N393" s="10"/>
      <c r="O393" s="10"/>
      <c r="P393" s="10"/>
      <c r="Q393" s="10"/>
      <c r="R393" s="10"/>
      <c r="S393" s="10"/>
      <c r="T393" s="10"/>
      <c r="U393" s="10"/>
      <c r="V393" s="10"/>
      <c r="W393" s="10"/>
      <c r="X393" s="10"/>
    </row>
    <row r="394" ht="22.5" customHeight="1">
      <c r="A394" s="10"/>
      <c r="B394" s="10"/>
      <c r="C394" s="10"/>
      <c r="D394" s="10"/>
      <c r="E394" s="10"/>
      <c r="F394" s="10"/>
      <c r="G394" s="10"/>
      <c r="H394" s="15"/>
      <c r="I394" s="10"/>
      <c r="J394" s="10"/>
      <c r="K394" s="10"/>
      <c r="L394" s="10"/>
      <c r="M394" s="31"/>
      <c r="N394" s="10"/>
      <c r="O394" s="10"/>
      <c r="P394" s="10"/>
      <c r="Q394" s="10"/>
      <c r="R394" s="10"/>
      <c r="S394" s="10"/>
      <c r="T394" s="10"/>
      <c r="U394" s="10"/>
      <c r="V394" s="10"/>
      <c r="W394" s="10"/>
      <c r="X394" s="10"/>
    </row>
    <row r="395" ht="22.5" customHeight="1">
      <c r="A395" s="10"/>
      <c r="B395" s="10"/>
      <c r="C395" s="10"/>
      <c r="D395" s="10"/>
      <c r="E395" s="10"/>
      <c r="F395" s="10"/>
      <c r="G395" s="10"/>
      <c r="H395" s="15"/>
      <c r="I395" s="10"/>
      <c r="J395" s="10"/>
      <c r="K395" s="10"/>
      <c r="L395" s="10"/>
      <c r="M395" s="31"/>
      <c r="N395" s="10"/>
      <c r="O395" s="10"/>
      <c r="P395" s="10"/>
      <c r="Q395" s="10"/>
      <c r="R395" s="10"/>
      <c r="S395" s="10"/>
      <c r="T395" s="10"/>
      <c r="U395" s="10"/>
      <c r="V395" s="10"/>
      <c r="W395" s="10"/>
      <c r="X395" s="10"/>
    </row>
    <row r="396" ht="22.5" customHeight="1">
      <c r="A396" s="10"/>
      <c r="B396" s="10"/>
      <c r="C396" s="10"/>
      <c r="D396" s="10"/>
      <c r="E396" s="10"/>
      <c r="F396" s="10"/>
      <c r="G396" s="10"/>
      <c r="H396" s="15"/>
      <c r="I396" s="10"/>
      <c r="J396" s="10"/>
      <c r="K396" s="10"/>
      <c r="L396" s="10"/>
      <c r="M396" s="31"/>
      <c r="N396" s="10"/>
      <c r="O396" s="10"/>
      <c r="P396" s="10"/>
      <c r="Q396" s="10"/>
      <c r="R396" s="10"/>
      <c r="S396" s="10"/>
      <c r="T396" s="10"/>
      <c r="U396" s="10"/>
      <c r="V396" s="10"/>
      <c r="W396" s="10"/>
      <c r="X396" s="10"/>
    </row>
    <row r="397" ht="22.5" customHeight="1">
      <c r="A397" s="10"/>
      <c r="B397" s="10"/>
      <c r="C397" s="10"/>
      <c r="D397" s="10"/>
      <c r="E397" s="10"/>
      <c r="F397" s="10"/>
      <c r="G397" s="10"/>
      <c r="H397" s="15"/>
      <c r="I397" s="10"/>
      <c r="J397" s="10"/>
      <c r="K397" s="10"/>
      <c r="L397" s="10"/>
      <c r="M397" s="31"/>
      <c r="N397" s="10"/>
      <c r="O397" s="10"/>
      <c r="P397" s="10"/>
      <c r="Q397" s="10"/>
      <c r="R397" s="10"/>
      <c r="S397" s="10"/>
      <c r="T397" s="10"/>
      <c r="U397" s="10"/>
      <c r="V397" s="10"/>
      <c r="W397" s="10"/>
      <c r="X397" s="10"/>
    </row>
    <row r="398" ht="22.5" customHeight="1">
      <c r="A398" s="10"/>
      <c r="B398" s="10"/>
      <c r="C398" s="10"/>
      <c r="D398" s="10"/>
      <c r="E398" s="10"/>
      <c r="F398" s="10"/>
      <c r="G398" s="10"/>
      <c r="H398" s="15"/>
      <c r="I398" s="10"/>
      <c r="J398" s="10"/>
      <c r="K398" s="10"/>
      <c r="L398" s="10"/>
      <c r="M398" s="31"/>
      <c r="N398" s="10"/>
      <c r="O398" s="10"/>
      <c r="P398" s="10"/>
      <c r="Q398" s="10"/>
      <c r="R398" s="10"/>
      <c r="S398" s="10"/>
      <c r="T398" s="10"/>
      <c r="U398" s="10"/>
      <c r="V398" s="10"/>
      <c r="W398" s="10"/>
      <c r="X398" s="10"/>
    </row>
    <row r="399" ht="22.5" customHeight="1">
      <c r="A399" s="10"/>
      <c r="B399" s="10"/>
      <c r="C399" s="10"/>
      <c r="D399" s="10"/>
      <c r="E399" s="10"/>
      <c r="F399" s="10"/>
      <c r="G399" s="10"/>
      <c r="H399" s="15"/>
      <c r="I399" s="10"/>
      <c r="J399" s="10"/>
      <c r="K399" s="10"/>
      <c r="L399" s="10"/>
      <c r="M399" s="31"/>
      <c r="N399" s="10"/>
      <c r="O399" s="10"/>
      <c r="P399" s="10"/>
      <c r="Q399" s="10"/>
      <c r="R399" s="10"/>
      <c r="S399" s="10"/>
      <c r="T399" s="10"/>
      <c r="U399" s="10"/>
      <c r="V399" s="10"/>
      <c r="W399" s="10"/>
      <c r="X399" s="10"/>
    </row>
    <row r="400" ht="22.5" customHeight="1">
      <c r="A400" s="10"/>
      <c r="B400" s="10"/>
      <c r="C400" s="10"/>
      <c r="D400" s="10"/>
      <c r="E400" s="10"/>
      <c r="F400" s="10"/>
      <c r="G400" s="10"/>
      <c r="H400" s="15"/>
      <c r="I400" s="10"/>
      <c r="J400" s="10"/>
      <c r="K400" s="10"/>
      <c r="L400" s="10"/>
      <c r="M400" s="31"/>
      <c r="N400" s="10"/>
      <c r="O400" s="10"/>
      <c r="P400" s="10"/>
      <c r="Q400" s="10"/>
      <c r="R400" s="10"/>
      <c r="S400" s="10"/>
      <c r="T400" s="10"/>
      <c r="U400" s="10"/>
      <c r="V400" s="10"/>
      <c r="W400" s="10"/>
      <c r="X400" s="10"/>
    </row>
    <row r="401" ht="22.5" customHeight="1">
      <c r="A401" s="10"/>
      <c r="B401" s="10"/>
      <c r="C401" s="10"/>
      <c r="D401" s="10"/>
      <c r="E401" s="10"/>
      <c r="F401" s="10"/>
      <c r="G401" s="10"/>
      <c r="H401" s="15"/>
      <c r="I401" s="10"/>
      <c r="J401" s="10"/>
      <c r="K401" s="10"/>
      <c r="L401" s="10"/>
      <c r="M401" s="31"/>
      <c r="N401" s="10"/>
      <c r="O401" s="10"/>
      <c r="P401" s="10"/>
      <c r="Q401" s="10"/>
      <c r="R401" s="10"/>
      <c r="S401" s="10"/>
      <c r="T401" s="10"/>
      <c r="U401" s="10"/>
      <c r="V401" s="10"/>
      <c r="W401" s="10"/>
      <c r="X401" s="10"/>
    </row>
    <row r="402" ht="22.5" customHeight="1">
      <c r="A402" s="10"/>
      <c r="B402" s="10"/>
      <c r="C402" s="10"/>
      <c r="D402" s="10"/>
      <c r="E402" s="10"/>
      <c r="F402" s="10"/>
      <c r="G402" s="10"/>
      <c r="H402" s="15"/>
      <c r="I402" s="10"/>
      <c r="J402" s="10"/>
      <c r="K402" s="10"/>
      <c r="L402" s="10"/>
      <c r="M402" s="31"/>
      <c r="N402" s="10"/>
      <c r="O402" s="10"/>
      <c r="P402" s="10"/>
      <c r="Q402" s="10"/>
      <c r="R402" s="10"/>
      <c r="S402" s="10"/>
      <c r="T402" s="10"/>
      <c r="U402" s="10"/>
      <c r="V402" s="10"/>
      <c r="W402" s="10"/>
      <c r="X402" s="10"/>
    </row>
    <row r="403" ht="22.5" customHeight="1">
      <c r="A403" s="10"/>
      <c r="B403" s="10"/>
      <c r="C403" s="10"/>
      <c r="D403" s="10"/>
      <c r="E403" s="10"/>
      <c r="F403" s="10"/>
      <c r="G403" s="10"/>
      <c r="H403" s="15"/>
      <c r="I403" s="10"/>
      <c r="J403" s="10"/>
      <c r="K403" s="10"/>
      <c r="L403" s="10"/>
      <c r="M403" s="31"/>
      <c r="N403" s="10"/>
      <c r="O403" s="10"/>
      <c r="P403" s="10"/>
      <c r="Q403" s="10"/>
      <c r="R403" s="10"/>
      <c r="S403" s="10"/>
      <c r="T403" s="10"/>
      <c r="U403" s="10"/>
      <c r="V403" s="10"/>
      <c r="W403" s="10"/>
      <c r="X403" s="10"/>
    </row>
    <row r="404" ht="22.5" customHeight="1">
      <c r="A404" s="10"/>
      <c r="B404" s="10"/>
      <c r="C404" s="10"/>
      <c r="D404" s="10"/>
      <c r="E404" s="10"/>
      <c r="F404" s="10"/>
      <c r="G404" s="10"/>
      <c r="H404" s="15"/>
      <c r="I404" s="10"/>
      <c r="J404" s="10"/>
      <c r="K404" s="10"/>
      <c r="L404" s="10"/>
      <c r="M404" s="31"/>
      <c r="N404" s="10"/>
      <c r="O404" s="10"/>
      <c r="P404" s="10"/>
      <c r="Q404" s="10"/>
      <c r="R404" s="10"/>
      <c r="S404" s="10"/>
      <c r="T404" s="10"/>
      <c r="U404" s="10"/>
      <c r="V404" s="10"/>
      <c r="W404" s="10"/>
      <c r="X404" s="10"/>
    </row>
    <row r="405" ht="22.5" customHeight="1">
      <c r="A405" s="10"/>
      <c r="B405" s="10"/>
      <c r="C405" s="10"/>
      <c r="D405" s="10"/>
      <c r="E405" s="10"/>
      <c r="F405" s="10"/>
      <c r="G405" s="10"/>
      <c r="H405" s="15"/>
      <c r="I405" s="10"/>
      <c r="J405" s="10"/>
      <c r="K405" s="10"/>
      <c r="L405" s="10"/>
      <c r="M405" s="31"/>
      <c r="N405" s="10"/>
      <c r="O405" s="10"/>
      <c r="P405" s="10"/>
      <c r="Q405" s="10"/>
      <c r="R405" s="10"/>
      <c r="S405" s="10"/>
      <c r="T405" s="10"/>
      <c r="U405" s="10"/>
      <c r="V405" s="10"/>
      <c r="W405" s="10"/>
      <c r="X405" s="10"/>
    </row>
    <row r="406" ht="22.5" customHeight="1">
      <c r="A406" s="10"/>
      <c r="B406" s="10"/>
      <c r="C406" s="10"/>
      <c r="D406" s="10"/>
      <c r="E406" s="10"/>
      <c r="F406" s="10"/>
      <c r="G406" s="10"/>
      <c r="H406" s="15"/>
      <c r="I406" s="10"/>
      <c r="J406" s="10"/>
      <c r="K406" s="10"/>
      <c r="L406" s="10"/>
      <c r="M406" s="31"/>
      <c r="N406" s="10"/>
      <c r="O406" s="10"/>
      <c r="P406" s="10"/>
      <c r="Q406" s="10"/>
      <c r="R406" s="10"/>
      <c r="S406" s="10"/>
      <c r="T406" s="10"/>
      <c r="U406" s="10"/>
      <c r="V406" s="10"/>
      <c r="W406" s="10"/>
      <c r="X406" s="10"/>
    </row>
    <row r="407" ht="22.5" customHeight="1">
      <c r="A407" s="10"/>
      <c r="B407" s="10"/>
      <c r="C407" s="10"/>
      <c r="D407" s="10"/>
      <c r="E407" s="10"/>
      <c r="F407" s="10"/>
      <c r="G407" s="10"/>
      <c r="H407" s="15"/>
      <c r="I407" s="10"/>
      <c r="J407" s="10"/>
      <c r="K407" s="10"/>
      <c r="L407" s="10"/>
      <c r="M407" s="31"/>
      <c r="N407" s="10"/>
      <c r="O407" s="10"/>
      <c r="P407" s="10"/>
      <c r="Q407" s="10"/>
      <c r="R407" s="10"/>
      <c r="S407" s="10"/>
      <c r="T407" s="10"/>
      <c r="U407" s="10"/>
      <c r="V407" s="10"/>
      <c r="W407" s="10"/>
      <c r="X407" s="10"/>
    </row>
    <row r="408" ht="22.5" customHeight="1">
      <c r="A408" s="10"/>
      <c r="B408" s="10"/>
      <c r="C408" s="10"/>
      <c r="D408" s="10"/>
      <c r="E408" s="10"/>
      <c r="F408" s="10"/>
      <c r="G408" s="10"/>
      <c r="H408" s="15"/>
      <c r="I408" s="10"/>
      <c r="J408" s="10"/>
      <c r="K408" s="10"/>
      <c r="L408" s="10"/>
      <c r="M408" s="31"/>
      <c r="N408" s="10"/>
      <c r="O408" s="10"/>
      <c r="P408" s="10"/>
      <c r="Q408" s="10"/>
      <c r="R408" s="10"/>
      <c r="S408" s="10"/>
      <c r="T408" s="10"/>
      <c r="U408" s="10"/>
      <c r="V408" s="10"/>
      <c r="W408" s="10"/>
      <c r="X408" s="10"/>
    </row>
    <row r="409" ht="22.5" customHeight="1">
      <c r="A409" s="10"/>
      <c r="B409" s="10"/>
      <c r="C409" s="10"/>
      <c r="D409" s="10"/>
      <c r="E409" s="10"/>
      <c r="F409" s="10"/>
      <c r="G409" s="10"/>
      <c r="H409" s="15"/>
      <c r="I409" s="10"/>
      <c r="J409" s="10"/>
      <c r="K409" s="10"/>
      <c r="L409" s="10"/>
      <c r="M409" s="31"/>
      <c r="N409" s="10"/>
      <c r="O409" s="10"/>
      <c r="P409" s="10"/>
      <c r="Q409" s="10"/>
      <c r="R409" s="10"/>
      <c r="S409" s="10"/>
      <c r="T409" s="10"/>
      <c r="U409" s="10"/>
      <c r="V409" s="10"/>
      <c r="W409" s="10"/>
      <c r="X409" s="10"/>
    </row>
    <row r="410" ht="22.5" customHeight="1">
      <c r="A410" s="10"/>
      <c r="B410" s="10"/>
      <c r="C410" s="10"/>
      <c r="D410" s="10"/>
      <c r="E410" s="10"/>
      <c r="F410" s="10"/>
      <c r="G410" s="10"/>
      <c r="H410" s="15"/>
      <c r="I410" s="10"/>
      <c r="J410" s="10"/>
      <c r="K410" s="10"/>
      <c r="L410" s="10"/>
      <c r="M410" s="31"/>
      <c r="N410" s="10"/>
      <c r="O410" s="10"/>
      <c r="P410" s="10"/>
      <c r="Q410" s="10"/>
      <c r="R410" s="10"/>
      <c r="S410" s="10"/>
      <c r="T410" s="10"/>
      <c r="U410" s="10"/>
      <c r="V410" s="10"/>
      <c r="W410" s="10"/>
      <c r="X410" s="10"/>
    </row>
    <row r="411" ht="22.5" customHeight="1">
      <c r="A411" s="10"/>
      <c r="B411" s="10"/>
      <c r="C411" s="10"/>
      <c r="D411" s="10"/>
      <c r="E411" s="10"/>
      <c r="F411" s="10"/>
      <c r="G411" s="10"/>
      <c r="H411" s="15"/>
      <c r="I411" s="10"/>
      <c r="J411" s="10"/>
      <c r="K411" s="10"/>
      <c r="L411" s="10"/>
      <c r="M411" s="31"/>
      <c r="N411" s="10"/>
      <c r="O411" s="10"/>
      <c r="P411" s="10"/>
      <c r="Q411" s="10"/>
      <c r="R411" s="10"/>
      <c r="S411" s="10"/>
      <c r="T411" s="10"/>
      <c r="U411" s="10"/>
      <c r="V411" s="10"/>
      <c r="W411" s="10"/>
      <c r="X411" s="10"/>
    </row>
    <row r="412" ht="22.5" customHeight="1">
      <c r="A412" s="10"/>
      <c r="B412" s="10"/>
      <c r="C412" s="10"/>
      <c r="D412" s="10"/>
      <c r="E412" s="10"/>
      <c r="F412" s="10"/>
      <c r="G412" s="10"/>
      <c r="H412" s="15"/>
      <c r="I412" s="10"/>
      <c r="J412" s="10"/>
      <c r="K412" s="10"/>
      <c r="L412" s="10"/>
      <c r="M412" s="31"/>
      <c r="N412" s="10"/>
      <c r="O412" s="10"/>
      <c r="P412" s="10"/>
      <c r="Q412" s="10"/>
      <c r="R412" s="10"/>
      <c r="S412" s="10"/>
      <c r="T412" s="10"/>
      <c r="U412" s="10"/>
      <c r="V412" s="10"/>
      <c r="W412" s="10"/>
      <c r="X412" s="10"/>
    </row>
    <row r="413" ht="22.5" customHeight="1">
      <c r="A413" s="10"/>
      <c r="B413" s="10"/>
      <c r="C413" s="10"/>
      <c r="D413" s="10"/>
      <c r="E413" s="10"/>
      <c r="F413" s="10"/>
      <c r="G413" s="10"/>
      <c r="H413" s="15"/>
      <c r="I413" s="10"/>
      <c r="J413" s="10"/>
      <c r="K413" s="10"/>
      <c r="L413" s="10"/>
      <c r="M413" s="31"/>
      <c r="N413" s="10"/>
      <c r="O413" s="10"/>
      <c r="P413" s="10"/>
      <c r="Q413" s="10"/>
      <c r="R413" s="10"/>
      <c r="S413" s="10"/>
      <c r="T413" s="10"/>
      <c r="U413" s="10"/>
      <c r="V413" s="10"/>
      <c r="W413" s="10"/>
      <c r="X413" s="10"/>
    </row>
    <row r="414" ht="22.5" customHeight="1">
      <c r="A414" s="10"/>
      <c r="B414" s="10"/>
      <c r="C414" s="10"/>
      <c r="D414" s="10"/>
      <c r="E414" s="10"/>
      <c r="F414" s="10"/>
      <c r="G414" s="10"/>
      <c r="H414" s="15"/>
      <c r="I414" s="10"/>
      <c r="J414" s="10"/>
      <c r="K414" s="10"/>
      <c r="L414" s="10"/>
      <c r="M414" s="31"/>
      <c r="N414" s="10"/>
      <c r="O414" s="10"/>
      <c r="P414" s="10"/>
      <c r="Q414" s="10"/>
      <c r="R414" s="10"/>
      <c r="S414" s="10"/>
      <c r="T414" s="10"/>
      <c r="U414" s="10"/>
      <c r="V414" s="10"/>
      <c r="W414" s="10"/>
      <c r="X414" s="10"/>
    </row>
    <row r="415" ht="22.5" customHeight="1">
      <c r="A415" s="10"/>
      <c r="B415" s="10"/>
      <c r="C415" s="10"/>
      <c r="D415" s="10"/>
      <c r="E415" s="10"/>
      <c r="F415" s="10"/>
      <c r="G415" s="10"/>
      <c r="H415" s="15"/>
      <c r="I415" s="10"/>
      <c r="J415" s="10"/>
      <c r="K415" s="10"/>
      <c r="L415" s="10"/>
      <c r="M415" s="31"/>
      <c r="N415" s="10"/>
      <c r="O415" s="10"/>
      <c r="P415" s="10"/>
      <c r="Q415" s="10"/>
      <c r="R415" s="10"/>
      <c r="S415" s="10"/>
      <c r="T415" s="10"/>
      <c r="U415" s="10"/>
      <c r="V415" s="10"/>
      <c r="W415" s="10"/>
      <c r="X415" s="10"/>
    </row>
    <row r="416" ht="22.5" customHeight="1">
      <c r="A416" s="10"/>
      <c r="B416" s="10"/>
      <c r="C416" s="10"/>
      <c r="D416" s="10"/>
      <c r="E416" s="10"/>
      <c r="F416" s="10"/>
      <c r="G416" s="10"/>
      <c r="H416" s="15"/>
      <c r="I416" s="10"/>
      <c r="J416" s="10"/>
      <c r="K416" s="10"/>
      <c r="L416" s="10"/>
      <c r="M416" s="31"/>
      <c r="N416" s="10"/>
      <c r="O416" s="10"/>
      <c r="P416" s="10"/>
      <c r="Q416" s="10"/>
      <c r="R416" s="10"/>
      <c r="S416" s="10"/>
      <c r="T416" s="10"/>
      <c r="U416" s="10"/>
      <c r="V416" s="10"/>
      <c r="W416" s="10"/>
      <c r="X416" s="10"/>
    </row>
    <row r="417" ht="22.5" customHeight="1">
      <c r="A417" s="10"/>
      <c r="B417" s="10"/>
      <c r="C417" s="10"/>
      <c r="D417" s="10"/>
      <c r="E417" s="10"/>
      <c r="F417" s="10"/>
      <c r="G417" s="10"/>
      <c r="H417" s="15"/>
      <c r="I417" s="10"/>
      <c r="J417" s="10"/>
      <c r="K417" s="10"/>
      <c r="L417" s="10"/>
      <c r="M417" s="31"/>
      <c r="N417" s="10"/>
      <c r="O417" s="10"/>
      <c r="P417" s="10"/>
      <c r="Q417" s="10"/>
      <c r="R417" s="10"/>
      <c r="S417" s="10"/>
      <c r="T417" s="10"/>
      <c r="U417" s="10"/>
      <c r="V417" s="10"/>
      <c r="W417" s="10"/>
      <c r="X417" s="10"/>
    </row>
    <row r="418" ht="22.5" customHeight="1">
      <c r="A418" s="10"/>
      <c r="B418" s="10"/>
      <c r="C418" s="10"/>
      <c r="D418" s="10"/>
      <c r="E418" s="10"/>
      <c r="F418" s="10"/>
      <c r="G418" s="10"/>
      <c r="H418" s="15"/>
      <c r="I418" s="10"/>
      <c r="J418" s="10"/>
      <c r="K418" s="10"/>
      <c r="L418" s="10"/>
      <c r="M418" s="31"/>
      <c r="N418" s="10"/>
      <c r="O418" s="10"/>
      <c r="P418" s="10"/>
      <c r="Q418" s="10"/>
      <c r="R418" s="10"/>
      <c r="S418" s="10"/>
      <c r="T418" s="10"/>
      <c r="U418" s="10"/>
      <c r="V418" s="10"/>
      <c r="W418" s="10"/>
      <c r="X418" s="10"/>
    </row>
    <row r="419" ht="22.5" customHeight="1">
      <c r="A419" s="10"/>
      <c r="B419" s="10"/>
      <c r="C419" s="10"/>
      <c r="D419" s="10"/>
      <c r="E419" s="10"/>
      <c r="F419" s="10"/>
      <c r="G419" s="10"/>
      <c r="H419" s="15"/>
      <c r="I419" s="10"/>
      <c r="J419" s="10"/>
      <c r="K419" s="10"/>
      <c r="L419" s="10"/>
      <c r="M419" s="31"/>
      <c r="N419" s="10"/>
      <c r="O419" s="10"/>
      <c r="P419" s="10"/>
      <c r="Q419" s="10"/>
      <c r="R419" s="10"/>
      <c r="S419" s="10"/>
      <c r="T419" s="10"/>
      <c r="U419" s="10"/>
      <c r="V419" s="10"/>
      <c r="W419" s="10"/>
      <c r="X419" s="10"/>
    </row>
    <row r="420" ht="22.5" customHeight="1">
      <c r="A420" s="10"/>
      <c r="B420" s="10"/>
      <c r="C420" s="10"/>
      <c r="D420" s="10"/>
      <c r="E420" s="10"/>
      <c r="F420" s="10"/>
      <c r="G420" s="10"/>
      <c r="H420" s="15"/>
      <c r="I420" s="10"/>
      <c r="J420" s="10"/>
      <c r="K420" s="10"/>
      <c r="L420" s="10"/>
      <c r="M420" s="31"/>
      <c r="N420" s="10"/>
      <c r="O420" s="10"/>
      <c r="P420" s="10"/>
      <c r="Q420" s="10"/>
      <c r="R420" s="10"/>
      <c r="S420" s="10"/>
      <c r="T420" s="10"/>
      <c r="U420" s="10"/>
      <c r="V420" s="10"/>
      <c r="W420" s="10"/>
      <c r="X420" s="10"/>
    </row>
    <row r="421" ht="22.5" customHeight="1">
      <c r="A421" s="10"/>
      <c r="B421" s="10"/>
      <c r="C421" s="10"/>
      <c r="D421" s="10"/>
      <c r="E421" s="10"/>
      <c r="F421" s="10"/>
      <c r="G421" s="10"/>
      <c r="H421" s="15"/>
      <c r="I421" s="10"/>
      <c r="J421" s="10"/>
      <c r="K421" s="10"/>
      <c r="L421" s="10"/>
      <c r="M421" s="31"/>
      <c r="N421" s="10"/>
      <c r="O421" s="10"/>
      <c r="P421" s="10"/>
      <c r="Q421" s="10"/>
      <c r="R421" s="10"/>
      <c r="S421" s="10"/>
      <c r="T421" s="10"/>
      <c r="U421" s="10"/>
      <c r="V421" s="10"/>
      <c r="W421" s="10"/>
      <c r="X421" s="10"/>
    </row>
    <row r="422" ht="22.5" customHeight="1">
      <c r="A422" s="10"/>
      <c r="B422" s="10"/>
      <c r="C422" s="10"/>
      <c r="D422" s="10"/>
      <c r="E422" s="10"/>
      <c r="F422" s="10"/>
      <c r="G422" s="10"/>
      <c r="H422" s="15"/>
      <c r="I422" s="10"/>
      <c r="J422" s="10"/>
      <c r="K422" s="10"/>
      <c r="L422" s="10"/>
      <c r="M422" s="31"/>
      <c r="N422" s="10"/>
      <c r="O422" s="10"/>
      <c r="P422" s="10"/>
      <c r="Q422" s="10"/>
      <c r="R422" s="10"/>
      <c r="S422" s="10"/>
      <c r="T422" s="10"/>
      <c r="U422" s="10"/>
      <c r="V422" s="10"/>
      <c r="W422" s="10"/>
      <c r="X422" s="10"/>
    </row>
    <row r="423" ht="22.5" customHeight="1">
      <c r="A423" s="10"/>
      <c r="B423" s="10"/>
      <c r="C423" s="10"/>
      <c r="D423" s="10"/>
      <c r="E423" s="10"/>
      <c r="F423" s="10"/>
      <c r="G423" s="10"/>
      <c r="H423" s="15"/>
      <c r="I423" s="10"/>
      <c r="J423" s="10"/>
      <c r="K423" s="10"/>
      <c r="L423" s="10"/>
      <c r="M423" s="31"/>
      <c r="N423" s="10"/>
      <c r="O423" s="10"/>
      <c r="P423" s="10"/>
      <c r="Q423" s="10"/>
      <c r="R423" s="10"/>
      <c r="S423" s="10"/>
      <c r="T423" s="10"/>
      <c r="U423" s="10"/>
      <c r="V423" s="10"/>
      <c r="W423" s="10"/>
      <c r="X423" s="10"/>
    </row>
    <row r="424" ht="22.5" customHeight="1">
      <c r="A424" s="10"/>
      <c r="B424" s="10"/>
      <c r="C424" s="10"/>
      <c r="D424" s="10"/>
      <c r="E424" s="10"/>
      <c r="F424" s="10"/>
      <c r="G424" s="10"/>
      <c r="H424" s="15"/>
      <c r="I424" s="10"/>
      <c r="J424" s="10"/>
      <c r="K424" s="10"/>
      <c r="L424" s="10"/>
      <c r="M424" s="31"/>
      <c r="N424" s="10"/>
      <c r="O424" s="10"/>
      <c r="P424" s="10"/>
      <c r="Q424" s="10"/>
      <c r="R424" s="10"/>
      <c r="S424" s="10"/>
      <c r="T424" s="10"/>
      <c r="U424" s="10"/>
      <c r="V424" s="10"/>
      <c r="W424" s="10"/>
      <c r="X424" s="10"/>
    </row>
    <row r="425" ht="22.5" customHeight="1">
      <c r="A425" s="10"/>
      <c r="B425" s="10"/>
      <c r="C425" s="10"/>
      <c r="D425" s="10"/>
      <c r="E425" s="10"/>
      <c r="F425" s="10"/>
      <c r="G425" s="10"/>
      <c r="H425" s="15"/>
      <c r="I425" s="10"/>
      <c r="J425" s="10"/>
      <c r="K425" s="10"/>
      <c r="L425" s="10"/>
      <c r="M425" s="31"/>
      <c r="N425" s="10"/>
      <c r="O425" s="10"/>
      <c r="P425" s="10"/>
      <c r="Q425" s="10"/>
      <c r="R425" s="10"/>
      <c r="S425" s="10"/>
      <c r="T425" s="10"/>
      <c r="U425" s="10"/>
      <c r="V425" s="10"/>
      <c r="W425" s="10"/>
      <c r="X425" s="10"/>
    </row>
    <row r="426" ht="22.5" customHeight="1">
      <c r="A426" s="10"/>
      <c r="B426" s="10"/>
      <c r="C426" s="10"/>
      <c r="D426" s="10"/>
      <c r="E426" s="10"/>
      <c r="F426" s="10"/>
      <c r="G426" s="10"/>
      <c r="H426" s="15"/>
      <c r="I426" s="10"/>
      <c r="J426" s="10"/>
      <c r="K426" s="10"/>
      <c r="L426" s="10"/>
      <c r="M426" s="31"/>
      <c r="N426" s="10"/>
      <c r="O426" s="10"/>
      <c r="P426" s="10"/>
      <c r="Q426" s="10"/>
      <c r="R426" s="10"/>
      <c r="S426" s="10"/>
      <c r="T426" s="10"/>
      <c r="U426" s="10"/>
      <c r="V426" s="10"/>
      <c r="W426" s="10"/>
      <c r="X426" s="10"/>
    </row>
    <row r="427" ht="22.5" customHeight="1">
      <c r="A427" s="10"/>
      <c r="B427" s="10"/>
      <c r="C427" s="10"/>
      <c r="D427" s="10"/>
      <c r="E427" s="10"/>
      <c r="F427" s="10"/>
      <c r="G427" s="10"/>
      <c r="H427" s="15"/>
      <c r="I427" s="10"/>
      <c r="J427" s="10"/>
      <c r="K427" s="10"/>
      <c r="L427" s="10"/>
      <c r="M427" s="31"/>
      <c r="N427" s="10"/>
      <c r="O427" s="10"/>
      <c r="P427" s="10"/>
      <c r="Q427" s="10"/>
      <c r="R427" s="10"/>
      <c r="S427" s="10"/>
      <c r="T427" s="10"/>
      <c r="U427" s="10"/>
      <c r="V427" s="10"/>
      <c r="W427" s="10"/>
      <c r="X427" s="10"/>
    </row>
    <row r="428" ht="22.5" customHeight="1">
      <c r="A428" s="10"/>
      <c r="B428" s="10"/>
      <c r="C428" s="10"/>
      <c r="D428" s="10"/>
      <c r="E428" s="10"/>
      <c r="F428" s="10"/>
      <c r="G428" s="10"/>
      <c r="H428" s="15"/>
      <c r="I428" s="10"/>
      <c r="J428" s="10"/>
      <c r="K428" s="10"/>
      <c r="L428" s="10"/>
      <c r="M428" s="31"/>
      <c r="N428" s="10"/>
      <c r="O428" s="10"/>
      <c r="P428" s="10"/>
      <c r="Q428" s="10"/>
      <c r="R428" s="10"/>
      <c r="S428" s="10"/>
      <c r="T428" s="10"/>
      <c r="U428" s="10"/>
      <c r="V428" s="10"/>
      <c r="W428" s="10"/>
      <c r="X428" s="10"/>
    </row>
    <row r="429" ht="22.5" customHeight="1">
      <c r="A429" s="10"/>
      <c r="B429" s="10"/>
      <c r="C429" s="10"/>
      <c r="D429" s="10"/>
      <c r="E429" s="10"/>
      <c r="F429" s="10"/>
      <c r="G429" s="10"/>
      <c r="H429" s="15"/>
      <c r="I429" s="10"/>
      <c r="J429" s="10"/>
      <c r="K429" s="10"/>
      <c r="L429" s="10"/>
      <c r="M429" s="31"/>
      <c r="N429" s="10"/>
      <c r="O429" s="10"/>
      <c r="P429" s="10"/>
      <c r="Q429" s="10"/>
      <c r="R429" s="10"/>
      <c r="S429" s="10"/>
      <c r="T429" s="10"/>
      <c r="U429" s="10"/>
      <c r="V429" s="10"/>
      <c r="W429" s="10"/>
      <c r="X429" s="10"/>
    </row>
    <row r="430" ht="22.5" customHeight="1">
      <c r="A430" s="10"/>
      <c r="B430" s="10"/>
      <c r="C430" s="10"/>
      <c r="D430" s="10"/>
      <c r="E430" s="10"/>
      <c r="F430" s="10"/>
      <c r="G430" s="10"/>
      <c r="H430" s="15"/>
      <c r="I430" s="10"/>
      <c r="J430" s="10"/>
      <c r="K430" s="10"/>
      <c r="L430" s="10"/>
      <c r="M430" s="31"/>
      <c r="N430" s="10"/>
      <c r="O430" s="10"/>
      <c r="P430" s="10"/>
      <c r="Q430" s="10"/>
      <c r="R430" s="10"/>
      <c r="S430" s="10"/>
      <c r="T430" s="10"/>
      <c r="U430" s="10"/>
      <c r="V430" s="10"/>
      <c r="W430" s="10"/>
      <c r="X430" s="10"/>
    </row>
    <row r="431" ht="22.5" customHeight="1">
      <c r="A431" s="10"/>
      <c r="B431" s="10"/>
      <c r="C431" s="10"/>
      <c r="D431" s="10"/>
      <c r="E431" s="10"/>
      <c r="F431" s="10"/>
      <c r="G431" s="10"/>
      <c r="H431" s="15"/>
      <c r="I431" s="10"/>
      <c r="J431" s="10"/>
      <c r="K431" s="10"/>
      <c r="L431" s="10"/>
      <c r="M431" s="31"/>
      <c r="N431" s="10"/>
      <c r="O431" s="10"/>
      <c r="P431" s="10"/>
      <c r="Q431" s="10"/>
      <c r="R431" s="10"/>
      <c r="S431" s="10"/>
      <c r="T431" s="10"/>
      <c r="U431" s="10"/>
      <c r="V431" s="10"/>
      <c r="W431" s="10"/>
      <c r="X431" s="10"/>
    </row>
    <row r="432" ht="22.5" customHeight="1">
      <c r="A432" s="10"/>
      <c r="B432" s="10"/>
      <c r="C432" s="10"/>
      <c r="D432" s="10"/>
      <c r="E432" s="10"/>
      <c r="F432" s="10"/>
      <c r="G432" s="10"/>
      <c r="H432" s="15"/>
      <c r="I432" s="10"/>
      <c r="J432" s="10"/>
      <c r="K432" s="10"/>
      <c r="L432" s="10"/>
      <c r="M432" s="31"/>
      <c r="N432" s="10"/>
      <c r="O432" s="10"/>
      <c r="P432" s="10"/>
      <c r="Q432" s="10"/>
      <c r="R432" s="10"/>
      <c r="S432" s="10"/>
      <c r="T432" s="10"/>
      <c r="U432" s="10"/>
      <c r="V432" s="10"/>
      <c r="W432" s="10"/>
      <c r="X432" s="10"/>
    </row>
    <row r="433" ht="22.5" customHeight="1">
      <c r="A433" s="10"/>
      <c r="B433" s="10"/>
      <c r="C433" s="10"/>
      <c r="D433" s="10"/>
      <c r="E433" s="10"/>
      <c r="F433" s="10"/>
      <c r="G433" s="10"/>
      <c r="H433" s="15"/>
      <c r="I433" s="10"/>
      <c r="J433" s="10"/>
      <c r="K433" s="10"/>
      <c r="L433" s="10"/>
      <c r="M433" s="31"/>
      <c r="N433" s="10"/>
      <c r="O433" s="10"/>
      <c r="P433" s="10"/>
      <c r="Q433" s="10"/>
      <c r="R433" s="10"/>
      <c r="S433" s="10"/>
      <c r="T433" s="10"/>
      <c r="U433" s="10"/>
      <c r="V433" s="10"/>
      <c r="W433" s="10"/>
      <c r="X433" s="10"/>
    </row>
    <row r="434" ht="22.5" customHeight="1">
      <c r="A434" s="10"/>
      <c r="B434" s="10"/>
      <c r="C434" s="10"/>
      <c r="D434" s="10"/>
      <c r="E434" s="10"/>
      <c r="F434" s="10"/>
      <c r="G434" s="10"/>
      <c r="H434" s="15"/>
      <c r="I434" s="10"/>
      <c r="J434" s="10"/>
      <c r="K434" s="10"/>
      <c r="L434" s="10"/>
      <c r="M434" s="31"/>
      <c r="N434" s="10"/>
      <c r="O434" s="10"/>
      <c r="P434" s="10"/>
      <c r="Q434" s="10"/>
      <c r="R434" s="10"/>
      <c r="S434" s="10"/>
      <c r="T434" s="10"/>
      <c r="U434" s="10"/>
      <c r="V434" s="10"/>
      <c r="W434" s="10"/>
      <c r="X434" s="10"/>
    </row>
    <row r="435" ht="22.5" customHeight="1">
      <c r="A435" s="10"/>
      <c r="B435" s="10"/>
      <c r="C435" s="10"/>
      <c r="D435" s="10"/>
      <c r="E435" s="10"/>
      <c r="F435" s="10"/>
      <c r="G435" s="10"/>
      <c r="H435" s="15"/>
      <c r="I435" s="10"/>
      <c r="J435" s="10"/>
      <c r="K435" s="10"/>
      <c r="L435" s="10"/>
      <c r="M435" s="31"/>
      <c r="N435" s="10"/>
      <c r="O435" s="10"/>
      <c r="P435" s="10"/>
      <c r="Q435" s="10"/>
      <c r="R435" s="10"/>
      <c r="S435" s="10"/>
      <c r="T435" s="10"/>
      <c r="U435" s="10"/>
      <c r="V435" s="10"/>
      <c r="W435" s="10"/>
      <c r="X435" s="10"/>
    </row>
    <row r="436" ht="22.5" customHeight="1">
      <c r="A436" s="10"/>
      <c r="B436" s="10"/>
      <c r="C436" s="10"/>
      <c r="D436" s="10"/>
      <c r="E436" s="10"/>
      <c r="F436" s="10"/>
      <c r="G436" s="10"/>
      <c r="H436" s="15"/>
      <c r="I436" s="10"/>
      <c r="J436" s="10"/>
      <c r="K436" s="10"/>
      <c r="L436" s="10"/>
      <c r="M436" s="31"/>
      <c r="N436" s="10"/>
      <c r="O436" s="10"/>
      <c r="P436" s="10"/>
      <c r="Q436" s="10"/>
      <c r="R436" s="10"/>
      <c r="S436" s="10"/>
      <c r="T436" s="10"/>
      <c r="U436" s="10"/>
      <c r="V436" s="10"/>
      <c r="W436" s="10"/>
      <c r="X436" s="10"/>
    </row>
    <row r="437" ht="22.5" customHeight="1">
      <c r="A437" s="10"/>
      <c r="B437" s="10"/>
      <c r="C437" s="10"/>
      <c r="D437" s="10"/>
      <c r="E437" s="10"/>
      <c r="F437" s="10"/>
      <c r="G437" s="10"/>
      <c r="H437" s="15"/>
      <c r="I437" s="10"/>
      <c r="J437" s="10"/>
      <c r="K437" s="10"/>
      <c r="L437" s="10"/>
      <c r="M437" s="31"/>
      <c r="N437" s="10"/>
      <c r="O437" s="10"/>
      <c r="P437" s="10"/>
      <c r="Q437" s="10"/>
      <c r="R437" s="10"/>
      <c r="S437" s="10"/>
      <c r="T437" s="10"/>
      <c r="U437" s="10"/>
      <c r="V437" s="10"/>
      <c r="W437" s="10"/>
      <c r="X437" s="10"/>
    </row>
    <row r="438" ht="22.5" customHeight="1">
      <c r="A438" s="10"/>
      <c r="B438" s="10"/>
      <c r="C438" s="10"/>
      <c r="D438" s="10"/>
      <c r="E438" s="10"/>
      <c r="F438" s="10"/>
      <c r="G438" s="10"/>
      <c r="H438" s="15"/>
      <c r="I438" s="10"/>
      <c r="J438" s="10"/>
      <c r="K438" s="10"/>
      <c r="L438" s="10"/>
      <c r="M438" s="31"/>
      <c r="N438" s="10"/>
      <c r="O438" s="10"/>
      <c r="P438" s="10"/>
      <c r="Q438" s="10"/>
      <c r="R438" s="10"/>
      <c r="S438" s="10"/>
      <c r="T438" s="10"/>
      <c r="U438" s="10"/>
      <c r="V438" s="10"/>
      <c r="W438" s="10"/>
      <c r="X438" s="10"/>
    </row>
    <row r="439" ht="22.5" customHeight="1">
      <c r="A439" s="10"/>
      <c r="B439" s="10"/>
      <c r="C439" s="10"/>
      <c r="D439" s="10"/>
      <c r="E439" s="10"/>
      <c r="F439" s="10"/>
      <c r="G439" s="10"/>
      <c r="H439" s="15"/>
      <c r="I439" s="10"/>
      <c r="J439" s="10"/>
      <c r="K439" s="10"/>
      <c r="L439" s="10"/>
      <c r="M439" s="31"/>
      <c r="N439" s="10"/>
      <c r="O439" s="10"/>
      <c r="P439" s="10"/>
      <c r="Q439" s="10"/>
      <c r="R439" s="10"/>
      <c r="S439" s="10"/>
      <c r="T439" s="10"/>
      <c r="U439" s="10"/>
      <c r="V439" s="10"/>
      <c r="W439" s="10"/>
      <c r="X439" s="10"/>
    </row>
    <row r="440" ht="22.5" customHeight="1">
      <c r="A440" s="10"/>
      <c r="B440" s="10"/>
      <c r="C440" s="10"/>
      <c r="D440" s="10"/>
      <c r="E440" s="10"/>
      <c r="F440" s="10"/>
      <c r="G440" s="10"/>
      <c r="H440" s="15"/>
      <c r="I440" s="10"/>
      <c r="J440" s="10"/>
      <c r="K440" s="10"/>
      <c r="L440" s="10"/>
      <c r="M440" s="31"/>
      <c r="N440" s="10"/>
      <c r="O440" s="10"/>
      <c r="P440" s="10"/>
      <c r="Q440" s="10"/>
      <c r="R440" s="10"/>
      <c r="S440" s="10"/>
      <c r="T440" s="10"/>
      <c r="U440" s="10"/>
      <c r="V440" s="10"/>
      <c r="W440" s="10"/>
      <c r="X440" s="10"/>
    </row>
    <row r="441" ht="22.5" customHeight="1">
      <c r="A441" s="10"/>
      <c r="B441" s="10"/>
      <c r="C441" s="10"/>
      <c r="D441" s="10"/>
      <c r="E441" s="10"/>
      <c r="F441" s="10"/>
      <c r="G441" s="10"/>
      <c r="H441" s="15"/>
      <c r="I441" s="10"/>
      <c r="J441" s="10"/>
      <c r="K441" s="10"/>
      <c r="L441" s="10"/>
      <c r="M441" s="31"/>
      <c r="N441" s="10"/>
      <c r="O441" s="10"/>
      <c r="P441" s="10"/>
      <c r="Q441" s="10"/>
      <c r="R441" s="10"/>
      <c r="S441" s="10"/>
      <c r="T441" s="10"/>
      <c r="U441" s="10"/>
      <c r="V441" s="10"/>
      <c r="W441" s="10"/>
      <c r="X441" s="10"/>
    </row>
    <row r="442" ht="22.5" customHeight="1">
      <c r="A442" s="10"/>
      <c r="B442" s="10"/>
      <c r="C442" s="10"/>
      <c r="D442" s="10"/>
      <c r="E442" s="10"/>
      <c r="F442" s="10"/>
      <c r="G442" s="10"/>
      <c r="H442" s="15"/>
      <c r="I442" s="10"/>
      <c r="J442" s="10"/>
      <c r="K442" s="10"/>
      <c r="L442" s="10"/>
      <c r="M442" s="31"/>
      <c r="N442" s="10"/>
      <c r="O442" s="10"/>
      <c r="P442" s="10"/>
      <c r="Q442" s="10"/>
      <c r="R442" s="10"/>
      <c r="S442" s="10"/>
      <c r="T442" s="10"/>
      <c r="U442" s="10"/>
      <c r="V442" s="10"/>
      <c r="W442" s="10"/>
      <c r="X442" s="10"/>
    </row>
    <row r="443" ht="22.5" customHeight="1">
      <c r="A443" s="10"/>
      <c r="B443" s="10"/>
      <c r="C443" s="10"/>
      <c r="D443" s="10"/>
      <c r="E443" s="10"/>
      <c r="F443" s="10"/>
      <c r="G443" s="10"/>
      <c r="H443" s="15"/>
      <c r="I443" s="10"/>
      <c r="J443" s="10"/>
      <c r="K443" s="10"/>
      <c r="L443" s="10"/>
      <c r="M443" s="31"/>
      <c r="N443" s="10"/>
      <c r="O443" s="10"/>
      <c r="P443" s="10"/>
      <c r="Q443" s="10"/>
      <c r="R443" s="10"/>
      <c r="S443" s="10"/>
      <c r="T443" s="10"/>
      <c r="U443" s="10"/>
      <c r="V443" s="10"/>
      <c r="W443" s="10"/>
      <c r="X443" s="10"/>
    </row>
    <row r="444" ht="22.5" customHeight="1">
      <c r="A444" s="10"/>
      <c r="B444" s="10"/>
      <c r="C444" s="10"/>
      <c r="D444" s="10"/>
      <c r="E444" s="10"/>
      <c r="F444" s="10"/>
      <c r="G444" s="10"/>
      <c r="H444" s="15"/>
      <c r="I444" s="10"/>
      <c r="J444" s="10"/>
      <c r="K444" s="10"/>
      <c r="L444" s="10"/>
      <c r="M444" s="31"/>
      <c r="N444" s="10"/>
      <c r="O444" s="10"/>
      <c r="P444" s="10"/>
      <c r="Q444" s="10"/>
      <c r="R444" s="10"/>
      <c r="S444" s="10"/>
      <c r="T444" s="10"/>
      <c r="U444" s="10"/>
      <c r="V444" s="10"/>
      <c r="W444" s="10"/>
      <c r="X444" s="10"/>
    </row>
    <row r="445" ht="22.5" customHeight="1">
      <c r="A445" s="10"/>
      <c r="B445" s="10"/>
      <c r="C445" s="10"/>
      <c r="D445" s="10"/>
      <c r="E445" s="10"/>
      <c r="F445" s="10"/>
      <c r="G445" s="10"/>
      <c r="H445" s="15"/>
      <c r="I445" s="10"/>
      <c r="J445" s="10"/>
      <c r="K445" s="10"/>
      <c r="L445" s="10"/>
      <c r="M445" s="31"/>
      <c r="N445" s="10"/>
      <c r="O445" s="10"/>
      <c r="P445" s="10"/>
      <c r="Q445" s="10"/>
      <c r="R445" s="10"/>
      <c r="S445" s="10"/>
      <c r="T445" s="10"/>
      <c r="U445" s="10"/>
      <c r="V445" s="10"/>
      <c r="W445" s="10"/>
      <c r="X445" s="10"/>
    </row>
    <row r="446" ht="22.5" customHeight="1">
      <c r="A446" s="10"/>
      <c r="B446" s="10"/>
      <c r="C446" s="10"/>
      <c r="D446" s="10"/>
      <c r="E446" s="10"/>
      <c r="F446" s="10"/>
      <c r="G446" s="10"/>
      <c r="H446" s="15"/>
      <c r="I446" s="10"/>
      <c r="J446" s="10"/>
      <c r="K446" s="10"/>
      <c r="L446" s="10"/>
      <c r="M446" s="31"/>
      <c r="N446" s="10"/>
      <c r="O446" s="10"/>
      <c r="P446" s="10"/>
      <c r="Q446" s="10"/>
      <c r="R446" s="10"/>
      <c r="S446" s="10"/>
      <c r="T446" s="10"/>
      <c r="U446" s="10"/>
      <c r="V446" s="10"/>
      <c r="W446" s="10"/>
      <c r="X446" s="10"/>
    </row>
    <row r="447" ht="22.5" customHeight="1">
      <c r="A447" s="10"/>
      <c r="B447" s="10"/>
      <c r="C447" s="10"/>
      <c r="D447" s="10"/>
      <c r="E447" s="10"/>
      <c r="F447" s="10"/>
      <c r="G447" s="10"/>
      <c r="H447" s="15"/>
      <c r="I447" s="10"/>
      <c r="J447" s="10"/>
      <c r="K447" s="10"/>
      <c r="L447" s="10"/>
      <c r="M447" s="31"/>
      <c r="N447" s="10"/>
      <c r="O447" s="10"/>
      <c r="P447" s="10"/>
      <c r="Q447" s="10"/>
      <c r="R447" s="10"/>
      <c r="S447" s="10"/>
      <c r="T447" s="10"/>
      <c r="U447" s="10"/>
      <c r="V447" s="10"/>
      <c r="W447" s="10"/>
      <c r="X447" s="10"/>
    </row>
    <row r="448" ht="22.5" customHeight="1">
      <c r="A448" s="10"/>
      <c r="B448" s="10"/>
      <c r="C448" s="10"/>
      <c r="D448" s="10"/>
      <c r="E448" s="10"/>
      <c r="F448" s="10"/>
      <c r="G448" s="10"/>
      <c r="H448" s="15"/>
      <c r="I448" s="10"/>
      <c r="J448" s="10"/>
      <c r="K448" s="10"/>
      <c r="L448" s="10"/>
      <c r="M448" s="31"/>
      <c r="N448" s="10"/>
      <c r="O448" s="10"/>
      <c r="P448" s="10"/>
      <c r="Q448" s="10"/>
      <c r="R448" s="10"/>
      <c r="S448" s="10"/>
      <c r="T448" s="10"/>
      <c r="U448" s="10"/>
      <c r="V448" s="10"/>
      <c r="W448" s="10"/>
      <c r="X448" s="10"/>
    </row>
    <row r="449" ht="22.5" customHeight="1">
      <c r="A449" s="10"/>
      <c r="B449" s="10"/>
      <c r="C449" s="10"/>
      <c r="D449" s="10"/>
      <c r="E449" s="10"/>
      <c r="F449" s="10"/>
      <c r="G449" s="10"/>
      <c r="H449" s="15"/>
      <c r="I449" s="10"/>
      <c r="J449" s="10"/>
      <c r="K449" s="10"/>
      <c r="L449" s="10"/>
      <c r="M449" s="31"/>
      <c r="N449" s="10"/>
      <c r="O449" s="10"/>
      <c r="P449" s="10"/>
      <c r="Q449" s="10"/>
      <c r="R449" s="10"/>
      <c r="S449" s="10"/>
      <c r="T449" s="10"/>
      <c r="U449" s="10"/>
      <c r="V449" s="10"/>
      <c r="W449" s="10"/>
      <c r="X449" s="10"/>
    </row>
    <row r="450" ht="22.5" customHeight="1">
      <c r="A450" s="10"/>
      <c r="B450" s="10"/>
      <c r="C450" s="10"/>
      <c r="D450" s="10"/>
      <c r="E450" s="10"/>
      <c r="F450" s="10"/>
      <c r="G450" s="10"/>
      <c r="H450" s="15"/>
      <c r="I450" s="10"/>
      <c r="J450" s="10"/>
      <c r="K450" s="10"/>
      <c r="L450" s="10"/>
      <c r="M450" s="31"/>
      <c r="N450" s="10"/>
      <c r="O450" s="10"/>
      <c r="P450" s="10"/>
      <c r="Q450" s="10"/>
      <c r="R450" s="10"/>
      <c r="S450" s="10"/>
      <c r="T450" s="10"/>
      <c r="U450" s="10"/>
      <c r="V450" s="10"/>
      <c r="W450" s="10"/>
      <c r="X450" s="10"/>
    </row>
    <row r="451" ht="22.5" customHeight="1">
      <c r="A451" s="10"/>
      <c r="B451" s="10"/>
      <c r="C451" s="10"/>
      <c r="D451" s="10"/>
      <c r="E451" s="10"/>
      <c r="F451" s="10"/>
      <c r="G451" s="10"/>
      <c r="H451" s="15"/>
      <c r="I451" s="10"/>
      <c r="J451" s="10"/>
      <c r="K451" s="10"/>
      <c r="L451" s="10"/>
      <c r="M451" s="31"/>
      <c r="N451" s="10"/>
      <c r="O451" s="10"/>
      <c r="P451" s="10"/>
      <c r="Q451" s="10"/>
      <c r="R451" s="10"/>
      <c r="S451" s="10"/>
      <c r="T451" s="10"/>
      <c r="U451" s="10"/>
      <c r="V451" s="10"/>
      <c r="W451" s="10"/>
      <c r="X451" s="10"/>
    </row>
    <row r="452" ht="22.5" customHeight="1">
      <c r="A452" s="10"/>
      <c r="B452" s="10"/>
      <c r="C452" s="10"/>
      <c r="D452" s="10"/>
      <c r="E452" s="10"/>
      <c r="F452" s="10"/>
      <c r="G452" s="10"/>
      <c r="H452" s="15"/>
      <c r="I452" s="10"/>
      <c r="J452" s="10"/>
      <c r="K452" s="10"/>
      <c r="L452" s="10"/>
      <c r="M452" s="31"/>
      <c r="N452" s="10"/>
      <c r="O452" s="10"/>
      <c r="P452" s="10"/>
      <c r="Q452" s="10"/>
      <c r="R452" s="10"/>
      <c r="S452" s="10"/>
      <c r="T452" s="10"/>
      <c r="U452" s="10"/>
      <c r="V452" s="10"/>
      <c r="W452" s="10"/>
      <c r="X452" s="10"/>
    </row>
    <row r="453" ht="22.5" customHeight="1">
      <c r="A453" s="10"/>
      <c r="B453" s="10"/>
      <c r="C453" s="10"/>
      <c r="D453" s="10"/>
      <c r="E453" s="10"/>
      <c r="F453" s="10"/>
      <c r="G453" s="10"/>
      <c r="H453" s="15"/>
      <c r="I453" s="10"/>
      <c r="J453" s="10"/>
      <c r="K453" s="10"/>
      <c r="L453" s="10"/>
      <c r="M453" s="31"/>
      <c r="N453" s="10"/>
      <c r="O453" s="10"/>
      <c r="P453" s="10"/>
      <c r="Q453" s="10"/>
      <c r="R453" s="10"/>
      <c r="S453" s="10"/>
      <c r="T453" s="10"/>
      <c r="U453" s="10"/>
      <c r="V453" s="10"/>
      <c r="W453" s="10"/>
      <c r="X453" s="10"/>
    </row>
    <row r="454" ht="22.5" customHeight="1">
      <c r="A454" s="10"/>
      <c r="B454" s="10"/>
      <c r="C454" s="10"/>
      <c r="D454" s="10"/>
      <c r="E454" s="10"/>
      <c r="F454" s="10"/>
      <c r="G454" s="10"/>
      <c r="H454" s="15"/>
      <c r="I454" s="10"/>
      <c r="J454" s="10"/>
      <c r="K454" s="10"/>
      <c r="L454" s="10"/>
      <c r="M454" s="31"/>
      <c r="N454" s="10"/>
      <c r="O454" s="10"/>
      <c r="P454" s="10"/>
      <c r="Q454" s="10"/>
      <c r="R454" s="10"/>
      <c r="S454" s="10"/>
      <c r="T454" s="10"/>
      <c r="U454" s="10"/>
      <c r="V454" s="10"/>
      <c r="W454" s="10"/>
      <c r="X454" s="10"/>
    </row>
    <row r="455" ht="22.5" customHeight="1">
      <c r="A455" s="10"/>
      <c r="B455" s="10"/>
      <c r="C455" s="10"/>
      <c r="D455" s="10"/>
      <c r="E455" s="10"/>
      <c r="F455" s="10"/>
      <c r="G455" s="10"/>
      <c r="H455" s="15"/>
      <c r="I455" s="10"/>
      <c r="J455" s="10"/>
      <c r="K455" s="10"/>
      <c r="L455" s="10"/>
      <c r="M455" s="31"/>
      <c r="N455" s="10"/>
      <c r="O455" s="10"/>
      <c r="P455" s="10"/>
      <c r="Q455" s="10"/>
      <c r="R455" s="10"/>
      <c r="S455" s="10"/>
      <c r="T455" s="10"/>
      <c r="U455" s="10"/>
      <c r="V455" s="10"/>
      <c r="W455" s="10"/>
      <c r="X455" s="10"/>
    </row>
    <row r="456" ht="22.5" customHeight="1">
      <c r="A456" s="10"/>
      <c r="B456" s="10"/>
      <c r="C456" s="10"/>
      <c r="D456" s="10"/>
      <c r="E456" s="10"/>
      <c r="F456" s="10"/>
      <c r="G456" s="10"/>
      <c r="H456" s="15"/>
      <c r="I456" s="10"/>
      <c r="J456" s="10"/>
      <c r="K456" s="10"/>
      <c r="L456" s="10"/>
      <c r="M456" s="31"/>
      <c r="N456" s="10"/>
      <c r="O456" s="10"/>
      <c r="P456" s="10"/>
      <c r="Q456" s="10"/>
      <c r="R456" s="10"/>
      <c r="S456" s="10"/>
      <c r="T456" s="10"/>
      <c r="U456" s="10"/>
      <c r="V456" s="10"/>
      <c r="W456" s="10"/>
      <c r="X456" s="10"/>
    </row>
    <row r="457" ht="22.5" customHeight="1">
      <c r="A457" s="10"/>
      <c r="B457" s="10"/>
      <c r="C457" s="10"/>
      <c r="D457" s="10"/>
      <c r="E457" s="10"/>
      <c r="F457" s="10"/>
      <c r="G457" s="10"/>
      <c r="H457" s="15"/>
      <c r="I457" s="10"/>
      <c r="J457" s="10"/>
      <c r="K457" s="10"/>
      <c r="L457" s="10"/>
      <c r="M457" s="31"/>
      <c r="N457" s="10"/>
      <c r="O457" s="10"/>
      <c r="P457" s="10"/>
      <c r="Q457" s="10"/>
      <c r="R457" s="10"/>
      <c r="S457" s="10"/>
      <c r="T457" s="10"/>
      <c r="U457" s="10"/>
      <c r="V457" s="10"/>
      <c r="W457" s="10"/>
      <c r="X457" s="10"/>
    </row>
    <row r="458" ht="22.5" customHeight="1">
      <c r="A458" s="10"/>
      <c r="B458" s="10"/>
      <c r="C458" s="10"/>
      <c r="D458" s="10"/>
      <c r="E458" s="10"/>
      <c r="F458" s="10"/>
      <c r="G458" s="10"/>
      <c r="H458" s="15"/>
      <c r="I458" s="10"/>
      <c r="J458" s="10"/>
      <c r="K458" s="10"/>
      <c r="L458" s="10"/>
      <c r="M458" s="31"/>
      <c r="N458" s="10"/>
      <c r="O458" s="10"/>
      <c r="P458" s="10"/>
      <c r="Q458" s="10"/>
      <c r="R458" s="10"/>
      <c r="S458" s="10"/>
      <c r="T458" s="10"/>
      <c r="U458" s="10"/>
      <c r="V458" s="10"/>
      <c r="W458" s="10"/>
      <c r="X458" s="10"/>
    </row>
    <row r="459" ht="22.5" customHeight="1">
      <c r="A459" s="10"/>
      <c r="B459" s="10"/>
      <c r="C459" s="10"/>
      <c r="D459" s="10"/>
      <c r="E459" s="10"/>
      <c r="F459" s="10"/>
      <c r="G459" s="10"/>
      <c r="H459" s="15"/>
      <c r="I459" s="10"/>
      <c r="J459" s="10"/>
      <c r="K459" s="10"/>
      <c r="L459" s="10"/>
      <c r="M459" s="31"/>
      <c r="N459" s="10"/>
      <c r="O459" s="10"/>
      <c r="P459" s="10"/>
      <c r="Q459" s="10"/>
      <c r="R459" s="10"/>
      <c r="S459" s="10"/>
      <c r="T459" s="10"/>
      <c r="U459" s="10"/>
      <c r="V459" s="10"/>
      <c r="W459" s="10"/>
      <c r="X459" s="10"/>
    </row>
    <row r="460" ht="22.5" customHeight="1">
      <c r="A460" s="10"/>
      <c r="B460" s="10"/>
      <c r="C460" s="10"/>
      <c r="D460" s="10"/>
      <c r="E460" s="10"/>
      <c r="F460" s="10"/>
      <c r="G460" s="10"/>
      <c r="H460" s="15"/>
      <c r="I460" s="10"/>
      <c r="J460" s="10"/>
      <c r="K460" s="10"/>
      <c r="L460" s="10"/>
      <c r="M460" s="31"/>
      <c r="N460" s="10"/>
      <c r="O460" s="10"/>
      <c r="P460" s="10"/>
      <c r="Q460" s="10"/>
      <c r="R460" s="10"/>
      <c r="S460" s="10"/>
      <c r="T460" s="10"/>
      <c r="U460" s="10"/>
      <c r="V460" s="10"/>
      <c r="W460" s="10"/>
      <c r="X460" s="10"/>
    </row>
    <row r="461" ht="22.5" customHeight="1">
      <c r="A461" s="10"/>
      <c r="B461" s="10"/>
      <c r="C461" s="10"/>
      <c r="D461" s="10"/>
      <c r="E461" s="10"/>
      <c r="F461" s="10"/>
      <c r="G461" s="10"/>
      <c r="H461" s="15"/>
      <c r="I461" s="10"/>
      <c r="J461" s="10"/>
      <c r="K461" s="10"/>
      <c r="L461" s="10"/>
      <c r="M461" s="31"/>
      <c r="N461" s="10"/>
      <c r="O461" s="10"/>
      <c r="P461" s="10"/>
      <c r="Q461" s="10"/>
      <c r="R461" s="10"/>
      <c r="S461" s="10"/>
      <c r="T461" s="10"/>
      <c r="U461" s="10"/>
      <c r="V461" s="10"/>
      <c r="W461" s="10"/>
      <c r="X461" s="10"/>
    </row>
    <row r="462" ht="22.5" customHeight="1">
      <c r="A462" s="10"/>
      <c r="B462" s="10"/>
      <c r="C462" s="10"/>
      <c r="D462" s="10"/>
      <c r="E462" s="10"/>
      <c r="F462" s="10"/>
      <c r="G462" s="10"/>
      <c r="H462" s="15"/>
      <c r="I462" s="10"/>
      <c r="J462" s="10"/>
      <c r="K462" s="10"/>
      <c r="L462" s="10"/>
      <c r="M462" s="31"/>
      <c r="N462" s="10"/>
      <c r="O462" s="10"/>
      <c r="P462" s="10"/>
      <c r="Q462" s="10"/>
      <c r="R462" s="10"/>
      <c r="S462" s="10"/>
      <c r="T462" s="10"/>
      <c r="U462" s="10"/>
      <c r="V462" s="10"/>
      <c r="W462" s="10"/>
      <c r="X462" s="10"/>
    </row>
    <row r="463" ht="22.5" customHeight="1">
      <c r="A463" s="10"/>
      <c r="B463" s="10"/>
      <c r="C463" s="10"/>
      <c r="D463" s="10"/>
      <c r="E463" s="10"/>
      <c r="F463" s="10"/>
      <c r="G463" s="10"/>
      <c r="H463" s="15"/>
      <c r="I463" s="10"/>
      <c r="J463" s="10"/>
      <c r="K463" s="10"/>
      <c r="L463" s="10"/>
      <c r="M463" s="31"/>
      <c r="N463" s="10"/>
      <c r="O463" s="10"/>
      <c r="P463" s="10"/>
      <c r="Q463" s="10"/>
      <c r="R463" s="10"/>
      <c r="S463" s="10"/>
      <c r="T463" s="10"/>
      <c r="U463" s="10"/>
      <c r="V463" s="10"/>
      <c r="W463" s="10"/>
      <c r="X463" s="10"/>
    </row>
    <row r="464" ht="22.5" customHeight="1">
      <c r="A464" s="10"/>
      <c r="B464" s="10"/>
      <c r="C464" s="10"/>
      <c r="D464" s="10"/>
      <c r="E464" s="10"/>
      <c r="F464" s="10"/>
      <c r="G464" s="10"/>
      <c r="H464" s="15"/>
      <c r="I464" s="10"/>
      <c r="J464" s="10"/>
      <c r="K464" s="10"/>
      <c r="L464" s="10"/>
      <c r="M464" s="31"/>
      <c r="N464" s="10"/>
      <c r="O464" s="10"/>
      <c r="P464" s="10"/>
      <c r="Q464" s="10"/>
      <c r="R464" s="10"/>
      <c r="S464" s="10"/>
      <c r="T464" s="10"/>
      <c r="U464" s="10"/>
      <c r="V464" s="10"/>
      <c r="W464" s="10"/>
      <c r="X464" s="10"/>
    </row>
    <row r="465" ht="22.5" customHeight="1">
      <c r="A465" s="10"/>
      <c r="B465" s="10"/>
      <c r="C465" s="10"/>
      <c r="D465" s="10"/>
      <c r="E465" s="10"/>
      <c r="F465" s="10"/>
      <c r="G465" s="10"/>
      <c r="H465" s="15"/>
      <c r="I465" s="10"/>
      <c r="J465" s="10"/>
      <c r="K465" s="10"/>
      <c r="L465" s="10"/>
      <c r="M465" s="31"/>
      <c r="N465" s="10"/>
      <c r="O465" s="10"/>
      <c r="P465" s="10"/>
      <c r="Q465" s="10"/>
      <c r="R465" s="10"/>
      <c r="S465" s="10"/>
      <c r="T465" s="10"/>
      <c r="U465" s="10"/>
      <c r="V465" s="10"/>
      <c r="W465" s="10"/>
      <c r="X465" s="10"/>
    </row>
    <row r="466" ht="22.5" customHeight="1">
      <c r="A466" s="10"/>
      <c r="B466" s="10"/>
      <c r="C466" s="10"/>
      <c r="D466" s="10"/>
      <c r="E466" s="10"/>
      <c r="F466" s="10"/>
      <c r="G466" s="10"/>
      <c r="H466" s="15"/>
      <c r="I466" s="10"/>
      <c r="J466" s="10"/>
      <c r="K466" s="10"/>
      <c r="L466" s="10"/>
      <c r="M466" s="31"/>
      <c r="N466" s="10"/>
      <c r="O466" s="10"/>
      <c r="P466" s="10"/>
      <c r="Q466" s="10"/>
      <c r="R466" s="10"/>
      <c r="S466" s="10"/>
      <c r="T466" s="10"/>
      <c r="U466" s="10"/>
      <c r="V466" s="10"/>
      <c r="W466" s="10"/>
      <c r="X466" s="10"/>
    </row>
    <row r="467" ht="22.5" customHeight="1">
      <c r="A467" s="10"/>
      <c r="B467" s="10"/>
      <c r="C467" s="10"/>
      <c r="D467" s="10"/>
      <c r="E467" s="10"/>
      <c r="F467" s="10"/>
      <c r="G467" s="10"/>
      <c r="H467" s="15"/>
      <c r="I467" s="10"/>
      <c r="J467" s="10"/>
      <c r="K467" s="10"/>
      <c r="L467" s="10"/>
      <c r="M467" s="31"/>
      <c r="N467" s="10"/>
      <c r="O467" s="10"/>
      <c r="P467" s="10"/>
      <c r="Q467" s="10"/>
      <c r="R467" s="10"/>
      <c r="S467" s="10"/>
      <c r="T467" s="10"/>
      <c r="U467" s="10"/>
      <c r="V467" s="10"/>
      <c r="W467" s="10"/>
      <c r="X467" s="10"/>
    </row>
    <row r="468" ht="22.5" customHeight="1">
      <c r="A468" s="10"/>
      <c r="B468" s="10"/>
      <c r="C468" s="10"/>
      <c r="D468" s="10"/>
      <c r="E468" s="10"/>
      <c r="F468" s="10"/>
      <c r="G468" s="10"/>
      <c r="H468" s="15"/>
      <c r="I468" s="10"/>
      <c r="J468" s="10"/>
      <c r="K468" s="10"/>
      <c r="L468" s="10"/>
      <c r="M468" s="31"/>
      <c r="N468" s="10"/>
      <c r="O468" s="10"/>
      <c r="P468" s="10"/>
      <c r="Q468" s="10"/>
      <c r="R468" s="10"/>
      <c r="S468" s="10"/>
      <c r="T468" s="10"/>
      <c r="U468" s="10"/>
      <c r="V468" s="10"/>
      <c r="W468" s="10"/>
      <c r="X468" s="10"/>
    </row>
    <row r="469" ht="22.5" customHeight="1">
      <c r="A469" s="10"/>
      <c r="B469" s="10"/>
      <c r="C469" s="10"/>
      <c r="D469" s="10"/>
      <c r="E469" s="10"/>
      <c r="F469" s="10"/>
      <c r="G469" s="10"/>
      <c r="H469" s="15"/>
      <c r="I469" s="10"/>
      <c r="J469" s="10"/>
      <c r="K469" s="10"/>
      <c r="L469" s="10"/>
      <c r="M469" s="31"/>
      <c r="N469" s="10"/>
      <c r="O469" s="10"/>
      <c r="P469" s="10"/>
      <c r="Q469" s="10"/>
      <c r="R469" s="10"/>
      <c r="S469" s="10"/>
      <c r="T469" s="10"/>
      <c r="U469" s="10"/>
      <c r="V469" s="10"/>
      <c r="W469" s="10"/>
      <c r="X469" s="10"/>
    </row>
    <row r="470" ht="22.5" customHeight="1">
      <c r="A470" s="10"/>
      <c r="B470" s="10"/>
      <c r="C470" s="10"/>
      <c r="D470" s="10"/>
      <c r="E470" s="10"/>
      <c r="F470" s="10"/>
      <c r="G470" s="10"/>
      <c r="H470" s="15"/>
      <c r="I470" s="10"/>
      <c r="J470" s="10"/>
      <c r="K470" s="10"/>
      <c r="L470" s="10"/>
      <c r="M470" s="31"/>
      <c r="N470" s="10"/>
      <c r="O470" s="10"/>
      <c r="P470" s="10"/>
      <c r="Q470" s="10"/>
      <c r="R470" s="10"/>
      <c r="S470" s="10"/>
      <c r="T470" s="10"/>
      <c r="U470" s="10"/>
      <c r="V470" s="10"/>
      <c r="W470" s="10"/>
      <c r="X470" s="10"/>
    </row>
    <row r="471" ht="22.5" customHeight="1">
      <c r="A471" s="10"/>
      <c r="B471" s="10"/>
      <c r="C471" s="10"/>
      <c r="D471" s="10"/>
      <c r="E471" s="10"/>
      <c r="F471" s="10"/>
      <c r="G471" s="10"/>
      <c r="H471" s="15"/>
      <c r="I471" s="10"/>
      <c r="J471" s="10"/>
      <c r="K471" s="10"/>
      <c r="L471" s="10"/>
      <c r="M471" s="31"/>
      <c r="N471" s="10"/>
      <c r="O471" s="10"/>
      <c r="P471" s="10"/>
      <c r="Q471" s="10"/>
      <c r="R471" s="10"/>
      <c r="S471" s="10"/>
      <c r="T471" s="10"/>
      <c r="U471" s="10"/>
      <c r="V471" s="10"/>
      <c r="W471" s="10"/>
      <c r="X471" s="10"/>
    </row>
    <row r="472" ht="22.5" customHeight="1">
      <c r="A472" s="10"/>
      <c r="B472" s="10"/>
      <c r="C472" s="10"/>
      <c r="D472" s="10"/>
      <c r="E472" s="10"/>
      <c r="F472" s="10"/>
      <c r="G472" s="10"/>
      <c r="H472" s="15"/>
      <c r="I472" s="10"/>
      <c r="J472" s="10"/>
      <c r="K472" s="10"/>
      <c r="L472" s="10"/>
      <c r="M472" s="31"/>
      <c r="N472" s="10"/>
      <c r="O472" s="10"/>
      <c r="P472" s="10"/>
      <c r="Q472" s="10"/>
      <c r="R472" s="10"/>
      <c r="S472" s="10"/>
      <c r="T472" s="10"/>
      <c r="U472" s="10"/>
      <c r="V472" s="10"/>
      <c r="W472" s="10"/>
      <c r="X472" s="10"/>
    </row>
    <row r="473" ht="22.5" customHeight="1">
      <c r="A473" s="10"/>
      <c r="B473" s="10"/>
      <c r="C473" s="10"/>
      <c r="D473" s="10"/>
      <c r="E473" s="10"/>
      <c r="F473" s="10"/>
      <c r="G473" s="10"/>
      <c r="H473" s="15"/>
      <c r="I473" s="10"/>
      <c r="J473" s="10"/>
      <c r="K473" s="10"/>
      <c r="L473" s="10"/>
      <c r="M473" s="31"/>
      <c r="N473" s="10"/>
      <c r="O473" s="10"/>
      <c r="P473" s="10"/>
      <c r="Q473" s="10"/>
      <c r="R473" s="10"/>
      <c r="S473" s="10"/>
      <c r="T473" s="10"/>
      <c r="U473" s="10"/>
      <c r="V473" s="10"/>
      <c r="W473" s="10"/>
      <c r="X473" s="10"/>
    </row>
    <row r="474" ht="22.5" customHeight="1">
      <c r="A474" s="10"/>
      <c r="B474" s="10"/>
      <c r="C474" s="10"/>
      <c r="D474" s="10"/>
      <c r="E474" s="10"/>
      <c r="F474" s="10"/>
      <c r="G474" s="10"/>
      <c r="H474" s="15"/>
      <c r="I474" s="10"/>
      <c r="J474" s="10"/>
      <c r="K474" s="10"/>
      <c r="L474" s="10"/>
      <c r="M474" s="31"/>
      <c r="N474" s="10"/>
      <c r="O474" s="10"/>
      <c r="P474" s="10"/>
      <c r="Q474" s="10"/>
      <c r="R474" s="10"/>
      <c r="S474" s="10"/>
      <c r="T474" s="10"/>
      <c r="U474" s="10"/>
      <c r="V474" s="10"/>
      <c r="W474" s="10"/>
      <c r="X474" s="10"/>
    </row>
    <row r="475" ht="22.5" customHeight="1">
      <c r="A475" s="10"/>
      <c r="B475" s="10"/>
      <c r="C475" s="10"/>
      <c r="D475" s="10"/>
      <c r="E475" s="10"/>
      <c r="F475" s="10"/>
      <c r="G475" s="10"/>
      <c r="H475" s="15"/>
      <c r="I475" s="10"/>
      <c r="J475" s="10"/>
      <c r="K475" s="10"/>
      <c r="L475" s="10"/>
      <c r="M475" s="31"/>
      <c r="N475" s="10"/>
      <c r="O475" s="10"/>
      <c r="P475" s="10"/>
      <c r="Q475" s="10"/>
      <c r="R475" s="10"/>
      <c r="S475" s="10"/>
      <c r="T475" s="10"/>
      <c r="U475" s="10"/>
      <c r="V475" s="10"/>
      <c r="W475" s="10"/>
      <c r="X475" s="10"/>
    </row>
    <row r="476" ht="22.5" customHeight="1">
      <c r="A476" s="10"/>
      <c r="B476" s="10"/>
      <c r="C476" s="10"/>
      <c r="D476" s="10"/>
      <c r="E476" s="10"/>
      <c r="F476" s="10"/>
      <c r="G476" s="10"/>
      <c r="H476" s="15"/>
      <c r="I476" s="10"/>
      <c r="J476" s="10"/>
      <c r="K476" s="10"/>
      <c r="L476" s="10"/>
      <c r="M476" s="31"/>
      <c r="N476" s="10"/>
      <c r="O476" s="10"/>
      <c r="P476" s="10"/>
      <c r="Q476" s="10"/>
      <c r="R476" s="10"/>
      <c r="S476" s="10"/>
      <c r="T476" s="10"/>
      <c r="U476" s="10"/>
      <c r="V476" s="10"/>
      <c r="W476" s="10"/>
      <c r="X476" s="10"/>
    </row>
    <row r="477" ht="22.5" customHeight="1">
      <c r="A477" s="10"/>
      <c r="B477" s="10"/>
      <c r="C477" s="10"/>
      <c r="D477" s="10"/>
      <c r="E477" s="10"/>
      <c r="F477" s="10"/>
      <c r="G477" s="10"/>
      <c r="H477" s="15"/>
      <c r="I477" s="10"/>
      <c r="J477" s="10"/>
      <c r="K477" s="10"/>
      <c r="L477" s="10"/>
      <c r="M477" s="31"/>
      <c r="N477" s="10"/>
      <c r="O477" s="10"/>
      <c r="P477" s="10"/>
      <c r="Q477" s="10"/>
      <c r="R477" s="10"/>
      <c r="S477" s="10"/>
      <c r="T477" s="10"/>
      <c r="U477" s="10"/>
      <c r="V477" s="10"/>
      <c r="W477" s="10"/>
      <c r="X477" s="10"/>
    </row>
    <row r="478" ht="22.5" customHeight="1">
      <c r="A478" s="10"/>
      <c r="B478" s="10"/>
      <c r="C478" s="10"/>
      <c r="D478" s="10"/>
      <c r="E478" s="10"/>
      <c r="F478" s="10"/>
      <c r="G478" s="10"/>
      <c r="H478" s="15"/>
      <c r="I478" s="10"/>
      <c r="J478" s="10"/>
      <c r="K478" s="10"/>
      <c r="L478" s="10"/>
      <c r="M478" s="31"/>
      <c r="N478" s="10"/>
      <c r="O478" s="10"/>
      <c r="P478" s="10"/>
      <c r="Q478" s="10"/>
      <c r="R478" s="10"/>
      <c r="S478" s="10"/>
      <c r="T478" s="10"/>
      <c r="U478" s="10"/>
      <c r="V478" s="10"/>
      <c r="W478" s="10"/>
      <c r="X478" s="10"/>
    </row>
    <row r="479" ht="22.5" customHeight="1">
      <c r="A479" s="10"/>
      <c r="B479" s="10"/>
      <c r="C479" s="10"/>
      <c r="D479" s="10"/>
      <c r="E479" s="10"/>
      <c r="F479" s="10"/>
      <c r="G479" s="10"/>
      <c r="H479" s="15"/>
      <c r="I479" s="10"/>
      <c r="J479" s="10"/>
      <c r="K479" s="10"/>
      <c r="L479" s="10"/>
      <c r="M479" s="31"/>
      <c r="N479" s="10"/>
      <c r="O479" s="10"/>
      <c r="P479" s="10"/>
      <c r="Q479" s="10"/>
      <c r="R479" s="10"/>
      <c r="S479" s="10"/>
      <c r="T479" s="10"/>
      <c r="U479" s="10"/>
      <c r="V479" s="10"/>
      <c r="W479" s="10"/>
      <c r="X479" s="10"/>
    </row>
    <row r="480" ht="22.5" customHeight="1">
      <c r="A480" s="10"/>
      <c r="B480" s="10"/>
      <c r="C480" s="10"/>
      <c r="D480" s="10"/>
      <c r="E480" s="10"/>
      <c r="F480" s="10"/>
      <c r="G480" s="10"/>
      <c r="H480" s="15"/>
      <c r="I480" s="10"/>
      <c r="J480" s="10"/>
      <c r="K480" s="10"/>
      <c r="L480" s="10"/>
      <c r="M480" s="31"/>
      <c r="N480" s="10"/>
      <c r="O480" s="10"/>
      <c r="P480" s="10"/>
      <c r="Q480" s="10"/>
      <c r="R480" s="10"/>
      <c r="S480" s="10"/>
      <c r="T480" s="10"/>
      <c r="U480" s="10"/>
      <c r="V480" s="10"/>
      <c r="W480" s="10"/>
      <c r="X480" s="10"/>
    </row>
    <row r="481" ht="22.5" customHeight="1">
      <c r="A481" s="10"/>
      <c r="B481" s="10"/>
      <c r="C481" s="10"/>
      <c r="D481" s="10"/>
      <c r="E481" s="10"/>
      <c r="F481" s="10"/>
      <c r="G481" s="10"/>
      <c r="H481" s="15"/>
      <c r="I481" s="10"/>
      <c r="J481" s="10"/>
      <c r="K481" s="10"/>
      <c r="L481" s="10"/>
      <c r="M481" s="31"/>
      <c r="N481" s="10"/>
      <c r="O481" s="10"/>
      <c r="P481" s="10"/>
      <c r="Q481" s="10"/>
      <c r="R481" s="10"/>
      <c r="S481" s="10"/>
      <c r="T481" s="10"/>
      <c r="U481" s="10"/>
      <c r="V481" s="10"/>
      <c r="W481" s="10"/>
      <c r="X481" s="10"/>
    </row>
    <row r="482" ht="22.5" customHeight="1">
      <c r="A482" s="10"/>
      <c r="B482" s="10"/>
      <c r="C482" s="10"/>
      <c r="D482" s="10"/>
      <c r="E482" s="10"/>
      <c r="F482" s="10"/>
      <c r="G482" s="10"/>
      <c r="H482" s="15"/>
      <c r="I482" s="10"/>
      <c r="J482" s="10"/>
      <c r="K482" s="10"/>
      <c r="L482" s="10"/>
      <c r="M482" s="31"/>
      <c r="N482" s="10"/>
      <c r="O482" s="10"/>
      <c r="P482" s="10"/>
      <c r="Q482" s="10"/>
      <c r="R482" s="10"/>
      <c r="S482" s="10"/>
      <c r="T482" s="10"/>
      <c r="U482" s="10"/>
      <c r="V482" s="10"/>
      <c r="W482" s="10"/>
      <c r="X482" s="10"/>
    </row>
    <row r="483" ht="22.5" customHeight="1">
      <c r="A483" s="10"/>
      <c r="B483" s="10"/>
      <c r="C483" s="10"/>
      <c r="D483" s="10"/>
      <c r="E483" s="10"/>
      <c r="F483" s="10"/>
      <c r="G483" s="10"/>
      <c r="H483" s="15"/>
      <c r="I483" s="10"/>
      <c r="J483" s="10"/>
      <c r="K483" s="10"/>
      <c r="L483" s="10"/>
      <c r="M483" s="31"/>
      <c r="N483" s="10"/>
      <c r="O483" s="10"/>
      <c r="P483" s="10"/>
      <c r="Q483" s="10"/>
      <c r="R483" s="10"/>
      <c r="S483" s="10"/>
      <c r="T483" s="10"/>
      <c r="U483" s="10"/>
      <c r="V483" s="10"/>
      <c r="W483" s="10"/>
      <c r="X483" s="10"/>
    </row>
    <row r="484" ht="22.5" customHeight="1">
      <c r="A484" s="10"/>
      <c r="B484" s="10"/>
      <c r="C484" s="10"/>
      <c r="D484" s="10"/>
      <c r="E484" s="10"/>
      <c r="F484" s="10"/>
      <c r="G484" s="10"/>
      <c r="H484" s="15"/>
      <c r="I484" s="10"/>
      <c r="J484" s="10"/>
      <c r="K484" s="10"/>
      <c r="L484" s="10"/>
      <c r="M484" s="31"/>
      <c r="N484" s="10"/>
      <c r="O484" s="10"/>
      <c r="P484" s="10"/>
      <c r="Q484" s="10"/>
      <c r="R484" s="10"/>
      <c r="S484" s="10"/>
      <c r="T484" s="10"/>
      <c r="U484" s="10"/>
      <c r="V484" s="10"/>
      <c r="W484" s="10"/>
      <c r="X484" s="10"/>
    </row>
    <row r="485" ht="22.5" customHeight="1">
      <c r="A485" s="10"/>
      <c r="B485" s="10"/>
      <c r="C485" s="10"/>
      <c r="D485" s="10"/>
      <c r="E485" s="10"/>
      <c r="F485" s="10"/>
      <c r="G485" s="10"/>
      <c r="H485" s="15"/>
      <c r="I485" s="10"/>
      <c r="J485" s="10"/>
      <c r="K485" s="10"/>
      <c r="L485" s="10"/>
      <c r="M485" s="31"/>
      <c r="N485" s="10"/>
      <c r="O485" s="10"/>
      <c r="P485" s="10"/>
      <c r="Q485" s="10"/>
      <c r="R485" s="10"/>
      <c r="S485" s="10"/>
      <c r="T485" s="10"/>
      <c r="U485" s="10"/>
      <c r="V485" s="10"/>
      <c r="W485" s="10"/>
      <c r="X485" s="10"/>
    </row>
    <row r="486" ht="22.5" customHeight="1">
      <c r="A486" s="10"/>
      <c r="B486" s="10"/>
      <c r="C486" s="10"/>
      <c r="D486" s="10"/>
      <c r="E486" s="10"/>
      <c r="F486" s="10"/>
      <c r="G486" s="10"/>
      <c r="H486" s="15"/>
      <c r="I486" s="10"/>
      <c r="J486" s="10"/>
      <c r="K486" s="10"/>
      <c r="L486" s="10"/>
      <c r="M486" s="31"/>
      <c r="N486" s="10"/>
      <c r="O486" s="10"/>
      <c r="P486" s="10"/>
      <c r="Q486" s="10"/>
      <c r="R486" s="10"/>
      <c r="S486" s="10"/>
      <c r="T486" s="10"/>
      <c r="U486" s="10"/>
      <c r="V486" s="10"/>
      <c r="W486" s="10"/>
      <c r="X486" s="10"/>
    </row>
    <row r="487" ht="22.5" customHeight="1">
      <c r="A487" s="10"/>
      <c r="B487" s="10"/>
      <c r="C487" s="10"/>
      <c r="D487" s="10"/>
      <c r="E487" s="10"/>
      <c r="F487" s="10"/>
      <c r="G487" s="10"/>
      <c r="H487" s="15"/>
      <c r="I487" s="10"/>
      <c r="J487" s="10"/>
      <c r="K487" s="10"/>
      <c r="L487" s="10"/>
      <c r="M487" s="31"/>
      <c r="N487" s="10"/>
      <c r="O487" s="10"/>
      <c r="P487" s="10"/>
      <c r="Q487" s="10"/>
      <c r="R487" s="10"/>
      <c r="S487" s="10"/>
      <c r="T487" s="10"/>
      <c r="U487" s="10"/>
      <c r="V487" s="10"/>
      <c r="W487" s="10"/>
      <c r="X487" s="10"/>
    </row>
    <row r="488" ht="22.5" customHeight="1">
      <c r="A488" s="10"/>
      <c r="B488" s="10"/>
      <c r="C488" s="10"/>
      <c r="D488" s="10"/>
      <c r="E488" s="10"/>
      <c r="F488" s="10"/>
      <c r="G488" s="10"/>
      <c r="H488" s="15"/>
      <c r="I488" s="10"/>
      <c r="J488" s="10"/>
      <c r="K488" s="10"/>
      <c r="L488" s="10"/>
      <c r="M488" s="31"/>
      <c r="N488" s="10"/>
      <c r="O488" s="10"/>
      <c r="P488" s="10"/>
      <c r="Q488" s="10"/>
      <c r="R488" s="10"/>
      <c r="S488" s="10"/>
      <c r="T488" s="10"/>
      <c r="U488" s="10"/>
      <c r="V488" s="10"/>
      <c r="W488" s="10"/>
      <c r="X488" s="10"/>
    </row>
    <row r="489" ht="22.5" customHeight="1">
      <c r="A489" s="10"/>
      <c r="B489" s="10"/>
      <c r="C489" s="10"/>
      <c r="D489" s="10"/>
      <c r="E489" s="10"/>
      <c r="F489" s="10"/>
      <c r="G489" s="10"/>
      <c r="H489" s="15"/>
      <c r="I489" s="10"/>
      <c r="J489" s="10"/>
      <c r="K489" s="10"/>
      <c r="L489" s="10"/>
      <c r="M489" s="31"/>
      <c r="N489" s="10"/>
      <c r="O489" s="10"/>
      <c r="P489" s="10"/>
      <c r="Q489" s="10"/>
      <c r="R489" s="10"/>
      <c r="S489" s="10"/>
      <c r="T489" s="10"/>
      <c r="U489" s="10"/>
      <c r="V489" s="10"/>
      <c r="W489" s="10"/>
      <c r="X489" s="10"/>
    </row>
    <row r="490" ht="22.5" customHeight="1">
      <c r="A490" s="10"/>
      <c r="B490" s="10"/>
      <c r="C490" s="10"/>
      <c r="D490" s="10"/>
      <c r="E490" s="10"/>
      <c r="F490" s="10"/>
      <c r="G490" s="10"/>
      <c r="H490" s="15"/>
      <c r="I490" s="10"/>
      <c r="J490" s="10"/>
      <c r="K490" s="10"/>
      <c r="L490" s="10"/>
      <c r="M490" s="31"/>
      <c r="N490" s="10"/>
      <c r="O490" s="10"/>
      <c r="P490" s="10"/>
      <c r="Q490" s="10"/>
      <c r="R490" s="10"/>
      <c r="S490" s="10"/>
      <c r="T490" s="10"/>
      <c r="U490" s="10"/>
      <c r="V490" s="10"/>
      <c r="W490" s="10"/>
      <c r="X490" s="10"/>
    </row>
    <row r="491" ht="22.5" customHeight="1">
      <c r="A491" s="10"/>
      <c r="B491" s="10"/>
      <c r="C491" s="10"/>
      <c r="D491" s="10"/>
      <c r="E491" s="10"/>
      <c r="F491" s="10"/>
      <c r="G491" s="10"/>
      <c r="H491" s="15"/>
      <c r="I491" s="10"/>
      <c r="J491" s="10"/>
      <c r="K491" s="10"/>
      <c r="L491" s="10"/>
      <c r="M491" s="31"/>
      <c r="N491" s="10"/>
      <c r="O491" s="10"/>
      <c r="P491" s="10"/>
      <c r="Q491" s="10"/>
      <c r="R491" s="10"/>
      <c r="S491" s="10"/>
      <c r="T491" s="10"/>
      <c r="U491" s="10"/>
      <c r="V491" s="10"/>
      <c r="W491" s="10"/>
      <c r="X491" s="10"/>
    </row>
    <row r="492" ht="22.5" customHeight="1">
      <c r="A492" s="10"/>
      <c r="B492" s="10"/>
      <c r="C492" s="10"/>
      <c r="D492" s="10"/>
      <c r="E492" s="10"/>
      <c r="F492" s="10"/>
      <c r="G492" s="10"/>
      <c r="H492" s="15"/>
      <c r="I492" s="10"/>
      <c r="J492" s="10"/>
      <c r="K492" s="10"/>
      <c r="L492" s="10"/>
      <c r="M492" s="31"/>
      <c r="N492" s="10"/>
      <c r="O492" s="10"/>
      <c r="P492" s="10"/>
      <c r="Q492" s="10"/>
      <c r="R492" s="10"/>
      <c r="S492" s="10"/>
      <c r="T492" s="10"/>
      <c r="U492" s="10"/>
      <c r="V492" s="10"/>
      <c r="W492" s="10"/>
      <c r="X492" s="10"/>
    </row>
    <row r="493" ht="22.5" customHeight="1">
      <c r="A493" s="10"/>
      <c r="B493" s="10"/>
      <c r="C493" s="10"/>
      <c r="D493" s="10"/>
      <c r="E493" s="10"/>
      <c r="F493" s="10"/>
      <c r="G493" s="10"/>
      <c r="H493" s="15"/>
      <c r="I493" s="10"/>
      <c r="J493" s="10"/>
      <c r="K493" s="10"/>
      <c r="L493" s="10"/>
      <c r="M493" s="31"/>
      <c r="N493" s="10"/>
      <c r="O493" s="10"/>
      <c r="P493" s="10"/>
      <c r="Q493" s="10"/>
      <c r="R493" s="10"/>
      <c r="S493" s="10"/>
      <c r="T493" s="10"/>
      <c r="U493" s="10"/>
      <c r="V493" s="10"/>
      <c r="W493" s="10"/>
      <c r="X493" s="10"/>
    </row>
    <row r="494" ht="22.5" customHeight="1">
      <c r="A494" s="10"/>
      <c r="B494" s="10"/>
      <c r="C494" s="10"/>
      <c r="D494" s="10"/>
      <c r="E494" s="10"/>
      <c r="F494" s="10"/>
      <c r="G494" s="10"/>
      <c r="H494" s="15"/>
      <c r="I494" s="10"/>
      <c r="J494" s="10"/>
      <c r="K494" s="10"/>
      <c r="L494" s="10"/>
      <c r="M494" s="31"/>
      <c r="N494" s="10"/>
      <c r="O494" s="10"/>
      <c r="P494" s="10"/>
      <c r="Q494" s="10"/>
      <c r="R494" s="10"/>
      <c r="S494" s="10"/>
      <c r="T494" s="10"/>
      <c r="U494" s="10"/>
      <c r="V494" s="10"/>
      <c r="W494" s="10"/>
      <c r="X494" s="10"/>
    </row>
    <row r="495" ht="22.5" customHeight="1">
      <c r="A495" s="10"/>
      <c r="B495" s="10"/>
      <c r="C495" s="10"/>
      <c r="D495" s="10"/>
      <c r="E495" s="10"/>
      <c r="F495" s="10"/>
      <c r="G495" s="10"/>
      <c r="H495" s="15"/>
      <c r="I495" s="10"/>
      <c r="J495" s="10"/>
      <c r="K495" s="10"/>
      <c r="L495" s="10"/>
      <c r="M495" s="31"/>
      <c r="N495" s="10"/>
      <c r="O495" s="10"/>
      <c r="P495" s="10"/>
      <c r="Q495" s="10"/>
      <c r="R495" s="10"/>
      <c r="S495" s="10"/>
      <c r="T495" s="10"/>
      <c r="U495" s="10"/>
      <c r="V495" s="10"/>
      <c r="W495" s="10"/>
      <c r="X495" s="10"/>
    </row>
    <row r="496" ht="22.5" customHeight="1">
      <c r="A496" s="10"/>
      <c r="B496" s="10"/>
      <c r="C496" s="10"/>
      <c r="D496" s="10"/>
      <c r="E496" s="10"/>
      <c r="F496" s="10"/>
      <c r="G496" s="10"/>
      <c r="H496" s="15"/>
      <c r="I496" s="10"/>
      <c r="J496" s="10"/>
      <c r="K496" s="10"/>
      <c r="L496" s="10"/>
      <c r="M496" s="31"/>
      <c r="N496" s="10"/>
      <c r="O496" s="10"/>
      <c r="P496" s="10"/>
      <c r="Q496" s="10"/>
      <c r="R496" s="10"/>
      <c r="S496" s="10"/>
      <c r="T496" s="10"/>
      <c r="U496" s="10"/>
      <c r="V496" s="10"/>
      <c r="W496" s="10"/>
      <c r="X496" s="10"/>
    </row>
    <row r="497" ht="22.5" customHeight="1">
      <c r="A497" s="10"/>
      <c r="B497" s="10"/>
      <c r="C497" s="10"/>
      <c r="D497" s="10"/>
      <c r="E497" s="10"/>
      <c r="F497" s="10"/>
      <c r="G497" s="10"/>
      <c r="H497" s="15"/>
      <c r="I497" s="10"/>
      <c r="J497" s="10"/>
      <c r="K497" s="10"/>
      <c r="L497" s="10"/>
      <c r="M497" s="31"/>
      <c r="N497" s="10"/>
      <c r="O497" s="10"/>
      <c r="P497" s="10"/>
      <c r="Q497" s="10"/>
      <c r="R497" s="10"/>
      <c r="S497" s="10"/>
      <c r="T497" s="10"/>
      <c r="U497" s="10"/>
      <c r="V497" s="10"/>
      <c r="W497" s="10"/>
      <c r="X497" s="10"/>
    </row>
    <row r="498" ht="22.5" customHeight="1">
      <c r="A498" s="10"/>
      <c r="B498" s="10"/>
      <c r="C498" s="10"/>
      <c r="D498" s="10"/>
      <c r="E498" s="10"/>
      <c r="F498" s="10"/>
      <c r="G498" s="10"/>
      <c r="H498" s="15"/>
      <c r="I498" s="10"/>
      <c r="J498" s="10"/>
      <c r="K498" s="10"/>
      <c r="L498" s="10"/>
      <c r="M498" s="31"/>
      <c r="N498" s="10"/>
      <c r="O498" s="10"/>
      <c r="P498" s="10"/>
      <c r="Q498" s="10"/>
      <c r="R498" s="10"/>
      <c r="S498" s="10"/>
      <c r="T498" s="10"/>
      <c r="U498" s="10"/>
      <c r="V498" s="10"/>
      <c r="W498" s="10"/>
      <c r="X498" s="10"/>
    </row>
    <row r="499" ht="22.5" customHeight="1">
      <c r="A499" s="10"/>
      <c r="B499" s="10"/>
      <c r="C499" s="10"/>
      <c r="D499" s="10"/>
      <c r="E499" s="10"/>
      <c r="F499" s="10"/>
      <c r="G499" s="10"/>
      <c r="H499" s="15"/>
      <c r="I499" s="10"/>
      <c r="J499" s="10"/>
      <c r="K499" s="10"/>
      <c r="L499" s="10"/>
      <c r="M499" s="31"/>
      <c r="N499" s="10"/>
      <c r="O499" s="10"/>
      <c r="P499" s="10"/>
      <c r="Q499" s="10"/>
      <c r="R499" s="10"/>
      <c r="S499" s="10"/>
      <c r="T499" s="10"/>
      <c r="U499" s="10"/>
      <c r="V499" s="10"/>
      <c r="W499" s="10"/>
      <c r="X499" s="10"/>
    </row>
    <row r="500" ht="22.5" customHeight="1">
      <c r="A500" s="10"/>
      <c r="B500" s="10"/>
      <c r="C500" s="10"/>
      <c r="D500" s="10"/>
      <c r="E500" s="10"/>
      <c r="F500" s="10"/>
      <c r="G500" s="10"/>
      <c r="H500" s="15"/>
      <c r="I500" s="10"/>
      <c r="J500" s="10"/>
      <c r="K500" s="10"/>
      <c r="L500" s="10"/>
      <c r="M500" s="31"/>
      <c r="N500" s="10"/>
      <c r="O500" s="10"/>
      <c r="P500" s="10"/>
      <c r="Q500" s="10"/>
      <c r="R500" s="10"/>
      <c r="S500" s="10"/>
      <c r="T500" s="10"/>
      <c r="U500" s="10"/>
      <c r="V500" s="10"/>
      <c r="W500" s="10"/>
      <c r="X500" s="10"/>
    </row>
    <row r="501" ht="22.5" customHeight="1">
      <c r="A501" s="10"/>
      <c r="B501" s="10"/>
      <c r="C501" s="10"/>
      <c r="D501" s="10"/>
      <c r="E501" s="10"/>
      <c r="F501" s="10"/>
      <c r="G501" s="10"/>
      <c r="H501" s="15"/>
      <c r="I501" s="10"/>
      <c r="J501" s="10"/>
      <c r="K501" s="10"/>
      <c r="L501" s="10"/>
      <c r="M501" s="31"/>
      <c r="N501" s="10"/>
      <c r="O501" s="10"/>
      <c r="P501" s="10"/>
      <c r="Q501" s="10"/>
      <c r="R501" s="10"/>
      <c r="S501" s="10"/>
      <c r="T501" s="10"/>
      <c r="U501" s="10"/>
      <c r="V501" s="10"/>
      <c r="W501" s="10"/>
      <c r="X501" s="10"/>
    </row>
    <row r="502" ht="22.5" customHeight="1">
      <c r="A502" s="10"/>
      <c r="B502" s="10"/>
      <c r="C502" s="10"/>
      <c r="D502" s="10"/>
      <c r="E502" s="10"/>
      <c r="F502" s="10"/>
      <c r="G502" s="10"/>
      <c r="H502" s="15"/>
      <c r="I502" s="10"/>
      <c r="J502" s="10"/>
      <c r="K502" s="10"/>
      <c r="L502" s="10"/>
      <c r="M502" s="31"/>
      <c r="N502" s="10"/>
      <c r="O502" s="10"/>
      <c r="P502" s="10"/>
      <c r="Q502" s="10"/>
      <c r="R502" s="10"/>
      <c r="S502" s="10"/>
      <c r="T502" s="10"/>
      <c r="U502" s="10"/>
      <c r="V502" s="10"/>
      <c r="W502" s="10"/>
      <c r="X502" s="10"/>
    </row>
    <row r="503" ht="22.5" customHeight="1">
      <c r="A503" s="10"/>
      <c r="B503" s="10"/>
      <c r="C503" s="10"/>
      <c r="D503" s="10"/>
      <c r="E503" s="10"/>
      <c r="F503" s="10"/>
      <c r="G503" s="10"/>
      <c r="H503" s="15"/>
      <c r="I503" s="10"/>
      <c r="J503" s="10"/>
      <c r="K503" s="10"/>
      <c r="L503" s="10"/>
      <c r="M503" s="31"/>
      <c r="N503" s="10"/>
      <c r="O503" s="10"/>
      <c r="P503" s="10"/>
      <c r="Q503" s="10"/>
      <c r="R503" s="10"/>
      <c r="S503" s="10"/>
      <c r="T503" s="10"/>
      <c r="U503" s="10"/>
      <c r="V503" s="10"/>
      <c r="W503" s="10"/>
      <c r="X503" s="10"/>
    </row>
    <row r="504" ht="22.5" customHeight="1">
      <c r="A504" s="10"/>
      <c r="B504" s="10"/>
      <c r="C504" s="10"/>
      <c r="D504" s="10"/>
      <c r="E504" s="10"/>
      <c r="F504" s="10"/>
      <c r="G504" s="10"/>
      <c r="H504" s="15"/>
      <c r="I504" s="10"/>
      <c r="J504" s="10"/>
      <c r="K504" s="10"/>
      <c r="L504" s="10"/>
      <c r="M504" s="31"/>
      <c r="N504" s="10"/>
      <c r="O504" s="10"/>
      <c r="P504" s="10"/>
      <c r="Q504" s="10"/>
      <c r="R504" s="10"/>
      <c r="S504" s="10"/>
      <c r="T504" s="10"/>
      <c r="U504" s="10"/>
      <c r="V504" s="10"/>
      <c r="W504" s="10"/>
      <c r="X504" s="10"/>
    </row>
    <row r="505" ht="22.5" customHeight="1">
      <c r="A505" s="10"/>
      <c r="B505" s="10"/>
      <c r="C505" s="10"/>
      <c r="D505" s="10"/>
      <c r="E505" s="10"/>
      <c r="F505" s="10"/>
      <c r="G505" s="10"/>
      <c r="H505" s="15"/>
      <c r="I505" s="10"/>
      <c r="J505" s="10"/>
      <c r="K505" s="10"/>
      <c r="L505" s="10"/>
      <c r="M505" s="31"/>
      <c r="N505" s="10"/>
      <c r="O505" s="10"/>
      <c r="P505" s="10"/>
      <c r="Q505" s="10"/>
      <c r="R505" s="10"/>
      <c r="S505" s="10"/>
      <c r="T505" s="10"/>
      <c r="U505" s="10"/>
      <c r="V505" s="10"/>
      <c r="W505" s="10"/>
      <c r="X505" s="10"/>
    </row>
    <row r="506" ht="22.5" customHeight="1">
      <c r="A506" s="10"/>
      <c r="B506" s="10"/>
      <c r="C506" s="10"/>
      <c r="D506" s="10"/>
      <c r="E506" s="10"/>
      <c r="F506" s="10"/>
      <c r="G506" s="10"/>
      <c r="H506" s="15"/>
      <c r="I506" s="10"/>
      <c r="J506" s="10"/>
      <c r="K506" s="10"/>
      <c r="L506" s="10"/>
      <c r="M506" s="31"/>
      <c r="N506" s="10"/>
      <c r="O506" s="10"/>
      <c r="P506" s="10"/>
      <c r="Q506" s="10"/>
      <c r="R506" s="10"/>
      <c r="S506" s="10"/>
      <c r="T506" s="10"/>
      <c r="U506" s="10"/>
      <c r="V506" s="10"/>
      <c r="W506" s="10"/>
      <c r="X506" s="10"/>
    </row>
    <row r="507" ht="22.5" customHeight="1">
      <c r="A507" s="10"/>
      <c r="B507" s="10"/>
      <c r="C507" s="10"/>
      <c r="D507" s="10"/>
      <c r="E507" s="10"/>
      <c r="F507" s="10"/>
      <c r="G507" s="10"/>
      <c r="H507" s="15"/>
      <c r="I507" s="10"/>
      <c r="J507" s="10"/>
      <c r="K507" s="10"/>
      <c r="L507" s="10"/>
      <c r="M507" s="31"/>
      <c r="N507" s="10"/>
      <c r="O507" s="10"/>
      <c r="P507" s="10"/>
      <c r="Q507" s="10"/>
      <c r="R507" s="10"/>
      <c r="S507" s="10"/>
      <c r="T507" s="10"/>
      <c r="U507" s="10"/>
      <c r="V507" s="10"/>
      <c r="W507" s="10"/>
      <c r="X507" s="10"/>
    </row>
    <row r="508" ht="22.5" customHeight="1">
      <c r="A508" s="10"/>
      <c r="B508" s="10"/>
      <c r="C508" s="10"/>
      <c r="D508" s="10"/>
      <c r="E508" s="10"/>
      <c r="F508" s="10"/>
      <c r="G508" s="10"/>
      <c r="H508" s="15"/>
      <c r="I508" s="10"/>
      <c r="J508" s="10"/>
      <c r="K508" s="10"/>
      <c r="L508" s="10"/>
      <c r="M508" s="31"/>
      <c r="N508" s="10"/>
      <c r="O508" s="10"/>
      <c r="P508" s="10"/>
      <c r="Q508" s="10"/>
      <c r="R508" s="10"/>
      <c r="S508" s="10"/>
      <c r="T508" s="10"/>
      <c r="U508" s="10"/>
      <c r="V508" s="10"/>
      <c r="W508" s="10"/>
      <c r="X508" s="10"/>
    </row>
    <row r="509" ht="22.5" customHeight="1">
      <c r="A509" s="10"/>
      <c r="B509" s="10"/>
      <c r="C509" s="10"/>
      <c r="D509" s="10"/>
      <c r="E509" s="10"/>
      <c r="F509" s="10"/>
      <c r="G509" s="10"/>
      <c r="H509" s="15"/>
      <c r="I509" s="10"/>
      <c r="J509" s="10"/>
      <c r="K509" s="10"/>
      <c r="L509" s="10"/>
      <c r="M509" s="31"/>
      <c r="N509" s="10"/>
      <c r="O509" s="10"/>
      <c r="P509" s="10"/>
      <c r="Q509" s="10"/>
      <c r="R509" s="10"/>
      <c r="S509" s="10"/>
      <c r="T509" s="10"/>
      <c r="U509" s="10"/>
      <c r="V509" s="10"/>
      <c r="W509" s="10"/>
      <c r="X509" s="10"/>
    </row>
    <row r="510" ht="22.5" customHeight="1">
      <c r="A510" s="10"/>
      <c r="B510" s="10"/>
      <c r="C510" s="10"/>
      <c r="D510" s="10"/>
      <c r="E510" s="10"/>
      <c r="F510" s="10"/>
      <c r="G510" s="10"/>
      <c r="H510" s="15"/>
      <c r="I510" s="10"/>
      <c r="J510" s="10"/>
      <c r="K510" s="10"/>
      <c r="L510" s="10"/>
      <c r="M510" s="31"/>
      <c r="N510" s="10"/>
      <c r="O510" s="10"/>
      <c r="P510" s="10"/>
      <c r="Q510" s="10"/>
      <c r="R510" s="10"/>
      <c r="S510" s="10"/>
      <c r="T510" s="10"/>
      <c r="U510" s="10"/>
      <c r="V510" s="10"/>
      <c r="W510" s="10"/>
      <c r="X510" s="10"/>
    </row>
    <row r="511" ht="22.5" customHeight="1">
      <c r="A511" s="10"/>
      <c r="B511" s="10"/>
      <c r="C511" s="10"/>
      <c r="D511" s="10"/>
      <c r="E511" s="10"/>
      <c r="F511" s="10"/>
      <c r="G511" s="10"/>
      <c r="H511" s="15"/>
      <c r="I511" s="10"/>
      <c r="J511" s="10"/>
      <c r="K511" s="10"/>
      <c r="L511" s="10"/>
      <c r="M511" s="31"/>
      <c r="N511" s="10"/>
      <c r="O511" s="10"/>
      <c r="P511" s="10"/>
      <c r="Q511" s="10"/>
      <c r="R511" s="10"/>
      <c r="S511" s="10"/>
      <c r="T511" s="10"/>
      <c r="U511" s="10"/>
      <c r="V511" s="10"/>
      <c r="W511" s="10"/>
      <c r="X511" s="10"/>
    </row>
    <row r="512" ht="22.5" customHeight="1">
      <c r="A512" s="10"/>
      <c r="B512" s="10"/>
      <c r="C512" s="10"/>
      <c r="D512" s="10"/>
      <c r="E512" s="10"/>
      <c r="F512" s="10"/>
      <c r="G512" s="10"/>
      <c r="H512" s="15"/>
      <c r="I512" s="10"/>
      <c r="J512" s="10"/>
      <c r="K512" s="10"/>
      <c r="L512" s="10"/>
      <c r="M512" s="31"/>
      <c r="N512" s="10"/>
      <c r="O512" s="10"/>
      <c r="P512" s="10"/>
      <c r="Q512" s="10"/>
      <c r="R512" s="10"/>
      <c r="S512" s="10"/>
      <c r="T512" s="10"/>
      <c r="U512" s="10"/>
      <c r="V512" s="10"/>
      <c r="W512" s="10"/>
      <c r="X512" s="10"/>
    </row>
    <row r="513" ht="22.5" customHeight="1">
      <c r="A513" s="10"/>
      <c r="B513" s="10"/>
      <c r="C513" s="10"/>
      <c r="D513" s="10"/>
      <c r="E513" s="10"/>
      <c r="F513" s="10"/>
      <c r="G513" s="10"/>
      <c r="H513" s="15"/>
      <c r="I513" s="10"/>
      <c r="J513" s="10"/>
      <c r="K513" s="10"/>
      <c r="L513" s="10"/>
      <c r="M513" s="31"/>
      <c r="N513" s="10"/>
      <c r="O513" s="10"/>
      <c r="P513" s="10"/>
      <c r="Q513" s="10"/>
      <c r="R513" s="10"/>
      <c r="S513" s="10"/>
      <c r="T513" s="10"/>
      <c r="U513" s="10"/>
      <c r="V513" s="10"/>
      <c r="W513" s="10"/>
      <c r="X513" s="10"/>
    </row>
    <row r="514" ht="22.5" customHeight="1">
      <c r="A514" s="10"/>
      <c r="B514" s="10"/>
      <c r="C514" s="10"/>
      <c r="D514" s="10"/>
      <c r="E514" s="10"/>
      <c r="F514" s="10"/>
      <c r="G514" s="10"/>
      <c r="H514" s="15"/>
      <c r="I514" s="10"/>
      <c r="J514" s="10"/>
      <c r="K514" s="10"/>
      <c r="L514" s="10"/>
      <c r="M514" s="31"/>
      <c r="N514" s="10"/>
      <c r="O514" s="10"/>
      <c r="P514" s="10"/>
      <c r="Q514" s="10"/>
      <c r="R514" s="10"/>
      <c r="S514" s="10"/>
      <c r="T514" s="10"/>
      <c r="U514" s="10"/>
      <c r="V514" s="10"/>
      <c r="W514" s="10"/>
      <c r="X514" s="10"/>
    </row>
    <row r="515" ht="22.5" customHeight="1">
      <c r="A515" s="10"/>
      <c r="B515" s="10"/>
      <c r="C515" s="10"/>
      <c r="D515" s="10"/>
      <c r="E515" s="10"/>
      <c r="F515" s="10"/>
      <c r="G515" s="10"/>
      <c r="H515" s="15"/>
      <c r="I515" s="10"/>
      <c r="J515" s="10"/>
      <c r="K515" s="10"/>
      <c r="L515" s="10"/>
      <c r="M515" s="31"/>
      <c r="N515" s="10"/>
      <c r="O515" s="10"/>
      <c r="P515" s="10"/>
      <c r="Q515" s="10"/>
      <c r="R515" s="10"/>
      <c r="S515" s="10"/>
      <c r="T515" s="10"/>
      <c r="U515" s="10"/>
      <c r="V515" s="10"/>
      <c r="W515" s="10"/>
      <c r="X515" s="10"/>
    </row>
    <row r="516" ht="22.5" customHeight="1">
      <c r="A516" s="10"/>
      <c r="B516" s="10"/>
      <c r="C516" s="10"/>
      <c r="D516" s="10"/>
      <c r="E516" s="10"/>
      <c r="F516" s="10"/>
      <c r="G516" s="10"/>
      <c r="H516" s="15"/>
      <c r="I516" s="10"/>
      <c r="J516" s="10"/>
      <c r="K516" s="10"/>
      <c r="L516" s="10"/>
      <c r="M516" s="31"/>
      <c r="N516" s="10"/>
      <c r="O516" s="10"/>
      <c r="P516" s="10"/>
      <c r="Q516" s="10"/>
      <c r="R516" s="10"/>
      <c r="S516" s="10"/>
      <c r="T516" s="10"/>
      <c r="U516" s="10"/>
      <c r="V516" s="10"/>
      <c r="W516" s="10"/>
      <c r="X516" s="10"/>
    </row>
    <row r="517" ht="22.5" customHeight="1">
      <c r="A517" s="10"/>
      <c r="B517" s="10"/>
      <c r="C517" s="10"/>
      <c r="D517" s="10"/>
      <c r="E517" s="10"/>
      <c r="F517" s="10"/>
      <c r="G517" s="10"/>
      <c r="H517" s="15"/>
      <c r="I517" s="10"/>
      <c r="J517" s="10"/>
      <c r="K517" s="10"/>
      <c r="L517" s="10"/>
      <c r="M517" s="31"/>
      <c r="N517" s="10"/>
      <c r="O517" s="10"/>
      <c r="P517" s="10"/>
      <c r="Q517" s="10"/>
      <c r="R517" s="10"/>
      <c r="S517" s="10"/>
      <c r="T517" s="10"/>
      <c r="U517" s="10"/>
      <c r="V517" s="10"/>
      <c r="W517" s="10"/>
      <c r="X517" s="10"/>
    </row>
    <row r="518" ht="22.5" customHeight="1">
      <c r="A518" s="10"/>
      <c r="B518" s="10"/>
      <c r="C518" s="10"/>
      <c r="D518" s="10"/>
      <c r="E518" s="10"/>
      <c r="F518" s="10"/>
      <c r="G518" s="10"/>
      <c r="H518" s="15"/>
      <c r="I518" s="10"/>
      <c r="J518" s="10"/>
      <c r="K518" s="10"/>
      <c r="L518" s="10"/>
      <c r="M518" s="31"/>
      <c r="N518" s="10"/>
      <c r="O518" s="10"/>
      <c r="P518" s="10"/>
      <c r="Q518" s="10"/>
      <c r="R518" s="10"/>
      <c r="S518" s="10"/>
      <c r="T518" s="10"/>
      <c r="U518" s="10"/>
      <c r="V518" s="10"/>
      <c r="W518" s="10"/>
      <c r="X518" s="10"/>
    </row>
    <row r="519" ht="22.5" customHeight="1">
      <c r="A519" s="10"/>
      <c r="B519" s="10"/>
      <c r="C519" s="10"/>
      <c r="D519" s="10"/>
      <c r="E519" s="10"/>
      <c r="F519" s="10"/>
      <c r="G519" s="10"/>
      <c r="H519" s="15"/>
      <c r="I519" s="10"/>
      <c r="J519" s="10"/>
      <c r="K519" s="10"/>
      <c r="L519" s="10"/>
      <c r="M519" s="31"/>
      <c r="N519" s="10"/>
      <c r="O519" s="10"/>
      <c r="P519" s="10"/>
      <c r="Q519" s="10"/>
      <c r="R519" s="10"/>
      <c r="S519" s="10"/>
      <c r="T519" s="10"/>
      <c r="U519" s="10"/>
      <c r="V519" s="10"/>
      <c r="W519" s="10"/>
      <c r="X519" s="10"/>
    </row>
    <row r="520" ht="22.5" customHeight="1">
      <c r="A520" s="10"/>
      <c r="B520" s="10"/>
      <c r="C520" s="10"/>
      <c r="D520" s="10"/>
      <c r="E520" s="10"/>
      <c r="F520" s="10"/>
      <c r="G520" s="10"/>
      <c r="H520" s="15"/>
      <c r="I520" s="10"/>
      <c r="J520" s="10"/>
      <c r="K520" s="10"/>
      <c r="L520" s="10"/>
      <c r="M520" s="31"/>
      <c r="N520" s="10"/>
      <c r="O520" s="10"/>
      <c r="P520" s="10"/>
      <c r="Q520" s="10"/>
      <c r="R520" s="10"/>
      <c r="S520" s="10"/>
      <c r="T520" s="10"/>
      <c r="U520" s="10"/>
      <c r="V520" s="10"/>
      <c r="W520" s="10"/>
      <c r="X520" s="10"/>
    </row>
    <row r="521" ht="22.5" customHeight="1">
      <c r="A521" s="10"/>
      <c r="B521" s="10"/>
      <c r="C521" s="10"/>
      <c r="D521" s="10"/>
      <c r="E521" s="10"/>
      <c r="F521" s="10"/>
      <c r="G521" s="10"/>
      <c r="H521" s="15"/>
      <c r="I521" s="10"/>
      <c r="J521" s="10"/>
      <c r="K521" s="10"/>
      <c r="L521" s="10"/>
      <c r="M521" s="31"/>
      <c r="N521" s="10"/>
      <c r="O521" s="10"/>
      <c r="P521" s="10"/>
      <c r="Q521" s="10"/>
      <c r="R521" s="10"/>
      <c r="S521" s="10"/>
      <c r="T521" s="10"/>
      <c r="U521" s="10"/>
      <c r="V521" s="10"/>
      <c r="W521" s="10"/>
      <c r="X521" s="10"/>
    </row>
    <row r="522" ht="22.5" customHeight="1">
      <c r="A522" s="10"/>
      <c r="B522" s="10"/>
      <c r="C522" s="10"/>
      <c r="D522" s="10"/>
      <c r="E522" s="10"/>
      <c r="F522" s="10"/>
      <c r="G522" s="10"/>
      <c r="H522" s="15"/>
      <c r="I522" s="10"/>
      <c r="J522" s="10"/>
      <c r="K522" s="10"/>
      <c r="L522" s="10"/>
      <c r="M522" s="31"/>
      <c r="N522" s="10"/>
      <c r="O522" s="10"/>
      <c r="P522" s="10"/>
      <c r="Q522" s="10"/>
      <c r="R522" s="10"/>
      <c r="S522" s="10"/>
      <c r="T522" s="10"/>
      <c r="U522" s="10"/>
      <c r="V522" s="10"/>
      <c r="W522" s="10"/>
      <c r="X522" s="10"/>
    </row>
    <row r="523" ht="22.5" customHeight="1">
      <c r="A523" s="10"/>
      <c r="B523" s="10"/>
      <c r="C523" s="10"/>
      <c r="D523" s="10"/>
      <c r="E523" s="10"/>
      <c r="F523" s="10"/>
      <c r="G523" s="10"/>
      <c r="H523" s="15"/>
      <c r="I523" s="10"/>
      <c r="J523" s="10"/>
      <c r="K523" s="10"/>
      <c r="L523" s="10"/>
      <c r="M523" s="31"/>
      <c r="N523" s="10"/>
      <c r="O523" s="10"/>
      <c r="P523" s="10"/>
      <c r="Q523" s="10"/>
      <c r="R523" s="10"/>
      <c r="S523" s="10"/>
      <c r="T523" s="10"/>
      <c r="U523" s="10"/>
      <c r="V523" s="10"/>
      <c r="W523" s="10"/>
      <c r="X523" s="10"/>
    </row>
    <row r="524" ht="22.5" customHeight="1">
      <c r="A524" s="10"/>
      <c r="B524" s="10"/>
      <c r="C524" s="10"/>
      <c r="D524" s="10"/>
      <c r="E524" s="10"/>
      <c r="F524" s="10"/>
      <c r="G524" s="10"/>
      <c r="H524" s="15"/>
      <c r="I524" s="10"/>
      <c r="J524" s="10"/>
      <c r="K524" s="10"/>
      <c r="L524" s="10"/>
      <c r="M524" s="31"/>
      <c r="N524" s="10"/>
      <c r="O524" s="10"/>
      <c r="P524" s="10"/>
      <c r="Q524" s="10"/>
      <c r="R524" s="10"/>
      <c r="S524" s="10"/>
      <c r="T524" s="10"/>
      <c r="U524" s="10"/>
      <c r="V524" s="10"/>
      <c r="W524" s="10"/>
      <c r="X524" s="10"/>
    </row>
    <row r="525" ht="22.5" customHeight="1">
      <c r="A525" s="10"/>
      <c r="B525" s="10"/>
      <c r="C525" s="10"/>
      <c r="D525" s="10"/>
      <c r="E525" s="10"/>
      <c r="F525" s="10"/>
      <c r="G525" s="10"/>
      <c r="H525" s="15"/>
      <c r="I525" s="10"/>
      <c r="J525" s="10"/>
      <c r="K525" s="10"/>
      <c r="L525" s="10"/>
      <c r="M525" s="31"/>
      <c r="N525" s="10"/>
      <c r="O525" s="10"/>
      <c r="P525" s="10"/>
      <c r="Q525" s="10"/>
      <c r="R525" s="10"/>
      <c r="S525" s="10"/>
      <c r="T525" s="10"/>
      <c r="U525" s="10"/>
      <c r="V525" s="10"/>
      <c r="W525" s="10"/>
      <c r="X525" s="10"/>
    </row>
    <row r="526" ht="22.5" customHeight="1">
      <c r="A526" s="10"/>
      <c r="B526" s="10"/>
      <c r="C526" s="10"/>
      <c r="D526" s="10"/>
      <c r="E526" s="10"/>
      <c r="F526" s="10"/>
      <c r="G526" s="10"/>
      <c r="H526" s="15"/>
      <c r="I526" s="10"/>
      <c r="J526" s="10"/>
      <c r="K526" s="10"/>
      <c r="L526" s="10"/>
      <c r="M526" s="31"/>
      <c r="N526" s="10"/>
      <c r="O526" s="10"/>
      <c r="P526" s="10"/>
      <c r="Q526" s="10"/>
      <c r="R526" s="10"/>
      <c r="S526" s="10"/>
      <c r="T526" s="10"/>
      <c r="U526" s="10"/>
      <c r="V526" s="10"/>
      <c r="W526" s="10"/>
      <c r="X526" s="10"/>
    </row>
    <row r="527" ht="22.5" customHeight="1">
      <c r="A527" s="10"/>
      <c r="B527" s="10"/>
      <c r="C527" s="10"/>
      <c r="D527" s="10"/>
      <c r="E527" s="10"/>
      <c r="F527" s="10"/>
      <c r="G527" s="10"/>
      <c r="H527" s="15"/>
      <c r="I527" s="10"/>
      <c r="J527" s="10"/>
      <c r="K527" s="10"/>
      <c r="L527" s="10"/>
      <c r="M527" s="31"/>
      <c r="N527" s="10"/>
      <c r="O527" s="10"/>
      <c r="P527" s="10"/>
      <c r="Q527" s="10"/>
      <c r="R527" s="10"/>
      <c r="S527" s="10"/>
      <c r="T527" s="10"/>
      <c r="U527" s="10"/>
      <c r="V527" s="10"/>
      <c r="W527" s="10"/>
      <c r="X527" s="10"/>
    </row>
    <row r="528" ht="22.5" customHeight="1">
      <c r="A528" s="10"/>
      <c r="B528" s="10"/>
      <c r="C528" s="10"/>
      <c r="D528" s="10"/>
      <c r="E528" s="10"/>
      <c r="F528" s="10"/>
      <c r="G528" s="10"/>
      <c r="H528" s="15"/>
      <c r="I528" s="10"/>
      <c r="J528" s="10"/>
      <c r="K528" s="10"/>
      <c r="L528" s="10"/>
      <c r="M528" s="31"/>
      <c r="N528" s="10"/>
      <c r="O528" s="10"/>
      <c r="P528" s="10"/>
      <c r="Q528" s="10"/>
      <c r="R528" s="10"/>
      <c r="S528" s="10"/>
      <c r="T528" s="10"/>
      <c r="U528" s="10"/>
      <c r="V528" s="10"/>
      <c r="W528" s="10"/>
      <c r="X528" s="10"/>
    </row>
    <row r="529" ht="22.5" customHeight="1">
      <c r="A529" s="10"/>
      <c r="B529" s="10"/>
      <c r="C529" s="10"/>
      <c r="D529" s="10"/>
      <c r="E529" s="10"/>
      <c r="F529" s="10"/>
      <c r="G529" s="10"/>
      <c r="H529" s="15"/>
      <c r="I529" s="10"/>
      <c r="J529" s="10"/>
      <c r="K529" s="10"/>
      <c r="L529" s="10"/>
      <c r="M529" s="31"/>
      <c r="N529" s="10"/>
      <c r="O529" s="10"/>
      <c r="P529" s="10"/>
      <c r="Q529" s="10"/>
      <c r="R529" s="10"/>
      <c r="S529" s="10"/>
      <c r="T529" s="10"/>
      <c r="U529" s="10"/>
      <c r="V529" s="10"/>
      <c r="W529" s="10"/>
      <c r="X529" s="10"/>
    </row>
    <row r="530" ht="22.5" customHeight="1">
      <c r="A530" s="10"/>
      <c r="B530" s="10"/>
      <c r="C530" s="10"/>
      <c r="D530" s="10"/>
      <c r="E530" s="10"/>
      <c r="F530" s="10"/>
      <c r="G530" s="10"/>
      <c r="H530" s="15"/>
      <c r="I530" s="10"/>
      <c r="J530" s="10"/>
      <c r="K530" s="10"/>
      <c r="L530" s="10"/>
      <c r="M530" s="31"/>
      <c r="N530" s="10"/>
      <c r="O530" s="10"/>
      <c r="P530" s="10"/>
      <c r="Q530" s="10"/>
      <c r="R530" s="10"/>
      <c r="S530" s="10"/>
      <c r="T530" s="10"/>
      <c r="U530" s="10"/>
      <c r="V530" s="10"/>
      <c r="W530" s="10"/>
      <c r="X530" s="10"/>
    </row>
    <row r="531" ht="22.5" customHeight="1">
      <c r="A531" s="10"/>
      <c r="B531" s="10"/>
      <c r="C531" s="10"/>
      <c r="D531" s="10"/>
      <c r="E531" s="10"/>
      <c r="F531" s="10"/>
      <c r="G531" s="10"/>
      <c r="H531" s="15"/>
      <c r="I531" s="10"/>
      <c r="J531" s="10"/>
      <c r="K531" s="10"/>
      <c r="L531" s="10"/>
      <c r="M531" s="31"/>
      <c r="N531" s="10"/>
      <c r="O531" s="10"/>
      <c r="P531" s="10"/>
      <c r="Q531" s="10"/>
      <c r="R531" s="10"/>
      <c r="S531" s="10"/>
      <c r="T531" s="10"/>
      <c r="U531" s="10"/>
      <c r="V531" s="10"/>
      <c r="W531" s="10"/>
      <c r="X531" s="10"/>
    </row>
    <row r="532" ht="22.5" customHeight="1">
      <c r="A532" s="10"/>
      <c r="B532" s="10"/>
      <c r="C532" s="10"/>
      <c r="D532" s="10"/>
      <c r="E532" s="10"/>
      <c r="F532" s="10"/>
      <c r="G532" s="10"/>
      <c r="H532" s="15"/>
      <c r="I532" s="10"/>
      <c r="J532" s="10"/>
      <c r="K532" s="10"/>
      <c r="L532" s="10"/>
      <c r="M532" s="31"/>
      <c r="N532" s="10"/>
      <c r="O532" s="10"/>
      <c r="P532" s="10"/>
      <c r="Q532" s="10"/>
      <c r="R532" s="10"/>
      <c r="S532" s="10"/>
      <c r="T532" s="10"/>
      <c r="U532" s="10"/>
      <c r="V532" s="10"/>
      <c r="W532" s="10"/>
      <c r="X532" s="10"/>
    </row>
    <row r="533" ht="22.5" customHeight="1">
      <c r="A533" s="10"/>
      <c r="B533" s="10"/>
      <c r="C533" s="10"/>
      <c r="D533" s="10"/>
      <c r="E533" s="10"/>
      <c r="F533" s="10"/>
      <c r="G533" s="10"/>
      <c r="H533" s="15"/>
      <c r="I533" s="10"/>
      <c r="J533" s="10"/>
      <c r="K533" s="10"/>
      <c r="L533" s="10"/>
      <c r="M533" s="31"/>
      <c r="N533" s="10"/>
      <c r="O533" s="10"/>
      <c r="P533" s="10"/>
      <c r="Q533" s="10"/>
      <c r="R533" s="10"/>
      <c r="S533" s="10"/>
      <c r="T533" s="10"/>
      <c r="U533" s="10"/>
      <c r="V533" s="10"/>
      <c r="W533" s="10"/>
      <c r="X533" s="10"/>
    </row>
    <row r="534" ht="22.5" customHeight="1">
      <c r="A534" s="10"/>
      <c r="B534" s="10"/>
      <c r="C534" s="10"/>
      <c r="D534" s="10"/>
      <c r="E534" s="10"/>
      <c r="F534" s="10"/>
      <c r="G534" s="10"/>
      <c r="H534" s="15"/>
      <c r="I534" s="10"/>
      <c r="J534" s="10"/>
      <c r="K534" s="10"/>
      <c r="L534" s="10"/>
      <c r="M534" s="31"/>
      <c r="N534" s="10"/>
      <c r="O534" s="10"/>
      <c r="P534" s="10"/>
      <c r="Q534" s="10"/>
      <c r="R534" s="10"/>
      <c r="S534" s="10"/>
      <c r="T534" s="10"/>
      <c r="U534" s="10"/>
      <c r="V534" s="10"/>
      <c r="W534" s="10"/>
      <c r="X534" s="10"/>
    </row>
    <row r="535" ht="22.5" customHeight="1">
      <c r="A535" s="10"/>
      <c r="B535" s="10"/>
      <c r="C535" s="10"/>
      <c r="D535" s="10"/>
      <c r="E535" s="10"/>
      <c r="F535" s="10"/>
      <c r="G535" s="10"/>
      <c r="H535" s="15"/>
      <c r="I535" s="10"/>
      <c r="J535" s="10"/>
      <c r="K535" s="10"/>
      <c r="L535" s="10"/>
      <c r="M535" s="31"/>
      <c r="N535" s="10"/>
      <c r="O535" s="10"/>
      <c r="P535" s="10"/>
      <c r="Q535" s="10"/>
      <c r="R535" s="10"/>
      <c r="S535" s="10"/>
      <c r="T535" s="10"/>
      <c r="U535" s="10"/>
      <c r="V535" s="10"/>
      <c r="W535" s="10"/>
      <c r="X535" s="10"/>
    </row>
    <row r="536" ht="22.5" customHeight="1">
      <c r="A536" s="10"/>
      <c r="B536" s="10"/>
      <c r="C536" s="10"/>
      <c r="D536" s="10"/>
      <c r="E536" s="10"/>
      <c r="F536" s="10"/>
      <c r="G536" s="10"/>
      <c r="H536" s="15"/>
      <c r="I536" s="10"/>
      <c r="J536" s="10"/>
      <c r="K536" s="10"/>
      <c r="L536" s="10"/>
      <c r="M536" s="31"/>
      <c r="N536" s="10"/>
      <c r="O536" s="10"/>
      <c r="P536" s="10"/>
      <c r="Q536" s="10"/>
      <c r="R536" s="10"/>
      <c r="S536" s="10"/>
      <c r="T536" s="10"/>
      <c r="U536" s="10"/>
      <c r="V536" s="10"/>
      <c r="W536" s="10"/>
      <c r="X536" s="10"/>
    </row>
    <row r="537" ht="22.5" customHeight="1">
      <c r="A537" s="10"/>
      <c r="B537" s="10"/>
      <c r="C537" s="10"/>
      <c r="D537" s="10"/>
      <c r="E537" s="10"/>
      <c r="F537" s="10"/>
      <c r="G537" s="10"/>
      <c r="H537" s="15"/>
      <c r="I537" s="10"/>
      <c r="J537" s="10"/>
      <c r="K537" s="10"/>
      <c r="L537" s="10"/>
      <c r="M537" s="31"/>
      <c r="N537" s="10"/>
      <c r="O537" s="10"/>
      <c r="P537" s="10"/>
      <c r="Q537" s="10"/>
      <c r="R537" s="10"/>
      <c r="S537" s="10"/>
      <c r="T537" s="10"/>
      <c r="U537" s="10"/>
      <c r="V537" s="10"/>
      <c r="W537" s="10"/>
      <c r="X537" s="10"/>
    </row>
    <row r="538" ht="22.5" customHeight="1">
      <c r="A538" s="10"/>
      <c r="B538" s="10"/>
      <c r="C538" s="10"/>
      <c r="D538" s="10"/>
      <c r="E538" s="10"/>
      <c r="F538" s="10"/>
      <c r="G538" s="10"/>
      <c r="H538" s="15"/>
      <c r="I538" s="10"/>
      <c r="J538" s="10"/>
      <c r="K538" s="10"/>
      <c r="L538" s="10"/>
      <c r="M538" s="31"/>
      <c r="N538" s="10"/>
      <c r="O538" s="10"/>
      <c r="P538" s="10"/>
      <c r="Q538" s="10"/>
      <c r="R538" s="10"/>
      <c r="S538" s="10"/>
      <c r="T538" s="10"/>
      <c r="U538" s="10"/>
      <c r="V538" s="10"/>
      <c r="W538" s="10"/>
      <c r="X538" s="10"/>
    </row>
    <row r="539" ht="22.5" customHeight="1">
      <c r="A539" s="10"/>
      <c r="B539" s="10"/>
      <c r="C539" s="10"/>
      <c r="D539" s="10"/>
      <c r="E539" s="10"/>
      <c r="F539" s="10"/>
      <c r="G539" s="10"/>
      <c r="H539" s="15"/>
      <c r="I539" s="10"/>
      <c r="J539" s="10"/>
      <c r="K539" s="10"/>
      <c r="L539" s="10"/>
      <c r="M539" s="31"/>
      <c r="N539" s="10"/>
      <c r="O539" s="10"/>
      <c r="P539" s="10"/>
      <c r="Q539" s="10"/>
      <c r="R539" s="10"/>
      <c r="S539" s="10"/>
      <c r="T539" s="10"/>
      <c r="U539" s="10"/>
      <c r="V539" s="10"/>
      <c r="W539" s="10"/>
      <c r="X539" s="10"/>
    </row>
    <row r="540" ht="22.5" customHeight="1">
      <c r="A540" s="10"/>
      <c r="B540" s="10"/>
      <c r="C540" s="10"/>
      <c r="D540" s="10"/>
      <c r="E540" s="10"/>
      <c r="F540" s="10"/>
      <c r="G540" s="10"/>
      <c r="H540" s="15"/>
      <c r="I540" s="10"/>
      <c r="J540" s="10"/>
      <c r="K540" s="10"/>
      <c r="L540" s="10"/>
      <c r="M540" s="31"/>
      <c r="N540" s="10"/>
      <c r="O540" s="10"/>
      <c r="P540" s="10"/>
      <c r="Q540" s="10"/>
      <c r="R540" s="10"/>
      <c r="S540" s="10"/>
      <c r="T540" s="10"/>
      <c r="U540" s="10"/>
      <c r="V540" s="10"/>
      <c r="W540" s="10"/>
      <c r="X540" s="10"/>
    </row>
    <row r="541" ht="22.5" customHeight="1">
      <c r="A541" s="10"/>
      <c r="B541" s="10"/>
      <c r="C541" s="10"/>
      <c r="D541" s="10"/>
      <c r="E541" s="10"/>
      <c r="F541" s="10"/>
      <c r="G541" s="10"/>
      <c r="H541" s="15"/>
      <c r="I541" s="10"/>
      <c r="J541" s="10"/>
      <c r="K541" s="10"/>
      <c r="L541" s="10"/>
      <c r="M541" s="31"/>
      <c r="N541" s="10"/>
      <c r="O541" s="10"/>
      <c r="P541" s="10"/>
      <c r="Q541" s="10"/>
      <c r="R541" s="10"/>
      <c r="S541" s="10"/>
      <c r="T541" s="10"/>
      <c r="U541" s="10"/>
      <c r="V541" s="10"/>
      <c r="W541" s="10"/>
      <c r="X541" s="10"/>
    </row>
    <row r="542" ht="22.5" customHeight="1">
      <c r="A542" s="10"/>
      <c r="B542" s="10"/>
      <c r="C542" s="10"/>
      <c r="D542" s="10"/>
      <c r="E542" s="10"/>
      <c r="F542" s="10"/>
      <c r="G542" s="10"/>
      <c r="H542" s="15"/>
      <c r="I542" s="10"/>
      <c r="J542" s="10"/>
      <c r="K542" s="10"/>
      <c r="L542" s="10"/>
      <c r="M542" s="31"/>
      <c r="N542" s="10"/>
      <c r="O542" s="10"/>
      <c r="P542" s="10"/>
      <c r="Q542" s="10"/>
      <c r="R542" s="10"/>
      <c r="S542" s="10"/>
      <c r="T542" s="10"/>
      <c r="U542" s="10"/>
      <c r="V542" s="10"/>
      <c r="W542" s="10"/>
      <c r="X542" s="10"/>
    </row>
    <row r="543" ht="22.5" customHeight="1">
      <c r="A543" s="10"/>
      <c r="B543" s="10"/>
      <c r="C543" s="10"/>
      <c r="D543" s="10"/>
      <c r="E543" s="10"/>
      <c r="F543" s="10"/>
      <c r="G543" s="10"/>
      <c r="H543" s="15"/>
      <c r="I543" s="10"/>
      <c r="J543" s="10"/>
      <c r="K543" s="10"/>
      <c r="L543" s="10"/>
      <c r="M543" s="31"/>
      <c r="N543" s="10"/>
      <c r="O543" s="10"/>
      <c r="P543" s="10"/>
      <c r="Q543" s="10"/>
      <c r="R543" s="10"/>
      <c r="S543" s="10"/>
      <c r="T543" s="10"/>
      <c r="U543" s="10"/>
      <c r="V543" s="10"/>
      <c r="W543" s="10"/>
      <c r="X543" s="10"/>
    </row>
    <row r="544" ht="22.5" customHeight="1">
      <c r="A544" s="10"/>
      <c r="B544" s="10"/>
      <c r="C544" s="10"/>
      <c r="D544" s="10"/>
      <c r="E544" s="10"/>
      <c r="F544" s="10"/>
      <c r="G544" s="10"/>
      <c r="H544" s="15"/>
      <c r="I544" s="10"/>
      <c r="J544" s="10"/>
      <c r="K544" s="10"/>
      <c r="L544" s="10"/>
      <c r="M544" s="31"/>
      <c r="N544" s="10"/>
      <c r="O544" s="10"/>
      <c r="P544" s="10"/>
      <c r="Q544" s="10"/>
      <c r="R544" s="10"/>
      <c r="S544" s="10"/>
      <c r="T544" s="10"/>
      <c r="U544" s="10"/>
      <c r="V544" s="10"/>
      <c r="W544" s="10"/>
      <c r="X544" s="10"/>
    </row>
    <row r="545" ht="22.5" customHeight="1">
      <c r="A545" s="10"/>
      <c r="B545" s="10"/>
      <c r="C545" s="10"/>
      <c r="D545" s="10"/>
      <c r="E545" s="10"/>
      <c r="F545" s="10"/>
      <c r="G545" s="10"/>
      <c r="H545" s="15"/>
      <c r="I545" s="10"/>
      <c r="J545" s="10"/>
      <c r="K545" s="10"/>
      <c r="L545" s="10"/>
      <c r="M545" s="31"/>
      <c r="N545" s="10"/>
      <c r="O545" s="10"/>
      <c r="P545" s="10"/>
      <c r="Q545" s="10"/>
      <c r="R545" s="10"/>
      <c r="S545" s="10"/>
      <c r="T545" s="10"/>
      <c r="U545" s="10"/>
      <c r="V545" s="10"/>
      <c r="W545" s="10"/>
      <c r="X545" s="10"/>
    </row>
    <row r="546" ht="22.5" customHeight="1">
      <c r="A546" s="10"/>
      <c r="B546" s="10"/>
      <c r="C546" s="10"/>
      <c r="D546" s="10"/>
      <c r="E546" s="10"/>
      <c r="F546" s="10"/>
      <c r="G546" s="10"/>
      <c r="H546" s="15"/>
      <c r="I546" s="10"/>
      <c r="J546" s="10"/>
      <c r="K546" s="10"/>
      <c r="L546" s="10"/>
      <c r="M546" s="31"/>
      <c r="N546" s="10"/>
      <c r="O546" s="10"/>
      <c r="P546" s="10"/>
      <c r="Q546" s="10"/>
      <c r="R546" s="10"/>
      <c r="S546" s="10"/>
      <c r="T546" s="10"/>
      <c r="U546" s="10"/>
      <c r="V546" s="10"/>
      <c r="W546" s="10"/>
      <c r="X546" s="10"/>
    </row>
    <row r="547" ht="22.5" customHeight="1">
      <c r="A547" s="10"/>
      <c r="B547" s="10"/>
      <c r="C547" s="10"/>
      <c r="D547" s="10"/>
      <c r="E547" s="10"/>
      <c r="F547" s="10"/>
      <c r="G547" s="10"/>
      <c r="H547" s="15"/>
      <c r="I547" s="10"/>
      <c r="J547" s="10"/>
      <c r="K547" s="10"/>
      <c r="L547" s="10"/>
      <c r="M547" s="31"/>
      <c r="N547" s="10"/>
      <c r="O547" s="10"/>
      <c r="P547" s="10"/>
      <c r="Q547" s="10"/>
      <c r="R547" s="10"/>
      <c r="S547" s="10"/>
      <c r="T547" s="10"/>
      <c r="U547" s="10"/>
      <c r="V547" s="10"/>
      <c r="W547" s="10"/>
      <c r="X547" s="10"/>
    </row>
    <row r="548" ht="22.5" customHeight="1">
      <c r="A548" s="10"/>
      <c r="B548" s="10"/>
      <c r="C548" s="10"/>
      <c r="D548" s="10"/>
      <c r="E548" s="10"/>
      <c r="F548" s="10"/>
      <c r="G548" s="10"/>
      <c r="H548" s="15"/>
      <c r="I548" s="10"/>
      <c r="J548" s="10"/>
      <c r="K548" s="10"/>
      <c r="L548" s="10"/>
      <c r="M548" s="31"/>
      <c r="N548" s="10"/>
      <c r="O548" s="10"/>
      <c r="P548" s="10"/>
      <c r="Q548" s="10"/>
      <c r="R548" s="10"/>
      <c r="S548" s="10"/>
      <c r="T548" s="10"/>
      <c r="U548" s="10"/>
      <c r="V548" s="10"/>
      <c r="W548" s="10"/>
      <c r="X548" s="10"/>
    </row>
    <row r="549" ht="22.5" customHeight="1">
      <c r="A549" s="10"/>
      <c r="B549" s="10"/>
      <c r="C549" s="10"/>
      <c r="D549" s="10"/>
      <c r="E549" s="10"/>
      <c r="F549" s="10"/>
      <c r="G549" s="10"/>
      <c r="H549" s="15"/>
      <c r="I549" s="10"/>
      <c r="J549" s="10"/>
      <c r="K549" s="10"/>
      <c r="L549" s="10"/>
      <c r="M549" s="31"/>
      <c r="N549" s="10"/>
      <c r="O549" s="10"/>
      <c r="P549" s="10"/>
      <c r="Q549" s="10"/>
      <c r="R549" s="10"/>
      <c r="S549" s="10"/>
      <c r="T549" s="10"/>
      <c r="U549" s="10"/>
      <c r="V549" s="10"/>
      <c r="W549" s="10"/>
      <c r="X549" s="10"/>
    </row>
    <row r="550" ht="22.5" customHeight="1">
      <c r="A550" s="10"/>
      <c r="B550" s="10"/>
      <c r="C550" s="10"/>
      <c r="D550" s="10"/>
      <c r="E550" s="10"/>
      <c r="F550" s="10"/>
      <c r="G550" s="10"/>
      <c r="H550" s="15"/>
      <c r="I550" s="10"/>
      <c r="J550" s="10"/>
      <c r="K550" s="10"/>
      <c r="L550" s="10"/>
      <c r="M550" s="31"/>
      <c r="N550" s="10"/>
      <c r="O550" s="10"/>
      <c r="P550" s="10"/>
      <c r="Q550" s="10"/>
      <c r="R550" s="10"/>
      <c r="S550" s="10"/>
      <c r="T550" s="10"/>
      <c r="U550" s="10"/>
      <c r="V550" s="10"/>
      <c r="W550" s="10"/>
      <c r="X550" s="10"/>
    </row>
    <row r="551" ht="22.5" customHeight="1">
      <c r="A551" s="10"/>
      <c r="B551" s="10"/>
      <c r="C551" s="10"/>
      <c r="D551" s="10"/>
      <c r="E551" s="10"/>
      <c r="F551" s="10"/>
      <c r="G551" s="10"/>
      <c r="H551" s="15"/>
      <c r="I551" s="10"/>
      <c r="J551" s="10"/>
      <c r="K551" s="10"/>
      <c r="L551" s="10"/>
      <c r="M551" s="31"/>
      <c r="N551" s="10"/>
      <c r="O551" s="10"/>
      <c r="P551" s="10"/>
      <c r="Q551" s="10"/>
      <c r="R551" s="10"/>
      <c r="S551" s="10"/>
      <c r="T551" s="10"/>
      <c r="U551" s="10"/>
      <c r="V551" s="10"/>
      <c r="W551" s="10"/>
      <c r="X551" s="10"/>
    </row>
    <row r="552" ht="22.5" customHeight="1">
      <c r="A552" s="10"/>
      <c r="B552" s="10"/>
      <c r="C552" s="10"/>
      <c r="D552" s="10"/>
      <c r="E552" s="10"/>
      <c r="F552" s="10"/>
      <c r="G552" s="10"/>
      <c r="H552" s="15"/>
      <c r="I552" s="10"/>
      <c r="J552" s="10"/>
      <c r="K552" s="10"/>
      <c r="L552" s="10"/>
      <c r="M552" s="31"/>
      <c r="N552" s="10"/>
      <c r="O552" s="10"/>
      <c r="P552" s="10"/>
      <c r="Q552" s="10"/>
      <c r="R552" s="10"/>
      <c r="S552" s="10"/>
      <c r="T552" s="10"/>
      <c r="U552" s="10"/>
      <c r="V552" s="10"/>
      <c r="W552" s="10"/>
      <c r="X552" s="10"/>
    </row>
    <row r="553" ht="22.5" customHeight="1">
      <c r="A553" s="10"/>
      <c r="B553" s="10"/>
      <c r="C553" s="10"/>
      <c r="D553" s="10"/>
      <c r="E553" s="10"/>
      <c r="F553" s="10"/>
      <c r="G553" s="10"/>
      <c r="H553" s="15"/>
      <c r="I553" s="10"/>
      <c r="J553" s="10"/>
      <c r="K553" s="10"/>
      <c r="L553" s="10"/>
      <c r="M553" s="31"/>
      <c r="N553" s="10"/>
      <c r="O553" s="10"/>
      <c r="P553" s="10"/>
      <c r="Q553" s="10"/>
      <c r="R553" s="10"/>
      <c r="S553" s="10"/>
      <c r="T553" s="10"/>
      <c r="U553" s="10"/>
      <c r="V553" s="10"/>
      <c r="W553" s="10"/>
      <c r="X553" s="10"/>
    </row>
    <row r="554" ht="22.5" customHeight="1">
      <c r="A554" s="10"/>
      <c r="B554" s="10"/>
      <c r="C554" s="10"/>
      <c r="D554" s="10"/>
      <c r="E554" s="10"/>
      <c r="F554" s="10"/>
      <c r="G554" s="10"/>
      <c r="H554" s="15"/>
      <c r="I554" s="10"/>
      <c r="J554" s="10"/>
      <c r="K554" s="10"/>
      <c r="L554" s="10"/>
      <c r="M554" s="31"/>
      <c r="N554" s="10"/>
      <c r="O554" s="10"/>
      <c r="P554" s="10"/>
      <c r="Q554" s="10"/>
      <c r="R554" s="10"/>
      <c r="S554" s="10"/>
      <c r="T554" s="10"/>
      <c r="U554" s="10"/>
      <c r="V554" s="10"/>
      <c r="W554" s="10"/>
      <c r="X554" s="10"/>
    </row>
    <row r="555" ht="22.5" customHeight="1">
      <c r="A555" s="10"/>
      <c r="B555" s="10"/>
      <c r="C555" s="10"/>
      <c r="D555" s="10"/>
      <c r="E555" s="10"/>
      <c r="F555" s="10"/>
      <c r="G555" s="10"/>
      <c r="H555" s="15"/>
      <c r="I555" s="10"/>
      <c r="J555" s="10"/>
      <c r="K555" s="10"/>
      <c r="L555" s="10"/>
      <c r="M555" s="31"/>
      <c r="N555" s="10"/>
      <c r="O555" s="10"/>
      <c r="P555" s="10"/>
      <c r="Q555" s="10"/>
      <c r="R555" s="10"/>
      <c r="S555" s="10"/>
      <c r="T555" s="10"/>
      <c r="U555" s="10"/>
      <c r="V555" s="10"/>
      <c r="W555" s="10"/>
      <c r="X555" s="10"/>
    </row>
    <row r="556" ht="22.5" customHeight="1">
      <c r="A556" s="10"/>
      <c r="B556" s="10"/>
      <c r="C556" s="10"/>
      <c r="D556" s="10"/>
      <c r="E556" s="10"/>
      <c r="F556" s="10"/>
      <c r="G556" s="10"/>
      <c r="H556" s="15"/>
      <c r="I556" s="10"/>
      <c r="J556" s="10"/>
      <c r="K556" s="10"/>
      <c r="L556" s="10"/>
      <c r="M556" s="31"/>
      <c r="N556" s="10"/>
      <c r="O556" s="10"/>
      <c r="P556" s="10"/>
      <c r="Q556" s="10"/>
      <c r="R556" s="10"/>
      <c r="S556" s="10"/>
      <c r="T556" s="10"/>
      <c r="U556" s="10"/>
      <c r="V556" s="10"/>
      <c r="W556" s="10"/>
      <c r="X556" s="10"/>
    </row>
    <row r="557" ht="22.5" customHeight="1">
      <c r="A557" s="10"/>
      <c r="B557" s="10"/>
      <c r="C557" s="10"/>
      <c r="D557" s="10"/>
      <c r="E557" s="10"/>
      <c r="F557" s="10"/>
      <c r="G557" s="10"/>
      <c r="H557" s="15"/>
      <c r="I557" s="10"/>
      <c r="J557" s="10"/>
      <c r="K557" s="10"/>
      <c r="L557" s="10"/>
      <c r="M557" s="31"/>
      <c r="N557" s="10"/>
      <c r="O557" s="10"/>
      <c r="P557" s="10"/>
      <c r="Q557" s="10"/>
      <c r="R557" s="10"/>
      <c r="S557" s="10"/>
      <c r="T557" s="10"/>
      <c r="U557" s="10"/>
      <c r="V557" s="10"/>
      <c r="W557" s="10"/>
      <c r="X557" s="10"/>
    </row>
    <row r="558" ht="22.5" customHeight="1">
      <c r="A558" s="10"/>
      <c r="B558" s="10"/>
      <c r="C558" s="10"/>
      <c r="D558" s="10"/>
      <c r="E558" s="10"/>
      <c r="F558" s="10"/>
      <c r="G558" s="10"/>
      <c r="H558" s="15"/>
      <c r="I558" s="10"/>
      <c r="J558" s="10"/>
      <c r="K558" s="10"/>
      <c r="L558" s="10"/>
      <c r="M558" s="31"/>
      <c r="N558" s="10"/>
      <c r="O558" s="10"/>
      <c r="P558" s="10"/>
      <c r="Q558" s="10"/>
      <c r="R558" s="10"/>
      <c r="S558" s="10"/>
      <c r="T558" s="10"/>
      <c r="U558" s="10"/>
      <c r="V558" s="10"/>
      <c r="W558" s="10"/>
      <c r="X558" s="10"/>
    </row>
    <row r="559" ht="22.5" customHeight="1">
      <c r="A559" s="10"/>
      <c r="B559" s="10"/>
      <c r="C559" s="10"/>
      <c r="D559" s="10"/>
      <c r="E559" s="10"/>
      <c r="F559" s="10"/>
      <c r="G559" s="10"/>
      <c r="H559" s="15"/>
      <c r="I559" s="10"/>
      <c r="J559" s="10"/>
      <c r="K559" s="10"/>
      <c r="L559" s="10"/>
      <c r="M559" s="31"/>
      <c r="N559" s="10"/>
      <c r="O559" s="10"/>
      <c r="P559" s="10"/>
      <c r="Q559" s="10"/>
      <c r="R559" s="10"/>
      <c r="S559" s="10"/>
      <c r="T559" s="10"/>
      <c r="U559" s="10"/>
      <c r="V559" s="10"/>
      <c r="W559" s="10"/>
      <c r="X559" s="10"/>
    </row>
    <row r="560" ht="22.5" customHeight="1">
      <c r="A560" s="10"/>
      <c r="B560" s="10"/>
      <c r="C560" s="10"/>
      <c r="D560" s="10"/>
      <c r="E560" s="10"/>
      <c r="F560" s="10"/>
      <c r="G560" s="10"/>
      <c r="H560" s="15"/>
      <c r="I560" s="10"/>
      <c r="J560" s="10"/>
      <c r="K560" s="10"/>
      <c r="L560" s="10"/>
      <c r="M560" s="31"/>
      <c r="N560" s="10"/>
      <c r="O560" s="10"/>
      <c r="P560" s="10"/>
      <c r="Q560" s="10"/>
      <c r="R560" s="10"/>
      <c r="S560" s="10"/>
      <c r="T560" s="10"/>
      <c r="U560" s="10"/>
      <c r="V560" s="10"/>
      <c r="W560" s="10"/>
      <c r="X560" s="10"/>
    </row>
    <row r="561" ht="22.5" customHeight="1">
      <c r="A561" s="10"/>
      <c r="B561" s="10"/>
      <c r="C561" s="10"/>
      <c r="D561" s="10"/>
      <c r="E561" s="10"/>
      <c r="F561" s="10"/>
      <c r="G561" s="10"/>
      <c r="H561" s="15"/>
      <c r="I561" s="10"/>
      <c r="J561" s="10"/>
      <c r="K561" s="10"/>
      <c r="L561" s="10"/>
      <c r="M561" s="31"/>
      <c r="N561" s="10"/>
      <c r="O561" s="10"/>
      <c r="P561" s="10"/>
      <c r="Q561" s="10"/>
      <c r="R561" s="10"/>
      <c r="S561" s="10"/>
      <c r="T561" s="10"/>
      <c r="U561" s="10"/>
      <c r="V561" s="10"/>
      <c r="W561" s="10"/>
      <c r="X561" s="10"/>
    </row>
    <row r="562" ht="22.5" customHeight="1">
      <c r="A562" s="10"/>
      <c r="B562" s="10"/>
      <c r="C562" s="10"/>
      <c r="D562" s="10"/>
      <c r="E562" s="10"/>
      <c r="F562" s="10"/>
      <c r="G562" s="10"/>
      <c r="H562" s="15"/>
      <c r="I562" s="10"/>
      <c r="J562" s="10"/>
      <c r="K562" s="10"/>
      <c r="L562" s="10"/>
      <c r="M562" s="31"/>
      <c r="N562" s="10"/>
      <c r="O562" s="10"/>
      <c r="P562" s="10"/>
      <c r="Q562" s="10"/>
      <c r="R562" s="10"/>
      <c r="S562" s="10"/>
      <c r="T562" s="10"/>
      <c r="U562" s="10"/>
      <c r="V562" s="10"/>
      <c r="W562" s="10"/>
      <c r="X562" s="10"/>
    </row>
    <row r="563" ht="22.5" customHeight="1">
      <c r="A563" s="10"/>
      <c r="B563" s="10"/>
      <c r="C563" s="10"/>
      <c r="D563" s="10"/>
      <c r="E563" s="10"/>
      <c r="F563" s="10"/>
      <c r="G563" s="10"/>
      <c r="H563" s="15"/>
      <c r="I563" s="10"/>
      <c r="J563" s="10"/>
      <c r="K563" s="10"/>
      <c r="L563" s="10"/>
      <c r="M563" s="31"/>
      <c r="N563" s="10"/>
      <c r="O563" s="10"/>
      <c r="P563" s="10"/>
      <c r="Q563" s="10"/>
      <c r="R563" s="10"/>
      <c r="S563" s="10"/>
      <c r="T563" s="10"/>
      <c r="U563" s="10"/>
      <c r="V563" s="10"/>
      <c r="W563" s="10"/>
      <c r="X563" s="10"/>
    </row>
    <row r="564" ht="22.5" customHeight="1">
      <c r="A564" s="10"/>
      <c r="B564" s="10"/>
      <c r="C564" s="10"/>
      <c r="D564" s="10"/>
      <c r="E564" s="10"/>
      <c r="F564" s="10"/>
      <c r="G564" s="10"/>
      <c r="H564" s="15"/>
      <c r="I564" s="10"/>
      <c r="J564" s="10"/>
      <c r="K564" s="10"/>
      <c r="L564" s="10"/>
      <c r="M564" s="31"/>
      <c r="N564" s="10"/>
      <c r="O564" s="10"/>
      <c r="P564" s="10"/>
      <c r="Q564" s="10"/>
      <c r="R564" s="10"/>
      <c r="S564" s="10"/>
      <c r="T564" s="10"/>
      <c r="U564" s="10"/>
      <c r="V564" s="10"/>
      <c r="W564" s="10"/>
      <c r="X564" s="10"/>
    </row>
    <row r="565" ht="22.5" customHeight="1">
      <c r="A565" s="10"/>
      <c r="B565" s="10"/>
      <c r="C565" s="10"/>
      <c r="D565" s="10"/>
      <c r="E565" s="10"/>
      <c r="F565" s="10"/>
      <c r="G565" s="10"/>
      <c r="H565" s="15"/>
      <c r="I565" s="10"/>
      <c r="J565" s="10"/>
      <c r="K565" s="10"/>
      <c r="L565" s="10"/>
      <c r="M565" s="31"/>
      <c r="N565" s="10"/>
      <c r="O565" s="10"/>
      <c r="P565" s="10"/>
      <c r="Q565" s="10"/>
      <c r="R565" s="10"/>
      <c r="S565" s="10"/>
      <c r="T565" s="10"/>
      <c r="U565" s="10"/>
      <c r="V565" s="10"/>
      <c r="W565" s="10"/>
      <c r="X565" s="10"/>
    </row>
    <row r="566" ht="22.5" customHeight="1">
      <c r="A566" s="10"/>
      <c r="B566" s="10"/>
      <c r="C566" s="10"/>
      <c r="D566" s="10"/>
      <c r="E566" s="10"/>
      <c r="F566" s="10"/>
      <c r="G566" s="10"/>
      <c r="H566" s="15"/>
      <c r="I566" s="10"/>
      <c r="J566" s="10"/>
      <c r="K566" s="10"/>
      <c r="L566" s="10"/>
      <c r="M566" s="31"/>
      <c r="N566" s="10"/>
      <c r="O566" s="10"/>
      <c r="P566" s="10"/>
      <c r="Q566" s="10"/>
      <c r="R566" s="10"/>
      <c r="S566" s="10"/>
      <c r="T566" s="10"/>
      <c r="U566" s="10"/>
      <c r="V566" s="10"/>
      <c r="W566" s="10"/>
      <c r="X566" s="10"/>
    </row>
    <row r="567" ht="22.5" customHeight="1">
      <c r="A567" s="10"/>
      <c r="B567" s="10"/>
      <c r="C567" s="10"/>
      <c r="D567" s="10"/>
      <c r="E567" s="10"/>
      <c r="F567" s="10"/>
      <c r="G567" s="10"/>
      <c r="H567" s="15"/>
      <c r="I567" s="10"/>
      <c r="J567" s="10"/>
      <c r="K567" s="10"/>
      <c r="L567" s="10"/>
      <c r="M567" s="31"/>
      <c r="N567" s="10"/>
      <c r="O567" s="10"/>
      <c r="P567" s="10"/>
      <c r="Q567" s="10"/>
      <c r="R567" s="10"/>
      <c r="S567" s="10"/>
      <c r="T567" s="10"/>
      <c r="U567" s="10"/>
      <c r="V567" s="10"/>
      <c r="W567" s="10"/>
      <c r="X567" s="10"/>
    </row>
    <row r="568" ht="22.5" customHeight="1">
      <c r="A568" s="10"/>
      <c r="B568" s="10"/>
      <c r="C568" s="10"/>
      <c r="D568" s="10"/>
      <c r="E568" s="10"/>
      <c r="F568" s="10"/>
      <c r="G568" s="10"/>
      <c r="H568" s="15"/>
      <c r="I568" s="10"/>
      <c r="J568" s="10"/>
      <c r="K568" s="10"/>
      <c r="L568" s="10"/>
      <c r="M568" s="31"/>
      <c r="N568" s="10"/>
      <c r="O568" s="10"/>
      <c r="P568" s="10"/>
      <c r="Q568" s="10"/>
      <c r="R568" s="10"/>
      <c r="S568" s="10"/>
      <c r="T568" s="10"/>
      <c r="U568" s="10"/>
      <c r="V568" s="10"/>
      <c r="W568" s="10"/>
      <c r="X568" s="10"/>
    </row>
    <row r="569" ht="22.5" customHeight="1">
      <c r="A569" s="10"/>
      <c r="B569" s="10"/>
      <c r="C569" s="10"/>
      <c r="D569" s="10"/>
      <c r="E569" s="10"/>
      <c r="F569" s="10"/>
      <c r="G569" s="10"/>
      <c r="H569" s="15"/>
      <c r="I569" s="10"/>
      <c r="J569" s="10"/>
      <c r="K569" s="10"/>
      <c r="L569" s="10"/>
      <c r="M569" s="31"/>
      <c r="N569" s="10"/>
      <c r="O569" s="10"/>
      <c r="P569" s="10"/>
      <c r="Q569" s="10"/>
      <c r="R569" s="10"/>
      <c r="S569" s="10"/>
      <c r="T569" s="10"/>
      <c r="U569" s="10"/>
      <c r="V569" s="10"/>
      <c r="W569" s="10"/>
      <c r="X569" s="10"/>
    </row>
    <row r="570" ht="22.5" customHeight="1">
      <c r="A570" s="10"/>
      <c r="B570" s="10"/>
      <c r="C570" s="10"/>
      <c r="D570" s="10"/>
      <c r="E570" s="10"/>
      <c r="F570" s="10"/>
      <c r="G570" s="10"/>
      <c r="H570" s="15"/>
      <c r="I570" s="10"/>
      <c r="J570" s="10"/>
      <c r="K570" s="10"/>
      <c r="L570" s="10"/>
      <c r="M570" s="31"/>
      <c r="N570" s="10"/>
      <c r="O570" s="10"/>
      <c r="P570" s="10"/>
      <c r="Q570" s="10"/>
      <c r="R570" s="10"/>
      <c r="S570" s="10"/>
      <c r="T570" s="10"/>
      <c r="U570" s="10"/>
      <c r="V570" s="10"/>
      <c r="W570" s="10"/>
      <c r="X570" s="10"/>
    </row>
    <row r="571" ht="22.5" customHeight="1">
      <c r="A571" s="10"/>
      <c r="B571" s="10"/>
      <c r="C571" s="10"/>
      <c r="D571" s="10"/>
      <c r="E571" s="10"/>
      <c r="F571" s="10"/>
      <c r="G571" s="10"/>
      <c r="H571" s="15"/>
      <c r="I571" s="10"/>
      <c r="J571" s="10"/>
      <c r="K571" s="10"/>
      <c r="L571" s="10"/>
      <c r="M571" s="31"/>
      <c r="N571" s="10"/>
      <c r="O571" s="10"/>
      <c r="P571" s="10"/>
      <c r="Q571" s="10"/>
      <c r="R571" s="10"/>
      <c r="S571" s="10"/>
      <c r="T571" s="10"/>
      <c r="U571" s="10"/>
      <c r="V571" s="10"/>
      <c r="W571" s="10"/>
      <c r="X571" s="10"/>
    </row>
    <row r="572" ht="22.5" customHeight="1">
      <c r="A572" s="10"/>
      <c r="B572" s="10"/>
      <c r="C572" s="10"/>
      <c r="D572" s="10"/>
      <c r="E572" s="10"/>
      <c r="F572" s="10"/>
      <c r="G572" s="10"/>
      <c r="H572" s="15"/>
      <c r="I572" s="10"/>
      <c r="J572" s="10"/>
      <c r="K572" s="10"/>
      <c r="L572" s="10"/>
      <c r="M572" s="31"/>
      <c r="N572" s="10"/>
      <c r="O572" s="10"/>
      <c r="P572" s="10"/>
      <c r="Q572" s="10"/>
      <c r="R572" s="10"/>
      <c r="S572" s="10"/>
      <c r="T572" s="10"/>
      <c r="U572" s="10"/>
      <c r="V572" s="10"/>
      <c r="W572" s="10"/>
      <c r="X572" s="10"/>
    </row>
    <row r="573" ht="22.5" customHeight="1">
      <c r="A573" s="10"/>
      <c r="B573" s="10"/>
      <c r="C573" s="10"/>
      <c r="D573" s="10"/>
      <c r="E573" s="10"/>
      <c r="F573" s="10"/>
      <c r="G573" s="10"/>
      <c r="H573" s="15"/>
      <c r="I573" s="10"/>
      <c r="J573" s="10"/>
      <c r="K573" s="10"/>
      <c r="L573" s="10"/>
      <c r="M573" s="31"/>
      <c r="N573" s="10"/>
      <c r="O573" s="10"/>
      <c r="P573" s="10"/>
      <c r="Q573" s="10"/>
      <c r="R573" s="10"/>
      <c r="S573" s="10"/>
      <c r="T573" s="10"/>
      <c r="U573" s="10"/>
      <c r="V573" s="10"/>
      <c r="W573" s="10"/>
      <c r="X573" s="10"/>
    </row>
    <row r="574" ht="22.5" customHeight="1">
      <c r="A574" s="10"/>
      <c r="B574" s="10"/>
      <c r="C574" s="10"/>
      <c r="D574" s="10"/>
      <c r="E574" s="10"/>
      <c r="F574" s="10"/>
      <c r="G574" s="10"/>
      <c r="H574" s="15"/>
      <c r="I574" s="10"/>
      <c r="J574" s="10"/>
      <c r="K574" s="10"/>
      <c r="L574" s="10"/>
      <c r="M574" s="31"/>
      <c r="N574" s="10"/>
      <c r="O574" s="10"/>
      <c r="P574" s="10"/>
      <c r="Q574" s="10"/>
      <c r="R574" s="10"/>
      <c r="S574" s="10"/>
      <c r="T574" s="10"/>
      <c r="U574" s="10"/>
      <c r="V574" s="10"/>
      <c r="W574" s="10"/>
      <c r="X574" s="10"/>
    </row>
    <row r="575" ht="22.5" customHeight="1">
      <c r="A575" s="10"/>
      <c r="B575" s="10"/>
      <c r="C575" s="10"/>
      <c r="D575" s="10"/>
      <c r="E575" s="10"/>
      <c r="F575" s="10"/>
      <c r="G575" s="10"/>
      <c r="H575" s="15"/>
      <c r="I575" s="10"/>
      <c r="J575" s="10"/>
      <c r="K575" s="10"/>
      <c r="L575" s="10"/>
      <c r="M575" s="31"/>
      <c r="N575" s="10"/>
      <c r="O575" s="10"/>
      <c r="P575" s="10"/>
      <c r="Q575" s="10"/>
      <c r="R575" s="10"/>
      <c r="S575" s="10"/>
      <c r="T575" s="10"/>
      <c r="U575" s="10"/>
      <c r="V575" s="10"/>
      <c r="W575" s="10"/>
      <c r="X575" s="10"/>
    </row>
    <row r="576" ht="22.5" customHeight="1">
      <c r="A576" s="10"/>
      <c r="B576" s="10"/>
      <c r="C576" s="10"/>
      <c r="D576" s="10"/>
      <c r="E576" s="10"/>
      <c r="F576" s="10"/>
      <c r="G576" s="10"/>
      <c r="H576" s="15"/>
      <c r="I576" s="10"/>
      <c r="J576" s="10"/>
      <c r="K576" s="10"/>
      <c r="L576" s="10"/>
      <c r="M576" s="31"/>
      <c r="N576" s="10"/>
      <c r="O576" s="10"/>
      <c r="P576" s="10"/>
      <c r="Q576" s="10"/>
      <c r="R576" s="10"/>
      <c r="S576" s="10"/>
      <c r="T576" s="10"/>
      <c r="U576" s="10"/>
      <c r="V576" s="10"/>
      <c r="W576" s="10"/>
      <c r="X576" s="10"/>
    </row>
    <row r="577" ht="22.5" customHeight="1">
      <c r="A577" s="10"/>
      <c r="B577" s="10"/>
      <c r="C577" s="10"/>
      <c r="D577" s="10"/>
      <c r="E577" s="10"/>
      <c r="F577" s="10"/>
      <c r="G577" s="10"/>
      <c r="H577" s="15"/>
      <c r="I577" s="10"/>
      <c r="J577" s="10"/>
      <c r="K577" s="10"/>
      <c r="L577" s="10"/>
      <c r="M577" s="31"/>
      <c r="N577" s="10"/>
      <c r="O577" s="10"/>
      <c r="P577" s="10"/>
      <c r="Q577" s="10"/>
      <c r="R577" s="10"/>
      <c r="S577" s="10"/>
      <c r="T577" s="10"/>
      <c r="U577" s="10"/>
      <c r="V577" s="10"/>
      <c r="W577" s="10"/>
      <c r="X577" s="10"/>
    </row>
    <row r="578" ht="22.5" customHeight="1">
      <c r="A578" s="10"/>
      <c r="B578" s="10"/>
      <c r="C578" s="10"/>
      <c r="D578" s="10"/>
      <c r="E578" s="10"/>
      <c r="F578" s="10"/>
      <c r="G578" s="10"/>
      <c r="H578" s="15"/>
      <c r="I578" s="10"/>
      <c r="J578" s="10"/>
      <c r="K578" s="10"/>
      <c r="L578" s="10"/>
      <c r="M578" s="31"/>
      <c r="N578" s="10"/>
      <c r="O578" s="10"/>
      <c r="P578" s="10"/>
      <c r="Q578" s="10"/>
      <c r="R578" s="10"/>
      <c r="S578" s="10"/>
      <c r="T578" s="10"/>
      <c r="U578" s="10"/>
      <c r="V578" s="10"/>
      <c r="W578" s="10"/>
      <c r="X578" s="10"/>
    </row>
    <row r="579" ht="22.5" customHeight="1">
      <c r="A579" s="10"/>
      <c r="B579" s="10"/>
      <c r="C579" s="10"/>
      <c r="D579" s="10"/>
      <c r="E579" s="10"/>
      <c r="F579" s="10"/>
      <c r="G579" s="10"/>
      <c r="H579" s="15"/>
      <c r="I579" s="10"/>
      <c r="J579" s="10"/>
      <c r="K579" s="10"/>
      <c r="L579" s="10"/>
      <c r="M579" s="31"/>
      <c r="N579" s="10"/>
      <c r="O579" s="10"/>
      <c r="P579" s="10"/>
      <c r="Q579" s="10"/>
      <c r="R579" s="10"/>
      <c r="S579" s="10"/>
      <c r="T579" s="10"/>
      <c r="U579" s="10"/>
      <c r="V579" s="10"/>
      <c r="W579" s="10"/>
      <c r="X579" s="10"/>
    </row>
    <row r="580" ht="22.5" customHeight="1">
      <c r="A580" s="10"/>
      <c r="B580" s="10"/>
      <c r="C580" s="10"/>
      <c r="D580" s="10"/>
      <c r="E580" s="10"/>
      <c r="F580" s="10"/>
      <c r="G580" s="10"/>
      <c r="H580" s="15"/>
      <c r="I580" s="10"/>
      <c r="J580" s="10"/>
      <c r="K580" s="10"/>
      <c r="L580" s="10"/>
      <c r="M580" s="31"/>
      <c r="N580" s="10"/>
      <c r="O580" s="10"/>
      <c r="P580" s="10"/>
      <c r="Q580" s="10"/>
      <c r="R580" s="10"/>
      <c r="S580" s="10"/>
      <c r="T580" s="10"/>
      <c r="U580" s="10"/>
      <c r="V580" s="10"/>
      <c r="W580" s="10"/>
      <c r="X580" s="10"/>
    </row>
    <row r="581" ht="22.5" customHeight="1">
      <c r="A581" s="10"/>
      <c r="B581" s="10"/>
      <c r="C581" s="10"/>
      <c r="D581" s="10"/>
      <c r="E581" s="10"/>
      <c r="F581" s="10"/>
      <c r="G581" s="10"/>
      <c r="H581" s="15"/>
      <c r="I581" s="10"/>
      <c r="J581" s="10"/>
      <c r="K581" s="10"/>
      <c r="L581" s="10"/>
      <c r="M581" s="31"/>
      <c r="N581" s="10"/>
      <c r="O581" s="10"/>
      <c r="P581" s="10"/>
      <c r="Q581" s="10"/>
      <c r="R581" s="10"/>
      <c r="S581" s="10"/>
      <c r="T581" s="10"/>
      <c r="U581" s="10"/>
      <c r="V581" s="10"/>
      <c r="W581" s="10"/>
      <c r="X581" s="10"/>
    </row>
    <row r="582" ht="22.5" customHeight="1">
      <c r="A582" s="10"/>
      <c r="B582" s="10"/>
      <c r="C582" s="10"/>
      <c r="D582" s="10"/>
      <c r="E582" s="10"/>
      <c r="F582" s="10"/>
      <c r="G582" s="10"/>
      <c r="H582" s="15"/>
      <c r="I582" s="10"/>
      <c r="J582" s="10"/>
      <c r="K582" s="10"/>
      <c r="L582" s="10"/>
      <c r="M582" s="31"/>
      <c r="N582" s="10"/>
      <c r="O582" s="10"/>
      <c r="P582" s="10"/>
      <c r="Q582" s="10"/>
      <c r="R582" s="10"/>
      <c r="S582" s="10"/>
      <c r="T582" s="10"/>
      <c r="U582" s="10"/>
      <c r="V582" s="10"/>
      <c r="W582" s="10"/>
      <c r="X582" s="10"/>
    </row>
    <row r="583" ht="22.5" customHeight="1">
      <c r="A583" s="10"/>
      <c r="B583" s="10"/>
      <c r="C583" s="10"/>
      <c r="D583" s="10"/>
      <c r="E583" s="10"/>
      <c r="F583" s="10"/>
      <c r="G583" s="10"/>
      <c r="H583" s="15"/>
      <c r="I583" s="10"/>
      <c r="J583" s="10"/>
      <c r="K583" s="10"/>
      <c r="L583" s="10"/>
      <c r="M583" s="31"/>
      <c r="N583" s="10"/>
      <c r="O583" s="10"/>
      <c r="P583" s="10"/>
      <c r="Q583" s="10"/>
      <c r="R583" s="10"/>
      <c r="S583" s="10"/>
      <c r="T583" s="10"/>
      <c r="U583" s="10"/>
      <c r="V583" s="10"/>
      <c r="W583" s="10"/>
      <c r="X583" s="10"/>
    </row>
    <row r="584" ht="22.5" customHeight="1">
      <c r="A584" s="10"/>
      <c r="B584" s="10"/>
      <c r="C584" s="10"/>
      <c r="D584" s="10"/>
      <c r="E584" s="10"/>
      <c r="F584" s="10"/>
      <c r="G584" s="10"/>
      <c r="H584" s="15"/>
      <c r="I584" s="10"/>
      <c r="J584" s="10"/>
      <c r="K584" s="10"/>
      <c r="L584" s="10"/>
      <c r="M584" s="31"/>
      <c r="N584" s="10"/>
      <c r="O584" s="10"/>
      <c r="P584" s="10"/>
      <c r="Q584" s="10"/>
      <c r="R584" s="10"/>
      <c r="S584" s="10"/>
      <c r="T584" s="10"/>
      <c r="U584" s="10"/>
      <c r="V584" s="10"/>
      <c r="W584" s="10"/>
      <c r="X584" s="10"/>
    </row>
    <row r="585" ht="22.5" customHeight="1">
      <c r="A585" s="10"/>
      <c r="B585" s="10"/>
      <c r="C585" s="10"/>
      <c r="D585" s="10"/>
      <c r="E585" s="10"/>
      <c r="F585" s="10"/>
      <c r="G585" s="10"/>
      <c r="H585" s="15"/>
      <c r="I585" s="10"/>
      <c r="J585" s="10"/>
      <c r="K585" s="10"/>
      <c r="L585" s="10"/>
      <c r="M585" s="31"/>
      <c r="N585" s="10"/>
      <c r="O585" s="10"/>
      <c r="P585" s="10"/>
      <c r="Q585" s="10"/>
      <c r="R585" s="10"/>
      <c r="S585" s="10"/>
      <c r="T585" s="10"/>
      <c r="U585" s="10"/>
      <c r="V585" s="10"/>
      <c r="W585" s="10"/>
      <c r="X585" s="10"/>
    </row>
    <row r="586" ht="22.5" customHeight="1">
      <c r="A586" s="10"/>
      <c r="B586" s="10"/>
      <c r="C586" s="10"/>
      <c r="D586" s="10"/>
      <c r="E586" s="10"/>
      <c r="F586" s="10"/>
      <c r="G586" s="10"/>
      <c r="H586" s="15"/>
      <c r="I586" s="10"/>
      <c r="J586" s="10"/>
      <c r="K586" s="10"/>
      <c r="L586" s="10"/>
      <c r="M586" s="31"/>
      <c r="N586" s="10"/>
      <c r="O586" s="10"/>
      <c r="P586" s="10"/>
      <c r="Q586" s="10"/>
      <c r="R586" s="10"/>
      <c r="S586" s="10"/>
      <c r="T586" s="10"/>
      <c r="U586" s="10"/>
      <c r="V586" s="10"/>
      <c r="W586" s="10"/>
      <c r="X586" s="10"/>
    </row>
    <row r="587" ht="22.5" customHeight="1">
      <c r="A587" s="10"/>
      <c r="B587" s="10"/>
      <c r="C587" s="10"/>
      <c r="D587" s="10"/>
      <c r="E587" s="10"/>
      <c r="F587" s="10"/>
      <c r="G587" s="10"/>
      <c r="H587" s="15"/>
      <c r="I587" s="10"/>
      <c r="J587" s="10"/>
      <c r="K587" s="10"/>
      <c r="L587" s="10"/>
      <c r="M587" s="31"/>
      <c r="N587" s="10"/>
      <c r="O587" s="10"/>
      <c r="P587" s="10"/>
      <c r="Q587" s="10"/>
      <c r="R587" s="10"/>
      <c r="S587" s="10"/>
      <c r="T587" s="10"/>
      <c r="U587" s="10"/>
      <c r="V587" s="10"/>
      <c r="W587" s="10"/>
      <c r="X587" s="10"/>
    </row>
    <row r="588" ht="22.5" customHeight="1">
      <c r="A588" s="10"/>
      <c r="B588" s="10"/>
      <c r="C588" s="10"/>
      <c r="D588" s="10"/>
      <c r="E588" s="10"/>
      <c r="F588" s="10"/>
      <c r="G588" s="10"/>
      <c r="H588" s="15"/>
      <c r="I588" s="10"/>
      <c r="J588" s="10"/>
      <c r="K588" s="10"/>
      <c r="L588" s="10"/>
      <c r="M588" s="31"/>
      <c r="N588" s="10"/>
      <c r="O588" s="10"/>
      <c r="P588" s="10"/>
      <c r="Q588" s="10"/>
      <c r="R588" s="10"/>
      <c r="S588" s="10"/>
      <c r="T588" s="10"/>
      <c r="U588" s="10"/>
      <c r="V588" s="10"/>
      <c r="W588" s="10"/>
      <c r="X588" s="10"/>
    </row>
    <row r="589" ht="22.5" customHeight="1">
      <c r="A589" s="10"/>
      <c r="B589" s="10"/>
      <c r="C589" s="10"/>
      <c r="D589" s="10"/>
      <c r="E589" s="10"/>
      <c r="F589" s="10"/>
      <c r="G589" s="10"/>
      <c r="H589" s="15"/>
      <c r="I589" s="10"/>
      <c r="J589" s="10"/>
      <c r="K589" s="10"/>
      <c r="L589" s="10"/>
      <c r="M589" s="31"/>
      <c r="N589" s="10"/>
      <c r="O589" s="10"/>
      <c r="P589" s="10"/>
      <c r="Q589" s="10"/>
      <c r="R589" s="10"/>
      <c r="S589" s="10"/>
      <c r="T589" s="10"/>
      <c r="U589" s="10"/>
      <c r="V589" s="10"/>
      <c r="W589" s="10"/>
      <c r="X589" s="10"/>
    </row>
    <row r="590" ht="22.5" customHeight="1">
      <c r="A590" s="10"/>
      <c r="B590" s="10"/>
      <c r="C590" s="10"/>
      <c r="D590" s="10"/>
      <c r="E590" s="10"/>
      <c r="F590" s="10"/>
      <c r="G590" s="10"/>
      <c r="H590" s="15"/>
      <c r="I590" s="10"/>
      <c r="J590" s="10"/>
      <c r="K590" s="10"/>
      <c r="L590" s="10"/>
      <c r="M590" s="31"/>
      <c r="N590" s="10"/>
      <c r="O590" s="10"/>
      <c r="P590" s="10"/>
      <c r="Q590" s="10"/>
      <c r="R590" s="10"/>
      <c r="S590" s="10"/>
      <c r="T590" s="10"/>
      <c r="U590" s="10"/>
      <c r="V590" s="10"/>
      <c r="W590" s="10"/>
      <c r="X590" s="10"/>
    </row>
    <row r="591" ht="22.5" customHeight="1">
      <c r="A591" s="10"/>
      <c r="B591" s="10"/>
      <c r="C591" s="10"/>
      <c r="D591" s="10"/>
      <c r="E591" s="10"/>
      <c r="F591" s="10"/>
      <c r="G591" s="10"/>
      <c r="H591" s="15"/>
      <c r="I591" s="10"/>
      <c r="J591" s="10"/>
      <c r="K591" s="10"/>
      <c r="L591" s="10"/>
      <c r="M591" s="31"/>
      <c r="N591" s="10"/>
      <c r="O591" s="10"/>
      <c r="P591" s="10"/>
      <c r="Q591" s="10"/>
      <c r="R591" s="10"/>
      <c r="S591" s="10"/>
      <c r="T591" s="10"/>
      <c r="U591" s="10"/>
      <c r="V591" s="10"/>
      <c r="W591" s="10"/>
      <c r="X591" s="10"/>
    </row>
    <row r="592" ht="22.5" customHeight="1">
      <c r="A592" s="10"/>
      <c r="B592" s="10"/>
      <c r="C592" s="10"/>
      <c r="D592" s="10"/>
      <c r="E592" s="10"/>
      <c r="F592" s="10"/>
      <c r="G592" s="10"/>
      <c r="H592" s="15"/>
      <c r="I592" s="10"/>
      <c r="J592" s="10"/>
      <c r="K592" s="10"/>
      <c r="L592" s="10"/>
      <c r="M592" s="31"/>
      <c r="N592" s="10"/>
      <c r="O592" s="10"/>
      <c r="P592" s="10"/>
      <c r="Q592" s="10"/>
      <c r="R592" s="10"/>
      <c r="S592" s="10"/>
      <c r="T592" s="10"/>
      <c r="U592" s="10"/>
      <c r="V592" s="10"/>
      <c r="W592" s="10"/>
      <c r="X592" s="10"/>
    </row>
    <row r="593" ht="22.5" customHeight="1">
      <c r="A593" s="10"/>
      <c r="B593" s="10"/>
      <c r="C593" s="10"/>
      <c r="D593" s="10"/>
      <c r="E593" s="10"/>
      <c r="F593" s="10"/>
      <c r="G593" s="10"/>
      <c r="H593" s="15"/>
      <c r="I593" s="10"/>
      <c r="J593" s="10"/>
      <c r="K593" s="10"/>
      <c r="L593" s="10"/>
      <c r="M593" s="31"/>
      <c r="N593" s="10"/>
      <c r="O593" s="10"/>
      <c r="P593" s="10"/>
      <c r="Q593" s="10"/>
      <c r="R593" s="10"/>
      <c r="S593" s="10"/>
      <c r="T593" s="10"/>
      <c r="U593" s="10"/>
      <c r="V593" s="10"/>
      <c r="W593" s="10"/>
      <c r="X593" s="10"/>
    </row>
    <row r="594" ht="22.5" customHeight="1">
      <c r="A594" s="10"/>
      <c r="B594" s="10"/>
      <c r="C594" s="10"/>
      <c r="D594" s="10"/>
      <c r="E594" s="10"/>
      <c r="F594" s="10"/>
      <c r="G594" s="10"/>
      <c r="H594" s="15"/>
      <c r="I594" s="10"/>
      <c r="J594" s="10"/>
      <c r="K594" s="10"/>
      <c r="L594" s="10"/>
      <c r="M594" s="31"/>
      <c r="N594" s="10"/>
      <c r="O594" s="10"/>
      <c r="P594" s="10"/>
      <c r="Q594" s="10"/>
      <c r="R594" s="10"/>
      <c r="S594" s="10"/>
      <c r="T594" s="10"/>
      <c r="U594" s="10"/>
      <c r="V594" s="10"/>
      <c r="W594" s="10"/>
      <c r="X594" s="10"/>
    </row>
    <row r="595" ht="22.5" customHeight="1">
      <c r="A595" s="10"/>
      <c r="B595" s="10"/>
      <c r="C595" s="10"/>
      <c r="D595" s="10"/>
      <c r="E595" s="10"/>
      <c r="F595" s="10"/>
      <c r="G595" s="10"/>
      <c r="H595" s="15"/>
      <c r="I595" s="10"/>
      <c r="J595" s="10"/>
      <c r="K595" s="10"/>
      <c r="L595" s="10"/>
      <c r="M595" s="31"/>
      <c r="N595" s="10"/>
      <c r="O595" s="10"/>
      <c r="P595" s="10"/>
      <c r="Q595" s="10"/>
      <c r="R595" s="10"/>
      <c r="S595" s="10"/>
      <c r="T595" s="10"/>
      <c r="U595" s="10"/>
      <c r="V595" s="10"/>
      <c r="W595" s="10"/>
      <c r="X595" s="10"/>
    </row>
    <row r="596" ht="22.5" customHeight="1">
      <c r="A596" s="10"/>
      <c r="B596" s="10"/>
      <c r="C596" s="10"/>
      <c r="D596" s="10"/>
      <c r="E596" s="10"/>
      <c r="F596" s="10"/>
      <c r="G596" s="10"/>
      <c r="H596" s="15"/>
      <c r="I596" s="10"/>
      <c r="J596" s="10"/>
      <c r="K596" s="10"/>
      <c r="L596" s="10"/>
      <c r="M596" s="31"/>
      <c r="N596" s="10"/>
      <c r="O596" s="10"/>
      <c r="P596" s="10"/>
      <c r="Q596" s="10"/>
      <c r="R596" s="10"/>
      <c r="S596" s="10"/>
      <c r="T596" s="10"/>
      <c r="U596" s="10"/>
      <c r="V596" s="10"/>
      <c r="W596" s="10"/>
      <c r="X596" s="10"/>
    </row>
    <row r="597" ht="22.5" customHeight="1">
      <c r="A597" s="10"/>
      <c r="B597" s="10"/>
      <c r="C597" s="10"/>
      <c r="D597" s="10"/>
      <c r="E597" s="10"/>
      <c r="F597" s="10"/>
      <c r="G597" s="10"/>
      <c r="H597" s="15"/>
      <c r="I597" s="10"/>
      <c r="J597" s="10"/>
      <c r="K597" s="10"/>
      <c r="L597" s="10"/>
      <c r="M597" s="31"/>
      <c r="N597" s="10"/>
      <c r="O597" s="10"/>
      <c r="P597" s="10"/>
      <c r="Q597" s="10"/>
      <c r="R597" s="10"/>
      <c r="S597" s="10"/>
      <c r="T597" s="10"/>
      <c r="U597" s="10"/>
      <c r="V597" s="10"/>
      <c r="W597" s="10"/>
      <c r="X597" s="10"/>
    </row>
    <row r="598" ht="22.5" customHeight="1">
      <c r="A598" s="10"/>
      <c r="B598" s="10"/>
      <c r="C598" s="10"/>
      <c r="D598" s="10"/>
      <c r="E598" s="10"/>
      <c r="F598" s="10"/>
      <c r="G598" s="10"/>
      <c r="H598" s="15"/>
      <c r="I598" s="10"/>
      <c r="J598" s="10"/>
      <c r="K598" s="10"/>
      <c r="L598" s="10"/>
      <c r="M598" s="31"/>
      <c r="N598" s="10"/>
      <c r="O598" s="10"/>
      <c r="P598" s="10"/>
      <c r="Q598" s="10"/>
      <c r="R598" s="10"/>
      <c r="S598" s="10"/>
      <c r="T598" s="10"/>
      <c r="U598" s="10"/>
      <c r="V598" s="10"/>
      <c r="W598" s="10"/>
      <c r="X598" s="10"/>
    </row>
    <row r="599" ht="22.5" customHeight="1">
      <c r="A599" s="10"/>
      <c r="B599" s="10"/>
      <c r="C599" s="10"/>
      <c r="D599" s="10"/>
      <c r="E599" s="10"/>
      <c r="F599" s="10"/>
      <c r="G599" s="10"/>
      <c r="H599" s="15"/>
      <c r="I599" s="10"/>
      <c r="J599" s="10"/>
      <c r="K599" s="10"/>
      <c r="L599" s="10"/>
      <c r="M599" s="31"/>
      <c r="N599" s="10"/>
      <c r="O599" s="10"/>
      <c r="P599" s="10"/>
      <c r="Q599" s="10"/>
      <c r="R599" s="10"/>
      <c r="S599" s="10"/>
      <c r="T599" s="10"/>
      <c r="U599" s="10"/>
      <c r="V599" s="10"/>
      <c r="W599" s="10"/>
      <c r="X599" s="10"/>
    </row>
    <row r="600" ht="22.5" customHeight="1">
      <c r="A600" s="10"/>
      <c r="B600" s="10"/>
      <c r="C600" s="10"/>
      <c r="D600" s="10"/>
      <c r="E600" s="10"/>
      <c r="F600" s="10"/>
      <c r="G600" s="10"/>
      <c r="H600" s="15"/>
      <c r="I600" s="10"/>
      <c r="J600" s="10"/>
      <c r="K600" s="10"/>
      <c r="L600" s="10"/>
      <c r="M600" s="31"/>
      <c r="N600" s="10"/>
      <c r="O600" s="10"/>
      <c r="P600" s="10"/>
      <c r="Q600" s="10"/>
      <c r="R600" s="10"/>
      <c r="S600" s="10"/>
      <c r="T600" s="10"/>
      <c r="U600" s="10"/>
      <c r="V600" s="10"/>
      <c r="W600" s="10"/>
      <c r="X600" s="10"/>
    </row>
    <row r="601" ht="22.5" customHeight="1">
      <c r="A601" s="10"/>
      <c r="B601" s="10"/>
      <c r="C601" s="10"/>
      <c r="D601" s="10"/>
      <c r="E601" s="10"/>
      <c r="F601" s="10"/>
      <c r="G601" s="10"/>
      <c r="H601" s="15"/>
      <c r="I601" s="10"/>
      <c r="J601" s="10"/>
      <c r="K601" s="10"/>
      <c r="L601" s="10"/>
      <c r="M601" s="31"/>
      <c r="N601" s="10"/>
      <c r="O601" s="10"/>
      <c r="P601" s="10"/>
      <c r="Q601" s="10"/>
      <c r="R601" s="10"/>
      <c r="S601" s="10"/>
      <c r="T601" s="10"/>
      <c r="U601" s="10"/>
      <c r="V601" s="10"/>
      <c r="W601" s="10"/>
      <c r="X601" s="10"/>
    </row>
    <row r="602" ht="22.5" customHeight="1">
      <c r="A602" s="10"/>
      <c r="B602" s="10"/>
      <c r="C602" s="10"/>
      <c r="D602" s="10"/>
      <c r="E602" s="10"/>
      <c r="F602" s="10"/>
      <c r="G602" s="10"/>
      <c r="H602" s="15"/>
      <c r="I602" s="10"/>
      <c r="J602" s="10"/>
      <c r="K602" s="10"/>
      <c r="L602" s="10"/>
      <c r="M602" s="31"/>
      <c r="N602" s="10"/>
      <c r="O602" s="10"/>
      <c r="P602" s="10"/>
      <c r="Q602" s="10"/>
      <c r="R602" s="10"/>
      <c r="S602" s="10"/>
      <c r="T602" s="10"/>
      <c r="U602" s="10"/>
      <c r="V602" s="10"/>
      <c r="W602" s="10"/>
      <c r="X602" s="10"/>
    </row>
    <row r="603" ht="22.5" customHeight="1">
      <c r="A603" s="10"/>
      <c r="B603" s="10"/>
      <c r="C603" s="10"/>
      <c r="D603" s="10"/>
      <c r="E603" s="10"/>
      <c r="F603" s="10"/>
      <c r="G603" s="10"/>
      <c r="H603" s="15"/>
      <c r="I603" s="10"/>
      <c r="J603" s="10"/>
      <c r="K603" s="10"/>
      <c r="L603" s="10"/>
      <c r="M603" s="31"/>
      <c r="N603" s="10"/>
      <c r="O603" s="10"/>
      <c r="P603" s="10"/>
      <c r="Q603" s="10"/>
      <c r="R603" s="10"/>
      <c r="S603" s="10"/>
      <c r="T603" s="10"/>
      <c r="U603" s="10"/>
      <c r="V603" s="10"/>
      <c r="W603" s="10"/>
      <c r="X603" s="10"/>
    </row>
    <row r="604" ht="22.5" customHeight="1">
      <c r="A604" s="10"/>
      <c r="B604" s="10"/>
      <c r="C604" s="10"/>
      <c r="D604" s="10"/>
      <c r="E604" s="10"/>
      <c r="F604" s="10"/>
      <c r="G604" s="10"/>
      <c r="H604" s="15"/>
      <c r="I604" s="10"/>
      <c r="J604" s="10"/>
      <c r="K604" s="10"/>
      <c r="L604" s="10"/>
      <c r="M604" s="31"/>
      <c r="N604" s="10"/>
      <c r="O604" s="10"/>
      <c r="P604" s="10"/>
      <c r="Q604" s="10"/>
      <c r="R604" s="10"/>
      <c r="S604" s="10"/>
      <c r="T604" s="10"/>
      <c r="U604" s="10"/>
      <c r="V604" s="10"/>
      <c r="W604" s="10"/>
      <c r="X604" s="10"/>
    </row>
    <row r="605" ht="22.5" customHeight="1">
      <c r="A605" s="10"/>
      <c r="B605" s="10"/>
      <c r="C605" s="10"/>
      <c r="D605" s="10"/>
      <c r="E605" s="10"/>
      <c r="F605" s="10"/>
      <c r="G605" s="10"/>
      <c r="H605" s="15"/>
      <c r="I605" s="10"/>
      <c r="J605" s="10"/>
      <c r="K605" s="10"/>
      <c r="L605" s="10"/>
      <c r="M605" s="31"/>
      <c r="N605" s="10"/>
      <c r="O605" s="10"/>
      <c r="P605" s="10"/>
      <c r="Q605" s="10"/>
      <c r="R605" s="10"/>
      <c r="S605" s="10"/>
      <c r="T605" s="10"/>
      <c r="U605" s="10"/>
      <c r="V605" s="10"/>
      <c r="W605" s="10"/>
      <c r="X605" s="10"/>
    </row>
    <row r="606" ht="22.5" customHeight="1">
      <c r="A606" s="10"/>
      <c r="B606" s="10"/>
      <c r="C606" s="10"/>
      <c r="D606" s="10"/>
      <c r="E606" s="10"/>
      <c r="F606" s="10"/>
      <c r="G606" s="10"/>
      <c r="H606" s="15"/>
      <c r="I606" s="10"/>
      <c r="J606" s="10"/>
      <c r="K606" s="10"/>
      <c r="L606" s="10"/>
      <c r="M606" s="31"/>
      <c r="N606" s="10"/>
      <c r="O606" s="10"/>
      <c r="P606" s="10"/>
      <c r="Q606" s="10"/>
      <c r="R606" s="10"/>
      <c r="S606" s="10"/>
      <c r="T606" s="10"/>
      <c r="U606" s="10"/>
      <c r="V606" s="10"/>
      <c r="W606" s="10"/>
      <c r="X606" s="10"/>
    </row>
    <row r="607" ht="22.5" customHeight="1">
      <c r="A607" s="10"/>
      <c r="B607" s="10"/>
      <c r="C607" s="10"/>
      <c r="D607" s="10"/>
      <c r="E607" s="10"/>
      <c r="F607" s="10"/>
      <c r="G607" s="10"/>
      <c r="H607" s="15"/>
      <c r="I607" s="10"/>
      <c r="J607" s="10"/>
      <c r="K607" s="10"/>
      <c r="L607" s="10"/>
      <c r="M607" s="31"/>
      <c r="N607" s="10"/>
      <c r="O607" s="10"/>
      <c r="P607" s="10"/>
      <c r="Q607" s="10"/>
      <c r="R607" s="10"/>
      <c r="S607" s="10"/>
      <c r="T607" s="10"/>
      <c r="U607" s="10"/>
      <c r="V607" s="10"/>
      <c r="W607" s="10"/>
      <c r="X607" s="10"/>
    </row>
    <row r="608" ht="22.5" customHeight="1">
      <c r="A608" s="10"/>
      <c r="B608" s="10"/>
      <c r="C608" s="10"/>
      <c r="D608" s="10"/>
      <c r="E608" s="10"/>
      <c r="F608" s="10"/>
      <c r="G608" s="10"/>
      <c r="H608" s="15"/>
      <c r="I608" s="10"/>
      <c r="J608" s="10"/>
      <c r="K608" s="10"/>
      <c r="L608" s="10"/>
      <c r="M608" s="31"/>
      <c r="N608" s="10"/>
      <c r="O608" s="10"/>
      <c r="P608" s="10"/>
      <c r="Q608" s="10"/>
      <c r="R608" s="10"/>
      <c r="S608" s="10"/>
      <c r="T608" s="10"/>
      <c r="U608" s="10"/>
      <c r="V608" s="10"/>
      <c r="W608" s="10"/>
      <c r="X608" s="10"/>
    </row>
    <row r="609" ht="22.5" customHeight="1">
      <c r="A609" s="10"/>
      <c r="B609" s="10"/>
      <c r="C609" s="10"/>
      <c r="D609" s="10"/>
      <c r="E609" s="10"/>
      <c r="F609" s="10"/>
      <c r="G609" s="10"/>
      <c r="H609" s="15"/>
      <c r="I609" s="10"/>
      <c r="J609" s="10"/>
      <c r="K609" s="10"/>
      <c r="L609" s="10"/>
      <c r="M609" s="31"/>
      <c r="N609" s="10"/>
      <c r="O609" s="10"/>
      <c r="P609" s="10"/>
      <c r="Q609" s="10"/>
      <c r="R609" s="10"/>
      <c r="S609" s="10"/>
      <c r="T609" s="10"/>
      <c r="U609" s="10"/>
      <c r="V609" s="10"/>
      <c r="W609" s="10"/>
      <c r="X609" s="10"/>
    </row>
    <row r="610" ht="22.5" customHeight="1">
      <c r="A610" s="10"/>
      <c r="B610" s="10"/>
      <c r="C610" s="10"/>
      <c r="D610" s="10"/>
      <c r="E610" s="10"/>
      <c r="F610" s="10"/>
      <c r="G610" s="10"/>
      <c r="H610" s="15"/>
      <c r="I610" s="10"/>
      <c r="J610" s="10"/>
      <c r="K610" s="10"/>
      <c r="L610" s="10"/>
      <c r="M610" s="31"/>
      <c r="N610" s="10"/>
      <c r="O610" s="10"/>
      <c r="P610" s="10"/>
      <c r="Q610" s="10"/>
      <c r="R610" s="10"/>
      <c r="S610" s="10"/>
      <c r="T610" s="10"/>
      <c r="U610" s="10"/>
      <c r="V610" s="10"/>
      <c r="W610" s="10"/>
      <c r="X610" s="10"/>
    </row>
    <row r="611" ht="22.5" customHeight="1">
      <c r="A611" s="10"/>
      <c r="B611" s="10"/>
      <c r="C611" s="10"/>
      <c r="D611" s="10"/>
      <c r="E611" s="10"/>
      <c r="F611" s="10"/>
      <c r="G611" s="10"/>
      <c r="H611" s="15"/>
      <c r="I611" s="10"/>
      <c r="J611" s="10"/>
      <c r="K611" s="10"/>
      <c r="L611" s="10"/>
      <c r="M611" s="31"/>
      <c r="N611" s="10"/>
      <c r="O611" s="10"/>
      <c r="P611" s="10"/>
      <c r="Q611" s="10"/>
      <c r="R611" s="10"/>
      <c r="S611" s="10"/>
      <c r="T611" s="10"/>
      <c r="U611" s="10"/>
      <c r="V611" s="10"/>
      <c r="W611" s="10"/>
      <c r="X611" s="10"/>
    </row>
    <row r="612" ht="22.5" customHeight="1">
      <c r="A612" s="10"/>
      <c r="B612" s="10"/>
      <c r="C612" s="10"/>
      <c r="D612" s="10"/>
      <c r="E612" s="10"/>
      <c r="F612" s="10"/>
      <c r="G612" s="10"/>
      <c r="H612" s="15"/>
      <c r="I612" s="10"/>
      <c r="J612" s="10"/>
      <c r="K612" s="10"/>
      <c r="L612" s="10"/>
      <c r="M612" s="31"/>
      <c r="N612" s="10"/>
      <c r="O612" s="10"/>
      <c r="P612" s="10"/>
      <c r="Q612" s="10"/>
      <c r="R612" s="10"/>
      <c r="S612" s="10"/>
      <c r="T612" s="10"/>
      <c r="U612" s="10"/>
      <c r="V612" s="10"/>
      <c r="W612" s="10"/>
      <c r="X612" s="10"/>
    </row>
    <row r="613" ht="22.5" customHeight="1">
      <c r="A613" s="10"/>
      <c r="B613" s="10"/>
      <c r="C613" s="10"/>
      <c r="D613" s="10"/>
      <c r="E613" s="10"/>
      <c r="F613" s="10"/>
      <c r="G613" s="10"/>
      <c r="H613" s="15"/>
      <c r="I613" s="10"/>
      <c r="J613" s="10"/>
      <c r="K613" s="10"/>
      <c r="L613" s="10"/>
      <c r="M613" s="31"/>
      <c r="N613" s="10"/>
      <c r="O613" s="10"/>
      <c r="P613" s="10"/>
      <c r="Q613" s="10"/>
      <c r="R613" s="10"/>
      <c r="S613" s="10"/>
      <c r="T613" s="10"/>
      <c r="U613" s="10"/>
      <c r="V613" s="10"/>
      <c r="W613" s="10"/>
      <c r="X613" s="10"/>
    </row>
    <row r="614" ht="22.5" customHeight="1">
      <c r="A614" s="10"/>
      <c r="B614" s="10"/>
      <c r="C614" s="10"/>
      <c r="D614" s="10"/>
      <c r="E614" s="10"/>
      <c r="F614" s="10"/>
      <c r="G614" s="10"/>
      <c r="H614" s="15"/>
      <c r="I614" s="10"/>
      <c r="J614" s="10"/>
      <c r="K614" s="10"/>
      <c r="L614" s="10"/>
      <c r="M614" s="31"/>
      <c r="N614" s="10"/>
      <c r="O614" s="10"/>
      <c r="P614" s="10"/>
      <c r="Q614" s="10"/>
      <c r="R614" s="10"/>
      <c r="S614" s="10"/>
      <c r="T614" s="10"/>
      <c r="U614" s="10"/>
      <c r="V614" s="10"/>
      <c r="W614" s="10"/>
      <c r="X614" s="10"/>
    </row>
    <row r="615" ht="22.5" customHeight="1">
      <c r="A615" s="10"/>
      <c r="B615" s="10"/>
      <c r="C615" s="10"/>
      <c r="D615" s="10"/>
      <c r="E615" s="10"/>
      <c r="F615" s="10"/>
      <c r="G615" s="10"/>
      <c r="H615" s="15"/>
      <c r="I615" s="10"/>
      <c r="J615" s="10"/>
      <c r="K615" s="10"/>
      <c r="L615" s="10"/>
      <c r="M615" s="31"/>
      <c r="N615" s="10"/>
      <c r="O615" s="10"/>
      <c r="P615" s="10"/>
      <c r="Q615" s="10"/>
      <c r="R615" s="10"/>
      <c r="S615" s="10"/>
      <c r="T615" s="10"/>
      <c r="U615" s="10"/>
      <c r="V615" s="10"/>
      <c r="W615" s="10"/>
      <c r="X615" s="10"/>
    </row>
    <row r="616" ht="22.5" customHeight="1">
      <c r="A616" s="10"/>
      <c r="B616" s="10"/>
      <c r="C616" s="10"/>
      <c r="D616" s="10"/>
      <c r="E616" s="10"/>
      <c r="F616" s="10"/>
      <c r="G616" s="10"/>
      <c r="H616" s="15"/>
      <c r="I616" s="10"/>
      <c r="J616" s="10"/>
      <c r="K616" s="10"/>
      <c r="L616" s="10"/>
      <c r="M616" s="31"/>
      <c r="N616" s="10"/>
      <c r="O616" s="10"/>
      <c r="P616" s="10"/>
      <c r="Q616" s="10"/>
      <c r="R616" s="10"/>
      <c r="S616" s="10"/>
      <c r="T616" s="10"/>
      <c r="U616" s="10"/>
      <c r="V616" s="10"/>
      <c r="W616" s="10"/>
      <c r="X616" s="10"/>
    </row>
    <row r="617" ht="22.5" customHeight="1">
      <c r="A617" s="10"/>
      <c r="B617" s="10"/>
      <c r="C617" s="10"/>
      <c r="D617" s="10"/>
      <c r="E617" s="10"/>
      <c r="F617" s="10"/>
      <c r="G617" s="10"/>
      <c r="H617" s="15"/>
      <c r="I617" s="10"/>
      <c r="J617" s="10"/>
      <c r="K617" s="10"/>
      <c r="L617" s="10"/>
      <c r="M617" s="31"/>
      <c r="N617" s="10"/>
      <c r="O617" s="10"/>
      <c r="P617" s="10"/>
      <c r="Q617" s="10"/>
      <c r="R617" s="10"/>
      <c r="S617" s="10"/>
      <c r="T617" s="10"/>
      <c r="U617" s="10"/>
      <c r="V617" s="10"/>
      <c r="W617" s="10"/>
      <c r="X617" s="10"/>
    </row>
    <row r="618" ht="22.5" customHeight="1">
      <c r="A618" s="10"/>
      <c r="B618" s="10"/>
      <c r="C618" s="10"/>
      <c r="D618" s="10"/>
      <c r="E618" s="10"/>
      <c r="F618" s="10"/>
      <c r="G618" s="10"/>
      <c r="H618" s="15"/>
      <c r="I618" s="10"/>
      <c r="J618" s="10"/>
      <c r="K618" s="10"/>
      <c r="L618" s="10"/>
      <c r="M618" s="31"/>
      <c r="N618" s="10"/>
      <c r="O618" s="10"/>
      <c r="P618" s="10"/>
      <c r="Q618" s="10"/>
      <c r="R618" s="10"/>
      <c r="S618" s="10"/>
      <c r="T618" s="10"/>
      <c r="U618" s="10"/>
      <c r="V618" s="10"/>
      <c r="W618" s="10"/>
      <c r="X618" s="10"/>
    </row>
    <row r="619" ht="22.5" customHeight="1">
      <c r="A619" s="10"/>
      <c r="B619" s="10"/>
      <c r="C619" s="10"/>
      <c r="D619" s="10"/>
      <c r="E619" s="10"/>
      <c r="F619" s="10"/>
      <c r="G619" s="10"/>
      <c r="H619" s="15"/>
      <c r="I619" s="10"/>
      <c r="J619" s="10"/>
      <c r="K619" s="10"/>
      <c r="L619" s="10"/>
      <c r="M619" s="31"/>
      <c r="N619" s="10"/>
      <c r="O619" s="10"/>
      <c r="P619" s="10"/>
      <c r="Q619" s="10"/>
      <c r="R619" s="10"/>
      <c r="S619" s="10"/>
      <c r="T619" s="10"/>
      <c r="U619" s="10"/>
      <c r="V619" s="10"/>
      <c r="W619" s="10"/>
      <c r="X619" s="10"/>
    </row>
    <row r="620" ht="22.5" customHeight="1">
      <c r="A620" s="10"/>
      <c r="B620" s="10"/>
      <c r="C620" s="10"/>
      <c r="D620" s="10"/>
      <c r="E620" s="10"/>
      <c r="F620" s="10"/>
      <c r="G620" s="10"/>
      <c r="H620" s="15"/>
      <c r="I620" s="10"/>
      <c r="J620" s="10"/>
      <c r="K620" s="10"/>
      <c r="L620" s="10"/>
      <c r="M620" s="31"/>
      <c r="N620" s="10"/>
      <c r="O620" s="10"/>
      <c r="P620" s="10"/>
      <c r="Q620" s="10"/>
      <c r="R620" s="10"/>
      <c r="S620" s="10"/>
      <c r="T620" s="10"/>
      <c r="U620" s="10"/>
      <c r="V620" s="10"/>
      <c r="W620" s="10"/>
      <c r="X620" s="10"/>
    </row>
    <row r="621" ht="22.5" customHeight="1">
      <c r="A621" s="10"/>
      <c r="B621" s="10"/>
      <c r="C621" s="10"/>
      <c r="D621" s="10"/>
      <c r="E621" s="10"/>
      <c r="F621" s="10"/>
      <c r="G621" s="10"/>
      <c r="H621" s="15"/>
      <c r="I621" s="10"/>
      <c r="J621" s="10"/>
      <c r="K621" s="10"/>
      <c r="L621" s="10"/>
      <c r="M621" s="31"/>
      <c r="N621" s="10"/>
      <c r="O621" s="10"/>
      <c r="P621" s="10"/>
      <c r="Q621" s="10"/>
      <c r="R621" s="10"/>
      <c r="S621" s="10"/>
      <c r="T621" s="10"/>
      <c r="U621" s="10"/>
      <c r="V621" s="10"/>
      <c r="W621" s="10"/>
      <c r="X621" s="10"/>
    </row>
    <row r="622" ht="22.5" customHeight="1">
      <c r="A622" s="10"/>
      <c r="B622" s="10"/>
      <c r="C622" s="10"/>
      <c r="D622" s="10"/>
      <c r="E622" s="10"/>
      <c r="F622" s="10"/>
      <c r="G622" s="10"/>
      <c r="H622" s="15"/>
      <c r="I622" s="10"/>
      <c r="J622" s="10"/>
      <c r="K622" s="10"/>
      <c r="L622" s="10"/>
      <c r="M622" s="31"/>
      <c r="N622" s="10"/>
      <c r="O622" s="10"/>
      <c r="P622" s="10"/>
      <c r="Q622" s="10"/>
      <c r="R622" s="10"/>
      <c r="S622" s="10"/>
      <c r="T622" s="10"/>
      <c r="U622" s="10"/>
      <c r="V622" s="10"/>
      <c r="W622" s="10"/>
      <c r="X622" s="10"/>
    </row>
    <row r="623" ht="22.5" customHeight="1">
      <c r="A623" s="10"/>
      <c r="B623" s="10"/>
      <c r="C623" s="10"/>
      <c r="D623" s="10"/>
      <c r="E623" s="10"/>
      <c r="F623" s="10"/>
      <c r="G623" s="10"/>
      <c r="H623" s="15"/>
      <c r="I623" s="10"/>
      <c r="J623" s="10"/>
      <c r="K623" s="10"/>
      <c r="L623" s="10"/>
      <c r="M623" s="31"/>
      <c r="N623" s="10"/>
      <c r="O623" s="10"/>
      <c r="P623" s="10"/>
      <c r="Q623" s="10"/>
      <c r="R623" s="10"/>
      <c r="S623" s="10"/>
      <c r="T623" s="10"/>
      <c r="U623" s="10"/>
      <c r="V623" s="10"/>
      <c r="W623" s="10"/>
      <c r="X623" s="10"/>
    </row>
    <row r="624" ht="22.5" customHeight="1">
      <c r="A624" s="10"/>
      <c r="B624" s="10"/>
      <c r="C624" s="10"/>
      <c r="D624" s="10"/>
      <c r="E624" s="10"/>
      <c r="F624" s="10"/>
      <c r="G624" s="10"/>
      <c r="H624" s="15"/>
      <c r="I624" s="10"/>
      <c r="J624" s="10"/>
      <c r="K624" s="10"/>
      <c r="L624" s="10"/>
      <c r="M624" s="31"/>
      <c r="N624" s="10"/>
      <c r="O624" s="10"/>
      <c r="P624" s="10"/>
      <c r="Q624" s="10"/>
      <c r="R624" s="10"/>
      <c r="S624" s="10"/>
      <c r="T624" s="10"/>
      <c r="U624" s="10"/>
      <c r="V624" s="10"/>
      <c r="W624" s="10"/>
      <c r="X624" s="10"/>
    </row>
    <row r="625" ht="22.5" customHeight="1">
      <c r="A625" s="10"/>
      <c r="B625" s="10"/>
      <c r="C625" s="10"/>
      <c r="D625" s="10"/>
      <c r="E625" s="10"/>
      <c r="F625" s="10"/>
      <c r="G625" s="10"/>
      <c r="H625" s="15"/>
      <c r="I625" s="10"/>
      <c r="J625" s="10"/>
      <c r="K625" s="10"/>
      <c r="L625" s="10"/>
      <c r="M625" s="31"/>
      <c r="N625" s="10"/>
      <c r="O625" s="10"/>
      <c r="P625" s="10"/>
      <c r="Q625" s="10"/>
      <c r="R625" s="10"/>
      <c r="S625" s="10"/>
      <c r="T625" s="10"/>
      <c r="U625" s="10"/>
      <c r="V625" s="10"/>
      <c r="W625" s="10"/>
      <c r="X625" s="10"/>
    </row>
    <row r="626" ht="22.5" customHeight="1">
      <c r="A626" s="10"/>
      <c r="B626" s="10"/>
      <c r="C626" s="10"/>
      <c r="D626" s="10"/>
      <c r="E626" s="10"/>
      <c r="F626" s="10"/>
      <c r="G626" s="10"/>
      <c r="H626" s="15"/>
      <c r="I626" s="10"/>
      <c r="J626" s="10"/>
      <c r="K626" s="10"/>
      <c r="L626" s="10"/>
      <c r="M626" s="31"/>
      <c r="N626" s="10"/>
      <c r="O626" s="10"/>
      <c r="P626" s="10"/>
      <c r="Q626" s="10"/>
      <c r="R626" s="10"/>
      <c r="S626" s="10"/>
      <c r="T626" s="10"/>
      <c r="U626" s="10"/>
      <c r="V626" s="10"/>
      <c r="W626" s="10"/>
      <c r="X626" s="10"/>
    </row>
    <row r="627" ht="22.5" customHeight="1">
      <c r="A627" s="10"/>
      <c r="B627" s="10"/>
      <c r="C627" s="10"/>
      <c r="D627" s="10"/>
      <c r="E627" s="10"/>
      <c r="F627" s="10"/>
      <c r="G627" s="10"/>
      <c r="H627" s="15"/>
      <c r="I627" s="10"/>
      <c r="J627" s="10"/>
      <c r="K627" s="10"/>
      <c r="L627" s="10"/>
      <c r="M627" s="31"/>
      <c r="N627" s="10"/>
      <c r="O627" s="10"/>
      <c r="P627" s="10"/>
      <c r="Q627" s="10"/>
      <c r="R627" s="10"/>
      <c r="S627" s="10"/>
      <c r="T627" s="10"/>
      <c r="U627" s="10"/>
      <c r="V627" s="10"/>
      <c r="W627" s="10"/>
      <c r="X627" s="10"/>
    </row>
    <row r="628" ht="22.5" customHeight="1">
      <c r="A628" s="10"/>
      <c r="B628" s="10"/>
      <c r="C628" s="10"/>
      <c r="D628" s="10"/>
      <c r="E628" s="10"/>
      <c r="F628" s="10"/>
      <c r="G628" s="10"/>
      <c r="H628" s="15"/>
      <c r="I628" s="10"/>
      <c r="J628" s="10"/>
      <c r="K628" s="10"/>
      <c r="L628" s="10"/>
      <c r="M628" s="31"/>
      <c r="N628" s="10"/>
      <c r="O628" s="10"/>
      <c r="P628" s="10"/>
      <c r="Q628" s="10"/>
      <c r="R628" s="10"/>
      <c r="S628" s="10"/>
      <c r="T628" s="10"/>
      <c r="U628" s="10"/>
      <c r="V628" s="10"/>
      <c r="W628" s="10"/>
      <c r="X628" s="10"/>
    </row>
    <row r="629" ht="22.5" customHeight="1">
      <c r="A629" s="10"/>
      <c r="B629" s="10"/>
      <c r="C629" s="10"/>
      <c r="D629" s="10"/>
      <c r="E629" s="10"/>
      <c r="F629" s="10"/>
      <c r="G629" s="10"/>
      <c r="H629" s="15"/>
      <c r="I629" s="10"/>
      <c r="J629" s="10"/>
      <c r="K629" s="10"/>
      <c r="L629" s="10"/>
      <c r="M629" s="31"/>
      <c r="N629" s="10"/>
      <c r="O629" s="10"/>
      <c r="P629" s="10"/>
      <c r="Q629" s="10"/>
      <c r="R629" s="10"/>
      <c r="S629" s="10"/>
      <c r="T629" s="10"/>
      <c r="U629" s="10"/>
      <c r="V629" s="10"/>
      <c r="W629" s="10"/>
      <c r="X629" s="10"/>
    </row>
    <row r="630" ht="22.5" customHeight="1">
      <c r="A630" s="10"/>
      <c r="B630" s="10"/>
      <c r="C630" s="10"/>
      <c r="D630" s="10"/>
      <c r="E630" s="10"/>
      <c r="F630" s="10"/>
      <c r="G630" s="10"/>
      <c r="H630" s="15"/>
      <c r="I630" s="10"/>
      <c r="J630" s="10"/>
      <c r="K630" s="10"/>
      <c r="L630" s="10"/>
      <c r="M630" s="31"/>
      <c r="N630" s="10"/>
      <c r="O630" s="10"/>
      <c r="P630" s="10"/>
      <c r="Q630" s="10"/>
      <c r="R630" s="10"/>
      <c r="S630" s="10"/>
      <c r="T630" s="10"/>
      <c r="U630" s="10"/>
      <c r="V630" s="10"/>
      <c r="W630" s="10"/>
      <c r="X630" s="10"/>
    </row>
    <row r="631" ht="22.5" customHeight="1">
      <c r="A631" s="10"/>
      <c r="B631" s="10"/>
      <c r="C631" s="10"/>
      <c r="D631" s="10"/>
      <c r="E631" s="10"/>
      <c r="F631" s="10"/>
      <c r="G631" s="10"/>
      <c r="H631" s="15"/>
      <c r="I631" s="10"/>
      <c r="J631" s="10"/>
      <c r="K631" s="10"/>
      <c r="L631" s="10"/>
      <c r="M631" s="31"/>
      <c r="N631" s="10"/>
      <c r="O631" s="10"/>
      <c r="P631" s="10"/>
      <c r="Q631" s="10"/>
      <c r="R631" s="10"/>
      <c r="S631" s="10"/>
      <c r="T631" s="10"/>
      <c r="U631" s="10"/>
      <c r="V631" s="10"/>
      <c r="W631" s="10"/>
      <c r="X631" s="10"/>
    </row>
    <row r="632" ht="22.5" customHeight="1">
      <c r="A632" s="10"/>
      <c r="B632" s="10"/>
      <c r="C632" s="10"/>
      <c r="D632" s="10"/>
      <c r="E632" s="10"/>
      <c r="F632" s="10"/>
      <c r="G632" s="10"/>
      <c r="H632" s="15"/>
      <c r="I632" s="10"/>
      <c r="J632" s="10"/>
      <c r="K632" s="10"/>
      <c r="L632" s="10"/>
      <c r="M632" s="31"/>
      <c r="N632" s="10"/>
      <c r="O632" s="10"/>
      <c r="P632" s="10"/>
      <c r="Q632" s="10"/>
      <c r="R632" s="10"/>
      <c r="S632" s="10"/>
      <c r="T632" s="10"/>
      <c r="U632" s="10"/>
      <c r="V632" s="10"/>
      <c r="W632" s="10"/>
      <c r="X632" s="10"/>
    </row>
    <row r="633" ht="22.5" customHeight="1">
      <c r="A633" s="10"/>
      <c r="B633" s="10"/>
      <c r="C633" s="10"/>
      <c r="D633" s="10"/>
      <c r="E633" s="10"/>
      <c r="F633" s="10"/>
      <c r="G633" s="10"/>
      <c r="H633" s="15"/>
      <c r="I633" s="10"/>
      <c r="J633" s="10"/>
      <c r="K633" s="10"/>
      <c r="L633" s="10"/>
      <c r="M633" s="31"/>
      <c r="N633" s="10"/>
      <c r="O633" s="10"/>
      <c r="P633" s="10"/>
      <c r="Q633" s="10"/>
      <c r="R633" s="10"/>
      <c r="S633" s="10"/>
      <c r="T633" s="10"/>
      <c r="U633" s="10"/>
      <c r="V633" s="10"/>
      <c r="W633" s="10"/>
      <c r="X633" s="10"/>
    </row>
    <row r="634" ht="22.5" customHeight="1">
      <c r="A634" s="10"/>
      <c r="B634" s="10"/>
      <c r="C634" s="10"/>
      <c r="D634" s="10"/>
      <c r="E634" s="10"/>
      <c r="F634" s="10"/>
      <c r="G634" s="10"/>
      <c r="H634" s="15"/>
      <c r="I634" s="10"/>
      <c r="J634" s="10"/>
      <c r="K634" s="10"/>
      <c r="L634" s="10"/>
      <c r="M634" s="31"/>
      <c r="N634" s="10"/>
      <c r="O634" s="10"/>
      <c r="P634" s="10"/>
      <c r="Q634" s="10"/>
      <c r="R634" s="10"/>
      <c r="S634" s="10"/>
      <c r="T634" s="10"/>
      <c r="U634" s="10"/>
      <c r="V634" s="10"/>
      <c r="W634" s="10"/>
      <c r="X634" s="10"/>
    </row>
    <row r="635" ht="22.5" customHeight="1">
      <c r="A635" s="10"/>
      <c r="B635" s="10"/>
      <c r="C635" s="10"/>
      <c r="D635" s="10"/>
      <c r="E635" s="10"/>
      <c r="F635" s="10"/>
      <c r="G635" s="10"/>
      <c r="H635" s="15"/>
      <c r="I635" s="10"/>
      <c r="J635" s="10"/>
      <c r="K635" s="10"/>
      <c r="L635" s="10"/>
      <c r="M635" s="31"/>
      <c r="N635" s="10"/>
      <c r="O635" s="10"/>
      <c r="P635" s="10"/>
      <c r="Q635" s="10"/>
      <c r="R635" s="10"/>
      <c r="S635" s="10"/>
      <c r="T635" s="10"/>
      <c r="U635" s="10"/>
      <c r="V635" s="10"/>
      <c r="W635" s="10"/>
      <c r="X635" s="10"/>
    </row>
    <row r="636" ht="22.5" customHeight="1">
      <c r="A636" s="10"/>
      <c r="B636" s="10"/>
      <c r="C636" s="10"/>
      <c r="D636" s="10"/>
      <c r="E636" s="10"/>
      <c r="F636" s="10"/>
      <c r="G636" s="10"/>
      <c r="H636" s="15"/>
      <c r="I636" s="10"/>
      <c r="J636" s="10"/>
      <c r="K636" s="10"/>
      <c r="L636" s="10"/>
      <c r="M636" s="31"/>
      <c r="N636" s="10"/>
      <c r="O636" s="10"/>
      <c r="P636" s="10"/>
      <c r="Q636" s="10"/>
      <c r="R636" s="10"/>
      <c r="S636" s="10"/>
      <c r="T636" s="10"/>
      <c r="U636" s="10"/>
      <c r="V636" s="10"/>
      <c r="W636" s="10"/>
      <c r="X636" s="10"/>
    </row>
    <row r="637" ht="22.5" customHeight="1">
      <c r="A637" s="10"/>
      <c r="B637" s="10"/>
      <c r="C637" s="10"/>
      <c r="D637" s="10"/>
      <c r="E637" s="10"/>
      <c r="F637" s="10"/>
      <c r="G637" s="10"/>
      <c r="H637" s="15"/>
      <c r="I637" s="10"/>
      <c r="J637" s="10"/>
      <c r="K637" s="10"/>
      <c r="L637" s="10"/>
      <c r="M637" s="31"/>
      <c r="N637" s="10"/>
      <c r="O637" s="10"/>
      <c r="P637" s="10"/>
      <c r="Q637" s="10"/>
      <c r="R637" s="10"/>
      <c r="S637" s="10"/>
      <c r="T637" s="10"/>
      <c r="U637" s="10"/>
      <c r="V637" s="10"/>
      <c r="W637" s="10"/>
      <c r="X637" s="10"/>
    </row>
    <row r="638" ht="22.5" customHeight="1">
      <c r="A638" s="10"/>
      <c r="B638" s="10"/>
      <c r="C638" s="10"/>
      <c r="D638" s="10"/>
      <c r="E638" s="10"/>
      <c r="F638" s="10"/>
      <c r="G638" s="10"/>
      <c r="H638" s="15"/>
      <c r="I638" s="10"/>
      <c r="J638" s="10"/>
      <c r="K638" s="10"/>
      <c r="L638" s="10"/>
      <c r="M638" s="31"/>
      <c r="N638" s="10"/>
      <c r="O638" s="10"/>
      <c r="P638" s="10"/>
      <c r="Q638" s="10"/>
      <c r="R638" s="10"/>
      <c r="S638" s="10"/>
      <c r="T638" s="10"/>
      <c r="U638" s="10"/>
      <c r="V638" s="10"/>
      <c r="W638" s="10"/>
      <c r="X638" s="10"/>
    </row>
    <row r="639" ht="22.5" customHeight="1">
      <c r="A639" s="10"/>
      <c r="B639" s="10"/>
      <c r="C639" s="10"/>
      <c r="D639" s="10"/>
      <c r="E639" s="10"/>
      <c r="F639" s="10"/>
      <c r="G639" s="10"/>
      <c r="H639" s="15"/>
      <c r="I639" s="10"/>
      <c r="J639" s="10"/>
      <c r="K639" s="10"/>
      <c r="L639" s="10"/>
      <c r="M639" s="31"/>
      <c r="N639" s="10"/>
      <c r="O639" s="10"/>
      <c r="P639" s="10"/>
      <c r="Q639" s="10"/>
      <c r="R639" s="10"/>
      <c r="S639" s="10"/>
      <c r="T639" s="10"/>
      <c r="U639" s="10"/>
      <c r="V639" s="10"/>
      <c r="W639" s="10"/>
      <c r="X639" s="10"/>
    </row>
    <row r="640" ht="22.5" customHeight="1">
      <c r="A640" s="10"/>
      <c r="B640" s="10"/>
      <c r="C640" s="10"/>
      <c r="D640" s="10"/>
      <c r="E640" s="10"/>
      <c r="F640" s="10"/>
      <c r="G640" s="10"/>
      <c r="H640" s="15"/>
      <c r="I640" s="10"/>
      <c r="J640" s="10"/>
      <c r="K640" s="10"/>
      <c r="L640" s="10"/>
      <c r="M640" s="31"/>
      <c r="N640" s="10"/>
      <c r="O640" s="10"/>
      <c r="P640" s="10"/>
      <c r="Q640" s="10"/>
      <c r="R640" s="10"/>
      <c r="S640" s="10"/>
      <c r="T640" s="10"/>
      <c r="U640" s="10"/>
      <c r="V640" s="10"/>
      <c r="W640" s="10"/>
      <c r="X640" s="10"/>
    </row>
    <row r="641" ht="22.5" customHeight="1">
      <c r="A641" s="10"/>
      <c r="B641" s="10"/>
      <c r="C641" s="10"/>
      <c r="D641" s="10"/>
      <c r="E641" s="10"/>
      <c r="F641" s="10"/>
      <c r="G641" s="10"/>
      <c r="H641" s="15"/>
      <c r="I641" s="10"/>
      <c r="J641" s="10"/>
      <c r="K641" s="10"/>
      <c r="L641" s="10"/>
      <c r="M641" s="31"/>
      <c r="N641" s="10"/>
      <c r="O641" s="10"/>
      <c r="P641" s="10"/>
      <c r="Q641" s="10"/>
      <c r="R641" s="10"/>
      <c r="S641" s="10"/>
      <c r="T641" s="10"/>
      <c r="U641" s="10"/>
      <c r="V641" s="10"/>
      <c r="W641" s="10"/>
      <c r="X641" s="10"/>
    </row>
    <row r="642" ht="22.5" customHeight="1">
      <c r="A642" s="10"/>
      <c r="B642" s="10"/>
      <c r="C642" s="10"/>
      <c r="D642" s="10"/>
      <c r="E642" s="10"/>
      <c r="F642" s="10"/>
      <c r="G642" s="10"/>
      <c r="H642" s="15"/>
      <c r="I642" s="10"/>
      <c r="J642" s="10"/>
      <c r="K642" s="10"/>
      <c r="L642" s="10"/>
      <c r="M642" s="31"/>
      <c r="N642" s="10"/>
      <c r="O642" s="10"/>
      <c r="P642" s="10"/>
      <c r="Q642" s="10"/>
      <c r="R642" s="10"/>
      <c r="S642" s="10"/>
      <c r="T642" s="10"/>
      <c r="U642" s="10"/>
      <c r="V642" s="10"/>
      <c r="W642" s="10"/>
      <c r="X642" s="10"/>
    </row>
    <row r="643" ht="22.5" customHeight="1">
      <c r="A643" s="10"/>
      <c r="B643" s="10"/>
      <c r="C643" s="10"/>
      <c r="D643" s="10"/>
      <c r="E643" s="10"/>
      <c r="F643" s="10"/>
      <c r="G643" s="10"/>
      <c r="H643" s="15"/>
      <c r="I643" s="10"/>
      <c r="J643" s="10"/>
      <c r="K643" s="10"/>
      <c r="L643" s="10"/>
      <c r="M643" s="31"/>
      <c r="N643" s="10"/>
      <c r="O643" s="10"/>
      <c r="P643" s="10"/>
      <c r="Q643" s="10"/>
      <c r="R643" s="10"/>
      <c r="S643" s="10"/>
      <c r="T643" s="10"/>
      <c r="U643" s="10"/>
      <c r="V643" s="10"/>
      <c r="W643" s="10"/>
      <c r="X643" s="10"/>
    </row>
    <row r="644" ht="22.5" customHeight="1">
      <c r="A644" s="10"/>
      <c r="B644" s="10"/>
      <c r="C644" s="10"/>
      <c r="D644" s="10"/>
      <c r="E644" s="10"/>
      <c r="F644" s="10"/>
      <c r="G644" s="10"/>
      <c r="H644" s="15"/>
      <c r="I644" s="10"/>
      <c r="J644" s="10"/>
      <c r="K644" s="10"/>
      <c r="L644" s="10"/>
      <c r="M644" s="31"/>
      <c r="N644" s="10"/>
      <c r="O644" s="10"/>
      <c r="P644" s="10"/>
      <c r="Q644" s="10"/>
      <c r="R644" s="10"/>
      <c r="S644" s="10"/>
      <c r="T644" s="10"/>
      <c r="U644" s="10"/>
      <c r="V644" s="10"/>
      <c r="W644" s="10"/>
      <c r="X644" s="10"/>
    </row>
    <row r="645" ht="22.5" customHeight="1">
      <c r="A645" s="10"/>
      <c r="B645" s="10"/>
      <c r="C645" s="10"/>
      <c r="D645" s="10"/>
      <c r="E645" s="10"/>
      <c r="F645" s="10"/>
      <c r="G645" s="10"/>
      <c r="H645" s="15"/>
      <c r="I645" s="10"/>
      <c r="J645" s="10"/>
      <c r="K645" s="10"/>
      <c r="L645" s="10"/>
      <c r="M645" s="31"/>
      <c r="N645" s="10"/>
      <c r="O645" s="10"/>
      <c r="P645" s="10"/>
      <c r="Q645" s="10"/>
      <c r="R645" s="10"/>
      <c r="S645" s="10"/>
      <c r="T645" s="10"/>
      <c r="U645" s="10"/>
      <c r="V645" s="10"/>
      <c r="W645" s="10"/>
      <c r="X645" s="10"/>
    </row>
    <row r="646" ht="22.5" customHeight="1">
      <c r="A646" s="10"/>
      <c r="B646" s="10"/>
      <c r="C646" s="10"/>
      <c r="D646" s="10"/>
      <c r="E646" s="10"/>
      <c r="F646" s="10"/>
      <c r="G646" s="10"/>
      <c r="H646" s="15"/>
      <c r="I646" s="10"/>
      <c r="J646" s="10"/>
      <c r="K646" s="10"/>
      <c r="L646" s="10"/>
      <c r="M646" s="31"/>
      <c r="N646" s="10"/>
      <c r="O646" s="10"/>
      <c r="P646" s="10"/>
      <c r="Q646" s="10"/>
      <c r="R646" s="10"/>
      <c r="S646" s="10"/>
      <c r="T646" s="10"/>
      <c r="U646" s="10"/>
      <c r="V646" s="10"/>
      <c r="W646" s="10"/>
      <c r="X646" s="10"/>
    </row>
    <row r="647" ht="22.5" customHeight="1">
      <c r="A647" s="10"/>
      <c r="B647" s="10"/>
      <c r="C647" s="10"/>
      <c r="D647" s="10"/>
      <c r="E647" s="10"/>
      <c r="F647" s="10"/>
      <c r="G647" s="10"/>
      <c r="H647" s="15"/>
      <c r="I647" s="10"/>
      <c r="J647" s="10"/>
      <c r="K647" s="10"/>
      <c r="L647" s="10"/>
      <c r="M647" s="31"/>
      <c r="N647" s="10"/>
      <c r="O647" s="10"/>
      <c r="P647" s="10"/>
      <c r="Q647" s="10"/>
      <c r="R647" s="10"/>
      <c r="S647" s="10"/>
      <c r="T647" s="10"/>
      <c r="U647" s="10"/>
      <c r="V647" s="10"/>
      <c r="W647" s="10"/>
      <c r="X647" s="10"/>
    </row>
    <row r="648" ht="22.5" customHeight="1">
      <c r="A648" s="10"/>
      <c r="B648" s="10"/>
      <c r="C648" s="10"/>
      <c r="D648" s="10"/>
      <c r="E648" s="10"/>
      <c r="F648" s="10"/>
      <c r="G648" s="10"/>
      <c r="H648" s="15"/>
      <c r="I648" s="10"/>
      <c r="J648" s="10"/>
      <c r="K648" s="10"/>
      <c r="L648" s="10"/>
      <c r="M648" s="31"/>
      <c r="N648" s="10"/>
      <c r="O648" s="10"/>
      <c r="P648" s="10"/>
      <c r="Q648" s="10"/>
      <c r="R648" s="10"/>
      <c r="S648" s="10"/>
      <c r="T648" s="10"/>
      <c r="U648" s="10"/>
      <c r="V648" s="10"/>
      <c r="W648" s="10"/>
      <c r="X648" s="10"/>
    </row>
    <row r="649" ht="22.5" customHeight="1">
      <c r="A649" s="10"/>
      <c r="B649" s="10"/>
      <c r="C649" s="10"/>
      <c r="D649" s="10"/>
      <c r="E649" s="10"/>
      <c r="F649" s="10"/>
      <c r="G649" s="10"/>
      <c r="H649" s="15"/>
      <c r="I649" s="10"/>
      <c r="J649" s="10"/>
      <c r="K649" s="10"/>
      <c r="L649" s="10"/>
      <c r="M649" s="31"/>
      <c r="N649" s="10"/>
      <c r="O649" s="10"/>
      <c r="P649" s="10"/>
      <c r="Q649" s="10"/>
      <c r="R649" s="10"/>
      <c r="S649" s="10"/>
      <c r="T649" s="10"/>
      <c r="U649" s="10"/>
      <c r="V649" s="10"/>
      <c r="W649" s="10"/>
      <c r="X649" s="10"/>
    </row>
    <row r="650" ht="22.5" customHeight="1">
      <c r="A650" s="10"/>
      <c r="B650" s="10"/>
      <c r="C650" s="10"/>
      <c r="D650" s="10"/>
      <c r="E650" s="10"/>
      <c r="F650" s="10"/>
      <c r="G650" s="10"/>
      <c r="H650" s="15"/>
      <c r="I650" s="10"/>
      <c r="J650" s="10"/>
      <c r="K650" s="10"/>
      <c r="L650" s="10"/>
      <c r="M650" s="31"/>
      <c r="N650" s="10"/>
      <c r="O650" s="10"/>
      <c r="P650" s="10"/>
      <c r="Q650" s="10"/>
      <c r="R650" s="10"/>
      <c r="S650" s="10"/>
      <c r="T650" s="10"/>
      <c r="U650" s="10"/>
      <c r="V650" s="10"/>
      <c r="W650" s="10"/>
      <c r="X650" s="10"/>
    </row>
    <row r="651" ht="22.5" customHeight="1">
      <c r="A651" s="10"/>
      <c r="B651" s="10"/>
      <c r="C651" s="10"/>
      <c r="D651" s="10"/>
      <c r="E651" s="10"/>
      <c r="F651" s="10"/>
      <c r="G651" s="10"/>
      <c r="H651" s="15"/>
      <c r="I651" s="10"/>
      <c r="J651" s="10"/>
      <c r="K651" s="10"/>
      <c r="L651" s="10"/>
      <c r="M651" s="31"/>
      <c r="N651" s="10"/>
      <c r="O651" s="10"/>
      <c r="P651" s="10"/>
      <c r="Q651" s="10"/>
      <c r="R651" s="10"/>
      <c r="S651" s="10"/>
      <c r="T651" s="10"/>
      <c r="U651" s="10"/>
      <c r="V651" s="10"/>
      <c r="W651" s="10"/>
      <c r="X651" s="10"/>
    </row>
    <row r="652" ht="22.5" customHeight="1">
      <c r="A652" s="10"/>
      <c r="B652" s="10"/>
      <c r="C652" s="10"/>
      <c r="D652" s="10"/>
      <c r="E652" s="10"/>
      <c r="F652" s="10"/>
      <c r="G652" s="10"/>
      <c r="H652" s="15"/>
      <c r="I652" s="10"/>
      <c r="J652" s="10"/>
      <c r="K652" s="10"/>
      <c r="L652" s="10"/>
      <c r="M652" s="31"/>
      <c r="N652" s="10"/>
      <c r="O652" s="10"/>
      <c r="P652" s="10"/>
      <c r="Q652" s="10"/>
      <c r="R652" s="10"/>
      <c r="S652" s="10"/>
      <c r="T652" s="10"/>
      <c r="U652" s="10"/>
      <c r="V652" s="10"/>
      <c r="W652" s="10"/>
      <c r="X652" s="10"/>
    </row>
    <row r="653" ht="22.5" customHeight="1">
      <c r="A653" s="10"/>
      <c r="B653" s="10"/>
      <c r="C653" s="10"/>
      <c r="D653" s="10"/>
      <c r="E653" s="10"/>
      <c r="F653" s="10"/>
      <c r="G653" s="10"/>
      <c r="H653" s="15"/>
      <c r="I653" s="10"/>
      <c r="J653" s="10"/>
      <c r="K653" s="10"/>
      <c r="L653" s="10"/>
      <c r="M653" s="31"/>
      <c r="N653" s="10"/>
      <c r="O653" s="10"/>
      <c r="P653" s="10"/>
      <c r="Q653" s="10"/>
      <c r="R653" s="10"/>
      <c r="S653" s="10"/>
      <c r="T653" s="10"/>
      <c r="U653" s="10"/>
      <c r="V653" s="10"/>
      <c r="W653" s="10"/>
      <c r="X653" s="10"/>
    </row>
    <row r="654" ht="22.5" customHeight="1">
      <c r="A654" s="10"/>
      <c r="B654" s="10"/>
      <c r="C654" s="10"/>
      <c r="D654" s="10"/>
      <c r="E654" s="10"/>
      <c r="F654" s="10"/>
      <c r="G654" s="10"/>
      <c r="H654" s="15"/>
      <c r="I654" s="10"/>
      <c r="J654" s="10"/>
      <c r="K654" s="10"/>
      <c r="L654" s="10"/>
      <c r="M654" s="31"/>
      <c r="N654" s="10"/>
      <c r="O654" s="10"/>
      <c r="P654" s="10"/>
      <c r="Q654" s="10"/>
      <c r="R654" s="10"/>
      <c r="S654" s="10"/>
      <c r="T654" s="10"/>
      <c r="U654" s="10"/>
      <c r="V654" s="10"/>
      <c r="W654" s="10"/>
      <c r="X654" s="10"/>
    </row>
    <row r="655" ht="22.5" customHeight="1">
      <c r="A655" s="10"/>
      <c r="B655" s="10"/>
      <c r="C655" s="10"/>
      <c r="D655" s="10"/>
      <c r="E655" s="10"/>
      <c r="F655" s="10"/>
      <c r="G655" s="10"/>
      <c r="H655" s="15"/>
      <c r="I655" s="10"/>
      <c r="J655" s="10"/>
      <c r="K655" s="10"/>
      <c r="L655" s="10"/>
      <c r="M655" s="31"/>
      <c r="N655" s="10"/>
      <c r="O655" s="10"/>
      <c r="P655" s="10"/>
      <c r="Q655" s="10"/>
      <c r="R655" s="10"/>
      <c r="S655" s="10"/>
      <c r="T655" s="10"/>
      <c r="U655" s="10"/>
      <c r="V655" s="10"/>
      <c r="W655" s="10"/>
      <c r="X655" s="10"/>
    </row>
    <row r="656" ht="22.5" customHeight="1">
      <c r="A656" s="10"/>
      <c r="B656" s="10"/>
      <c r="C656" s="10"/>
      <c r="D656" s="10"/>
      <c r="E656" s="10"/>
      <c r="F656" s="10"/>
      <c r="G656" s="10"/>
      <c r="H656" s="15"/>
      <c r="I656" s="10"/>
      <c r="J656" s="10"/>
      <c r="K656" s="10"/>
      <c r="L656" s="10"/>
      <c r="M656" s="31"/>
      <c r="N656" s="10"/>
      <c r="O656" s="10"/>
      <c r="P656" s="10"/>
      <c r="Q656" s="10"/>
      <c r="R656" s="10"/>
      <c r="S656" s="10"/>
      <c r="T656" s="10"/>
      <c r="U656" s="10"/>
      <c r="V656" s="10"/>
      <c r="W656" s="10"/>
      <c r="X656" s="10"/>
    </row>
    <row r="657" ht="22.5" customHeight="1">
      <c r="A657" s="10"/>
      <c r="B657" s="10"/>
      <c r="C657" s="10"/>
      <c r="D657" s="10"/>
      <c r="E657" s="10"/>
      <c r="F657" s="10"/>
      <c r="G657" s="10"/>
      <c r="H657" s="15"/>
      <c r="I657" s="10"/>
      <c r="J657" s="10"/>
      <c r="K657" s="10"/>
      <c r="L657" s="10"/>
      <c r="M657" s="31"/>
      <c r="N657" s="10"/>
      <c r="O657" s="10"/>
      <c r="P657" s="10"/>
      <c r="Q657" s="10"/>
      <c r="R657" s="10"/>
      <c r="S657" s="10"/>
      <c r="T657" s="10"/>
      <c r="U657" s="10"/>
      <c r="V657" s="10"/>
      <c r="W657" s="10"/>
      <c r="X657" s="10"/>
    </row>
    <row r="658" ht="22.5" customHeight="1">
      <c r="A658" s="10"/>
      <c r="B658" s="10"/>
      <c r="C658" s="10"/>
      <c r="D658" s="10"/>
      <c r="E658" s="10"/>
      <c r="F658" s="10"/>
      <c r="G658" s="10"/>
      <c r="H658" s="15"/>
      <c r="I658" s="10"/>
      <c r="J658" s="10"/>
      <c r="K658" s="10"/>
      <c r="L658" s="10"/>
      <c r="M658" s="31"/>
      <c r="N658" s="10"/>
      <c r="O658" s="10"/>
      <c r="P658" s="10"/>
      <c r="Q658" s="10"/>
      <c r="R658" s="10"/>
      <c r="S658" s="10"/>
      <c r="T658" s="10"/>
      <c r="U658" s="10"/>
      <c r="V658" s="10"/>
      <c r="W658" s="10"/>
      <c r="X658" s="10"/>
    </row>
    <row r="659" ht="22.5" customHeight="1">
      <c r="A659" s="10"/>
      <c r="B659" s="10"/>
      <c r="C659" s="10"/>
      <c r="D659" s="10"/>
      <c r="E659" s="10"/>
      <c r="F659" s="10"/>
      <c r="G659" s="10"/>
      <c r="H659" s="15"/>
      <c r="I659" s="10"/>
      <c r="J659" s="10"/>
      <c r="K659" s="10"/>
      <c r="L659" s="10"/>
      <c r="M659" s="31"/>
      <c r="N659" s="10"/>
      <c r="O659" s="10"/>
      <c r="P659" s="10"/>
      <c r="Q659" s="10"/>
      <c r="R659" s="10"/>
      <c r="S659" s="10"/>
      <c r="T659" s="10"/>
      <c r="U659" s="10"/>
      <c r="V659" s="10"/>
      <c r="W659" s="10"/>
      <c r="X659" s="10"/>
    </row>
    <row r="660" ht="22.5" customHeight="1">
      <c r="A660" s="10"/>
      <c r="B660" s="10"/>
      <c r="C660" s="10"/>
      <c r="D660" s="10"/>
      <c r="E660" s="10"/>
      <c r="F660" s="10"/>
      <c r="G660" s="10"/>
      <c r="H660" s="15"/>
      <c r="I660" s="10"/>
      <c r="J660" s="10"/>
      <c r="K660" s="10"/>
      <c r="L660" s="10"/>
      <c r="M660" s="31"/>
      <c r="N660" s="10"/>
      <c r="O660" s="10"/>
      <c r="P660" s="10"/>
      <c r="Q660" s="10"/>
      <c r="R660" s="10"/>
      <c r="S660" s="10"/>
      <c r="T660" s="10"/>
      <c r="U660" s="10"/>
      <c r="V660" s="10"/>
      <c r="W660" s="10"/>
      <c r="X660" s="10"/>
    </row>
    <row r="661" ht="22.5" customHeight="1">
      <c r="A661" s="10"/>
      <c r="B661" s="10"/>
      <c r="C661" s="10"/>
      <c r="D661" s="10"/>
      <c r="E661" s="10"/>
      <c r="F661" s="10"/>
      <c r="G661" s="10"/>
      <c r="H661" s="15"/>
      <c r="I661" s="10"/>
      <c r="J661" s="10"/>
      <c r="K661" s="10"/>
      <c r="L661" s="10"/>
      <c r="M661" s="31"/>
      <c r="N661" s="10"/>
      <c r="O661" s="10"/>
      <c r="P661" s="10"/>
      <c r="Q661" s="10"/>
      <c r="R661" s="10"/>
      <c r="S661" s="10"/>
      <c r="T661" s="10"/>
      <c r="U661" s="10"/>
      <c r="V661" s="10"/>
      <c r="W661" s="10"/>
      <c r="X661" s="10"/>
    </row>
    <row r="662" ht="22.5" customHeight="1">
      <c r="A662" s="10"/>
      <c r="B662" s="10"/>
      <c r="C662" s="10"/>
      <c r="D662" s="10"/>
      <c r="E662" s="10"/>
      <c r="F662" s="10"/>
      <c r="G662" s="10"/>
      <c r="H662" s="15"/>
      <c r="I662" s="10"/>
      <c r="J662" s="10"/>
      <c r="K662" s="10"/>
      <c r="L662" s="10"/>
      <c r="M662" s="31"/>
      <c r="N662" s="10"/>
      <c r="O662" s="10"/>
      <c r="P662" s="10"/>
      <c r="Q662" s="10"/>
      <c r="R662" s="10"/>
      <c r="S662" s="10"/>
      <c r="T662" s="10"/>
      <c r="U662" s="10"/>
      <c r="V662" s="10"/>
      <c r="W662" s="10"/>
      <c r="X662" s="10"/>
    </row>
    <row r="663" ht="22.5" customHeight="1">
      <c r="A663" s="10"/>
      <c r="B663" s="10"/>
      <c r="C663" s="10"/>
      <c r="D663" s="10"/>
      <c r="E663" s="10"/>
      <c r="F663" s="10"/>
      <c r="G663" s="10"/>
      <c r="H663" s="15"/>
      <c r="I663" s="10"/>
      <c r="J663" s="10"/>
      <c r="K663" s="10"/>
      <c r="L663" s="10"/>
      <c r="M663" s="31"/>
      <c r="N663" s="10"/>
      <c r="O663" s="10"/>
      <c r="P663" s="10"/>
      <c r="Q663" s="10"/>
      <c r="R663" s="10"/>
      <c r="S663" s="10"/>
      <c r="T663" s="10"/>
      <c r="U663" s="10"/>
      <c r="V663" s="10"/>
      <c r="W663" s="10"/>
      <c r="X663" s="10"/>
    </row>
    <row r="664" ht="22.5" customHeight="1">
      <c r="A664" s="10"/>
      <c r="B664" s="10"/>
      <c r="C664" s="10"/>
      <c r="D664" s="10"/>
      <c r="E664" s="10"/>
      <c r="F664" s="10"/>
      <c r="G664" s="10"/>
      <c r="H664" s="15"/>
      <c r="I664" s="10"/>
      <c r="J664" s="10"/>
      <c r="K664" s="10"/>
      <c r="L664" s="10"/>
      <c r="M664" s="31"/>
      <c r="N664" s="10"/>
      <c r="O664" s="10"/>
      <c r="P664" s="10"/>
      <c r="Q664" s="10"/>
      <c r="R664" s="10"/>
      <c r="S664" s="10"/>
      <c r="T664" s="10"/>
      <c r="U664" s="10"/>
      <c r="V664" s="10"/>
      <c r="W664" s="10"/>
      <c r="X664" s="10"/>
    </row>
    <row r="665" ht="22.5" customHeight="1">
      <c r="A665" s="10"/>
      <c r="B665" s="10"/>
      <c r="C665" s="10"/>
      <c r="D665" s="10"/>
      <c r="E665" s="10"/>
      <c r="F665" s="10"/>
      <c r="G665" s="10"/>
      <c r="H665" s="15"/>
      <c r="I665" s="10"/>
      <c r="J665" s="10"/>
      <c r="K665" s="10"/>
      <c r="L665" s="10"/>
      <c r="M665" s="31"/>
      <c r="N665" s="10"/>
      <c r="O665" s="10"/>
      <c r="P665" s="10"/>
      <c r="Q665" s="10"/>
      <c r="R665" s="10"/>
      <c r="S665" s="10"/>
      <c r="T665" s="10"/>
      <c r="U665" s="10"/>
      <c r="V665" s="10"/>
      <c r="W665" s="10"/>
      <c r="X665" s="10"/>
    </row>
    <row r="666" ht="22.5" customHeight="1">
      <c r="A666" s="10"/>
      <c r="B666" s="10"/>
      <c r="C666" s="10"/>
      <c r="D666" s="10"/>
      <c r="E666" s="10"/>
      <c r="F666" s="10"/>
      <c r="G666" s="10"/>
      <c r="H666" s="15"/>
      <c r="I666" s="10"/>
      <c r="J666" s="10"/>
      <c r="K666" s="10"/>
      <c r="L666" s="10"/>
      <c r="M666" s="31"/>
      <c r="N666" s="10"/>
      <c r="O666" s="10"/>
      <c r="P666" s="10"/>
      <c r="Q666" s="10"/>
      <c r="R666" s="10"/>
      <c r="S666" s="10"/>
      <c r="T666" s="10"/>
      <c r="U666" s="10"/>
      <c r="V666" s="10"/>
      <c r="W666" s="10"/>
      <c r="X666" s="10"/>
    </row>
    <row r="667" ht="22.5" customHeight="1">
      <c r="A667" s="10"/>
      <c r="B667" s="10"/>
      <c r="C667" s="10"/>
      <c r="D667" s="10"/>
      <c r="E667" s="10"/>
      <c r="F667" s="10"/>
      <c r="G667" s="10"/>
      <c r="H667" s="15"/>
      <c r="I667" s="10"/>
      <c r="J667" s="10"/>
      <c r="K667" s="10"/>
      <c r="L667" s="10"/>
      <c r="M667" s="31"/>
      <c r="N667" s="10"/>
      <c r="O667" s="10"/>
      <c r="P667" s="10"/>
      <c r="Q667" s="10"/>
      <c r="R667" s="10"/>
      <c r="S667" s="10"/>
      <c r="T667" s="10"/>
      <c r="U667" s="10"/>
      <c r="V667" s="10"/>
      <c r="W667" s="10"/>
      <c r="X667" s="10"/>
    </row>
    <row r="668" ht="22.5" customHeight="1">
      <c r="A668" s="10"/>
      <c r="B668" s="10"/>
      <c r="C668" s="10"/>
      <c r="D668" s="10"/>
      <c r="E668" s="10"/>
      <c r="F668" s="10"/>
      <c r="G668" s="10"/>
      <c r="H668" s="15"/>
      <c r="I668" s="10"/>
      <c r="J668" s="10"/>
      <c r="K668" s="10"/>
      <c r="L668" s="10"/>
      <c r="M668" s="31"/>
      <c r="N668" s="10"/>
      <c r="O668" s="10"/>
      <c r="P668" s="10"/>
      <c r="Q668" s="10"/>
      <c r="R668" s="10"/>
      <c r="S668" s="10"/>
      <c r="T668" s="10"/>
      <c r="U668" s="10"/>
      <c r="V668" s="10"/>
      <c r="W668" s="10"/>
      <c r="X668" s="10"/>
    </row>
    <row r="669" ht="22.5" customHeight="1">
      <c r="A669" s="10"/>
      <c r="B669" s="10"/>
      <c r="C669" s="10"/>
      <c r="D669" s="10"/>
      <c r="E669" s="10"/>
      <c r="F669" s="10"/>
      <c r="G669" s="10"/>
      <c r="H669" s="15"/>
      <c r="I669" s="10"/>
      <c r="J669" s="10"/>
      <c r="K669" s="10"/>
      <c r="L669" s="10"/>
      <c r="M669" s="31"/>
      <c r="N669" s="10"/>
      <c r="O669" s="10"/>
      <c r="P669" s="10"/>
      <c r="Q669" s="10"/>
      <c r="R669" s="10"/>
      <c r="S669" s="10"/>
      <c r="T669" s="10"/>
      <c r="U669" s="10"/>
      <c r="V669" s="10"/>
      <c r="W669" s="10"/>
      <c r="X669" s="10"/>
    </row>
    <row r="670" ht="22.5" customHeight="1">
      <c r="A670" s="10"/>
      <c r="B670" s="10"/>
      <c r="C670" s="10"/>
      <c r="D670" s="10"/>
      <c r="E670" s="10"/>
      <c r="F670" s="10"/>
      <c r="G670" s="10"/>
      <c r="H670" s="15"/>
      <c r="I670" s="10"/>
      <c r="J670" s="10"/>
      <c r="K670" s="10"/>
      <c r="L670" s="10"/>
      <c r="M670" s="31"/>
      <c r="N670" s="10"/>
      <c r="O670" s="10"/>
      <c r="P670" s="10"/>
      <c r="Q670" s="10"/>
      <c r="R670" s="10"/>
      <c r="S670" s="10"/>
      <c r="T670" s="10"/>
      <c r="U670" s="10"/>
      <c r="V670" s="10"/>
      <c r="W670" s="10"/>
      <c r="X670" s="10"/>
    </row>
    <row r="671" ht="22.5" customHeight="1">
      <c r="A671" s="10"/>
      <c r="B671" s="10"/>
      <c r="C671" s="10"/>
      <c r="D671" s="10"/>
      <c r="E671" s="10"/>
      <c r="F671" s="10"/>
      <c r="G671" s="10"/>
      <c r="H671" s="15"/>
      <c r="I671" s="10"/>
      <c r="J671" s="10"/>
      <c r="K671" s="10"/>
      <c r="L671" s="10"/>
      <c r="M671" s="31"/>
      <c r="N671" s="10"/>
      <c r="O671" s="10"/>
      <c r="P671" s="10"/>
      <c r="Q671" s="10"/>
      <c r="R671" s="10"/>
      <c r="S671" s="10"/>
      <c r="T671" s="10"/>
      <c r="U671" s="10"/>
      <c r="V671" s="10"/>
      <c r="W671" s="10"/>
      <c r="X671" s="10"/>
    </row>
    <row r="672" ht="22.5" customHeight="1">
      <c r="A672" s="10"/>
      <c r="B672" s="10"/>
      <c r="C672" s="10"/>
      <c r="D672" s="10"/>
      <c r="E672" s="10"/>
      <c r="F672" s="10"/>
      <c r="G672" s="10"/>
      <c r="H672" s="15"/>
      <c r="I672" s="10"/>
      <c r="J672" s="10"/>
      <c r="K672" s="10"/>
      <c r="L672" s="10"/>
      <c r="M672" s="31"/>
      <c r="N672" s="10"/>
      <c r="O672" s="10"/>
      <c r="P672" s="10"/>
      <c r="Q672" s="10"/>
      <c r="R672" s="10"/>
      <c r="S672" s="10"/>
      <c r="T672" s="10"/>
      <c r="U672" s="10"/>
      <c r="V672" s="10"/>
      <c r="W672" s="10"/>
      <c r="X672" s="10"/>
    </row>
    <row r="673" ht="22.5" customHeight="1">
      <c r="A673" s="10"/>
      <c r="B673" s="10"/>
      <c r="C673" s="10"/>
      <c r="D673" s="10"/>
      <c r="E673" s="10"/>
      <c r="F673" s="10"/>
      <c r="G673" s="10"/>
      <c r="H673" s="15"/>
      <c r="I673" s="10"/>
      <c r="J673" s="10"/>
      <c r="K673" s="10"/>
      <c r="L673" s="10"/>
      <c r="M673" s="31"/>
      <c r="N673" s="10"/>
      <c r="O673" s="10"/>
      <c r="P673" s="10"/>
      <c r="Q673" s="10"/>
      <c r="R673" s="10"/>
      <c r="S673" s="10"/>
      <c r="T673" s="10"/>
      <c r="U673" s="10"/>
      <c r="V673" s="10"/>
      <c r="W673" s="10"/>
      <c r="X673" s="10"/>
    </row>
    <row r="674" ht="22.5" customHeight="1">
      <c r="A674" s="10"/>
      <c r="B674" s="10"/>
      <c r="C674" s="10"/>
      <c r="D674" s="10"/>
      <c r="E674" s="10"/>
      <c r="F674" s="10"/>
      <c r="G674" s="10"/>
      <c r="H674" s="15"/>
      <c r="I674" s="10"/>
      <c r="J674" s="10"/>
      <c r="K674" s="10"/>
      <c r="L674" s="10"/>
      <c r="M674" s="31"/>
      <c r="N674" s="10"/>
      <c r="O674" s="10"/>
      <c r="P674" s="10"/>
      <c r="Q674" s="10"/>
      <c r="R674" s="10"/>
      <c r="S674" s="10"/>
      <c r="T674" s="10"/>
      <c r="U674" s="10"/>
      <c r="V674" s="10"/>
      <c r="W674" s="10"/>
      <c r="X674" s="10"/>
    </row>
    <row r="675" ht="22.5" customHeight="1">
      <c r="A675" s="10"/>
      <c r="B675" s="10"/>
      <c r="C675" s="10"/>
      <c r="D675" s="10"/>
      <c r="E675" s="10"/>
      <c r="F675" s="10"/>
      <c r="G675" s="10"/>
      <c r="H675" s="15"/>
      <c r="I675" s="10"/>
      <c r="J675" s="10"/>
      <c r="K675" s="10"/>
      <c r="L675" s="10"/>
      <c r="M675" s="31"/>
      <c r="N675" s="10"/>
      <c r="O675" s="10"/>
      <c r="P675" s="10"/>
      <c r="Q675" s="10"/>
      <c r="R675" s="10"/>
      <c r="S675" s="10"/>
      <c r="T675" s="10"/>
      <c r="U675" s="10"/>
      <c r="V675" s="10"/>
      <c r="W675" s="10"/>
      <c r="X675" s="10"/>
    </row>
    <row r="676" ht="22.5" customHeight="1">
      <c r="A676" s="10"/>
      <c r="B676" s="10"/>
      <c r="C676" s="10"/>
      <c r="D676" s="10"/>
      <c r="E676" s="10"/>
      <c r="F676" s="10"/>
      <c r="G676" s="10"/>
      <c r="H676" s="15"/>
      <c r="I676" s="10"/>
      <c r="J676" s="10"/>
      <c r="K676" s="10"/>
      <c r="L676" s="10"/>
      <c r="M676" s="31"/>
      <c r="N676" s="10"/>
      <c r="O676" s="10"/>
      <c r="P676" s="10"/>
      <c r="Q676" s="10"/>
      <c r="R676" s="10"/>
      <c r="S676" s="10"/>
      <c r="T676" s="10"/>
      <c r="U676" s="10"/>
      <c r="V676" s="10"/>
      <c r="W676" s="10"/>
      <c r="X676" s="10"/>
    </row>
    <row r="677" ht="22.5" customHeight="1">
      <c r="A677" s="10"/>
      <c r="B677" s="10"/>
      <c r="C677" s="10"/>
      <c r="D677" s="10"/>
      <c r="E677" s="10"/>
      <c r="F677" s="10"/>
      <c r="G677" s="10"/>
      <c r="H677" s="15"/>
      <c r="I677" s="10"/>
      <c r="J677" s="10"/>
      <c r="K677" s="10"/>
      <c r="L677" s="10"/>
      <c r="M677" s="31"/>
      <c r="N677" s="10"/>
      <c r="O677" s="10"/>
      <c r="P677" s="10"/>
      <c r="Q677" s="10"/>
      <c r="R677" s="10"/>
      <c r="S677" s="10"/>
      <c r="T677" s="10"/>
      <c r="U677" s="10"/>
      <c r="V677" s="10"/>
      <c r="W677" s="10"/>
      <c r="X677" s="10"/>
    </row>
    <row r="678" ht="22.5" customHeight="1">
      <c r="A678" s="10"/>
      <c r="B678" s="10"/>
      <c r="C678" s="10"/>
      <c r="D678" s="10"/>
      <c r="E678" s="10"/>
      <c r="F678" s="10"/>
      <c r="G678" s="10"/>
      <c r="H678" s="15"/>
      <c r="I678" s="10"/>
      <c r="J678" s="10"/>
      <c r="K678" s="10"/>
      <c r="L678" s="10"/>
      <c r="M678" s="31"/>
      <c r="N678" s="10"/>
      <c r="O678" s="10"/>
      <c r="P678" s="10"/>
      <c r="Q678" s="10"/>
      <c r="R678" s="10"/>
      <c r="S678" s="10"/>
      <c r="T678" s="10"/>
      <c r="U678" s="10"/>
      <c r="V678" s="10"/>
      <c r="W678" s="10"/>
      <c r="X678" s="10"/>
    </row>
    <row r="679" ht="22.5" customHeight="1">
      <c r="A679" s="10"/>
      <c r="B679" s="10"/>
      <c r="C679" s="10"/>
      <c r="D679" s="10"/>
      <c r="E679" s="10"/>
      <c r="F679" s="10"/>
      <c r="G679" s="10"/>
      <c r="H679" s="15"/>
      <c r="I679" s="10"/>
      <c r="J679" s="10"/>
      <c r="K679" s="10"/>
      <c r="L679" s="10"/>
      <c r="M679" s="31"/>
      <c r="N679" s="10"/>
      <c r="O679" s="10"/>
      <c r="P679" s="10"/>
      <c r="Q679" s="10"/>
      <c r="R679" s="10"/>
      <c r="S679" s="10"/>
      <c r="T679" s="10"/>
      <c r="U679" s="10"/>
      <c r="V679" s="10"/>
      <c r="W679" s="10"/>
      <c r="X679" s="10"/>
    </row>
    <row r="680" ht="22.5" customHeight="1">
      <c r="A680" s="10"/>
      <c r="B680" s="10"/>
      <c r="C680" s="10"/>
      <c r="D680" s="10"/>
      <c r="E680" s="10"/>
      <c r="F680" s="10"/>
      <c r="G680" s="10"/>
      <c r="H680" s="15"/>
      <c r="I680" s="10"/>
      <c r="J680" s="10"/>
      <c r="K680" s="10"/>
      <c r="L680" s="10"/>
      <c r="M680" s="31"/>
      <c r="N680" s="10"/>
      <c r="O680" s="10"/>
      <c r="P680" s="10"/>
      <c r="Q680" s="10"/>
      <c r="R680" s="10"/>
      <c r="S680" s="10"/>
      <c r="T680" s="10"/>
      <c r="U680" s="10"/>
      <c r="V680" s="10"/>
      <c r="W680" s="10"/>
      <c r="X680" s="10"/>
    </row>
    <row r="681" ht="22.5" customHeight="1">
      <c r="A681" s="10"/>
      <c r="B681" s="10"/>
      <c r="C681" s="10"/>
      <c r="D681" s="10"/>
      <c r="E681" s="10"/>
      <c r="F681" s="10"/>
      <c r="G681" s="10"/>
      <c r="H681" s="15"/>
      <c r="I681" s="10"/>
      <c r="J681" s="10"/>
      <c r="K681" s="10"/>
      <c r="L681" s="10"/>
      <c r="M681" s="31"/>
      <c r="N681" s="10"/>
      <c r="O681" s="10"/>
      <c r="P681" s="10"/>
      <c r="Q681" s="10"/>
      <c r="R681" s="10"/>
      <c r="S681" s="10"/>
      <c r="T681" s="10"/>
      <c r="U681" s="10"/>
      <c r="V681" s="10"/>
      <c r="W681" s="10"/>
      <c r="X681" s="10"/>
    </row>
    <row r="682" ht="22.5" customHeight="1">
      <c r="A682" s="10"/>
      <c r="B682" s="10"/>
      <c r="C682" s="10"/>
      <c r="D682" s="10"/>
      <c r="E682" s="10"/>
      <c r="F682" s="10"/>
      <c r="G682" s="10"/>
      <c r="H682" s="15"/>
      <c r="I682" s="10"/>
      <c r="J682" s="10"/>
      <c r="K682" s="10"/>
      <c r="L682" s="10"/>
      <c r="M682" s="31"/>
      <c r="N682" s="10"/>
      <c r="O682" s="10"/>
      <c r="P682" s="10"/>
      <c r="Q682" s="10"/>
      <c r="R682" s="10"/>
      <c r="S682" s="10"/>
      <c r="T682" s="10"/>
      <c r="U682" s="10"/>
      <c r="V682" s="10"/>
      <c r="W682" s="10"/>
      <c r="X682" s="10"/>
    </row>
    <row r="683" ht="22.5" customHeight="1">
      <c r="A683" s="10"/>
      <c r="B683" s="10"/>
      <c r="C683" s="10"/>
      <c r="D683" s="10"/>
      <c r="E683" s="10"/>
      <c r="F683" s="10"/>
      <c r="G683" s="10"/>
      <c r="H683" s="15"/>
      <c r="I683" s="10"/>
      <c r="J683" s="10"/>
      <c r="K683" s="10"/>
      <c r="L683" s="10"/>
      <c r="M683" s="31"/>
      <c r="N683" s="10"/>
      <c r="O683" s="10"/>
      <c r="P683" s="10"/>
      <c r="Q683" s="10"/>
      <c r="R683" s="10"/>
      <c r="S683" s="10"/>
      <c r="T683" s="10"/>
      <c r="U683" s="10"/>
      <c r="V683" s="10"/>
      <c r="W683" s="10"/>
      <c r="X683" s="10"/>
    </row>
    <row r="684" ht="22.5" customHeight="1">
      <c r="A684" s="10"/>
      <c r="B684" s="10"/>
      <c r="C684" s="10"/>
      <c r="D684" s="10"/>
      <c r="E684" s="10"/>
      <c r="F684" s="10"/>
      <c r="G684" s="10"/>
      <c r="H684" s="15"/>
      <c r="I684" s="10"/>
      <c r="J684" s="10"/>
      <c r="K684" s="10"/>
      <c r="L684" s="10"/>
      <c r="M684" s="31"/>
      <c r="N684" s="10"/>
      <c r="O684" s="10"/>
      <c r="P684" s="10"/>
      <c r="Q684" s="10"/>
      <c r="R684" s="10"/>
      <c r="S684" s="10"/>
      <c r="T684" s="10"/>
      <c r="U684" s="10"/>
      <c r="V684" s="10"/>
      <c r="W684" s="10"/>
      <c r="X684" s="10"/>
    </row>
    <row r="685" ht="22.5" customHeight="1">
      <c r="A685" s="10"/>
      <c r="B685" s="10"/>
      <c r="C685" s="10"/>
      <c r="D685" s="10"/>
      <c r="E685" s="10"/>
      <c r="F685" s="10"/>
      <c r="G685" s="10"/>
      <c r="H685" s="15"/>
      <c r="I685" s="10"/>
      <c r="J685" s="10"/>
      <c r="K685" s="10"/>
      <c r="L685" s="10"/>
      <c r="M685" s="31"/>
      <c r="N685" s="10"/>
      <c r="O685" s="10"/>
      <c r="P685" s="10"/>
      <c r="Q685" s="10"/>
      <c r="R685" s="10"/>
      <c r="S685" s="10"/>
      <c r="T685" s="10"/>
      <c r="U685" s="10"/>
      <c r="V685" s="10"/>
      <c r="W685" s="10"/>
      <c r="X685" s="10"/>
    </row>
    <row r="686" ht="22.5" customHeight="1">
      <c r="A686" s="10"/>
      <c r="B686" s="10"/>
      <c r="C686" s="10"/>
      <c r="D686" s="10"/>
      <c r="E686" s="10"/>
      <c r="F686" s="10"/>
      <c r="G686" s="10"/>
      <c r="H686" s="15"/>
      <c r="I686" s="10"/>
      <c r="J686" s="10"/>
      <c r="K686" s="10"/>
      <c r="L686" s="10"/>
      <c r="M686" s="31"/>
      <c r="N686" s="10"/>
      <c r="O686" s="10"/>
      <c r="P686" s="10"/>
      <c r="Q686" s="10"/>
      <c r="R686" s="10"/>
      <c r="S686" s="10"/>
      <c r="T686" s="10"/>
      <c r="U686" s="10"/>
      <c r="V686" s="10"/>
      <c r="W686" s="10"/>
      <c r="X686" s="10"/>
    </row>
    <row r="687" ht="22.5" customHeight="1">
      <c r="A687" s="10"/>
      <c r="B687" s="10"/>
      <c r="C687" s="10"/>
      <c r="D687" s="10"/>
      <c r="E687" s="10"/>
      <c r="F687" s="10"/>
      <c r="G687" s="10"/>
      <c r="H687" s="15"/>
      <c r="I687" s="10"/>
      <c r="J687" s="10"/>
      <c r="K687" s="10"/>
      <c r="L687" s="10"/>
      <c r="M687" s="31"/>
      <c r="N687" s="10"/>
      <c r="O687" s="10"/>
      <c r="P687" s="10"/>
      <c r="Q687" s="10"/>
      <c r="R687" s="10"/>
      <c r="S687" s="10"/>
      <c r="T687" s="10"/>
      <c r="U687" s="10"/>
      <c r="V687" s="10"/>
      <c r="W687" s="10"/>
      <c r="X687" s="10"/>
    </row>
    <row r="688" ht="22.5" customHeight="1">
      <c r="A688" s="10"/>
      <c r="B688" s="10"/>
      <c r="C688" s="10"/>
      <c r="D688" s="10"/>
      <c r="E688" s="10"/>
      <c r="F688" s="10"/>
      <c r="G688" s="10"/>
      <c r="H688" s="15"/>
      <c r="I688" s="10"/>
      <c r="J688" s="10"/>
      <c r="K688" s="10"/>
      <c r="L688" s="10"/>
      <c r="M688" s="31"/>
      <c r="N688" s="10"/>
      <c r="O688" s="10"/>
      <c r="P688" s="10"/>
      <c r="Q688" s="10"/>
      <c r="R688" s="10"/>
      <c r="S688" s="10"/>
      <c r="T688" s="10"/>
      <c r="U688" s="10"/>
      <c r="V688" s="10"/>
      <c r="W688" s="10"/>
      <c r="X688" s="10"/>
    </row>
    <row r="689" ht="22.5" customHeight="1">
      <c r="A689" s="10"/>
      <c r="B689" s="10"/>
      <c r="C689" s="10"/>
      <c r="D689" s="10"/>
      <c r="E689" s="10"/>
      <c r="F689" s="10"/>
      <c r="G689" s="10"/>
      <c r="H689" s="15"/>
      <c r="I689" s="10"/>
      <c r="J689" s="10"/>
      <c r="K689" s="10"/>
      <c r="L689" s="10"/>
      <c r="M689" s="31"/>
      <c r="N689" s="10"/>
      <c r="O689" s="10"/>
      <c r="P689" s="10"/>
      <c r="Q689" s="10"/>
      <c r="R689" s="10"/>
      <c r="S689" s="10"/>
      <c r="T689" s="10"/>
      <c r="U689" s="10"/>
      <c r="V689" s="10"/>
      <c r="W689" s="10"/>
      <c r="X689" s="10"/>
    </row>
    <row r="690" ht="22.5" customHeight="1">
      <c r="A690" s="10"/>
      <c r="B690" s="10"/>
      <c r="C690" s="10"/>
      <c r="D690" s="10"/>
      <c r="E690" s="10"/>
      <c r="F690" s="10"/>
      <c r="G690" s="10"/>
      <c r="H690" s="15"/>
      <c r="I690" s="10"/>
      <c r="J690" s="10"/>
      <c r="K690" s="10"/>
      <c r="L690" s="10"/>
      <c r="M690" s="31"/>
      <c r="N690" s="10"/>
      <c r="O690" s="10"/>
      <c r="P690" s="10"/>
      <c r="Q690" s="10"/>
      <c r="R690" s="10"/>
      <c r="S690" s="10"/>
      <c r="T690" s="10"/>
      <c r="U690" s="10"/>
      <c r="V690" s="10"/>
      <c r="W690" s="10"/>
      <c r="X690" s="10"/>
    </row>
    <row r="691" ht="22.5" customHeight="1">
      <c r="A691" s="10"/>
      <c r="B691" s="10"/>
      <c r="C691" s="10"/>
      <c r="D691" s="10"/>
      <c r="E691" s="10"/>
      <c r="F691" s="10"/>
      <c r="G691" s="10"/>
      <c r="H691" s="15"/>
      <c r="I691" s="10"/>
      <c r="J691" s="10"/>
      <c r="K691" s="10"/>
      <c r="L691" s="10"/>
      <c r="M691" s="31"/>
      <c r="N691" s="10"/>
      <c r="O691" s="10"/>
      <c r="P691" s="10"/>
      <c r="Q691" s="10"/>
      <c r="R691" s="10"/>
      <c r="S691" s="10"/>
      <c r="T691" s="10"/>
      <c r="U691" s="10"/>
      <c r="V691" s="10"/>
      <c r="W691" s="10"/>
      <c r="X691" s="10"/>
    </row>
    <row r="692" ht="22.5" customHeight="1">
      <c r="A692" s="10"/>
      <c r="B692" s="10"/>
      <c r="C692" s="10"/>
      <c r="D692" s="10"/>
      <c r="E692" s="10"/>
      <c r="F692" s="10"/>
      <c r="G692" s="10"/>
      <c r="H692" s="15"/>
      <c r="I692" s="10"/>
      <c r="J692" s="10"/>
      <c r="K692" s="10"/>
      <c r="L692" s="10"/>
      <c r="M692" s="31"/>
      <c r="N692" s="10"/>
      <c r="O692" s="10"/>
      <c r="P692" s="10"/>
      <c r="Q692" s="10"/>
      <c r="R692" s="10"/>
      <c r="S692" s="10"/>
      <c r="T692" s="10"/>
      <c r="U692" s="10"/>
      <c r="V692" s="10"/>
      <c r="W692" s="10"/>
      <c r="X692" s="10"/>
    </row>
    <row r="693" ht="22.5" customHeight="1">
      <c r="A693" s="10"/>
      <c r="B693" s="10"/>
      <c r="C693" s="10"/>
      <c r="D693" s="10"/>
      <c r="E693" s="10"/>
      <c r="F693" s="10"/>
      <c r="G693" s="10"/>
      <c r="H693" s="15"/>
      <c r="I693" s="10"/>
      <c r="J693" s="10"/>
      <c r="K693" s="10"/>
      <c r="L693" s="10"/>
      <c r="M693" s="31"/>
      <c r="N693" s="10"/>
      <c r="O693" s="10"/>
      <c r="P693" s="10"/>
      <c r="Q693" s="10"/>
      <c r="R693" s="10"/>
      <c r="S693" s="10"/>
      <c r="T693" s="10"/>
      <c r="U693" s="10"/>
      <c r="V693" s="10"/>
      <c r="W693" s="10"/>
      <c r="X693" s="10"/>
    </row>
    <row r="694" ht="22.5" customHeight="1">
      <c r="A694" s="10"/>
      <c r="B694" s="10"/>
      <c r="C694" s="10"/>
      <c r="D694" s="10"/>
      <c r="E694" s="10"/>
      <c r="F694" s="10"/>
      <c r="G694" s="10"/>
      <c r="H694" s="15"/>
      <c r="I694" s="10"/>
      <c r="J694" s="10"/>
      <c r="K694" s="10"/>
      <c r="L694" s="10"/>
      <c r="M694" s="31"/>
      <c r="N694" s="10"/>
      <c r="O694" s="10"/>
      <c r="P694" s="10"/>
      <c r="Q694" s="10"/>
      <c r="R694" s="10"/>
      <c r="S694" s="10"/>
      <c r="T694" s="10"/>
      <c r="U694" s="10"/>
      <c r="V694" s="10"/>
      <c r="W694" s="10"/>
      <c r="X694" s="10"/>
    </row>
    <row r="695" ht="22.5" customHeight="1">
      <c r="A695" s="10"/>
      <c r="B695" s="10"/>
      <c r="C695" s="10"/>
      <c r="D695" s="10"/>
      <c r="E695" s="10"/>
      <c r="F695" s="10"/>
      <c r="G695" s="10"/>
      <c r="H695" s="15"/>
      <c r="I695" s="10"/>
      <c r="J695" s="10"/>
      <c r="K695" s="10"/>
      <c r="L695" s="10"/>
      <c r="M695" s="31"/>
      <c r="N695" s="10"/>
      <c r="O695" s="10"/>
      <c r="P695" s="10"/>
      <c r="Q695" s="10"/>
      <c r="R695" s="10"/>
      <c r="S695" s="10"/>
      <c r="T695" s="10"/>
      <c r="U695" s="10"/>
      <c r="V695" s="10"/>
      <c r="W695" s="10"/>
      <c r="X695" s="10"/>
    </row>
    <row r="696" ht="22.5" customHeight="1">
      <c r="A696" s="10"/>
      <c r="B696" s="10"/>
      <c r="C696" s="10"/>
      <c r="D696" s="10"/>
      <c r="E696" s="10"/>
      <c r="F696" s="10"/>
      <c r="G696" s="10"/>
      <c r="H696" s="15"/>
      <c r="I696" s="10"/>
      <c r="J696" s="10"/>
      <c r="K696" s="10"/>
      <c r="L696" s="10"/>
      <c r="M696" s="31"/>
      <c r="N696" s="10"/>
      <c r="O696" s="10"/>
      <c r="P696" s="10"/>
      <c r="Q696" s="10"/>
      <c r="R696" s="10"/>
      <c r="S696" s="10"/>
      <c r="T696" s="10"/>
      <c r="U696" s="10"/>
      <c r="V696" s="10"/>
      <c r="W696" s="10"/>
      <c r="X696" s="10"/>
    </row>
    <row r="697" ht="22.5" customHeight="1">
      <c r="A697" s="10"/>
      <c r="B697" s="10"/>
      <c r="C697" s="10"/>
      <c r="D697" s="10"/>
      <c r="E697" s="10"/>
      <c r="F697" s="10"/>
      <c r="G697" s="10"/>
      <c r="H697" s="15"/>
      <c r="I697" s="10"/>
      <c r="J697" s="10"/>
      <c r="K697" s="10"/>
      <c r="L697" s="10"/>
      <c r="M697" s="31"/>
      <c r="N697" s="10"/>
      <c r="O697" s="10"/>
      <c r="P697" s="10"/>
      <c r="Q697" s="10"/>
      <c r="R697" s="10"/>
      <c r="S697" s="10"/>
      <c r="T697" s="10"/>
      <c r="U697" s="10"/>
      <c r="V697" s="10"/>
      <c r="W697" s="10"/>
      <c r="X697" s="10"/>
    </row>
    <row r="698" ht="22.5" customHeight="1">
      <c r="A698" s="10"/>
      <c r="B698" s="10"/>
      <c r="C698" s="10"/>
      <c r="D698" s="10"/>
      <c r="E698" s="10"/>
      <c r="F698" s="10"/>
      <c r="G698" s="10"/>
      <c r="H698" s="15"/>
      <c r="I698" s="10"/>
      <c r="J698" s="10"/>
      <c r="K698" s="10"/>
      <c r="L698" s="10"/>
      <c r="M698" s="31"/>
      <c r="N698" s="10"/>
      <c r="O698" s="10"/>
      <c r="P698" s="10"/>
      <c r="Q698" s="10"/>
      <c r="R698" s="10"/>
      <c r="S698" s="10"/>
      <c r="T698" s="10"/>
      <c r="U698" s="10"/>
      <c r="V698" s="10"/>
      <c r="W698" s="10"/>
      <c r="X698" s="10"/>
    </row>
    <row r="699" ht="22.5" customHeight="1">
      <c r="A699" s="10"/>
      <c r="B699" s="10"/>
      <c r="C699" s="10"/>
      <c r="D699" s="10"/>
      <c r="E699" s="10"/>
      <c r="F699" s="10"/>
      <c r="G699" s="10"/>
      <c r="H699" s="15"/>
      <c r="I699" s="10"/>
      <c r="J699" s="10"/>
      <c r="K699" s="10"/>
      <c r="L699" s="10"/>
      <c r="M699" s="31"/>
      <c r="N699" s="10"/>
      <c r="O699" s="10"/>
      <c r="P699" s="10"/>
      <c r="Q699" s="10"/>
      <c r="R699" s="10"/>
      <c r="S699" s="10"/>
      <c r="T699" s="10"/>
      <c r="U699" s="10"/>
      <c r="V699" s="10"/>
      <c r="W699" s="10"/>
      <c r="X699" s="10"/>
    </row>
    <row r="700" ht="22.5" customHeight="1">
      <c r="A700" s="10"/>
      <c r="B700" s="10"/>
      <c r="C700" s="10"/>
      <c r="D700" s="10"/>
      <c r="E700" s="10"/>
      <c r="F700" s="10"/>
      <c r="G700" s="10"/>
      <c r="H700" s="15"/>
      <c r="I700" s="10"/>
      <c r="J700" s="10"/>
      <c r="K700" s="10"/>
      <c r="L700" s="10"/>
      <c r="M700" s="31"/>
      <c r="N700" s="10"/>
      <c r="O700" s="10"/>
      <c r="P700" s="10"/>
      <c r="Q700" s="10"/>
      <c r="R700" s="10"/>
      <c r="S700" s="10"/>
      <c r="T700" s="10"/>
      <c r="U700" s="10"/>
      <c r="V700" s="10"/>
      <c r="W700" s="10"/>
      <c r="X700" s="10"/>
    </row>
    <row r="701" ht="22.5" customHeight="1">
      <c r="A701" s="10"/>
      <c r="B701" s="10"/>
      <c r="C701" s="10"/>
      <c r="D701" s="10"/>
      <c r="E701" s="10"/>
      <c r="F701" s="10"/>
      <c r="G701" s="10"/>
      <c r="H701" s="15"/>
      <c r="I701" s="10"/>
      <c r="J701" s="10"/>
      <c r="K701" s="10"/>
      <c r="L701" s="10"/>
      <c r="M701" s="31"/>
      <c r="N701" s="10"/>
      <c r="O701" s="10"/>
      <c r="P701" s="10"/>
      <c r="Q701" s="10"/>
      <c r="R701" s="10"/>
      <c r="S701" s="10"/>
      <c r="T701" s="10"/>
      <c r="U701" s="10"/>
      <c r="V701" s="10"/>
      <c r="W701" s="10"/>
      <c r="X701" s="10"/>
    </row>
    <row r="702" ht="22.5" customHeight="1">
      <c r="A702" s="10"/>
      <c r="B702" s="10"/>
      <c r="C702" s="10"/>
      <c r="D702" s="10"/>
      <c r="E702" s="10"/>
      <c r="F702" s="10"/>
      <c r="G702" s="10"/>
      <c r="H702" s="15"/>
      <c r="I702" s="10"/>
      <c r="J702" s="10"/>
      <c r="K702" s="10"/>
      <c r="L702" s="10"/>
      <c r="M702" s="31"/>
      <c r="N702" s="10"/>
      <c r="O702" s="10"/>
      <c r="P702" s="10"/>
      <c r="Q702" s="10"/>
      <c r="R702" s="10"/>
      <c r="S702" s="10"/>
      <c r="T702" s="10"/>
      <c r="U702" s="10"/>
      <c r="V702" s="10"/>
      <c r="W702" s="10"/>
      <c r="X702" s="10"/>
    </row>
    <row r="703" ht="22.5" customHeight="1">
      <c r="A703" s="10"/>
      <c r="B703" s="10"/>
      <c r="C703" s="10"/>
      <c r="D703" s="10"/>
      <c r="E703" s="10"/>
      <c r="F703" s="10"/>
      <c r="G703" s="10"/>
      <c r="H703" s="15"/>
      <c r="I703" s="10"/>
      <c r="J703" s="10"/>
      <c r="K703" s="10"/>
      <c r="L703" s="10"/>
      <c r="M703" s="31"/>
      <c r="N703" s="10"/>
      <c r="O703" s="10"/>
      <c r="P703" s="10"/>
      <c r="Q703" s="10"/>
      <c r="R703" s="10"/>
      <c r="S703" s="10"/>
      <c r="T703" s="10"/>
      <c r="U703" s="10"/>
      <c r="V703" s="10"/>
      <c r="W703" s="10"/>
      <c r="X703" s="10"/>
    </row>
    <row r="704" ht="22.5" customHeight="1">
      <c r="A704" s="10"/>
      <c r="B704" s="10"/>
      <c r="C704" s="10"/>
      <c r="D704" s="10"/>
      <c r="E704" s="10"/>
      <c r="F704" s="10"/>
      <c r="G704" s="10"/>
      <c r="H704" s="15"/>
      <c r="I704" s="10"/>
      <c r="J704" s="10"/>
      <c r="K704" s="10"/>
      <c r="L704" s="10"/>
      <c r="M704" s="31"/>
      <c r="N704" s="10"/>
      <c r="O704" s="10"/>
      <c r="P704" s="10"/>
      <c r="Q704" s="10"/>
      <c r="R704" s="10"/>
      <c r="S704" s="10"/>
      <c r="T704" s="10"/>
      <c r="U704" s="10"/>
      <c r="V704" s="10"/>
      <c r="W704" s="10"/>
      <c r="X704" s="10"/>
    </row>
    <row r="705" ht="22.5" customHeight="1">
      <c r="A705" s="10"/>
      <c r="B705" s="10"/>
      <c r="C705" s="10"/>
      <c r="D705" s="10"/>
      <c r="E705" s="10"/>
      <c r="F705" s="10"/>
      <c r="G705" s="10"/>
      <c r="H705" s="15"/>
      <c r="I705" s="10"/>
      <c r="J705" s="10"/>
      <c r="K705" s="10"/>
      <c r="L705" s="10"/>
      <c r="M705" s="31"/>
      <c r="N705" s="10"/>
      <c r="O705" s="10"/>
      <c r="P705" s="10"/>
      <c r="Q705" s="10"/>
      <c r="R705" s="10"/>
      <c r="S705" s="10"/>
      <c r="T705" s="10"/>
      <c r="U705" s="10"/>
      <c r="V705" s="10"/>
      <c r="W705" s="10"/>
      <c r="X705" s="10"/>
    </row>
    <row r="706" ht="22.5" customHeight="1">
      <c r="A706" s="10"/>
      <c r="B706" s="10"/>
      <c r="C706" s="10"/>
      <c r="D706" s="10"/>
      <c r="E706" s="10"/>
      <c r="F706" s="10"/>
      <c r="G706" s="10"/>
      <c r="H706" s="15"/>
      <c r="I706" s="10"/>
      <c r="J706" s="10"/>
      <c r="K706" s="10"/>
      <c r="L706" s="10"/>
      <c r="M706" s="31"/>
      <c r="N706" s="10"/>
      <c r="O706" s="10"/>
      <c r="P706" s="10"/>
      <c r="Q706" s="10"/>
      <c r="R706" s="10"/>
      <c r="S706" s="10"/>
      <c r="T706" s="10"/>
      <c r="U706" s="10"/>
      <c r="V706" s="10"/>
      <c r="W706" s="10"/>
      <c r="X706" s="10"/>
    </row>
    <row r="707" ht="22.5" customHeight="1">
      <c r="A707" s="10"/>
      <c r="B707" s="10"/>
      <c r="C707" s="10"/>
      <c r="D707" s="10"/>
      <c r="E707" s="10"/>
      <c r="F707" s="10"/>
      <c r="G707" s="10"/>
      <c r="H707" s="15"/>
      <c r="I707" s="10"/>
      <c r="J707" s="10"/>
      <c r="K707" s="10"/>
      <c r="L707" s="10"/>
      <c r="M707" s="31"/>
      <c r="N707" s="10"/>
      <c r="O707" s="10"/>
      <c r="P707" s="10"/>
      <c r="Q707" s="10"/>
      <c r="R707" s="10"/>
      <c r="S707" s="10"/>
      <c r="T707" s="10"/>
      <c r="U707" s="10"/>
      <c r="V707" s="10"/>
      <c r="W707" s="10"/>
      <c r="X707" s="10"/>
    </row>
    <row r="708" ht="22.5" customHeight="1">
      <c r="A708" s="10"/>
      <c r="B708" s="10"/>
      <c r="C708" s="10"/>
      <c r="D708" s="10"/>
      <c r="E708" s="10"/>
      <c r="F708" s="10"/>
      <c r="G708" s="10"/>
      <c r="H708" s="15"/>
      <c r="I708" s="10"/>
      <c r="J708" s="10"/>
      <c r="K708" s="10"/>
      <c r="L708" s="10"/>
      <c r="M708" s="31"/>
      <c r="N708" s="10"/>
      <c r="O708" s="10"/>
      <c r="P708" s="10"/>
      <c r="Q708" s="10"/>
      <c r="R708" s="10"/>
      <c r="S708" s="10"/>
      <c r="T708" s="10"/>
      <c r="U708" s="10"/>
      <c r="V708" s="10"/>
      <c r="W708" s="10"/>
      <c r="X708" s="10"/>
    </row>
    <row r="709" ht="22.5" customHeight="1">
      <c r="A709" s="10"/>
      <c r="B709" s="10"/>
      <c r="C709" s="10"/>
      <c r="D709" s="10"/>
      <c r="E709" s="10"/>
      <c r="F709" s="10"/>
      <c r="G709" s="10"/>
      <c r="H709" s="15"/>
      <c r="I709" s="10"/>
      <c r="J709" s="10"/>
      <c r="K709" s="10"/>
      <c r="L709" s="10"/>
      <c r="M709" s="31"/>
      <c r="N709" s="10"/>
      <c r="O709" s="10"/>
      <c r="P709" s="10"/>
      <c r="Q709" s="10"/>
      <c r="R709" s="10"/>
      <c r="S709" s="10"/>
      <c r="T709" s="10"/>
      <c r="U709" s="10"/>
      <c r="V709" s="10"/>
      <c r="W709" s="10"/>
      <c r="X709" s="10"/>
    </row>
    <row r="710" ht="22.5" customHeight="1">
      <c r="A710" s="10"/>
      <c r="B710" s="10"/>
      <c r="C710" s="10"/>
      <c r="D710" s="10"/>
      <c r="E710" s="10"/>
      <c r="F710" s="10"/>
      <c r="G710" s="10"/>
      <c r="H710" s="15"/>
      <c r="I710" s="10"/>
      <c r="J710" s="10"/>
      <c r="K710" s="10"/>
      <c r="L710" s="10"/>
      <c r="M710" s="31"/>
      <c r="N710" s="10"/>
      <c r="O710" s="10"/>
      <c r="P710" s="10"/>
      <c r="Q710" s="10"/>
      <c r="R710" s="10"/>
      <c r="S710" s="10"/>
      <c r="T710" s="10"/>
      <c r="U710" s="10"/>
      <c r="V710" s="10"/>
      <c r="W710" s="10"/>
      <c r="X710" s="10"/>
    </row>
    <row r="711" ht="22.5" customHeight="1">
      <c r="A711" s="10"/>
      <c r="B711" s="10"/>
      <c r="C711" s="10"/>
      <c r="D711" s="10"/>
      <c r="E711" s="10"/>
      <c r="F711" s="10"/>
      <c r="G711" s="10"/>
      <c r="H711" s="15"/>
      <c r="I711" s="10"/>
      <c r="J711" s="10"/>
      <c r="K711" s="10"/>
      <c r="L711" s="10"/>
      <c r="M711" s="31"/>
      <c r="N711" s="10"/>
      <c r="O711" s="10"/>
      <c r="P711" s="10"/>
      <c r="Q711" s="10"/>
      <c r="R711" s="10"/>
      <c r="S711" s="10"/>
      <c r="T711" s="10"/>
      <c r="U711" s="10"/>
      <c r="V711" s="10"/>
      <c r="W711" s="10"/>
      <c r="X711" s="10"/>
    </row>
    <row r="712" ht="22.5" customHeight="1">
      <c r="A712" s="10"/>
      <c r="B712" s="10"/>
      <c r="C712" s="10"/>
      <c r="D712" s="10"/>
      <c r="E712" s="10"/>
      <c r="F712" s="10"/>
      <c r="G712" s="10"/>
      <c r="H712" s="15"/>
      <c r="I712" s="10"/>
      <c r="J712" s="10"/>
      <c r="K712" s="10"/>
      <c r="L712" s="10"/>
      <c r="M712" s="31"/>
      <c r="N712" s="10"/>
      <c r="O712" s="10"/>
      <c r="P712" s="10"/>
      <c r="Q712" s="10"/>
      <c r="R712" s="10"/>
      <c r="S712" s="10"/>
      <c r="T712" s="10"/>
      <c r="U712" s="10"/>
      <c r="V712" s="10"/>
      <c r="W712" s="10"/>
      <c r="X712" s="10"/>
    </row>
    <row r="713" ht="22.5" customHeight="1">
      <c r="A713" s="10"/>
      <c r="B713" s="10"/>
      <c r="C713" s="10"/>
      <c r="D713" s="10"/>
      <c r="E713" s="10"/>
      <c r="F713" s="10"/>
      <c r="G713" s="10"/>
      <c r="H713" s="15"/>
      <c r="I713" s="10"/>
      <c r="J713" s="10"/>
      <c r="K713" s="10"/>
      <c r="L713" s="10"/>
      <c r="M713" s="31"/>
      <c r="N713" s="10"/>
      <c r="O713" s="10"/>
      <c r="P713" s="10"/>
      <c r="Q713" s="10"/>
      <c r="R713" s="10"/>
      <c r="S713" s="10"/>
      <c r="T713" s="10"/>
      <c r="U713" s="10"/>
      <c r="V713" s="10"/>
      <c r="W713" s="10"/>
      <c r="X713" s="10"/>
    </row>
    <row r="714" ht="22.5" customHeight="1">
      <c r="A714" s="10"/>
      <c r="B714" s="10"/>
      <c r="C714" s="10"/>
      <c r="D714" s="10"/>
      <c r="E714" s="10"/>
      <c r="F714" s="10"/>
      <c r="G714" s="10"/>
      <c r="H714" s="15"/>
      <c r="I714" s="10"/>
      <c r="J714" s="10"/>
      <c r="K714" s="10"/>
      <c r="L714" s="10"/>
      <c r="M714" s="31"/>
      <c r="N714" s="10"/>
      <c r="O714" s="10"/>
      <c r="P714" s="10"/>
      <c r="Q714" s="10"/>
      <c r="R714" s="10"/>
      <c r="S714" s="10"/>
      <c r="T714" s="10"/>
      <c r="U714" s="10"/>
      <c r="V714" s="10"/>
      <c r="W714" s="10"/>
      <c r="X714" s="10"/>
    </row>
    <row r="715" ht="22.5" customHeight="1">
      <c r="A715" s="10"/>
      <c r="B715" s="10"/>
      <c r="C715" s="10"/>
      <c r="D715" s="10"/>
      <c r="E715" s="10"/>
      <c r="F715" s="10"/>
      <c r="G715" s="10"/>
      <c r="H715" s="15"/>
      <c r="I715" s="10"/>
      <c r="J715" s="10"/>
      <c r="K715" s="10"/>
      <c r="L715" s="10"/>
      <c r="M715" s="31"/>
      <c r="N715" s="10"/>
      <c r="O715" s="10"/>
      <c r="P715" s="10"/>
      <c r="Q715" s="10"/>
      <c r="R715" s="10"/>
      <c r="S715" s="10"/>
      <c r="T715" s="10"/>
      <c r="U715" s="10"/>
      <c r="V715" s="10"/>
      <c r="W715" s="10"/>
      <c r="X715" s="10"/>
    </row>
    <row r="716" ht="22.5" customHeight="1">
      <c r="A716" s="10"/>
      <c r="B716" s="10"/>
      <c r="C716" s="10"/>
      <c r="D716" s="10"/>
      <c r="E716" s="10"/>
      <c r="F716" s="10"/>
      <c r="G716" s="10"/>
      <c r="H716" s="15"/>
      <c r="I716" s="10"/>
      <c r="J716" s="10"/>
      <c r="K716" s="10"/>
      <c r="L716" s="10"/>
      <c r="M716" s="31"/>
      <c r="N716" s="10"/>
      <c r="O716" s="10"/>
      <c r="P716" s="10"/>
      <c r="Q716" s="10"/>
      <c r="R716" s="10"/>
      <c r="S716" s="10"/>
      <c r="T716" s="10"/>
      <c r="U716" s="10"/>
      <c r="V716" s="10"/>
      <c r="W716" s="10"/>
      <c r="X716" s="10"/>
    </row>
    <row r="717" ht="22.5" customHeight="1">
      <c r="A717" s="10"/>
      <c r="B717" s="10"/>
      <c r="C717" s="10"/>
      <c r="D717" s="10"/>
      <c r="E717" s="10"/>
      <c r="F717" s="10"/>
      <c r="G717" s="10"/>
      <c r="H717" s="15"/>
      <c r="I717" s="10"/>
      <c r="J717" s="10"/>
      <c r="K717" s="10"/>
      <c r="L717" s="10"/>
      <c r="M717" s="31"/>
      <c r="N717" s="10"/>
      <c r="O717" s="10"/>
      <c r="P717" s="10"/>
      <c r="Q717" s="10"/>
      <c r="R717" s="10"/>
      <c r="S717" s="10"/>
      <c r="T717" s="10"/>
      <c r="U717" s="10"/>
      <c r="V717" s="10"/>
      <c r="W717" s="10"/>
      <c r="X717" s="10"/>
    </row>
    <row r="718" ht="22.5" customHeight="1">
      <c r="A718" s="10"/>
      <c r="B718" s="10"/>
      <c r="C718" s="10"/>
      <c r="D718" s="10"/>
      <c r="E718" s="10"/>
      <c r="F718" s="10"/>
      <c r="G718" s="10"/>
      <c r="H718" s="15"/>
      <c r="I718" s="10"/>
      <c r="J718" s="10"/>
      <c r="K718" s="10"/>
      <c r="L718" s="10"/>
      <c r="M718" s="31"/>
      <c r="N718" s="10"/>
      <c r="O718" s="10"/>
      <c r="P718" s="10"/>
      <c r="Q718" s="10"/>
      <c r="R718" s="10"/>
      <c r="S718" s="10"/>
      <c r="T718" s="10"/>
      <c r="U718" s="10"/>
      <c r="V718" s="10"/>
      <c r="W718" s="10"/>
      <c r="X718" s="10"/>
    </row>
    <row r="719" ht="22.5" customHeight="1">
      <c r="A719" s="10"/>
      <c r="B719" s="10"/>
      <c r="C719" s="10"/>
      <c r="D719" s="10"/>
      <c r="E719" s="10"/>
      <c r="F719" s="10"/>
      <c r="G719" s="10"/>
      <c r="H719" s="15"/>
      <c r="I719" s="10"/>
      <c r="J719" s="10"/>
      <c r="K719" s="10"/>
      <c r="L719" s="10"/>
      <c r="M719" s="31"/>
      <c r="N719" s="10"/>
      <c r="O719" s="10"/>
      <c r="P719" s="10"/>
      <c r="Q719" s="10"/>
      <c r="R719" s="10"/>
      <c r="S719" s="10"/>
      <c r="T719" s="10"/>
      <c r="U719" s="10"/>
      <c r="V719" s="10"/>
      <c r="W719" s="10"/>
      <c r="X719" s="10"/>
    </row>
    <row r="720" ht="22.5" customHeight="1">
      <c r="A720" s="10"/>
      <c r="B720" s="10"/>
      <c r="C720" s="10"/>
      <c r="D720" s="10"/>
      <c r="E720" s="10"/>
      <c r="F720" s="10"/>
      <c r="G720" s="10"/>
      <c r="H720" s="15"/>
      <c r="I720" s="10"/>
      <c r="J720" s="10"/>
      <c r="K720" s="10"/>
      <c r="L720" s="10"/>
      <c r="M720" s="31"/>
      <c r="N720" s="10"/>
      <c r="O720" s="10"/>
      <c r="P720" s="10"/>
      <c r="Q720" s="10"/>
      <c r="R720" s="10"/>
      <c r="S720" s="10"/>
      <c r="T720" s="10"/>
      <c r="U720" s="10"/>
      <c r="V720" s="10"/>
      <c r="W720" s="10"/>
      <c r="X720" s="10"/>
    </row>
    <row r="721" ht="22.5" customHeight="1">
      <c r="A721" s="10"/>
      <c r="B721" s="10"/>
      <c r="C721" s="10"/>
      <c r="D721" s="10"/>
      <c r="E721" s="10"/>
      <c r="F721" s="10"/>
      <c r="G721" s="10"/>
      <c r="H721" s="15"/>
      <c r="I721" s="10"/>
      <c r="J721" s="10"/>
      <c r="K721" s="10"/>
      <c r="L721" s="10"/>
      <c r="M721" s="31"/>
      <c r="N721" s="10"/>
      <c r="O721" s="10"/>
      <c r="P721" s="10"/>
      <c r="Q721" s="10"/>
      <c r="R721" s="10"/>
      <c r="S721" s="10"/>
      <c r="T721" s="10"/>
      <c r="U721" s="10"/>
      <c r="V721" s="10"/>
      <c r="W721" s="10"/>
      <c r="X721" s="10"/>
    </row>
    <row r="722" ht="22.5" customHeight="1">
      <c r="A722" s="10"/>
      <c r="B722" s="10"/>
      <c r="C722" s="10"/>
      <c r="D722" s="10"/>
      <c r="E722" s="10"/>
      <c r="F722" s="10"/>
      <c r="G722" s="10"/>
      <c r="H722" s="15"/>
      <c r="I722" s="10"/>
      <c r="J722" s="10"/>
      <c r="K722" s="10"/>
      <c r="L722" s="10"/>
      <c r="M722" s="31"/>
      <c r="N722" s="10"/>
      <c r="O722" s="10"/>
      <c r="P722" s="10"/>
      <c r="Q722" s="10"/>
      <c r="R722" s="10"/>
      <c r="S722" s="10"/>
      <c r="T722" s="10"/>
      <c r="U722" s="10"/>
      <c r="V722" s="10"/>
      <c r="W722" s="10"/>
      <c r="X722" s="10"/>
    </row>
    <row r="723" ht="22.5" customHeight="1">
      <c r="A723" s="10"/>
      <c r="B723" s="10"/>
      <c r="C723" s="10"/>
      <c r="D723" s="10"/>
      <c r="E723" s="10"/>
      <c r="F723" s="10"/>
      <c r="G723" s="10"/>
      <c r="H723" s="15"/>
      <c r="I723" s="10"/>
      <c r="J723" s="10"/>
      <c r="K723" s="10"/>
      <c r="L723" s="10"/>
      <c r="M723" s="31"/>
      <c r="N723" s="10"/>
      <c r="O723" s="10"/>
      <c r="P723" s="10"/>
      <c r="Q723" s="10"/>
      <c r="R723" s="10"/>
      <c r="S723" s="10"/>
      <c r="T723" s="10"/>
      <c r="U723" s="10"/>
      <c r="V723" s="10"/>
      <c r="W723" s="10"/>
      <c r="X723" s="10"/>
    </row>
    <row r="724" ht="22.5" customHeight="1">
      <c r="A724" s="10"/>
      <c r="B724" s="10"/>
      <c r="C724" s="10"/>
      <c r="D724" s="10"/>
      <c r="E724" s="10"/>
      <c r="F724" s="10"/>
      <c r="G724" s="10"/>
      <c r="H724" s="15"/>
      <c r="I724" s="10"/>
      <c r="J724" s="10"/>
      <c r="K724" s="10"/>
      <c r="L724" s="10"/>
      <c r="M724" s="31"/>
      <c r="N724" s="10"/>
      <c r="O724" s="10"/>
      <c r="P724" s="10"/>
      <c r="Q724" s="10"/>
      <c r="R724" s="10"/>
      <c r="S724" s="10"/>
      <c r="T724" s="10"/>
      <c r="U724" s="10"/>
      <c r="V724" s="10"/>
      <c r="W724" s="10"/>
      <c r="X724" s="10"/>
    </row>
    <row r="725" ht="22.5" customHeight="1">
      <c r="A725" s="10"/>
      <c r="B725" s="10"/>
      <c r="C725" s="10"/>
      <c r="D725" s="10"/>
      <c r="E725" s="10"/>
      <c r="F725" s="10"/>
      <c r="G725" s="10"/>
      <c r="H725" s="15"/>
      <c r="I725" s="10"/>
      <c r="J725" s="10"/>
      <c r="K725" s="10"/>
      <c r="L725" s="10"/>
      <c r="M725" s="31"/>
      <c r="N725" s="10"/>
      <c r="O725" s="10"/>
      <c r="P725" s="10"/>
      <c r="Q725" s="10"/>
      <c r="R725" s="10"/>
      <c r="S725" s="10"/>
      <c r="T725" s="10"/>
      <c r="U725" s="10"/>
      <c r="V725" s="10"/>
      <c r="W725" s="10"/>
      <c r="X725" s="10"/>
    </row>
    <row r="726" ht="22.5" customHeight="1">
      <c r="A726" s="10"/>
      <c r="B726" s="10"/>
      <c r="C726" s="10"/>
      <c r="D726" s="10"/>
      <c r="E726" s="10"/>
      <c r="F726" s="10"/>
      <c r="G726" s="10"/>
      <c r="H726" s="15"/>
      <c r="I726" s="10"/>
      <c r="J726" s="10"/>
      <c r="K726" s="10"/>
      <c r="L726" s="10"/>
      <c r="M726" s="31"/>
      <c r="N726" s="10"/>
      <c r="O726" s="10"/>
      <c r="P726" s="10"/>
      <c r="Q726" s="10"/>
      <c r="R726" s="10"/>
      <c r="S726" s="10"/>
      <c r="T726" s="10"/>
      <c r="U726" s="10"/>
      <c r="V726" s="10"/>
      <c r="W726" s="10"/>
      <c r="X726" s="10"/>
    </row>
    <row r="727" ht="22.5" customHeight="1">
      <c r="A727" s="10"/>
      <c r="B727" s="10"/>
      <c r="C727" s="10"/>
      <c r="D727" s="10"/>
      <c r="E727" s="10"/>
      <c r="F727" s="10"/>
      <c r="G727" s="10"/>
      <c r="H727" s="15"/>
      <c r="I727" s="10"/>
      <c r="J727" s="10"/>
      <c r="K727" s="10"/>
      <c r="L727" s="10"/>
      <c r="M727" s="31"/>
      <c r="N727" s="10"/>
      <c r="O727" s="10"/>
      <c r="P727" s="10"/>
      <c r="Q727" s="10"/>
      <c r="R727" s="10"/>
      <c r="S727" s="10"/>
      <c r="T727" s="10"/>
      <c r="U727" s="10"/>
      <c r="V727" s="10"/>
      <c r="W727" s="10"/>
      <c r="X727" s="10"/>
    </row>
    <row r="728" ht="22.5" customHeight="1">
      <c r="A728" s="10"/>
      <c r="B728" s="10"/>
      <c r="C728" s="10"/>
      <c r="D728" s="10"/>
      <c r="E728" s="10"/>
      <c r="F728" s="10"/>
      <c r="G728" s="10"/>
      <c r="H728" s="15"/>
      <c r="I728" s="10"/>
      <c r="J728" s="10"/>
      <c r="K728" s="10"/>
      <c r="L728" s="10"/>
      <c r="M728" s="31"/>
      <c r="N728" s="10"/>
      <c r="O728" s="10"/>
      <c r="P728" s="10"/>
      <c r="Q728" s="10"/>
      <c r="R728" s="10"/>
      <c r="S728" s="10"/>
      <c r="T728" s="10"/>
      <c r="U728" s="10"/>
      <c r="V728" s="10"/>
      <c r="W728" s="10"/>
      <c r="X728" s="10"/>
    </row>
    <row r="729" ht="22.5" customHeight="1">
      <c r="A729" s="10"/>
      <c r="B729" s="10"/>
      <c r="C729" s="10"/>
      <c r="D729" s="10"/>
      <c r="E729" s="10"/>
      <c r="F729" s="10"/>
      <c r="G729" s="10"/>
      <c r="H729" s="15"/>
      <c r="I729" s="10"/>
      <c r="J729" s="10"/>
      <c r="K729" s="10"/>
      <c r="L729" s="10"/>
      <c r="M729" s="31"/>
      <c r="N729" s="10"/>
      <c r="O729" s="10"/>
      <c r="P729" s="10"/>
      <c r="Q729" s="10"/>
      <c r="R729" s="10"/>
      <c r="S729" s="10"/>
      <c r="T729" s="10"/>
      <c r="U729" s="10"/>
      <c r="V729" s="10"/>
      <c r="W729" s="10"/>
      <c r="X729" s="10"/>
    </row>
    <row r="730" ht="22.5" customHeight="1">
      <c r="A730" s="10"/>
      <c r="B730" s="10"/>
      <c r="C730" s="10"/>
      <c r="D730" s="10"/>
      <c r="E730" s="10"/>
      <c r="F730" s="10"/>
      <c r="G730" s="10"/>
      <c r="H730" s="15"/>
      <c r="I730" s="10"/>
      <c r="J730" s="10"/>
      <c r="K730" s="10"/>
      <c r="L730" s="10"/>
      <c r="M730" s="31"/>
      <c r="N730" s="10"/>
      <c r="O730" s="10"/>
      <c r="P730" s="10"/>
      <c r="Q730" s="10"/>
      <c r="R730" s="10"/>
      <c r="S730" s="10"/>
      <c r="T730" s="10"/>
      <c r="U730" s="10"/>
      <c r="V730" s="10"/>
      <c r="W730" s="10"/>
      <c r="X730" s="10"/>
    </row>
    <row r="731" ht="22.5" customHeight="1">
      <c r="A731" s="10"/>
      <c r="B731" s="10"/>
      <c r="C731" s="10"/>
      <c r="D731" s="10"/>
      <c r="E731" s="10"/>
      <c r="F731" s="10"/>
      <c r="G731" s="10"/>
      <c r="H731" s="15"/>
      <c r="I731" s="10"/>
      <c r="J731" s="10"/>
      <c r="K731" s="10"/>
      <c r="L731" s="10"/>
      <c r="M731" s="31"/>
      <c r="N731" s="10"/>
      <c r="O731" s="10"/>
      <c r="P731" s="10"/>
      <c r="Q731" s="10"/>
      <c r="R731" s="10"/>
      <c r="S731" s="10"/>
      <c r="T731" s="10"/>
      <c r="U731" s="10"/>
      <c r="V731" s="10"/>
      <c r="W731" s="10"/>
      <c r="X731" s="10"/>
    </row>
    <row r="732" ht="22.5" customHeight="1">
      <c r="A732" s="10"/>
      <c r="B732" s="10"/>
      <c r="C732" s="10"/>
      <c r="D732" s="10"/>
      <c r="E732" s="10"/>
      <c r="F732" s="10"/>
      <c r="G732" s="10"/>
      <c r="H732" s="15"/>
      <c r="I732" s="10"/>
      <c r="J732" s="10"/>
      <c r="K732" s="10"/>
      <c r="L732" s="10"/>
      <c r="M732" s="31"/>
      <c r="N732" s="10"/>
      <c r="O732" s="10"/>
      <c r="P732" s="10"/>
      <c r="Q732" s="10"/>
      <c r="R732" s="10"/>
      <c r="S732" s="10"/>
      <c r="T732" s="10"/>
      <c r="U732" s="10"/>
      <c r="V732" s="10"/>
      <c r="W732" s="10"/>
      <c r="X732" s="10"/>
    </row>
    <row r="733" ht="22.5" customHeight="1">
      <c r="A733" s="10"/>
      <c r="B733" s="10"/>
      <c r="C733" s="10"/>
      <c r="D733" s="10"/>
      <c r="E733" s="10"/>
      <c r="F733" s="10"/>
      <c r="G733" s="10"/>
      <c r="H733" s="15"/>
      <c r="I733" s="10"/>
      <c r="J733" s="10"/>
      <c r="K733" s="10"/>
      <c r="L733" s="10"/>
      <c r="M733" s="31"/>
      <c r="N733" s="10"/>
      <c r="O733" s="10"/>
      <c r="P733" s="10"/>
      <c r="Q733" s="10"/>
      <c r="R733" s="10"/>
      <c r="S733" s="10"/>
      <c r="T733" s="10"/>
      <c r="U733" s="10"/>
      <c r="V733" s="10"/>
      <c r="W733" s="10"/>
      <c r="X733" s="10"/>
    </row>
    <row r="734" ht="22.5" customHeight="1">
      <c r="A734" s="10"/>
      <c r="B734" s="10"/>
      <c r="C734" s="10"/>
      <c r="D734" s="10"/>
      <c r="E734" s="10"/>
      <c r="F734" s="10"/>
      <c r="G734" s="10"/>
      <c r="H734" s="15"/>
      <c r="I734" s="10"/>
      <c r="J734" s="10"/>
      <c r="K734" s="10"/>
      <c r="L734" s="10"/>
      <c r="M734" s="31"/>
      <c r="N734" s="10"/>
      <c r="O734" s="10"/>
      <c r="P734" s="10"/>
      <c r="Q734" s="10"/>
      <c r="R734" s="10"/>
      <c r="S734" s="10"/>
      <c r="T734" s="10"/>
      <c r="U734" s="10"/>
      <c r="V734" s="10"/>
      <c r="W734" s="10"/>
      <c r="X734" s="10"/>
    </row>
    <row r="735" ht="22.5" customHeight="1">
      <c r="A735" s="10"/>
      <c r="B735" s="10"/>
      <c r="C735" s="10"/>
      <c r="D735" s="10"/>
      <c r="E735" s="10"/>
      <c r="F735" s="10"/>
      <c r="G735" s="10"/>
      <c r="H735" s="15"/>
      <c r="I735" s="10"/>
      <c r="J735" s="10"/>
      <c r="K735" s="10"/>
      <c r="L735" s="10"/>
      <c r="M735" s="31"/>
      <c r="N735" s="10"/>
      <c r="O735" s="10"/>
      <c r="P735" s="10"/>
      <c r="Q735" s="10"/>
      <c r="R735" s="10"/>
      <c r="S735" s="10"/>
      <c r="T735" s="10"/>
      <c r="U735" s="10"/>
      <c r="V735" s="10"/>
      <c r="W735" s="10"/>
      <c r="X735" s="10"/>
    </row>
    <row r="736" ht="22.5" customHeight="1">
      <c r="A736" s="10"/>
      <c r="B736" s="10"/>
      <c r="C736" s="10"/>
      <c r="D736" s="10"/>
      <c r="E736" s="10"/>
      <c r="F736" s="10"/>
      <c r="G736" s="10"/>
      <c r="H736" s="15"/>
      <c r="I736" s="10"/>
      <c r="J736" s="10"/>
      <c r="K736" s="10"/>
      <c r="L736" s="10"/>
      <c r="M736" s="31"/>
      <c r="N736" s="10"/>
      <c r="O736" s="10"/>
      <c r="P736" s="10"/>
      <c r="Q736" s="10"/>
      <c r="R736" s="10"/>
      <c r="S736" s="10"/>
      <c r="T736" s="10"/>
      <c r="U736" s="10"/>
      <c r="V736" s="10"/>
      <c r="W736" s="10"/>
      <c r="X736" s="10"/>
    </row>
    <row r="737" ht="22.5" customHeight="1">
      <c r="A737" s="10"/>
      <c r="B737" s="10"/>
      <c r="C737" s="10"/>
      <c r="D737" s="10"/>
      <c r="E737" s="10"/>
      <c r="F737" s="10"/>
      <c r="G737" s="10"/>
      <c r="H737" s="15"/>
      <c r="I737" s="10"/>
      <c r="J737" s="10"/>
      <c r="K737" s="10"/>
      <c r="L737" s="10"/>
      <c r="M737" s="31"/>
      <c r="N737" s="10"/>
      <c r="O737" s="10"/>
      <c r="P737" s="10"/>
      <c r="Q737" s="10"/>
      <c r="R737" s="10"/>
      <c r="S737" s="10"/>
      <c r="T737" s="10"/>
      <c r="U737" s="10"/>
      <c r="V737" s="10"/>
      <c r="W737" s="10"/>
      <c r="X737" s="10"/>
    </row>
    <row r="738" ht="22.5" customHeight="1">
      <c r="A738" s="10"/>
      <c r="B738" s="10"/>
      <c r="C738" s="10"/>
      <c r="D738" s="10"/>
      <c r="E738" s="10"/>
      <c r="F738" s="10"/>
      <c r="G738" s="10"/>
      <c r="H738" s="15"/>
      <c r="I738" s="10"/>
      <c r="J738" s="10"/>
      <c r="K738" s="10"/>
      <c r="L738" s="10"/>
      <c r="M738" s="31"/>
      <c r="N738" s="10"/>
      <c r="O738" s="10"/>
      <c r="P738" s="10"/>
      <c r="Q738" s="10"/>
      <c r="R738" s="10"/>
      <c r="S738" s="10"/>
      <c r="T738" s="10"/>
      <c r="U738" s="10"/>
      <c r="V738" s="10"/>
      <c r="W738" s="10"/>
      <c r="X738" s="10"/>
    </row>
    <row r="739" ht="22.5" customHeight="1">
      <c r="A739" s="10"/>
      <c r="B739" s="10"/>
      <c r="C739" s="10"/>
      <c r="D739" s="10"/>
      <c r="E739" s="10"/>
      <c r="F739" s="10"/>
      <c r="G739" s="10"/>
      <c r="H739" s="15"/>
      <c r="I739" s="10"/>
      <c r="J739" s="10"/>
      <c r="K739" s="10"/>
      <c r="L739" s="10"/>
      <c r="M739" s="31"/>
      <c r="N739" s="10"/>
      <c r="O739" s="10"/>
      <c r="P739" s="10"/>
      <c r="Q739" s="10"/>
      <c r="R739" s="10"/>
      <c r="S739" s="10"/>
      <c r="T739" s="10"/>
      <c r="U739" s="10"/>
      <c r="V739" s="10"/>
      <c r="W739" s="10"/>
      <c r="X739" s="10"/>
    </row>
    <row r="740" ht="22.5" customHeight="1">
      <c r="A740" s="10"/>
      <c r="B740" s="10"/>
      <c r="C740" s="10"/>
      <c r="D740" s="10"/>
      <c r="E740" s="10"/>
      <c r="F740" s="10"/>
      <c r="G740" s="10"/>
      <c r="H740" s="15"/>
      <c r="I740" s="10"/>
      <c r="J740" s="10"/>
      <c r="K740" s="10"/>
      <c r="L740" s="10"/>
      <c r="M740" s="31"/>
      <c r="N740" s="10"/>
      <c r="O740" s="10"/>
      <c r="P740" s="10"/>
      <c r="Q740" s="10"/>
      <c r="R740" s="10"/>
      <c r="S740" s="10"/>
      <c r="T740" s="10"/>
      <c r="U740" s="10"/>
      <c r="V740" s="10"/>
      <c r="W740" s="10"/>
      <c r="X740" s="10"/>
    </row>
    <row r="741" ht="22.5" customHeight="1">
      <c r="A741" s="10"/>
      <c r="B741" s="10"/>
      <c r="C741" s="10"/>
      <c r="D741" s="10"/>
      <c r="E741" s="10"/>
      <c r="F741" s="10"/>
      <c r="G741" s="10"/>
      <c r="H741" s="15"/>
      <c r="I741" s="10"/>
      <c r="J741" s="10"/>
      <c r="K741" s="10"/>
      <c r="L741" s="10"/>
      <c r="M741" s="31"/>
      <c r="N741" s="10"/>
      <c r="O741" s="10"/>
      <c r="P741" s="10"/>
      <c r="Q741" s="10"/>
      <c r="R741" s="10"/>
      <c r="S741" s="10"/>
      <c r="T741" s="10"/>
      <c r="U741" s="10"/>
      <c r="V741" s="10"/>
      <c r="W741" s="10"/>
      <c r="X741" s="10"/>
    </row>
    <row r="742" ht="22.5" customHeight="1">
      <c r="A742" s="10"/>
      <c r="B742" s="10"/>
      <c r="C742" s="10"/>
      <c r="D742" s="10"/>
      <c r="E742" s="10"/>
      <c r="F742" s="10"/>
      <c r="G742" s="10"/>
      <c r="H742" s="15"/>
      <c r="I742" s="10"/>
      <c r="J742" s="10"/>
      <c r="K742" s="10"/>
      <c r="L742" s="10"/>
      <c r="M742" s="31"/>
      <c r="N742" s="10"/>
      <c r="O742" s="10"/>
      <c r="P742" s="10"/>
      <c r="Q742" s="10"/>
      <c r="R742" s="10"/>
      <c r="S742" s="10"/>
      <c r="T742" s="10"/>
      <c r="U742" s="10"/>
      <c r="V742" s="10"/>
      <c r="W742" s="10"/>
      <c r="X742" s="10"/>
    </row>
    <row r="743" ht="22.5" customHeight="1">
      <c r="A743" s="10"/>
      <c r="B743" s="10"/>
      <c r="C743" s="10"/>
      <c r="D743" s="10"/>
      <c r="E743" s="10"/>
      <c r="F743" s="10"/>
      <c r="G743" s="10"/>
      <c r="H743" s="15"/>
      <c r="I743" s="10"/>
      <c r="J743" s="10"/>
      <c r="K743" s="10"/>
      <c r="L743" s="10"/>
      <c r="M743" s="31"/>
      <c r="N743" s="10"/>
      <c r="O743" s="10"/>
      <c r="P743" s="10"/>
      <c r="Q743" s="10"/>
      <c r="R743" s="10"/>
      <c r="S743" s="10"/>
      <c r="T743" s="10"/>
      <c r="U743" s="10"/>
      <c r="V743" s="10"/>
      <c r="W743" s="10"/>
      <c r="X743" s="10"/>
    </row>
    <row r="744" ht="22.5" customHeight="1">
      <c r="A744" s="10"/>
      <c r="B744" s="10"/>
      <c r="C744" s="10"/>
      <c r="D744" s="10"/>
      <c r="E744" s="10"/>
      <c r="F744" s="10"/>
      <c r="G744" s="10"/>
      <c r="H744" s="15"/>
      <c r="I744" s="10"/>
      <c r="J744" s="10"/>
      <c r="K744" s="10"/>
      <c r="L744" s="10"/>
      <c r="M744" s="31"/>
      <c r="N744" s="10"/>
      <c r="O744" s="10"/>
      <c r="P744" s="10"/>
      <c r="Q744" s="10"/>
      <c r="R744" s="10"/>
      <c r="S744" s="10"/>
      <c r="T744" s="10"/>
      <c r="U744" s="10"/>
      <c r="V744" s="10"/>
      <c r="W744" s="10"/>
      <c r="X744" s="10"/>
    </row>
    <row r="745" ht="22.5" customHeight="1">
      <c r="A745" s="10"/>
      <c r="B745" s="10"/>
      <c r="C745" s="10"/>
      <c r="D745" s="10"/>
      <c r="E745" s="10"/>
      <c r="F745" s="10"/>
      <c r="G745" s="10"/>
      <c r="H745" s="15"/>
      <c r="I745" s="10"/>
      <c r="J745" s="10"/>
      <c r="K745" s="10"/>
      <c r="L745" s="10"/>
      <c r="M745" s="31"/>
      <c r="N745" s="10"/>
      <c r="O745" s="10"/>
      <c r="P745" s="10"/>
      <c r="Q745" s="10"/>
      <c r="R745" s="10"/>
      <c r="S745" s="10"/>
      <c r="T745" s="10"/>
      <c r="U745" s="10"/>
      <c r="V745" s="10"/>
      <c r="W745" s="10"/>
      <c r="X745" s="10"/>
    </row>
    <row r="746" ht="22.5" customHeight="1">
      <c r="A746" s="10"/>
      <c r="B746" s="10"/>
      <c r="C746" s="10"/>
      <c r="D746" s="10"/>
      <c r="E746" s="10"/>
      <c r="F746" s="10"/>
      <c r="G746" s="10"/>
      <c r="H746" s="15"/>
      <c r="I746" s="10"/>
      <c r="J746" s="10"/>
      <c r="K746" s="10"/>
      <c r="L746" s="10"/>
      <c r="M746" s="31"/>
      <c r="N746" s="10"/>
      <c r="O746" s="10"/>
      <c r="P746" s="10"/>
      <c r="Q746" s="10"/>
      <c r="R746" s="10"/>
      <c r="S746" s="10"/>
      <c r="T746" s="10"/>
      <c r="U746" s="10"/>
      <c r="V746" s="10"/>
      <c r="W746" s="10"/>
      <c r="X746" s="10"/>
    </row>
    <row r="747" ht="22.5" customHeight="1">
      <c r="A747" s="10"/>
      <c r="B747" s="10"/>
      <c r="C747" s="10"/>
      <c r="D747" s="10"/>
      <c r="E747" s="10"/>
      <c r="F747" s="10"/>
      <c r="G747" s="10"/>
      <c r="H747" s="15"/>
      <c r="I747" s="10"/>
      <c r="J747" s="10"/>
      <c r="K747" s="10"/>
      <c r="L747" s="10"/>
      <c r="M747" s="31"/>
      <c r="N747" s="10"/>
      <c r="O747" s="10"/>
      <c r="P747" s="10"/>
      <c r="Q747" s="10"/>
      <c r="R747" s="10"/>
      <c r="S747" s="10"/>
      <c r="T747" s="10"/>
      <c r="U747" s="10"/>
      <c r="V747" s="10"/>
      <c r="W747" s="10"/>
      <c r="X747" s="10"/>
    </row>
    <row r="748" ht="22.5" customHeight="1">
      <c r="A748" s="10"/>
      <c r="B748" s="10"/>
      <c r="C748" s="10"/>
      <c r="D748" s="10"/>
      <c r="E748" s="10"/>
      <c r="F748" s="10"/>
      <c r="G748" s="10"/>
      <c r="H748" s="15"/>
      <c r="I748" s="10"/>
      <c r="J748" s="10"/>
      <c r="K748" s="10"/>
      <c r="L748" s="10"/>
      <c r="M748" s="31"/>
      <c r="N748" s="10"/>
      <c r="O748" s="10"/>
      <c r="P748" s="10"/>
      <c r="Q748" s="10"/>
      <c r="R748" s="10"/>
      <c r="S748" s="10"/>
      <c r="T748" s="10"/>
      <c r="U748" s="10"/>
      <c r="V748" s="10"/>
      <c r="W748" s="10"/>
      <c r="X748" s="10"/>
    </row>
    <row r="749" ht="22.5" customHeight="1">
      <c r="A749" s="10"/>
      <c r="B749" s="10"/>
      <c r="C749" s="10"/>
      <c r="D749" s="10"/>
      <c r="E749" s="10"/>
      <c r="F749" s="10"/>
      <c r="G749" s="10"/>
      <c r="H749" s="15"/>
      <c r="I749" s="10"/>
      <c r="J749" s="10"/>
      <c r="K749" s="10"/>
      <c r="L749" s="10"/>
      <c r="M749" s="31"/>
      <c r="N749" s="10"/>
      <c r="O749" s="10"/>
      <c r="P749" s="10"/>
      <c r="Q749" s="10"/>
      <c r="R749" s="10"/>
      <c r="S749" s="10"/>
      <c r="T749" s="10"/>
      <c r="U749" s="10"/>
      <c r="V749" s="10"/>
      <c r="W749" s="10"/>
      <c r="X749" s="10"/>
    </row>
    <row r="750" ht="22.5" customHeight="1">
      <c r="A750" s="10"/>
      <c r="B750" s="10"/>
      <c r="C750" s="10"/>
      <c r="D750" s="10"/>
      <c r="E750" s="10"/>
      <c r="F750" s="10"/>
      <c r="G750" s="10"/>
      <c r="H750" s="15"/>
      <c r="I750" s="10"/>
      <c r="J750" s="10"/>
      <c r="K750" s="10"/>
      <c r="L750" s="10"/>
      <c r="M750" s="31"/>
      <c r="N750" s="10"/>
      <c r="O750" s="10"/>
      <c r="P750" s="10"/>
      <c r="Q750" s="10"/>
      <c r="R750" s="10"/>
      <c r="S750" s="10"/>
      <c r="T750" s="10"/>
      <c r="U750" s="10"/>
      <c r="V750" s="10"/>
      <c r="W750" s="10"/>
      <c r="X750" s="10"/>
    </row>
    <row r="751" ht="22.5" customHeight="1">
      <c r="A751" s="10"/>
      <c r="B751" s="10"/>
      <c r="C751" s="10"/>
      <c r="D751" s="10"/>
      <c r="E751" s="10"/>
      <c r="F751" s="10"/>
      <c r="G751" s="10"/>
      <c r="H751" s="15"/>
      <c r="I751" s="10"/>
      <c r="J751" s="10"/>
      <c r="K751" s="10"/>
      <c r="L751" s="10"/>
      <c r="M751" s="31"/>
      <c r="N751" s="10"/>
      <c r="O751" s="10"/>
      <c r="P751" s="10"/>
      <c r="Q751" s="10"/>
      <c r="R751" s="10"/>
      <c r="S751" s="10"/>
      <c r="T751" s="10"/>
      <c r="U751" s="10"/>
      <c r="V751" s="10"/>
      <c r="W751" s="10"/>
      <c r="X751" s="10"/>
    </row>
    <row r="752" ht="22.5" customHeight="1">
      <c r="A752" s="10"/>
      <c r="B752" s="10"/>
      <c r="C752" s="10"/>
      <c r="D752" s="10"/>
      <c r="E752" s="10"/>
      <c r="F752" s="10"/>
      <c r="G752" s="10"/>
      <c r="H752" s="15"/>
      <c r="I752" s="10"/>
      <c r="J752" s="10"/>
      <c r="K752" s="10"/>
      <c r="L752" s="10"/>
      <c r="M752" s="31"/>
      <c r="N752" s="10"/>
      <c r="O752" s="10"/>
      <c r="P752" s="10"/>
      <c r="Q752" s="10"/>
      <c r="R752" s="10"/>
      <c r="S752" s="10"/>
      <c r="T752" s="10"/>
      <c r="U752" s="10"/>
      <c r="V752" s="10"/>
      <c r="W752" s="10"/>
      <c r="X752" s="10"/>
    </row>
    <row r="753" ht="22.5" customHeight="1">
      <c r="A753" s="10"/>
      <c r="B753" s="10"/>
      <c r="C753" s="10"/>
      <c r="D753" s="10"/>
      <c r="E753" s="10"/>
      <c r="F753" s="10"/>
      <c r="G753" s="10"/>
      <c r="H753" s="15"/>
      <c r="I753" s="10"/>
      <c r="J753" s="10"/>
      <c r="K753" s="10"/>
      <c r="L753" s="10"/>
      <c r="M753" s="31"/>
      <c r="N753" s="10"/>
      <c r="O753" s="10"/>
      <c r="P753" s="10"/>
      <c r="Q753" s="10"/>
      <c r="R753" s="10"/>
      <c r="S753" s="10"/>
      <c r="T753" s="10"/>
      <c r="U753" s="10"/>
      <c r="V753" s="10"/>
      <c r="W753" s="10"/>
      <c r="X753" s="10"/>
    </row>
    <row r="754" ht="22.5" customHeight="1">
      <c r="A754" s="10"/>
      <c r="B754" s="10"/>
      <c r="C754" s="10"/>
      <c r="D754" s="10"/>
      <c r="E754" s="10"/>
      <c r="F754" s="10"/>
      <c r="G754" s="10"/>
      <c r="H754" s="15"/>
      <c r="I754" s="10"/>
      <c r="J754" s="10"/>
      <c r="K754" s="10"/>
      <c r="L754" s="10"/>
      <c r="M754" s="31"/>
      <c r="N754" s="10"/>
      <c r="O754" s="10"/>
      <c r="P754" s="10"/>
      <c r="Q754" s="10"/>
      <c r="R754" s="10"/>
      <c r="S754" s="10"/>
      <c r="T754" s="10"/>
      <c r="U754" s="10"/>
      <c r="V754" s="10"/>
      <c r="W754" s="10"/>
      <c r="X754" s="10"/>
    </row>
    <row r="755" ht="22.5" customHeight="1">
      <c r="A755" s="10"/>
      <c r="B755" s="10"/>
      <c r="C755" s="10"/>
      <c r="D755" s="10"/>
      <c r="E755" s="10"/>
      <c r="F755" s="10"/>
      <c r="G755" s="10"/>
      <c r="H755" s="15"/>
      <c r="I755" s="10"/>
      <c r="J755" s="10"/>
      <c r="K755" s="10"/>
      <c r="L755" s="10"/>
      <c r="M755" s="31"/>
      <c r="N755" s="10"/>
      <c r="O755" s="10"/>
      <c r="P755" s="10"/>
      <c r="Q755" s="10"/>
      <c r="R755" s="10"/>
      <c r="S755" s="10"/>
      <c r="T755" s="10"/>
      <c r="U755" s="10"/>
      <c r="V755" s="10"/>
      <c r="W755" s="10"/>
      <c r="X755" s="10"/>
    </row>
    <row r="756" ht="22.5" customHeight="1">
      <c r="A756" s="10"/>
      <c r="B756" s="10"/>
      <c r="C756" s="10"/>
      <c r="D756" s="10"/>
      <c r="E756" s="10"/>
      <c r="F756" s="10"/>
      <c r="G756" s="10"/>
      <c r="H756" s="15"/>
      <c r="I756" s="10"/>
      <c r="J756" s="10"/>
      <c r="K756" s="10"/>
      <c r="L756" s="10"/>
      <c r="M756" s="31"/>
      <c r="N756" s="10"/>
      <c r="O756" s="10"/>
      <c r="P756" s="10"/>
      <c r="Q756" s="10"/>
      <c r="R756" s="10"/>
      <c r="S756" s="10"/>
      <c r="T756" s="10"/>
      <c r="U756" s="10"/>
      <c r="V756" s="10"/>
      <c r="W756" s="10"/>
      <c r="X756" s="10"/>
    </row>
    <row r="757" ht="22.5" customHeight="1">
      <c r="A757" s="10"/>
      <c r="B757" s="10"/>
      <c r="C757" s="10"/>
      <c r="D757" s="10"/>
      <c r="E757" s="10"/>
      <c r="F757" s="10"/>
      <c r="G757" s="10"/>
      <c r="H757" s="15"/>
      <c r="I757" s="10"/>
      <c r="J757" s="10"/>
      <c r="K757" s="10"/>
      <c r="L757" s="10"/>
      <c r="M757" s="31"/>
      <c r="N757" s="10"/>
      <c r="O757" s="10"/>
      <c r="P757" s="10"/>
      <c r="Q757" s="10"/>
      <c r="R757" s="10"/>
      <c r="S757" s="10"/>
      <c r="T757" s="10"/>
      <c r="U757" s="10"/>
      <c r="V757" s="10"/>
      <c r="W757" s="10"/>
      <c r="X757" s="10"/>
    </row>
    <row r="758" ht="22.5" customHeight="1">
      <c r="A758" s="10"/>
      <c r="B758" s="10"/>
      <c r="C758" s="10"/>
      <c r="D758" s="10"/>
      <c r="E758" s="10"/>
      <c r="F758" s="10"/>
      <c r="G758" s="10"/>
      <c r="H758" s="15"/>
      <c r="I758" s="10"/>
      <c r="J758" s="10"/>
      <c r="K758" s="10"/>
      <c r="L758" s="10"/>
      <c r="M758" s="31"/>
      <c r="N758" s="10"/>
      <c r="O758" s="10"/>
      <c r="P758" s="10"/>
      <c r="Q758" s="10"/>
      <c r="R758" s="10"/>
      <c r="S758" s="10"/>
      <c r="T758" s="10"/>
      <c r="U758" s="10"/>
      <c r="V758" s="10"/>
      <c r="W758" s="10"/>
      <c r="X758" s="10"/>
    </row>
    <row r="759" ht="22.5" customHeight="1">
      <c r="A759" s="10"/>
      <c r="B759" s="10"/>
      <c r="C759" s="10"/>
      <c r="D759" s="10"/>
      <c r="E759" s="10"/>
      <c r="F759" s="10"/>
      <c r="G759" s="10"/>
      <c r="H759" s="15"/>
      <c r="I759" s="10"/>
      <c r="J759" s="10"/>
      <c r="K759" s="10"/>
      <c r="L759" s="10"/>
      <c r="M759" s="31"/>
      <c r="N759" s="10"/>
      <c r="O759" s="10"/>
      <c r="P759" s="10"/>
      <c r="Q759" s="10"/>
      <c r="R759" s="10"/>
      <c r="S759" s="10"/>
      <c r="T759" s="10"/>
      <c r="U759" s="10"/>
      <c r="V759" s="10"/>
      <c r="W759" s="10"/>
      <c r="X759" s="10"/>
    </row>
    <row r="760" ht="22.5" customHeight="1">
      <c r="A760" s="10"/>
      <c r="B760" s="10"/>
      <c r="C760" s="10"/>
      <c r="D760" s="10"/>
      <c r="E760" s="10"/>
      <c r="F760" s="10"/>
      <c r="G760" s="10"/>
      <c r="H760" s="15"/>
      <c r="I760" s="10"/>
      <c r="J760" s="10"/>
      <c r="K760" s="10"/>
      <c r="L760" s="10"/>
      <c r="M760" s="31"/>
      <c r="N760" s="10"/>
      <c r="O760" s="10"/>
      <c r="P760" s="10"/>
      <c r="Q760" s="10"/>
      <c r="R760" s="10"/>
      <c r="S760" s="10"/>
      <c r="T760" s="10"/>
      <c r="U760" s="10"/>
      <c r="V760" s="10"/>
      <c r="W760" s="10"/>
      <c r="X760" s="10"/>
    </row>
    <row r="761" ht="22.5" customHeight="1">
      <c r="A761" s="10"/>
      <c r="B761" s="10"/>
      <c r="C761" s="10"/>
      <c r="D761" s="10"/>
      <c r="E761" s="10"/>
      <c r="F761" s="10"/>
      <c r="G761" s="10"/>
      <c r="H761" s="15"/>
      <c r="I761" s="10"/>
      <c r="J761" s="10"/>
      <c r="K761" s="10"/>
      <c r="L761" s="10"/>
      <c r="M761" s="31"/>
      <c r="N761" s="10"/>
      <c r="O761" s="10"/>
      <c r="P761" s="10"/>
      <c r="Q761" s="10"/>
      <c r="R761" s="10"/>
      <c r="S761" s="10"/>
      <c r="T761" s="10"/>
      <c r="U761" s="10"/>
      <c r="V761" s="10"/>
      <c r="W761" s="10"/>
      <c r="X761" s="10"/>
    </row>
    <row r="762" ht="22.5" customHeight="1">
      <c r="A762" s="10"/>
      <c r="B762" s="10"/>
      <c r="C762" s="10"/>
      <c r="D762" s="10"/>
      <c r="E762" s="10"/>
      <c r="F762" s="10"/>
      <c r="G762" s="10"/>
      <c r="H762" s="15"/>
      <c r="I762" s="10"/>
      <c r="J762" s="10"/>
      <c r="K762" s="10"/>
      <c r="L762" s="10"/>
      <c r="M762" s="31"/>
      <c r="N762" s="10"/>
      <c r="O762" s="10"/>
      <c r="P762" s="10"/>
      <c r="Q762" s="10"/>
      <c r="R762" s="10"/>
      <c r="S762" s="10"/>
      <c r="T762" s="10"/>
      <c r="U762" s="10"/>
      <c r="V762" s="10"/>
      <c r="W762" s="10"/>
      <c r="X762" s="10"/>
    </row>
    <row r="763" ht="22.5" customHeight="1">
      <c r="A763" s="10"/>
      <c r="B763" s="10"/>
      <c r="C763" s="10"/>
      <c r="D763" s="10"/>
      <c r="E763" s="10"/>
      <c r="F763" s="10"/>
      <c r="G763" s="10"/>
      <c r="H763" s="15"/>
      <c r="I763" s="10"/>
      <c r="J763" s="10"/>
      <c r="K763" s="10"/>
      <c r="L763" s="10"/>
      <c r="M763" s="31"/>
      <c r="N763" s="10"/>
      <c r="O763" s="10"/>
      <c r="P763" s="10"/>
      <c r="Q763" s="10"/>
      <c r="R763" s="10"/>
      <c r="S763" s="10"/>
      <c r="T763" s="10"/>
      <c r="U763" s="10"/>
      <c r="V763" s="10"/>
      <c r="W763" s="10"/>
      <c r="X763" s="10"/>
    </row>
    <row r="764" ht="22.5" customHeight="1">
      <c r="A764" s="10"/>
      <c r="B764" s="10"/>
      <c r="C764" s="10"/>
      <c r="D764" s="10"/>
      <c r="E764" s="10"/>
      <c r="F764" s="10"/>
      <c r="G764" s="10"/>
      <c r="H764" s="15"/>
      <c r="I764" s="10"/>
      <c r="J764" s="10"/>
      <c r="K764" s="10"/>
      <c r="L764" s="10"/>
      <c r="M764" s="31"/>
      <c r="N764" s="10"/>
      <c r="O764" s="10"/>
      <c r="P764" s="10"/>
      <c r="Q764" s="10"/>
      <c r="R764" s="10"/>
      <c r="S764" s="10"/>
      <c r="T764" s="10"/>
      <c r="U764" s="10"/>
      <c r="V764" s="10"/>
      <c r="W764" s="10"/>
      <c r="X764" s="10"/>
    </row>
    <row r="765" ht="22.5" customHeight="1">
      <c r="A765" s="10"/>
      <c r="B765" s="10"/>
      <c r="C765" s="10"/>
      <c r="D765" s="10"/>
      <c r="E765" s="10"/>
      <c r="F765" s="10"/>
      <c r="G765" s="10"/>
      <c r="H765" s="15"/>
      <c r="I765" s="10"/>
      <c r="J765" s="10"/>
      <c r="K765" s="10"/>
      <c r="L765" s="10"/>
      <c r="M765" s="31"/>
      <c r="N765" s="10"/>
      <c r="O765" s="10"/>
      <c r="P765" s="10"/>
      <c r="Q765" s="10"/>
      <c r="R765" s="10"/>
      <c r="S765" s="10"/>
      <c r="T765" s="10"/>
      <c r="U765" s="10"/>
      <c r="V765" s="10"/>
      <c r="W765" s="10"/>
      <c r="X765" s="10"/>
    </row>
    <row r="766" ht="22.5" customHeight="1">
      <c r="A766" s="10"/>
      <c r="B766" s="10"/>
      <c r="C766" s="10"/>
      <c r="D766" s="10"/>
      <c r="E766" s="10"/>
      <c r="F766" s="10"/>
      <c r="G766" s="10"/>
      <c r="H766" s="15"/>
      <c r="I766" s="10"/>
      <c r="J766" s="10"/>
      <c r="K766" s="10"/>
      <c r="L766" s="10"/>
      <c r="M766" s="31"/>
      <c r="N766" s="10"/>
      <c r="O766" s="10"/>
      <c r="P766" s="10"/>
      <c r="Q766" s="10"/>
      <c r="R766" s="10"/>
      <c r="S766" s="10"/>
      <c r="T766" s="10"/>
      <c r="U766" s="10"/>
      <c r="V766" s="10"/>
      <c r="W766" s="10"/>
      <c r="X766" s="10"/>
    </row>
    <row r="767" ht="22.5" customHeight="1">
      <c r="A767" s="10"/>
      <c r="B767" s="10"/>
      <c r="C767" s="10"/>
      <c r="D767" s="10"/>
      <c r="E767" s="10"/>
      <c r="F767" s="10"/>
      <c r="G767" s="10"/>
      <c r="H767" s="15"/>
      <c r="I767" s="10"/>
      <c r="J767" s="10"/>
      <c r="K767" s="10"/>
      <c r="L767" s="10"/>
      <c r="M767" s="31"/>
      <c r="N767" s="10"/>
      <c r="O767" s="10"/>
      <c r="P767" s="10"/>
      <c r="Q767" s="10"/>
      <c r="R767" s="10"/>
      <c r="S767" s="10"/>
      <c r="T767" s="10"/>
      <c r="U767" s="10"/>
      <c r="V767" s="10"/>
      <c r="W767" s="10"/>
      <c r="X767" s="10"/>
    </row>
    <row r="768" ht="22.5" customHeight="1">
      <c r="A768" s="10"/>
      <c r="B768" s="10"/>
      <c r="C768" s="10"/>
      <c r="D768" s="10"/>
      <c r="E768" s="10"/>
      <c r="F768" s="10"/>
      <c r="G768" s="10"/>
      <c r="H768" s="15"/>
      <c r="I768" s="10"/>
      <c r="J768" s="10"/>
      <c r="K768" s="10"/>
      <c r="L768" s="10"/>
      <c r="M768" s="31"/>
      <c r="N768" s="10"/>
      <c r="O768" s="10"/>
      <c r="P768" s="10"/>
      <c r="Q768" s="10"/>
      <c r="R768" s="10"/>
      <c r="S768" s="10"/>
      <c r="T768" s="10"/>
      <c r="U768" s="10"/>
      <c r="V768" s="10"/>
      <c r="W768" s="10"/>
      <c r="X768" s="10"/>
    </row>
    <row r="769" ht="22.5" customHeight="1">
      <c r="A769" s="10"/>
      <c r="B769" s="10"/>
      <c r="C769" s="10"/>
      <c r="D769" s="10"/>
      <c r="E769" s="10"/>
      <c r="F769" s="10"/>
      <c r="G769" s="10"/>
      <c r="H769" s="15"/>
      <c r="I769" s="10"/>
      <c r="J769" s="10"/>
      <c r="K769" s="10"/>
      <c r="L769" s="10"/>
      <c r="M769" s="31"/>
      <c r="N769" s="10"/>
      <c r="O769" s="10"/>
      <c r="P769" s="10"/>
      <c r="Q769" s="10"/>
      <c r="R769" s="10"/>
      <c r="S769" s="10"/>
      <c r="T769" s="10"/>
      <c r="U769" s="10"/>
      <c r="V769" s="10"/>
      <c r="W769" s="10"/>
      <c r="X769" s="10"/>
    </row>
    <row r="770" ht="22.5" customHeight="1">
      <c r="A770" s="10"/>
      <c r="B770" s="10"/>
      <c r="C770" s="10"/>
      <c r="D770" s="10"/>
      <c r="E770" s="10"/>
      <c r="F770" s="10"/>
      <c r="G770" s="10"/>
      <c r="H770" s="15"/>
      <c r="I770" s="10"/>
      <c r="J770" s="10"/>
      <c r="K770" s="10"/>
      <c r="L770" s="10"/>
      <c r="M770" s="31"/>
      <c r="N770" s="10"/>
      <c r="O770" s="10"/>
      <c r="P770" s="10"/>
      <c r="Q770" s="10"/>
      <c r="R770" s="10"/>
      <c r="S770" s="10"/>
      <c r="T770" s="10"/>
      <c r="U770" s="10"/>
      <c r="V770" s="10"/>
      <c r="W770" s="10"/>
      <c r="X770" s="10"/>
    </row>
    <row r="771" ht="22.5" customHeight="1">
      <c r="A771" s="10"/>
      <c r="B771" s="10"/>
      <c r="C771" s="10"/>
      <c r="D771" s="10"/>
      <c r="E771" s="10"/>
      <c r="F771" s="10"/>
      <c r="G771" s="10"/>
      <c r="H771" s="15"/>
      <c r="I771" s="10"/>
      <c r="J771" s="10"/>
      <c r="K771" s="10"/>
      <c r="L771" s="10"/>
      <c r="M771" s="31"/>
      <c r="N771" s="10"/>
      <c r="O771" s="10"/>
      <c r="P771" s="10"/>
      <c r="Q771" s="10"/>
      <c r="R771" s="10"/>
      <c r="S771" s="10"/>
      <c r="T771" s="10"/>
      <c r="U771" s="10"/>
      <c r="V771" s="10"/>
      <c r="W771" s="10"/>
      <c r="X771" s="10"/>
    </row>
    <row r="772" ht="22.5" customHeight="1">
      <c r="A772" s="10"/>
      <c r="B772" s="10"/>
      <c r="C772" s="10"/>
      <c r="D772" s="10"/>
      <c r="E772" s="10"/>
      <c r="F772" s="10"/>
      <c r="G772" s="10"/>
      <c r="H772" s="15"/>
      <c r="I772" s="10"/>
      <c r="J772" s="10"/>
      <c r="K772" s="10"/>
      <c r="L772" s="10"/>
      <c r="M772" s="31"/>
      <c r="N772" s="10"/>
      <c r="O772" s="10"/>
      <c r="P772" s="10"/>
      <c r="Q772" s="10"/>
      <c r="R772" s="10"/>
      <c r="S772" s="10"/>
      <c r="T772" s="10"/>
      <c r="U772" s="10"/>
      <c r="V772" s="10"/>
      <c r="W772" s="10"/>
      <c r="X772" s="10"/>
    </row>
    <row r="773" ht="22.5" customHeight="1">
      <c r="A773" s="10"/>
      <c r="B773" s="10"/>
      <c r="C773" s="10"/>
      <c r="D773" s="10"/>
      <c r="E773" s="10"/>
      <c r="F773" s="10"/>
      <c r="G773" s="10"/>
      <c r="H773" s="15"/>
      <c r="I773" s="10"/>
      <c r="J773" s="10"/>
      <c r="K773" s="10"/>
      <c r="L773" s="10"/>
      <c r="M773" s="31"/>
      <c r="N773" s="10"/>
      <c r="O773" s="10"/>
      <c r="P773" s="10"/>
      <c r="Q773" s="10"/>
      <c r="R773" s="10"/>
      <c r="S773" s="10"/>
      <c r="T773" s="10"/>
      <c r="U773" s="10"/>
      <c r="V773" s="10"/>
      <c r="W773" s="10"/>
      <c r="X773" s="10"/>
    </row>
    <row r="774" ht="22.5" customHeight="1">
      <c r="A774" s="10"/>
      <c r="B774" s="10"/>
      <c r="C774" s="10"/>
      <c r="D774" s="10"/>
      <c r="E774" s="10"/>
      <c r="F774" s="10"/>
      <c r="G774" s="10"/>
      <c r="H774" s="15"/>
      <c r="I774" s="10"/>
      <c r="J774" s="10"/>
      <c r="K774" s="10"/>
      <c r="L774" s="10"/>
      <c r="M774" s="31"/>
      <c r="N774" s="10"/>
      <c r="O774" s="10"/>
      <c r="P774" s="10"/>
      <c r="Q774" s="10"/>
      <c r="R774" s="10"/>
      <c r="S774" s="10"/>
      <c r="T774" s="10"/>
      <c r="U774" s="10"/>
      <c r="V774" s="10"/>
      <c r="W774" s="10"/>
      <c r="X774" s="10"/>
    </row>
    <row r="775" ht="22.5" customHeight="1">
      <c r="A775" s="10"/>
      <c r="B775" s="10"/>
      <c r="C775" s="10"/>
      <c r="D775" s="10"/>
      <c r="E775" s="10"/>
      <c r="F775" s="10"/>
      <c r="G775" s="10"/>
      <c r="H775" s="15"/>
      <c r="I775" s="10"/>
      <c r="J775" s="10"/>
      <c r="K775" s="10"/>
      <c r="L775" s="10"/>
      <c r="M775" s="31"/>
      <c r="N775" s="10"/>
      <c r="O775" s="10"/>
      <c r="P775" s="10"/>
      <c r="Q775" s="10"/>
      <c r="R775" s="10"/>
      <c r="S775" s="10"/>
      <c r="T775" s="10"/>
      <c r="U775" s="10"/>
      <c r="V775" s="10"/>
      <c r="W775" s="10"/>
      <c r="X775" s="10"/>
    </row>
    <row r="776" ht="22.5" customHeight="1">
      <c r="A776" s="10"/>
      <c r="B776" s="10"/>
      <c r="C776" s="10"/>
      <c r="D776" s="10"/>
      <c r="E776" s="10"/>
      <c r="F776" s="10"/>
      <c r="G776" s="10"/>
      <c r="H776" s="15"/>
      <c r="I776" s="10"/>
      <c r="J776" s="10"/>
      <c r="K776" s="10"/>
      <c r="L776" s="10"/>
      <c r="M776" s="31"/>
      <c r="N776" s="10"/>
      <c r="O776" s="10"/>
      <c r="P776" s="10"/>
      <c r="Q776" s="10"/>
      <c r="R776" s="10"/>
      <c r="S776" s="10"/>
      <c r="T776" s="10"/>
      <c r="U776" s="10"/>
      <c r="V776" s="10"/>
      <c r="W776" s="10"/>
      <c r="X776" s="10"/>
    </row>
    <row r="777" ht="22.5" customHeight="1">
      <c r="A777" s="10"/>
      <c r="B777" s="10"/>
      <c r="C777" s="10"/>
      <c r="D777" s="10"/>
      <c r="E777" s="10"/>
      <c r="F777" s="10"/>
      <c r="G777" s="10"/>
      <c r="H777" s="15"/>
      <c r="I777" s="10"/>
      <c r="J777" s="10"/>
      <c r="K777" s="10"/>
      <c r="L777" s="10"/>
      <c r="M777" s="31"/>
      <c r="N777" s="10"/>
      <c r="O777" s="10"/>
      <c r="P777" s="10"/>
      <c r="Q777" s="10"/>
      <c r="R777" s="10"/>
      <c r="S777" s="10"/>
      <c r="T777" s="10"/>
      <c r="U777" s="10"/>
      <c r="V777" s="10"/>
      <c r="W777" s="10"/>
      <c r="X777" s="10"/>
    </row>
    <row r="778" ht="22.5" customHeight="1">
      <c r="A778" s="10"/>
      <c r="B778" s="10"/>
      <c r="C778" s="10"/>
      <c r="D778" s="10"/>
      <c r="E778" s="10"/>
      <c r="F778" s="10"/>
      <c r="G778" s="10"/>
      <c r="H778" s="15"/>
      <c r="I778" s="10"/>
      <c r="J778" s="10"/>
      <c r="K778" s="10"/>
      <c r="L778" s="10"/>
      <c r="M778" s="31"/>
      <c r="N778" s="10"/>
      <c r="O778" s="10"/>
      <c r="P778" s="10"/>
      <c r="Q778" s="10"/>
      <c r="R778" s="10"/>
      <c r="S778" s="10"/>
      <c r="T778" s="10"/>
      <c r="U778" s="10"/>
      <c r="V778" s="10"/>
      <c r="W778" s="10"/>
      <c r="X778" s="10"/>
    </row>
    <row r="779" ht="22.5" customHeight="1">
      <c r="A779" s="10"/>
      <c r="B779" s="10"/>
      <c r="C779" s="10"/>
      <c r="D779" s="10"/>
      <c r="E779" s="10"/>
      <c r="F779" s="10"/>
      <c r="G779" s="10"/>
      <c r="H779" s="15"/>
      <c r="I779" s="10"/>
      <c r="J779" s="10"/>
      <c r="K779" s="10"/>
      <c r="L779" s="10"/>
      <c r="M779" s="31"/>
      <c r="N779" s="10"/>
      <c r="O779" s="10"/>
      <c r="P779" s="10"/>
      <c r="Q779" s="10"/>
      <c r="R779" s="10"/>
      <c r="S779" s="10"/>
      <c r="T779" s="10"/>
      <c r="U779" s="10"/>
      <c r="V779" s="10"/>
      <c r="W779" s="10"/>
      <c r="X779" s="10"/>
    </row>
    <row r="780" ht="22.5" customHeight="1">
      <c r="A780" s="10"/>
      <c r="B780" s="10"/>
      <c r="C780" s="10"/>
      <c r="D780" s="10"/>
      <c r="E780" s="10"/>
      <c r="F780" s="10"/>
      <c r="G780" s="10"/>
      <c r="H780" s="15"/>
      <c r="I780" s="10"/>
      <c r="J780" s="10"/>
      <c r="K780" s="10"/>
      <c r="L780" s="10"/>
      <c r="M780" s="31"/>
      <c r="N780" s="10"/>
      <c r="O780" s="10"/>
      <c r="P780" s="10"/>
      <c r="Q780" s="10"/>
      <c r="R780" s="10"/>
      <c r="S780" s="10"/>
      <c r="T780" s="10"/>
      <c r="U780" s="10"/>
      <c r="V780" s="10"/>
      <c r="W780" s="10"/>
      <c r="X780" s="10"/>
    </row>
    <row r="781" ht="22.5" customHeight="1">
      <c r="A781" s="10"/>
      <c r="B781" s="10"/>
      <c r="C781" s="10"/>
      <c r="D781" s="10"/>
      <c r="E781" s="10"/>
      <c r="F781" s="10"/>
      <c r="G781" s="10"/>
      <c r="H781" s="15"/>
      <c r="I781" s="10"/>
      <c r="J781" s="10"/>
      <c r="K781" s="10"/>
      <c r="L781" s="10"/>
      <c r="M781" s="31"/>
      <c r="N781" s="10"/>
      <c r="O781" s="10"/>
      <c r="P781" s="10"/>
      <c r="Q781" s="10"/>
      <c r="R781" s="10"/>
      <c r="S781" s="10"/>
      <c r="T781" s="10"/>
      <c r="U781" s="10"/>
      <c r="V781" s="10"/>
      <c r="W781" s="10"/>
      <c r="X781" s="10"/>
    </row>
    <row r="782" ht="22.5" customHeight="1">
      <c r="A782" s="10"/>
      <c r="B782" s="10"/>
      <c r="C782" s="10"/>
      <c r="D782" s="10"/>
      <c r="E782" s="10"/>
      <c r="F782" s="10"/>
      <c r="G782" s="10"/>
      <c r="H782" s="15"/>
      <c r="I782" s="10"/>
      <c r="J782" s="10"/>
      <c r="K782" s="10"/>
      <c r="L782" s="10"/>
      <c r="M782" s="31"/>
      <c r="N782" s="10"/>
      <c r="O782" s="10"/>
      <c r="P782" s="10"/>
      <c r="Q782" s="10"/>
      <c r="R782" s="10"/>
      <c r="S782" s="10"/>
      <c r="T782" s="10"/>
      <c r="U782" s="10"/>
      <c r="V782" s="10"/>
      <c r="W782" s="10"/>
      <c r="X782" s="10"/>
    </row>
    <row r="783" ht="22.5" customHeight="1">
      <c r="A783" s="10"/>
      <c r="B783" s="10"/>
      <c r="C783" s="10"/>
      <c r="D783" s="10"/>
      <c r="E783" s="10"/>
      <c r="F783" s="10"/>
      <c r="G783" s="10"/>
      <c r="H783" s="15"/>
      <c r="I783" s="10"/>
      <c r="J783" s="10"/>
      <c r="K783" s="10"/>
      <c r="L783" s="10"/>
      <c r="M783" s="31"/>
      <c r="N783" s="10"/>
      <c r="O783" s="10"/>
      <c r="P783" s="10"/>
      <c r="Q783" s="10"/>
      <c r="R783" s="10"/>
      <c r="S783" s="10"/>
      <c r="T783" s="10"/>
      <c r="U783" s="10"/>
      <c r="V783" s="10"/>
      <c r="W783" s="10"/>
      <c r="X783" s="10"/>
    </row>
    <row r="784" ht="22.5" customHeight="1">
      <c r="A784" s="10"/>
      <c r="B784" s="10"/>
      <c r="C784" s="10"/>
      <c r="D784" s="10"/>
      <c r="E784" s="10"/>
      <c r="F784" s="10"/>
      <c r="G784" s="10"/>
      <c r="H784" s="15"/>
      <c r="I784" s="10"/>
      <c r="J784" s="10"/>
      <c r="K784" s="10"/>
      <c r="L784" s="10"/>
      <c r="M784" s="31"/>
      <c r="N784" s="10"/>
      <c r="O784" s="10"/>
      <c r="P784" s="10"/>
      <c r="Q784" s="10"/>
      <c r="R784" s="10"/>
      <c r="S784" s="10"/>
      <c r="T784" s="10"/>
      <c r="U784" s="10"/>
      <c r="V784" s="10"/>
      <c r="W784" s="10"/>
      <c r="X784" s="10"/>
    </row>
    <row r="785" ht="22.5" customHeight="1">
      <c r="A785" s="10"/>
      <c r="B785" s="10"/>
      <c r="C785" s="10"/>
      <c r="D785" s="10"/>
      <c r="E785" s="10"/>
      <c r="F785" s="10"/>
      <c r="G785" s="10"/>
      <c r="H785" s="15"/>
      <c r="I785" s="10"/>
      <c r="J785" s="10"/>
      <c r="K785" s="10"/>
      <c r="L785" s="10"/>
      <c r="M785" s="31"/>
      <c r="N785" s="10"/>
      <c r="O785" s="10"/>
      <c r="P785" s="10"/>
      <c r="Q785" s="10"/>
      <c r="R785" s="10"/>
      <c r="S785" s="10"/>
      <c r="T785" s="10"/>
      <c r="U785" s="10"/>
      <c r="V785" s="10"/>
      <c r="W785" s="10"/>
      <c r="X785" s="10"/>
    </row>
    <row r="786" ht="22.5" customHeight="1">
      <c r="A786" s="10"/>
      <c r="B786" s="10"/>
      <c r="C786" s="10"/>
      <c r="D786" s="10"/>
      <c r="E786" s="10"/>
      <c r="F786" s="10"/>
      <c r="G786" s="10"/>
      <c r="H786" s="15"/>
      <c r="I786" s="10"/>
      <c r="J786" s="10"/>
      <c r="K786" s="10"/>
      <c r="L786" s="10"/>
      <c r="M786" s="31"/>
      <c r="N786" s="10"/>
      <c r="O786" s="10"/>
      <c r="P786" s="10"/>
      <c r="Q786" s="10"/>
      <c r="R786" s="10"/>
      <c r="S786" s="10"/>
      <c r="T786" s="10"/>
      <c r="U786" s="10"/>
      <c r="V786" s="10"/>
      <c r="W786" s="10"/>
      <c r="X786" s="10"/>
    </row>
    <row r="787" ht="22.5" customHeight="1">
      <c r="A787" s="10"/>
      <c r="B787" s="10"/>
      <c r="C787" s="10"/>
      <c r="D787" s="10"/>
      <c r="E787" s="10"/>
      <c r="F787" s="10"/>
      <c r="G787" s="10"/>
      <c r="H787" s="15"/>
      <c r="I787" s="10"/>
      <c r="J787" s="10"/>
      <c r="K787" s="10"/>
      <c r="L787" s="10"/>
      <c r="M787" s="31"/>
      <c r="N787" s="10"/>
      <c r="O787" s="10"/>
      <c r="P787" s="10"/>
      <c r="Q787" s="10"/>
      <c r="R787" s="10"/>
      <c r="S787" s="10"/>
      <c r="T787" s="10"/>
      <c r="U787" s="10"/>
      <c r="V787" s="10"/>
      <c r="W787" s="10"/>
      <c r="X787" s="10"/>
    </row>
    <row r="788" ht="22.5" customHeight="1">
      <c r="A788" s="10"/>
      <c r="B788" s="10"/>
      <c r="C788" s="10"/>
      <c r="D788" s="10"/>
      <c r="E788" s="10"/>
      <c r="F788" s="10"/>
      <c r="G788" s="10"/>
      <c r="H788" s="15"/>
      <c r="I788" s="10"/>
      <c r="J788" s="10"/>
      <c r="K788" s="10"/>
      <c r="L788" s="10"/>
      <c r="M788" s="31"/>
      <c r="N788" s="10"/>
      <c r="O788" s="10"/>
      <c r="P788" s="10"/>
      <c r="Q788" s="10"/>
      <c r="R788" s="10"/>
      <c r="S788" s="10"/>
      <c r="T788" s="10"/>
      <c r="U788" s="10"/>
      <c r="V788" s="10"/>
      <c r="W788" s="10"/>
      <c r="X788" s="10"/>
    </row>
    <row r="789" ht="22.5" customHeight="1">
      <c r="A789" s="10"/>
      <c r="B789" s="10"/>
      <c r="C789" s="10"/>
      <c r="D789" s="10"/>
      <c r="E789" s="10"/>
      <c r="F789" s="10"/>
      <c r="G789" s="10"/>
      <c r="H789" s="15"/>
      <c r="I789" s="10"/>
      <c r="J789" s="10"/>
      <c r="K789" s="10"/>
      <c r="L789" s="10"/>
      <c r="M789" s="31"/>
      <c r="N789" s="10"/>
      <c r="O789" s="10"/>
      <c r="P789" s="10"/>
      <c r="Q789" s="10"/>
      <c r="R789" s="10"/>
      <c r="S789" s="10"/>
      <c r="T789" s="10"/>
      <c r="U789" s="10"/>
      <c r="V789" s="10"/>
      <c r="W789" s="10"/>
      <c r="X789" s="10"/>
    </row>
    <row r="790" ht="22.5" customHeight="1">
      <c r="A790" s="10"/>
      <c r="B790" s="10"/>
      <c r="C790" s="10"/>
      <c r="D790" s="10"/>
      <c r="E790" s="10"/>
      <c r="F790" s="10"/>
      <c r="G790" s="10"/>
      <c r="H790" s="15"/>
      <c r="I790" s="10"/>
      <c r="J790" s="10"/>
      <c r="K790" s="10"/>
      <c r="L790" s="10"/>
      <c r="M790" s="31"/>
      <c r="N790" s="10"/>
      <c r="O790" s="10"/>
      <c r="P790" s="10"/>
      <c r="Q790" s="10"/>
      <c r="R790" s="10"/>
      <c r="S790" s="10"/>
      <c r="T790" s="10"/>
      <c r="U790" s="10"/>
      <c r="V790" s="10"/>
      <c r="W790" s="10"/>
      <c r="X790" s="10"/>
    </row>
    <row r="791" ht="22.5" customHeight="1">
      <c r="A791" s="10"/>
      <c r="B791" s="10"/>
      <c r="C791" s="10"/>
      <c r="D791" s="10"/>
      <c r="E791" s="10"/>
      <c r="F791" s="10"/>
      <c r="G791" s="10"/>
      <c r="H791" s="15"/>
      <c r="I791" s="10"/>
      <c r="J791" s="10"/>
      <c r="K791" s="10"/>
      <c r="L791" s="10"/>
      <c r="M791" s="31"/>
      <c r="N791" s="10"/>
      <c r="O791" s="10"/>
      <c r="P791" s="10"/>
      <c r="Q791" s="10"/>
      <c r="R791" s="10"/>
      <c r="S791" s="10"/>
      <c r="T791" s="10"/>
      <c r="U791" s="10"/>
      <c r="V791" s="10"/>
      <c r="W791" s="10"/>
      <c r="X791" s="10"/>
    </row>
    <row r="792" ht="22.5" customHeight="1">
      <c r="A792" s="10"/>
      <c r="B792" s="10"/>
      <c r="C792" s="10"/>
      <c r="D792" s="10"/>
      <c r="E792" s="10"/>
      <c r="F792" s="10"/>
      <c r="G792" s="10"/>
      <c r="H792" s="15"/>
      <c r="I792" s="10"/>
      <c r="J792" s="10"/>
      <c r="K792" s="10"/>
      <c r="L792" s="10"/>
      <c r="M792" s="31"/>
      <c r="N792" s="10"/>
      <c r="O792" s="10"/>
      <c r="P792" s="10"/>
      <c r="Q792" s="10"/>
      <c r="R792" s="10"/>
      <c r="S792" s="10"/>
      <c r="T792" s="10"/>
      <c r="U792" s="10"/>
      <c r="V792" s="10"/>
      <c r="W792" s="10"/>
      <c r="X792" s="10"/>
    </row>
    <row r="793" ht="22.5" customHeight="1">
      <c r="A793" s="10"/>
      <c r="B793" s="10"/>
      <c r="C793" s="10"/>
      <c r="D793" s="10"/>
      <c r="E793" s="10"/>
      <c r="F793" s="10"/>
      <c r="G793" s="10"/>
      <c r="H793" s="15"/>
      <c r="I793" s="10"/>
      <c r="J793" s="10"/>
      <c r="K793" s="10"/>
      <c r="L793" s="10"/>
      <c r="M793" s="31"/>
      <c r="N793" s="10"/>
      <c r="O793" s="10"/>
      <c r="P793" s="10"/>
      <c r="Q793" s="10"/>
      <c r="R793" s="10"/>
      <c r="S793" s="10"/>
      <c r="T793" s="10"/>
      <c r="U793" s="10"/>
      <c r="V793" s="10"/>
      <c r="W793" s="10"/>
      <c r="X793" s="10"/>
    </row>
    <row r="794" ht="22.5" customHeight="1">
      <c r="A794" s="10"/>
      <c r="B794" s="10"/>
      <c r="C794" s="10"/>
      <c r="D794" s="10"/>
      <c r="E794" s="10"/>
      <c r="F794" s="10"/>
      <c r="G794" s="10"/>
      <c r="H794" s="15"/>
      <c r="I794" s="10"/>
      <c r="J794" s="10"/>
      <c r="K794" s="10"/>
      <c r="L794" s="10"/>
      <c r="M794" s="31"/>
      <c r="N794" s="10"/>
      <c r="O794" s="10"/>
      <c r="P794" s="10"/>
      <c r="Q794" s="10"/>
      <c r="R794" s="10"/>
      <c r="S794" s="10"/>
      <c r="T794" s="10"/>
      <c r="U794" s="10"/>
      <c r="V794" s="10"/>
      <c r="W794" s="10"/>
      <c r="X794" s="10"/>
    </row>
    <row r="795" ht="22.5" customHeight="1">
      <c r="A795" s="10"/>
      <c r="B795" s="10"/>
      <c r="C795" s="10"/>
      <c r="D795" s="10"/>
      <c r="E795" s="10"/>
      <c r="F795" s="10"/>
      <c r="G795" s="10"/>
      <c r="H795" s="15"/>
      <c r="I795" s="10"/>
      <c r="J795" s="10"/>
      <c r="K795" s="10"/>
      <c r="L795" s="10"/>
      <c r="M795" s="31"/>
      <c r="N795" s="10"/>
      <c r="O795" s="10"/>
      <c r="P795" s="10"/>
      <c r="Q795" s="10"/>
      <c r="R795" s="10"/>
      <c r="S795" s="10"/>
      <c r="T795" s="10"/>
      <c r="U795" s="10"/>
      <c r="V795" s="10"/>
      <c r="W795" s="10"/>
      <c r="X795" s="10"/>
    </row>
    <row r="796" ht="22.5" customHeight="1">
      <c r="A796" s="10"/>
      <c r="B796" s="10"/>
      <c r="C796" s="10"/>
      <c r="D796" s="10"/>
      <c r="E796" s="10"/>
      <c r="F796" s="10"/>
      <c r="G796" s="10"/>
      <c r="H796" s="15"/>
      <c r="I796" s="10"/>
      <c r="J796" s="10"/>
      <c r="K796" s="10"/>
      <c r="L796" s="10"/>
      <c r="M796" s="31"/>
      <c r="N796" s="10"/>
      <c r="O796" s="10"/>
      <c r="P796" s="10"/>
      <c r="Q796" s="10"/>
      <c r="R796" s="10"/>
      <c r="S796" s="10"/>
      <c r="T796" s="10"/>
      <c r="U796" s="10"/>
      <c r="V796" s="10"/>
      <c r="W796" s="10"/>
      <c r="X796" s="10"/>
    </row>
    <row r="797" ht="22.5" customHeight="1">
      <c r="A797" s="10"/>
      <c r="B797" s="10"/>
      <c r="C797" s="10"/>
      <c r="D797" s="10"/>
      <c r="E797" s="10"/>
      <c r="F797" s="10"/>
      <c r="G797" s="10"/>
      <c r="H797" s="15"/>
      <c r="I797" s="10"/>
      <c r="J797" s="10"/>
      <c r="K797" s="10"/>
      <c r="L797" s="10"/>
      <c r="M797" s="31"/>
      <c r="N797" s="10"/>
      <c r="O797" s="10"/>
      <c r="P797" s="10"/>
      <c r="Q797" s="10"/>
      <c r="R797" s="10"/>
      <c r="S797" s="10"/>
      <c r="T797" s="10"/>
      <c r="U797" s="10"/>
      <c r="V797" s="10"/>
      <c r="W797" s="10"/>
      <c r="X797" s="10"/>
    </row>
    <row r="798" ht="22.5" customHeight="1">
      <c r="A798" s="10"/>
      <c r="B798" s="10"/>
      <c r="C798" s="10"/>
      <c r="D798" s="10"/>
      <c r="E798" s="10"/>
      <c r="F798" s="10"/>
      <c r="G798" s="10"/>
      <c r="H798" s="15"/>
      <c r="I798" s="10"/>
      <c r="J798" s="10"/>
      <c r="K798" s="10"/>
      <c r="L798" s="10"/>
      <c r="M798" s="31"/>
      <c r="N798" s="10"/>
      <c r="O798" s="10"/>
      <c r="P798" s="10"/>
      <c r="Q798" s="10"/>
      <c r="R798" s="10"/>
      <c r="S798" s="10"/>
      <c r="T798" s="10"/>
      <c r="U798" s="10"/>
      <c r="V798" s="10"/>
      <c r="W798" s="10"/>
      <c r="X798" s="10"/>
    </row>
    <row r="799" ht="22.5" customHeight="1">
      <c r="A799" s="10"/>
      <c r="B799" s="10"/>
      <c r="C799" s="10"/>
      <c r="D799" s="10"/>
      <c r="E799" s="10"/>
      <c r="F799" s="10"/>
      <c r="G799" s="10"/>
      <c r="H799" s="15"/>
      <c r="I799" s="10"/>
      <c r="J799" s="10"/>
      <c r="K799" s="10"/>
      <c r="L799" s="10"/>
      <c r="M799" s="31"/>
      <c r="N799" s="10"/>
      <c r="O799" s="10"/>
      <c r="P799" s="10"/>
      <c r="Q799" s="10"/>
      <c r="R799" s="10"/>
      <c r="S799" s="10"/>
      <c r="T799" s="10"/>
      <c r="U799" s="10"/>
      <c r="V799" s="10"/>
      <c r="W799" s="10"/>
      <c r="X799" s="10"/>
    </row>
    <row r="800" ht="22.5" customHeight="1">
      <c r="A800" s="10"/>
      <c r="B800" s="10"/>
      <c r="C800" s="10"/>
      <c r="D800" s="10"/>
      <c r="E800" s="10"/>
      <c r="F800" s="10"/>
      <c r="G800" s="10"/>
      <c r="H800" s="15"/>
      <c r="I800" s="10"/>
      <c r="J800" s="10"/>
      <c r="K800" s="10"/>
      <c r="L800" s="10"/>
      <c r="M800" s="31"/>
      <c r="N800" s="10"/>
      <c r="O800" s="10"/>
      <c r="P800" s="10"/>
      <c r="Q800" s="10"/>
      <c r="R800" s="10"/>
      <c r="S800" s="10"/>
      <c r="T800" s="10"/>
      <c r="U800" s="10"/>
      <c r="V800" s="10"/>
      <c r="W800" s="10"/>
      <c r="X800" s="10"/>
    </row>
    <row r="801" ht="22.5" customHeight="1">
      <c r="A801" s="10"/>
      <c r="B801" s="10"/>
      <c r="C801" s="10"/>
      <c r="D801" s="10"/>
      <c r="E801" s="10"/>
      <c r="F801" s="10"/>
      <c r="G801" s="10"/>
      <c r="H801" s="15"/>
      <c r="I801" s="10"/>
      <c r="J801" s="10"/>
      <c r="K801" s="10"/>
      <c r="L801" s="10"/>
      <c r="M801" s="31"/>
      <c r="N801" s="10"/>
      <c r="O801" s="10"/>
      <c r="P801" s="10"/>
      <c r="Q801" s="10"/>
      <c r="R801" s="10"/>
      <c r="S801" s="10"/>
      <c r="T801" s="10"/>
      <c r="U801" s="10"/>
      <c r="V801" s="10"/>
      <c r="W801" s="10"/>
      <c r="X801" s="10"/>
    </row>
    <row r="802" ht="22.5" customHeight="1">
      <c r="A802" s="10"/>
      <c r="B802" s="10"/>
      <c r="C802" s="10"/>
      <c r="D802" s="10"/>
      <c r="E802" s="10"/>
      <c r="F802" s="10"/>
      <c r="G802" s="10"/>
      <c r="H802" s="15"/>
      <c r="I802" s="10"/>
      <c r="J802" s="10"/>
      <c r="K802" s="10"/>
      <c r="L802" s="10"/>
      <c r="M802" s="31"/>
      <c r="N802" s="10"/>
      <c r="O802" s="10"/>
      <c r="P802" s="10"/>
      <c r="Q802" s="10"/>
      <c r="R802" s="10"/>
      <c r="S802" s="10"/>
      <c r="T802" s="10"/>
      <c r="U802" s="10"/>
      <c r="V802" s="10"/>
      <c r="W802" s="10"/>
      <c r="X802" s="10"/>
    </row>
    <row r="803" ht="22.5" customHeight="1">
      <c r="A803" s="10"/>
      <c r="B803" s="10"/>
      <c r="C803" s="10"/>
      <c r="D803" s="10"/>
      <c r="E803" s="10"/>
      <c r="F803" s="10"/>
      <c r="G803" s="10"/>
      <c r="H803" s="15"/>
      <c r="I803" s="10"/>
      <c r="J803" s="10"/>
      <c r="K803" s="10"/>
      <c r="L803" s="10"/>
      <c r="M803" s="31"/>
      <c r="N803" s="10"/>
      <c r="O803" s="10"/>
      <c r="P803" s="10"/>
      <c r="Q803" s="10"/>
      <c r="R803" s="10"/>
      <c r="S803" s="10"/>
      <c r="T803" s="10"/>
      <c r="U803" s="10"/>
      <c r="V803" s="10"/>
      <c r="W803" s="10"/>
      <c r="X803" s="10"/>
    </row>
    <row r="804" ht="22.5" customHeight="1">
      <c r="A804" s="10"/>
      <c r="B804" s="10"/>
      <c r="C804" s="10"/>
      <c r="D804" s="10"/>
      <c r="E804" s="10"/>
      <c r="F804" s="10"/>
      <c r="G804" s="10"/>
      <c r="H804" s="15"/>
      <c r="I804" s="10"/>
      <c r="J804" s="10"/>
      <c r="K804" s="10"/>
      <c r="L804" s="10"/>
      <c r="M804" s="31"/>
      <c r="N804" s="10"/>
      <c r="O804" s="10"/>
      <c r="P804" s="10"/>
      <c r="Q804" s="10"/>
      <c r="R804" s="10"/>
      <c r="S804" s="10"/>
      <c r="T804" s="10"/>
      <c r="U804" s="10"/>
      <c r="V804" s="10"/>
      <c r="W804" s="10"/>
      <c r="X804" s="10"/>
    </row>
    <row r="805" ht="22.5" customHeight="1">
      <c r="A805" s="10"/>
      <c r="B805" s="10"/>
      <c r="C805" s="10"/>
      <c r="D805" s="10"/>
      <c r="E805" s="10"/>
      <c r="F805" s="10"/>
      <c r="G805" s="10"/>
      <c r="H805" s="15"/>
      <c r="I805" s="10"/>
      <c r="J805" s="10"/>
      <c r="K805" s="10"/>
      <c r="L805" s="10"/>
      <c r="M805" s="31"/>
      <c r="N805" s="10"/>
      <c r="O805" s="10"/>
      <c r="P805" s="10"/>
      <c r="Q805" s="10"/>
      <c r="R805" s="10"/>
      <c r="S805" s="10"/>
      <c r="T805" s="10"/>
      <c r="U805" s="10"/>
      <c r="V805" s="10"/>
      <c r="W805" s="10"/>
      <c r="X805" s="10"/>
    </row>
    <row r="806" ht="22.5" customHeight="1">
      <c r="A806" s="10"/>
      <c r="B806" s="10"/>
      <c r="C806" s="10"/>
      <c r="D806" s="10"/>
      <c r="E806" s="10"/>
      <c r="F806" s="10"/>
      <c r="G806" s="10"/>
      <c r="H806" s="15"/>
      <c r="I806" s="10"/>
      <c r="J806" s="10"/>
      <c r="K806" s="10"/>
      <c r="L806" s="10"/>
      <c r="M806" s="31"/>
      <c r="N806" s="10"/>
      <c r="O806" s="10"/>
      <c r="P806" s="10"/>
      <c r="Q806" s="10"/>
      <c r="R806" s="10"/>
      <c r="S806" s="10"/>
      <c r="T806" s="10"/>
      <c r="U806" s="10"/>
      <c r="V806" s="10"/>
      <c r="W806" s="10"/>
      <c r="X806" s="10"/>
    </row>
    <row r="807" ht="22.5" customHeight="1">
      <c r="A807" s="10"/>
      <c r="B807" s="10"/>
      <c r="C807" s="10"/>
      <c r="D807" s="10"/>
      <c r="E807" s="10"/>
      <c r="F807" s="10"/>
      <c r="G807" s="10"/>
      <c r="H807" s="15"/>
      <c r="I807" s="10"/>
      <c r="J807" s="10"/>
      <c r="K807" s="10"/>
      <c r="L807" s="10"/>
      <c r="M807" s="31"/>
      <c r="N807" s="10"/>
      <c r="O807" s="10"/>
      <c r="P807" s="10"/>
      <c r="Q807" s="10"/>
      <c r="R807" s="10"/>
      <c r="S807" s="10"/>
      <c r="T807" s="10"/>
      <c r="U807" s="10"/>
      <c r="V807" s="10"/>
      <c r="W807" s="10"/>
      <c r="X807" s="10"/>
    </row>
    <row r="808" ht="22.5" customHeight="1">
      <c r="A808" s="10"/>
      <c r="B808" s="10"/>
      <c r="C808" s="10"/>
      <c r="D808" s="10"/>
      <c r="E808" s="10"/>
      <c r="F808" s="10"/>
      <c r="G808" s="10"/>
      <c r="H808" s="15"/>
      <c r="I808" s="10"/>
      <c r="J808" s="10"/>
      <c r="K808" s="10"/>
      <c r="L808" s="10"/>
      <c r="M808" s="31"/>
      <c r="N808" s="10"/>
      <c r="O808" s="10"/>
      <c r="P808" s="10"/>
      <c r="Q808" s="10"/>
      <c r="R808" s="10"/>
      <c r="S808" s="10"/>
      <c r="T808" s="10"/>
      <c r="U808" s="10"/>
      <c r="V808" s="10"/>
      <c r="W808" s="10"/>
      <c r="X808" s="10"/>
    </row>
    <row r="809" ht="22.5" customHeight="1">
      <c r="A809" s="10"/>
      <c r="B809" s="10"/>
      <c r="C809" s="10"/>
      <c r="D809" s="10"/>
      <c r="E809" s="10"/>
      <c r="F809" s="10"/>
      <c r="G809" s="10"/>
      <c r="H809" s="15"/>
      <c r="I809" s="10"/>
      <c r="J809" s="10"/>
      <c r="K809" s="10"/>
      <c r="L809" s="10"/>
      <c r="M809" s="31"/>
      <c r="N809" s="10"/>
      <c r="O809" s="10"/>
      <c r="P809" s="10"/>
      <c r="Q809" s="10"/>
      <c r="R809" s="10"/>
      <c r="S809" s="10"/>
      <c r="T809" s="10"/>
      <c r="U809" s="10"/>
      <c r="V809" s="10"/>
      <c r="W809" s="10"/>
      <c r="X809" s="10"/>
    </row>
    <row r="810" ht="22.5" customHeight="1">
      <c r="A810" s="10"/>
      <c r="B810" s="10"/>
      <c r="C810" s="10"/>
      <c r="D810" s="10"/>
      <c r="E810" s="10"/>
      <c r="F810" s="10"/>
      <c r="G810" s="10"/>
      <c r="H810" s="15"/>
      <c r="I810" s="10"/>
      <c r="J810" s="10"/>
      <c r="K810" s="10"/>
      <c r="L810" s="10"/>
      <c r="M810" s="31"/>
      <c r="N810" s="10"/>
      <c r="O810" s="10"/>
      <c r="P810" s="10"/>
      <c r="Q810" s="10"/>
      <c r="R810" s="10"/>
      <c r="S810" s="10"/>
      <c r="T810" s="10"/>
      <c r="U810" s="10"/>
      <c r="V810" s="10"/>
      <c r="W810" s="10"/>
      <c r="X810" s="10"/>
    </row>
    <row r="811" ht="22.5" customHeight="1">
      <c r="A811" s="10"/>
      <c r="B811" s="10"/>
      <c r="C811" s="10"/>
      <c r="D811" s="10"/>
      <c r="E811" s="10"/>
      <c r="F811" s="10"/>
      <c r="G811" s="10"/>
      <c r="H811" s="15"/>
      <c r="I811" s="10"/>
      <c r="J811" s="10"/>
      <c r="K811" s="10"/>
      <c r="L811" s="10"/>
      <c r="M811" s="31"/>
      <c r="N811" s="10"/>
      <c r="O811" s="10"/>
      <c r="P811" s="10"/>
      <c r="Q811" s="10"/>
      <c r="R811" s="10"/>
      <c r="S811" s="10"/>
      <c r="T811" s="10"/>
      <c r="U811" s="10"/>
      <c r="V811" s="10"/>
      <c r="W811" s="10"/>
      <c r="X811" s="10"/>
    </row>
    <row r="812" ht="22.5" customHeight="1">
      <c r="A812" s="10"/>
      <c r="B812" s="10"/>
      <c r="C812" s="10"/>
      <c r="D812" s="10"/>
      <c r="E812" s="10"/>
      <c r="F812" s="10"/>
      <c r="G812" s="10"/>
      <c r="H812" s="15"/>
      <c r="I812" s="10"/>
      <c r="J812" s="10"/>
      <c r="K812" s="10"/>
      <c r="L812" s="10"/>
      <c r="M812" s="31"/>
      <c r="N812" s="10"/>
      <c r="O812" s="10"/>
      <c r="P812" s="10"/>
      <c r="Q812" s="10"/>
      <c r="R812" s="10"/>
      <c r="S812" s="10"/>
      <c r="T812" s="10"/>
      <c r="U812" s="10"/>
      <c r="V812" s="10"/>
      <c r="W812" s="10"/>
      <c r="X812" s="10"/>
    </row>
    <row r="813" ht="22.5" customHeight="1">
      <c r="A813" s="10"/>
      <c r="B813" s="10"/>
      <c r="C813" s="10"/>
      <c r="D813" s="10"/>
      <c r="E813" s="10"/>
      <c r="F813" s="10"/>
      <c r="G813" s="10"/>
      <c r="H813" s="15"/>
      <c r="I813" s="10"/>
      <c r="J813" s="10"/>
      <c r="K813" s="10"/>
      <c r="L813" s="10"/>
      <c r="M813" s="31"/>
      <c r="N813" s="10"/>
      <c r="O813" s="10"/>
      <c r="P813" s="10"/>
      <c r="Q813" s="10"/>
      <c r="R813" s="10"/>
      <c r="S813" s="10"/>
      <c r="T813" s="10"/>
      <c r="U813" s="10"/>
      <c r="V813" s="10"/>
      <c r="W813" s="10"/>
      <c r="X813" s="10"/>
    </row>
    <row r="814" ht="22.5" customHeight="1">
      <c r="A814" s="10"/>
      <c r="B814" s="10"/>
      <c r="C814" s="10"/>
      <c r="D814" s="10"/>
      <c r="E814" s="10"/>
      <c r="F814" s="10"/>
      <c r="G814" s="10"/>
      <c r="H814" s="15"/>
      <c r="I814" s="10"/>
      <c r="J814" s="10"/>
      <c r="K814" s="10"/>
      <c r="L814" s="10"/>
      <c r="M814" s="31"/>
      <c r="N814" s="10"/>
      <c r="O814" s="10"/>
      <c r="P814" s="10"/>
      <c r="Q814" s="10"/>
      <c r="R814" s="10"/>
      <c r="S814" s="10"/>
      <c r="T814" s="10"/>
      <c r="U814" s="10"/>
      <c r="V814" s="10"/>
      <c r="W814" s="10"/>
      <c r="X814" s="10"/>
    </row>
    <row r="815" ht="22.5" customHeight="1">
      <c r="A815" s="10"/>
      <c r="B815" s="10"/>
      <c r="C815" s="10"/>
      <c r="D815" s="10"/>
      <c r="E815" s="10"/>
      <c r="F815" s="10"/>
      <c r="G815" s="10"/>
      <c r="H815" s="15"/>
      <c r="I815" s="10"/>
      <c r="J815" s="10"/>
      <c r="K815" s="10"/>
      <c r="L815" s="10"/>
      <c r="M815" s="31"/>
      <c r="N815" s="10"/>
      <c r="O815" s="10"/>
      <c r="P815" s="10"/>
      <c r="Q815" s="10"/>
      <c r="R815" s="10"/>
      <c r="S815" s="10"/>
      <c r="T815" s="10"/>
      <c r="U815" s="10"/>
      <c r="V815" s="10"/>
      <c r="W815" s="10"/>
      <c r="X815" s="10"/>
    </row>
    <row r="816" ht="22.5" customHeight="1">
      <c r="A816" s="10"/>
      <c r="B816" s="10"/>
      <c r="C816" s="10"/>
      <c r="D816" s="10"/>
      <c r="E816" s="10"/>
      <c r="F816" s="10"/>
      <c r="G816" s="10"/>
      <c r="H816" s="15"/>
      <c r="I816" s="10"/>
      <c r="J816" s="10"/>
      <c r="K816" s="10"/>
      <c r="L816" s="10"/>
      <c r="M816" s="31"/>
      <c r="N816" s="10"/>
      <c r="O816" s="10"/>
      <c r="P816" s="10"/>
      <c r="Q816" s="10"/>
      <c r="R816" s="10"/>
      <c r="S816" s="10"/>
      <c r="T816" s="10"/>
      <c r="U816" s="10"/>
      <c r="V816" s="10"/>
      <c r="W816" s="10"/>
      <c r="X816" s="10"/>
    </row>
    <row r="817" ht="22.5" customHeight="1">
      <c r="A817" s="10"/>
      <c r="B817" s="10"/>
      <c r="C817" s="10"/>
      <c r="D817" s="10"/>
      <c r="E817" s="10"/>
      <c r="F817" s="10"/>
      <c r="G817" s="10"/>
      <c r="H817" s="15"/>
      <c r="I817" s="10"/>
      <c r="J817" s="10"/>
      <c r="K817" s="10"/>
      <c r="L817" s="10"/>
      <c r="M817" s="31"/>
      <c r="N817" s="10"/>
      <c r="O817" s="10"/>
      <c r="P817" s="10"/>
      <c r="Q817" s="10"/>
      <c r="R817" s="10"/>
      <c r="S817" s="10"/>
      <c r="T817" s="10"/>
      <c r="U817" s="10"/>
      <c r="V817" s="10"/>
      <c r="W817" s="10"/>
      <c r="X817" s="10"/>
    </row>
    <row r="818" ht="22.5" customHeight="1">
      <c r="A818" s="10"/>
      <c r="B818" s="10"/>
      <c r="C818" s="10"/>
      <c r="D818" s="10"/>
      <c r="E818" s="10"/>
      <c r="F818" s="10"/>
      <c r="G818" s="10"/>
      <c r="H818" s="15"/>
      <c r="I818" s="10"/>
      <c r="J818" s="10"/>
      <c r="K818" s="10"/>
      <c r="L818" s="10"/>
      <c r="M818" s="31"/>
      <c r="N818" s="10"/>
      <c r="O818" s="10"/>
      <c r="P818" s="10"/>
      <c r="Q818" s="10"/>
      <c r="R818" s="10"/>
      <c r="S818" s="10"/>
      <c r="T818" s="10"/>
      <c r="U818" s="10"/>
      <c r="V818" s="10"/>
      <c r="W818" s="10"/>
      <c r="X818" s="10"/>
    </row>
    <row r="819" ht="22.5" customHeight="1">
      <c r="A819" s="10"/>
      <c r="B819" s="10"/>
      <c r="C819" s="10"/>
      <c r="D819" s="10"/>
      <c r="E819" s="10"/>
      <c r="F819" s="10"/>
      <c r="G819" s="10"/>
      <c r="H819" s="15"/>
      <c r="I819" s="10"/>
      <c r="J819" s="10"/>
      <c r="K819" s="10"/>
      <c r="L819" s="10"/>
      <c r="M819" s="31"/>
      <c r="N819" s="10"/>
      <c r="O819" s="10"/>
      <c r="P819" s="10"/>
      <c r="Q819" s="10"/>
      <c r="R819" s="10"/>
      <c r="S819" s="10"/>
      <c r="T819" s="10"/>
      <c r="U819" s="10"/>
      <c r="V819" s="10"/>
      <c r="W819" s="10"/>
      <c r="X819" s="10"/>
    </row>
    <row r="820" ht="22.5" customHeight="1">
      <c r="A820" s="10"/>
      <c r="B820" s="10"/>
      <c r="C820" s="10"/>
      <c r="D820" s="10"/>
      <c r="E820" s="10"/>
      <c r="F820" s="10"/>
      <c r="G820" s="10"/>
      <c r="H820" s="15"/>
      <c r="I820" s="10"/>
      <c r="J820" s="10"/>
      <c r="K820" s="10"/>
      <c r="L820" s="10"/>
      <c r="M820" s="31"/>
      <c r="N820" s="10"/>
      <c r="O820" s="10"/>
      <c r="P820" s="10"/>
      <c r="Q820" s="10"/>
      <c r="R820" s="10"/>
      <c r="S820" s="10"/>
      <c r="T820" s="10"/>
      <c r="U820" s="10"/>
      <c r="V820" s="10"/>
      <c r="W820" s="10"/>
      <c r="X820" s="10"/>
    </row>
    <row r="821" ht="22.5" customHeight="1">
      <c r="A821" s="10"/>
      <c r="B821" s="10"/>
      <c r="C821" s="10"/>
      <c r="D821" s="10"/>
      <c r="E821" s="10"/>
      <c r="F821" s="10"/>
      <c r="G821" s="10"/>
      <c r="H821" s="15"/>
      <c r="I821" s="10"/>
      <c r="J821" s="10"/>
      <c r="K821" s="10"/>
      <c r="L821" s="10"/>
      <c r="M821" s="31"/>
      <c r="N821" s="10"/>
      <c r="O821" s="10"/>
      <c r="P821" s="10"/>
      <c r="Q821" s="10"/>
      <c r="R821" s="10"/>
      <c r="S821" s="10"/>
      <c r="T821" s="10"/>
      <c r="U821" s="10"/>
      <c r="V821" s="10"/>
      <c r="W821" s="10"/>
      <c r="X821" s="10"/>
    </row>
    <row r="822" ht="22.5" customHeight="1">
      <c r="A822" s="10"/>
      <c r="B822" s="10"/>
      <c r="C822" s="10"/>
      <c r="D822" s="10"/>
      <c r="E822" s="10"/>
      <c r="F822" s="10"/>
      <c r="G822" s="10"/>
      <c r="H822" s="15"/>
      <c r="I822" s="10"/>
      <c r="J822" s="10"/>
      <c r="K822" s="10"/>
      <c r="L822" s="10"/>
      <c r="M822" s="31"/>
      <c r="N822" s="10"/>
      <c r="O822" s="10"/>
      <c r="P822" s="10"/>
      <c r="Q822" s="10"/>
      <c r="R822" s="10"/>
      <c r="S822" s="10"/>
      <c r="T822" s="10"/>
      <c r="U822" s="10"/>
      <c r="V822" s="10"/>
      <c r="W822" s="10"/>
      <c r="X822" s="10"/>
    </row>
    <row r="823" ht="22.5" customHeight="1">
      <c r="A823" s="10"/>
      <c r="B823" s="10"/>
      <c r="C823" s="10"/>
      <c r="D823" s="10"/>
      <c r="E823" s="10"/>
      <c r="F823" s="10"/>
      <c r="G823" s="10"/>
      <c r="H823" s="15"/>
      <c r="I823" s="10"/>
      <c r="J823" s="10"/>
      <c r="K823" s="10"/>
      <c r="L823" s="10"/>
      <c r="M823" s="31"/>
      <c r="N823" s="10"/>
      <c r="O823" s="10"/>
      <c r="P823" s="10"/>
      <c r="Q823" s="10"/>
      <c r="R823" s="10"/>
      <c r="S823" s="10"/>
      <c r="T823" s="10"/>
      <c r="U823" s="10"/>
      <c r="V823" s="10"/>
      <c r="W823" s="10"/>
      <c r="X823" s="10"/>
    </row>
    <row r="824" ht="22.5" customHeight="1">
      <c r="A824" s="10"/>
      <c r="B824" s="10"/>
      <c r="C824" s="10"/>
      <c r="D824" s="10"/>
      <c r="E824" s="10"/>
      <c r="F824" s="10"/>
      <c r="G824" s="10"/>
      <c r="H824" s="15"/>
      <c r="I824" s="10"/>
      <c r="J824" s="10"/>
      <c r="K824" s="10"/>
      <c r="L824" s="10"/>
      <c r="M824" s="31"/>
      <c r="N824" s="10"/>
      <c r="O824" s="10"/>
      <c r="P824" s="10"/>
      <c r="Q824" s="10"/>
      <c r="R824" s="10"/>
      <c r="S824" s="10"/>
      <c r="T824" s="10"/>
      <c r="U824" s="10"/>
      <c r="V824" s="10"/>
      <c r="W824" s="10"/>
      <c r="X824" s="10"/>
    </row>
    <row r="825" ht="22.5" customHeight="1">
      <c r="A825" s="10"/>
      <c r="B825" s="10"/>
      <c r="C825" s="10"/>
      <c r="D825" s="10"/>
      <c r="E825" s="10"/>
      <c r="F825" s="10"/>
      <c r="G825" s="10"/>
      <c r="H825" s="15"/>
      <c r="I825" s="10"/>
      <c r="J825" s="10"/>
      <c r="K825" s="10"/>
      <c r="L825" s="10"/>
      <c r="M825" s="31"/>
      <c r="N825" s="10"/>
      <c r="O825" s="10"/>
      <c r="P825" s="10"/>
      <c r="Q825" s="10"/>
      <c r="R825" s="10"/>
      <c r="S825" s="10"/>
      <c r="T825" s="10"/>
      <c r="U825" s="10"/>
      <c r="V825" s="10"/>
      <c r="W825" s="10"/>
      <c r="X825" s="10"/>
    </row>
    <row r="826" ht="22.5" customHeight="1">
      <c r="A826" s="10"/>
      <c r="B826" s="10"/>
      <c r="C826" s="10"/>
      <c r="D826" s="10"/>
      <c r="E826" s="10"/>
      <c r="F826" s="10"/>
      <c r="G826" s="10"/>
      <c r="H826" s="15"/>
      <c r="I826" s="10"/>
      <c r="J826" s="10"/>
      <c r="K826" s="10"/>
      <c r="L826" s="10"/>
      <c r="M826" s="31"/>
      <c r="N826" s="10"/>
      <c r="O826" s="10"/>
      <c r="P826" s="10"/>
      <c r="Q826" s="10"/>
      <c r="R826" s="10"/>
      <c r="S826" s="10"/>
      <c r="T826" s="10"/>
      <c r="U826" s="10"/>
      <c r="V826" s="10"/>
      <c r="W826" s="10"/>
      <c r="X826" s="10"/>
    </row>
    <row r="827" ht="22.5" customHeight="1">
      <c r="A827" s="10"/>
      <c r="B827" s="10"/>
      <c r="C827" s="10"/>
      <c r="D827" s="10"/>
      <c r="E827" s="10"/>
      <c r="F827" s="10"/>
      <c r="G827" s="10"/>
      <c r="H827" s="15"/>
      <c r="I827" s="10"/>
      <c r="J827" s="10"/>
      <c r="K827" s="10"/>
      <c r="L827" s="10"/>
      <c r="M827" s="31"/>
      <c r="N827" s="10"/>
      <c r="O827" s="10"/>
      <c r="P827" s="10"/>
      <c r="Q827" s="10"/>
      <c r="R827" s="10"/>
      <c r="S827" s="10"/>
      <c r="T827" s="10"/>
      <c r="U827" s="10"/>
      <c r="V827" s="10"/>
      <c r="W827" s="10"/>
      <c r="X827" s="10"/>
    </row>
    <row r="828" ht="22.5" customHeight="1">
      <c r="A828" s="10"/>
      <c r="B828" s="10"/>
      <c r="C828" s="10"/>
      <c r="D828" s="10"/>
      <c r="E828" s="10"/>
      <c r="F828" s="10"/>
      <c r="G828" s="10"/>
      <c r="H828" s="15"/>
      <c r="I828" s="10"/>
      <c r="J828" s="10"/>
      <c r="K828" s="10"/>
      <c r="L828" s="10"/>
      <c r="M828" s="31"/>
      <c r="N828" s="10"/>
      <c r="O828" s="10"/>
      <c r="P828" s="10"/>
      <c r="Q828" s="10"/>
      <c r="R828" s="10"/>
      <c r="S828" s="10"/>
      <c r="T828" s="10"/>
      <c r="U828" s="10"/>
      <c r="V828" s="10"/>
      <c r="W828" s="10"/>
      <c r="X828" s="10"/>
    </row>
    <row r="829" ht="22.5" customHeight="1">
      <c r="A829" s="10"/>
      <c r="B829" s="10"/>
      <c r="C829" s="10"/>
      <c r="D829" s="10"/>
      <c r="E829" s="10"/>
      <c r="F829" s="10"/>
      <c r="G829" s="10"/>
      <c r="H829" s="15"/>
      <c r="I829" s="10"/>
      <c r="J829" s="10"/>
      <c r="K829" s="10"/>
      <c r="L829" s="10"/>
      <c r="M829" s="31"/>
      <c r="N829" s="10"/>
      <c r="O829" s="10"/>
      <c r="P829" s="10"/>
      <c r="Q829" s="10"/>
      <c r="R829" s="10"/>
      <c r="S829" s="10"/>
      <c r="T829" s="10"/>
      <c r="U829" s="10"/>
      <c r="V829" s="10"/>
      <c r="W829" s="10"/>
      <c r="X829" s="10"/>
    </row>
    <row r="830" ht="22.5" customHeight="1">
      <c r="A830" s="10"/>
      <c r="B830" s="10"/>
      <c r="C830" s="10"/>
      <c r="D830" s="10"/>
      <c r="E830" s="10"/>
      <c r="F830" s="10"/>
      <c r="G830" s="10"/>
      <c r="H830" s="15"/>
      <c r="I830" s="10"/>
      <c r="J830" s="10"/>
      <c r="K830" s="10"/>
      <c r="L830" s="10"/>
      <c r="M830" s="31"/>
      <c r="N830" s="10"/>
      <c r="O830" s="10"/>
      <c r="P830" s="10"/>
      <c r="Q830" s="10"/>
      <c r="R830" s="10"/>
      <c r="S830" s="10"/>
      <c r="T830" s="10"/>
      <c r="U830" s="10"/>
      <c r="V830" s="10"/>
      <c r="W830" s="10"/>
      <c r="X830" s="10"/>
    </row>
    <row r="831" ht="22.5" customHeight="1">
      <c r="A831" s="10"/>
      <c r="B831" s="10"/>
      <c r="C831" s="10"/>
      <c r="D831" s="10"/>
      <c r="E831" s="10"/>
      <c r="F831" s="10"/>
      <c r="G831" s="10"/>
      <c r="H831" s="15"/>
      <c r="I831" s="10"/>
      <c r="J831" s="10"/>
      <c r="K831" s="10"/>
      <c r="L831" s="10"/>
      <c r="M831" s="31"/>
      <c r="N831" s="10"/>
      <c r="O831" s="10"/>
      <c r="P831" s="10"/>
      <c r="Q831" s="10"/>
      <c r="R831" s="10"/>
      <c r="S831" s="10"/>
      <c r="T831" s="10"/>
      <c r="U831" s="10"/>
      <c r="V831" s="10"/>
      <c r="W831" s="10"/>
      <c r="X831" s="10"/>
    </row>
    <row r="832" ht="22.5" customHeight="1">
      <c r="A832" s="10"/>
      <c r="B832" s="10"/>
      <c r="C832" s="10"/>
      <c r="D832" s="10"/>
      <c r="E832" s="10"/>
      <c r="F832" s="10"/>
      <c r="G832" s="10"/>
      <c r="H832" s="15"/>
      <c r="I832" s="10"/>
      <c r="J832" s="10"/>
      <c r="K832" s="10"/>
      <c r="L832" s="10"/>
      <c r="M832" s="31"/>
      <c r="N832" s="10"/>
      <c r="O832" s="10"/>
      <c r="P832" s="10"/>
      <c r="Q832" s="10"/>
      <c r="R832" s="10"/>
      <c r="S832" s="10"/>
      <c r="T832" s="10"/>
      <c r="U832" s="10"/>
      <c r="V832" s="10"/>
      <c r="W832" s="10"/>
      <c r="X832" s="10"/>
    </row>
    <row r="833" ht="22.5" customHeight="1">
      <c r="A833" s="10"/>
      <c r="B833" s="10"/>
      <c r="C833" s="10"/>
      <c r="D833" s="10"/>
      <c r="E833" s="10"/>
      <c r="F833" s="10"/>
      <c r="G833" s="10"/>
      <c r="H833" s="15"/>
      <c r="I833" s="10"/>
      <c r="J833" s="10"/>
      <c r="K833" s="10"/>
      <c r="L833" s="10"/>
      <c r="M833" s="31"/>
      <c r="N833" s="10"/>
      <c r="O833" s="10"/>
      <c r="P833" s="10"/>
      <c r="Q833" s="10"/>
      <c r="R833" s="10"/>
      <c r="S833" s="10"/>
      <c r="T833" s="10"/>
      <c r="U833" s="10"/>
      <c r="V833" s="10"/>
      <c r="W833" s="10"/>
      <c r="X833" s="10"/>
    </row>
    <row r="834" ht="22.5" customHeight="1">
      <c r="A834" s="10"/>
      <c r="B834" s="10"/>
      <c r="C834" s="10"/>
      <c r="D834" s="10"/>
      <c r="E834" s="10"/>
      <c r="F834" s="10"/>
      <c r="G834" s="10"/>
      <c r="H834" s="15"/>
      <c r="I834" s="10"/>
      <c r="J834" s="10"/>
      <c r="K834" s="10"/>
      <c r="L834" s="10"/>
      <c r="M834" s="31"/>
      <c r="N834" s="10"/>
      <c r="O834" s="10"/>
      <c r="P834" s="10"/>
      <c r="Q834" s="10"/>
      <c r="R834" s="10"/>
      <c r="S834" s="10"/>
      <c r="T834" s="10"/>
      <c r="U834" s="10"/>
      <c r="V834" s="10"/>
      <c r="W834" s="10"/>
      <c r="X834" s="10"/>
    </row>
    <row r="835" ht="22.5" customHeight="1">
      <c r="A835" s="10"/>
      <c r="B835" s="10"/>
      <c r="C835" s="10"/>
      <c r="D835" s="10"/>
      <c r="E835" s="10"/>
      <c r="F835" s="10"/>
      <c r="G835" s="10"/>
      <c r="H835" s="15"/>
      <c r="I835" s="10"/>
      <c r="J835" s="10"/>
      <c r="K835" s="10"/>
      <c r="L835" s="10"/>
      <c r="M835" s="31"/>
      <c r="N835" s="10"/>
      <c r="O835" s="10"/>
      <c r="P835" s="10"/>
      <c r="Q835" s="10"/>
      <c r="R835" s="10"/>
      <c r="S835" s="10"/>
      <c r="T835" s="10"/>
      <c r="U835" s="10"/>
      <c r="V835" s="10"/>
      <c r="W835" s="10"/>
      <c r="X835" s="10"/>
    </row>
    <row r="836" ht="22.5" customHeight="1">
      <c r="A836" s="10"/>
      <c r="B836" s="10"/>
      <c r="C836" s="10"/>
      <c r="D836" s="10"/>
      <c r="E836" s="10"/>
      <c r="F836" s="10"/>
      <c r="G836" s="10"/>
      <c r="H836" s="15"/>
      <c r="I836" s="10"/>
      <c r="J836" s="10"/>
      <c r="K836" s="10"/>
      <c r="L836" s="10"/>
      <c r="M836" s="31"/>
      <c r="N836" s="10"/>
      <c r="O836" s="10"/>
      <c r="P836" s="10"/>
      <c r="Q836" s="10"/>
      <c r="R836" s="10"/>
      <c r="S836" s="10"/>
      <c r="T836" s="10"/>
      <c r="U836" s="10"/>
      <c r="V836" s="10"/>
      <c r="W836" s="10"/>
      <c r="X836" s="10"/>
    </row>
    <row r="837" ht="22.5" customHeight="1">
      <c r="A837" s="10"/>
      <c r="B837" s="10"/>
      <c r="C837" s="10"/>
      <c r="D837" s="10"/>
      <c r="E837" s="10"/>
      <c r="F837" s="10"/>
      <c r="G837" s="10"/>
      <c r="H837" s="15"/>
      <c r="I837" s="10"/>
      <c r="J837" s="10"/>
      <c r="K837" s="10"/>
      <c r="L837" s="10"/>
      <c r="M837" s="31"/>
      <c r="N837" s="10"/>
      <c r="O837" s="10"/>
      <c r="P837" s="10"/>
      <c r="Q837" s="10"/>
      <c r="R837" s="10"/>
      <c r="S837" s="10"/>
      <c r="T837" s="10"/>
      <c r="U837" s="10"/>
      <c r="V837" s="10"/>
      <c r="W837" s="10"/>
      <c r="X837" s="10"/>
    </row>
    <row r="838" ht="22.5" customHeight="1">
      <c r="A838" s="10"/>
      <c r="B838" s="10"/>
      <c r="C838" s="10"/>
      <c r="D838" s="10"/>
      <c r="E838" s="10"/>
      <c r="F838" s="10"/>
      <c r="G838" s="10"/>
      <c r="H838" s="15"/>
      <c r="I838" s="10"/>
      <c r="J838" s="10"/>
      <c r="K838" s="10"/>
      <c r="L838" s="10"/>
      <c r="M838" s="31"/>
      <c r="N838" s="10"/>
      <c r="O838" s="10"/>
      <c r="P838" s="10"/>
      <c r="Q838" s="10"/>
      <c r="R838" s="10"/>
      <c r="S838" s="10"/>
      <c r="T838" s="10"/>
      <c r="U838" s="10"/>
      <c r="V838" s="10"/>
      <c r="W838" s="10"/>
      <c r="X838" s="10"/>
    </row>
    <row r="839" ht="22.5" customHeight="1">
      <c r="A839" s="10"/>
      <c r="B839" s="10"/>
      <c r="C839" s="10"/>
      <c r="D839" s="10"/>
      <c r="E839" s="10"/>
      <c r="F839" s="10"/>
      <c r="G839" s="10"/>
      <c r="H839" s="15"/>
      <c r="I839" s="10"/>
      <c r="J839" s="10"/>
      <c r="K839" s="10"/>
      <c r="L839" s="10"/>
      <c r="M839" s="31"/>
      <c r="N839" s="10"/>
      <c r="O839" s="10"/>
      <c r="P839" s="10"/>
      <c r="Q839" s="10"/>
      <c r="R839" s="10"/>
      <c r="S839" s="10"/>
      <c r="T839" s="10"/>
      <c r="U839" s="10"/>
      <c r="V839" s="10"/>
      <c r="W839" s="10"/>
      <c r="X839" s="10"/>
    </row>
    <row r="840" ht="22.5" customHeight="1">
      <c r="A840" s="10"/>
      <c r="B840" s="10"/>
      <c r="C840" s="10"/>
      <c r="D840" s="10"/>
      <c r="E840" s="10"/>
      <c r="F840" s="10"/>
      <c r="G840" s="10"/>
      <c r="H840" s="15"/>
      <c r="I840" s="10"/>
      <c r="J840" s="10"/>
      <c r="K840" s="10"/>
      <c r="L840" s="10"/>
      <c r="M840" s="31"/>
      <c r="N840" s="10"/>
      <c r="O840" s="10"/>
      <c r="P840" s="10"/>
      <c r="Q840" s="10"/>
      <c r="R840" s="10"/>
      <c r="S840" s="10"/>
      <c r="T840" s="10"/>
      <c r="U840" s="10"/>
      <c r="V840" s="10"/>
      <c r="W840" s="10"/>
      <c r="X840" s="10"/>
    </row>
    <row r="841" ht="22.5" customHeight="1">
      <c r="A841" s="10"/>
      <c r="B841" s="10"/>
      <c r="C841" s="10"/>
      <c r="D841" s="10"/>
      <c r="E841" s="10"/>
      <c r="F841" s="10"/>
      <c r="G841" s="10"/>
      <c r="H841" s="15"/>
      <c r="I841" s="10"/>
      <c r="J841" s="10"/>
      <c r="K841" s="10"/>
      <c r="L841" s="10"/>
      <c r="M841" s="31"/>
      <c r="N841" s="10"/>
      <c r="O841" s="10"/>
      <c r="P841" s="10"/>
      <c r="Q841" s="10"/>
      <c r="R841" s="10"/>
      <c r="S841" s="10"/>
      <c r="T841" s="10"/>
      <c r="U841" s="10"/>
      <c r="V841" s="10"/>
      <c r="W841" s="10"/>
      <c r="X841" s="10"/>
    </row>
    <row r="842" ht="22.5" customHeight="1">
      <c r="A842" s="10"/>
      <c r="B842" s="10"/>
      <c r="C842" s="10"/>
      <c r="D842" s="10"/>
      <c r="E842" s="10"/>
      <c r="F842" s="10"/>
      <c r="G842" s="10"/>
      <c r="H842" s="15"/>
      <c r="I842" s="10"/>
      <c r="J842" s="10"/>
      <c r="K842" s="10"/>
      <c r="L842" s="10"/>
      <c r="M842" s="31"/>
      <c r="N842" s="10"/>
      <c r="O842" s="10"/>
      <c r="P842" s="10"/>
      <c r="Q842" s="10"/>
      <c r="R842" s="10"/>
      <c r="S842" s="10"/>
      <c r="T842" s="10"/>
      <c r="U842" s="10"/>
      <c r="V842" s="10"/>
      <c r="W842" s="10"/>
      <c r="X842" s="10"/>
    </row>
    <row r="843" ht="22.5" customHeight="1">
      <c r="A843" s="10"/>
      <c r="B843" s="10"/>
      <c r="C843" s="10"/>
      <c r="D843" s="10"/>
      <c r="E843" s="10"/>
      <c r="F843" s="10"/>
      <c r="G843" s="10"/>
      <c r="H843" s="15"/>
      <c r="I843" s="10"/>
      <c r="J843" s="10"/>
      <c r="K843" s="10"/>
      <c r="L843" s="10"/>
      <c r="M843" s="31"/>
      <c r="N843" s="10"/>
      <c r="O843" s="10"/>
      <c r="P843" s="10"/>
      <c r="Q843" s="10"/>
      <c r="R843" s="10"/>
      <c r="S843" s="10"/>
      <c r="T843" s="10"/>
      <c r="U843" s="10"/>
      <c r="V843" s="10"/>
      <c r="W843" s="10"/>
      <c r="X843" s="10"/>
    </row>
    <row r="844" ht="22.5" customHeight="1">
      <c r="A844" s="10"/>
      <c r="B844" s="10"/>
      <c r="C844" s="10"/>
      <c r="D844" s="10"/>
      <c r="E844" s="10"/>
      <c r="F844" s="10"/>
      <c r="G844" s="10"/>
      <c r="H844" s="15"/>
      <c r="I844" s="10"/>
      <c r="J844" s="10"/>
      <c r="K844" s="10"/>
      <c r="L844" s="10"/>
      <c r="M844" s="31"/>
      <c r="N844" s="10"/>
      <c r="O844" s="10"/>
      <c r="P844" s="10"/>
      <c r="Q844" s="10"/>
      <c r="R844" s="10"/>
      <c r="S844" s="10"/>
      <c r="T844" s="10"/>
      <c r="U844" s="10"/>
      <c r="V844" s="10"/>
      <c r="W844" s="10"/>
      <c r="X844" s="10"/>
    </row>
    <row r="845" ht="22.5" customHeight="1">
      <c r="A845" s="10"/>
      <c r="B845" s="10"/>
      <c r="C845" s="10"/>
      <c r="D845" s="10"/>
      <c r="E845" s="10"/>
      <c r="F845" s="10"/>
      <c r="G845" s="10"/>
      <c r="H845" s="15"/>
      <c r="I845" s="10"/>
      <c r="J845" s="10"/>
      <c r="K845" s="10"/>
      <c r="L845" s="10"/>
      <c r="M845" s="31"/>
      <c r="N845" s="10"/>
      <c r="O845" s="10"/>
      <c r="P845" s="10"/>
      <c r="Q845" s="10"/>
      <c r="R845" s="10"/>
      <c r="S845" s="10"/>
      <c r="T845" s="10"/>
      <c r="U845" s="10"/>
      <c r="V845" s="10"/>
      <c r="W845" s="10"/>
      <c r="X845" s="10"/>
    </row>
    <row r="846" ht="22.5" customHeight="1">
      <c r="A846" s="10"/>
      <c r="B846" s="10"/>
      <c r="C846" s="10"/>
      <c r="D846" s="10"/>
      <c r="E846" s="10"/>
      <c r="F846" s="10"/>
      <c r="G846" s="10"/>
      <c r="H846" s="15"/>
      <c r="I846" s="10"/>
      <c r="J846" s="10"/>
      <c r="K846" s="10"/>
      <c r="L846" s="10"/>
      <c r="M846" s="31"/>
      <c r="N846" s="10"/>
      <c r="O846" s="10"/>
      <c r="P846" s="10"/>
      <c r="Q846" s="10"/>
      <c r="R846" s="10"/>
      <c r="S846" s="10"/>
      <c r="T846" s="10"/>
      <c r="U846" s="10"/>
      <c r="V846" s="10"/>
      <c r="W846" s="10"/>
      <c r="X846" s="10"/>
    </row>
    <row r="847" ht="22.5" customHeight="1">
      <c r="A847" s="10"/>
      <c r="B847" s="10"/>
      <c r="C847" s="10"/>
      <c r="D847" s="10"/>
      <c r="E847" s="10"/>
      <c r="F847" s="10"/>
      <c r="G847" s="10"/>
      <c r="H847" s="15"/>
      <c r="I847" s="10"/>
      <c r="J847" s="10"/>
      <c r="K847" s="10"/>
      <c r="L847" s="10"/>
      <c r="M847" s="31"/>
      <c r="N847" s="10"/>
      <c r="O847" s="10"/>
      <c r="P847" s="10"/>
      <c r="Q847" s="10"/>
      <c r="R847" s="10"/>
      <c r="S847" s="10"/>
      <c r="T847" s="10"/>
      <c r="U847" s="10"/>
      <c r="V847" s="10"/>
      <c r="W847" s="10"/>
      <c r="X847" s="10"/>
    </row>
    <row r="848" ht="22.5" customHeight="1">
      <c r="A848" s="10"/>
      <c r="B848" s="10"/>
      <c r="C848" s="10"/>
      <c r="D848" s="10"/>
      <c r="E848" s="10"/>
      <c r="F848" s="10"/>
      <c r="G848" s="10"/>
      <c r="H848" s="15"/>
      <c r="I848" s="10"/>
      <c r="J848" s="10"/>
      <c r="K848" s="10"/>
      <c r="L848" s="10"/>
      <c r="M848" s="31"/>
      <c r="N848" s="10"/>
      <c r="O848" s="10"/>
      <c r="P848" s="10"/>
      <c r="Q848" s="10"/>
      <c r="R848" s="10"/>
      <c r="S848" s="10"/>
      <c r="T848" s="10"/>
      <c r="U848" s="10"/>
      <c r="V848" s="10"/>
      <c r="W848" s="10"/>
      <c r="X848" s="10"/>
    </row>
    <row r="849" ht="22.5" customHeight="1">
      <c r="A849" s="10"/>
      <c r="B849" s="10"/>
      <c r="C849" s="10"/>
      <c r="D849" s="10"/>
      <c r="E849" s="10"/>
      <c r="F849" s="10"/>
      <c r="G849" s="10"/>
      <c r="H849" s="15"/>
      <c r="I849" s="10"/>
      <c r="J849" s="10"/>
      <c r="K849" s="10"/>
      <c r="L849" s="10"/>
      <c r="M849" s="31"/>
      <c r="N849" s="10"/>
      <c r="O849" s="10"/>
      <c r="P849" s="10"/>
      <c r="Q849" s="10"/>
      <c r="R849" s="10"/>
      <c r="S849" s="10"/>
      <c r="T849" s="10"/>
      <c r="U849" s="10"/>
      <c r="V849" s="10"/>
      <c r="W849" s="10"/>
      <c r="X849" s="10"/>
    </row>
    <row r="850" ht="22.5" customHeight="1">
      <c r="A850" s="10"/>
      <c r="B850" s="10"/>
      <c r="C850" s="10"/>
      <c r="D850" s="10"/>
      <c r="E850" s="10"/>
      <c r="F850" s="10"/>
      <c r="G850" s="10"/>
      <c r="H850" s="15"/>
      <c r="I850" s="10"/>
      <c r="J850" s="10"/>
      <c r="K850" s="10"/>
      <c r="L850" s="10"/>
      <c r="M850" s="31"/>
      <c r="N850" s="10"/>
      <c r="O850" s="10"/>
      <c r="P850" s="10"/>
      <c r="Q850" s="10"/>
      <c r="R850" s="10"/>
      <c r="S850" s="10"/>
      <c r="T850" s="10"/>
      <c r="U850" s="10"/>
      <c r="V850" s="10"/>
      <c r="W850" s="10"/>
      <c r="X850" s="10"/>
    </row>
    <row r="851" ht="22.5" customHeight="1">
      <c r="A851" s="10"/>
      <c r="B851" s="10"/>
      <c r="C851" s="10"/>
      <c r="D851" s="10"/>
      <c r="E851" s="10"/>
      <c r="F851" s="10"/>
      <c r="G851" s="10"/>
      <c r="H851" s="15"/>
      <c r="I851" s="10"/>
      <c r="J851" s="10"/>
      <c r="K851" s="10"/>
      <c r="L851" s="10"/>
      <c r="M851" s="31"/>
      <c r="N851" s="10"/>
      <c r="O851" s="10"/>
      <c r="P851" s="10"/>
      <c r="Q851" s="10"/>
      <c r="R851" s="10"/>
      <c r="S851" s="10"/>
      <c r="T851" s="10"/>
      <c r="U851" s="10"/>
      <c r="V851" s="10"/>
      <c r="W851" s="10"/>
      <c r="X851" s="10"/>
    </row>
    <row r="852" ht="22.5" customHeight="1">
      <c r="A852" s="10"/>
      <c r="B852" s="10"/>
      <c r="C852" s="10"/>
      <c r="D852" s="10"/>
      <c r="E852" s="10"/>
      <c r="F852" s="10"/>
      <c r="G852" s="10"/>
      <c r="H852" s="15"/>
      <c r="I852" s="10"/>
      <c r="J852" s="10"/>
      <c r="K852" s="10"/>
      <c r="L852" s="10"/>
      <c r="M852" s="31"/>
      <c r="N852" s="10"/>
      <c r="O852" s="10"/>
      <c r="P852" s="10"/>
      <c r="Q852" s="10"/>
      <c r="R852" s="10"/>
      <c r="S852" s="10"/>
      <c r="T852" s="10"/>
      <c r="U852" s="10"/>
      <c r="V852" s="10"/>
      <c r="W852" s="10"/>
      <c r="X852" s="10"/>
    </row>
    <row r="853" ht="22.5" customHeight="1">
      <c r="A853" s="10"/>
      <c r="B853" s="10"/>
      <c r="C853" s="10"/>
      <c r="D853" s="10"/>
      <c r="E853" s="10"/>
      <c r="F853" s="10"/>
      <c r="G853" s="10"/>
      <c r="H853" s="15"/>
      <c r="I853" s="10"/>
      <c r="J853" s="10"/>
      <c r="K853" s="10"/>
      <c r="L853" s="10"/>
      <c r="M853" s="31"/>
      <c r="N853" s="10"/>
      <c r="O853" s="10"/>
      <c r="P853" s="10"/>
      <c r="Q853" s="10"/>
      <c r="R853" s="10"/>
      <c r="S853" s="10"/>
      <c r="T853" s="10"/>
      <c r="U853" s="10"/>
      <c r="V853" s="10"/>
      <c r="W853" s="10"/>
      <c r="X853" s="10"/>
    </row>
    <row r="854" ht="22.5" customHeight="1">
      <c r="A854" s="10"/>
      <c r="B854" s="10"/>
      <c r="C854" s="10"/>
      <c r="D854" s="10"/>
      <c r="E854" s="10"/>
      <c r="F854" s="10"/>
      <c r="G854" s="10"/>
      <c r="H854" s="15"/>
      <c r="I854" s="10"/>
      <c r="J854" s="10"/>
      <c r="K854" s="10"/>
      <c r="L854" s="10"/>
      <c r="M854" s="31"/>
      <c r="N854" s="10"/>
      <c r="O854" s="10"/>
      <c r="P854" s="10"/>
      <c r="Q854" s="10"/>
      <c r="R854" s="10"/>
      <c r="S854" s="10"/>
      <c r="T854" s="10"/>
      <c r="U854" s="10"/>
      <c r="V854" s="10"/>
      <c r="W854" s="10"/>
      <c r="X854" s="10"/>
    </row>
    <row r="855" ht="22.5" customHeight="1">
      <c r="A855" s="10"/>
      <c r="B855" s="10"/>
      <c r="C855" s="10"/>
      <c r="D855" s="10"/>
      <c r="E855" s="10"/>
      <c r="F855" s="10"/>
      <c r="G855" s="10"/>
      <c r="H855" s="15"/>
      <c r="I855" s="10"/>
      <c r="J855" s="10"/>
      <c r="K855" s="10"/>
      <c r="L855" s="10"/>
      <c r="M855" s="31"/>
      <c r="N855" s="10"/>
      <c r="O855" s="10"/>
      <c r="P855" s="10"/>
      <c r="Q855" s="10"/>
      <c r="R855" s="10"/>
      <c r="S855" s="10"/>
      <c r="T855" s="10"/>
      <c r="U855" s="10"/>
      <c r="V855" s="10"/>
      <c r="W855" s="10"/>
      <c r="X855" s="10"/>
    </row>
    <row r="856" ht="22.5" customHeight="1">
      <c r="A856" s="10"/>
      <c r="B856" s="10"/>
      <c r="C856" s="10"/>
      <c r="D856" s="10"/>
      <c r="E856" s="10"/>
      <c r="F856" s="10"/>
      <c r="G856" s="10"/>
      <c r="H856" s="15"/>
      <c r="I856" s="10"/>
      <c r="J856" s="10"/>
      <c r="K856" s="10"/>
      <c r="L856" s="10"/>
      <c r="M856" s="31"/>
      <c r="N856" s="10"/>
      <c r="O856" s="10"/>
      <c r="P856" s="10"/>
      <c r="Q856" s="10"/>
      <c r="R856" s="10"/>
      <c r="S856" s="10"/>
      <c r="T856" s="10"/>
      <c r="U856" s="10"/>
      <c r="V856" s="10"/>
      <c r="W856" s="10"/>
      <c r="X856" s="10"/>
    </row>
    <row r="857" ht="22.5" customHeight="1">
      <c r="A857" s="10"/>
      <c r="B857" s="10"/>
      <c r="C857" s="10"/>
      <c r="D857" s="10"/>
      <c r="E857" s="10"/>
      <c r="F857" s="10"/>
      <c r="G857" s="10"/>
      <c r="H857" s="15"/>
      <c r="I857" s="10"/>
      <c r="J857" s="10"/>
      <c r="K857" s="10"/>
      <c r="L857" s="10"/>
      <c r="M857" s="31"/>
      <c r="N857" s="10"/>
      <c r="O857" s="10"/>
      <c r="P857" s="10"/>
      <c r="Q857" s="10"/>
      <c r="R857" s="10"/>
      <c r="S857" s="10"/>
      <c r="T857" s="10"/>
      <c r="U857" s="10"/>
      <c r="V857" s="10"/>
      <c r="W857" s="10"/>
      <c r="X857" s="10"/>
    </row>
    <row r="858" ht="22.5" customHeight="1">
      <c r="A858" s="10"/>
      <c r="B858" s="10"/>
      <c r="C858" s="10"/>
      <c r="D858" s="10"/>
      <c r="E858" s="10"/>
      <c r="F858" s="10"/>
      <c r="G858" s="10"/>
      <c r="H858" s="15"/>
      <c r="I858" s="10"/>
      <c r="J858" s="10"/>
      <c r="K858" s="10"/>
      <c r="L858" s="10"/>
      <c r="M858" s="31"/>
      <c r="N858" s="10"/>
      <c r="O858" s="10"/>
      <c r="P858" s="10"/>
      <c r="Q858" s="10"/>
      <c r="R858" s="10"/>
      <c r="S858" s="10"/>
      <c r="T858" s="10"/>
      <c r="U858" s="10"/>
      <c r="V858" s="10"/>
      <c r="W858" s="10"/>
      <c r="X858" s="10"/>
    </row>
    <row r="859" ht="22.5" customHeight="1">
      <c r="A859" s="10"/>
      <c r="B859" s="10"/>
      <c r="C859" s="10"/>
      <c r="D859" s="10"/>
      <c r="E859" s="10"/>
      <c r="F859" s="10"/>
      <c r="G859" s="10"/>
      <c r="H859" s="15"/>
      <c r="I859" s="10"/>
      <c r="J859" s="10"/>
      <c r="K859" s="10"/>
      <c r="L859" s="10"/>
      <c r="M859" s="31"/>
      <c r="N859" s="10"/>
      <c r="O859" s="10"/>
      <c r="P859" s="10"/>
      <c r="Q859" s="10"/>
      <c r="R859" s="10"/>
      <c r="S859" s="10"/>
      <c r="T859" s="10"/>
      <c r="U859" s="10"/>
      <c r="V859" s="10"/>
      <c r="W859" s="10"/>
      <c r="X859" s="10"/>
    </row>
    <row r="860" ht="22.5" customHeight="1">
      <c r="A860" s="10"/>
      <c r="B860" s="10"/>
      <c r="C860" s="10"/>
      <c r="D860" s="10"/>
      <c r="E860" s="10"/>
      <c r="F860" s="10"/>
      <c r="G860" s="10"/>
      <c r="H860" s="15"/>
      <c r="I860" s="10"/>
      <c r="J860" s="10"/>
      <c r="K860" s="10"/>
      <c r="L860" s="10"/>
      <c r="M860" s="31"/>
      <c r="N860" s="10"/>
      <c r="O860" s="10"/>
      <c r="P860" s="10"/>
      <c r="Q860" s="10"/>
      <c r="R860" s="10"/>
      <c r="S860" s="10"/>
      <c r="T860" s="10"/>
      <c r="U860" s="10"/>
      <c r="V860" s="10"/>
      <c r="W860" s="10"/>
      <c r="X860" s="10"/>
    </row>
    <row r="861" ht="22.5" customHeight="1">
      <c r="A861" s="10"/>
      <c r="B861" s="10"/>
      <c r="C861" s="10"/>
      <c r="D861" s="10"/>
      <c r="E861" s="10"/>
      <c r="F861" s="10"/>
      <c r="G861" s="10"/>
      <c r="H861" s="15"/>
      <c r="I861" s="10"/>
      <c r="J861" s="10"/>
      <c r="K861" s="10"/>
      <c r="L861" s="10"/>
      <c r="M861" s="31"/>
      <c r="N861" s="10"/>
      <c r="O861" s="10"/>
      <c r="P861" s="10"/>
      <c r="Q861" s="10"/>
      <c r="R861" s="10"/>
      <c r="S861" s="10"/>
      <c r="T861" s="10"/>
      <c r="U861" s="10"/>
      <c r="V861" s="10"/>
      <c r="W861" s="10"/>
      <c r="X861" s="10"/>
    </row>
    <row r="862" ht="22.5" customHeight="1">
      <c r="A862" s="10"/>
      <c r="B862" s="10"/>
      <c r="C862" s="10"/>
      <c r="D862" s="10"/>
      <c r="E862" s="10"/>
      <c r="F862" s="10"/>
      <c r="G862" s="10"/>
      <c r="H862" s="15"/>
      <c r="I862" s="10"/>
      <c r="J862" s="10"/>
      <c r="K862" s="10"/>
      <c r="L862" s="10"/>
      <c r="M862" s="31"/>
      <c r="N862" s="10"/>
      <c r="O862" s="10"/>
      <c r="P862" s="10"/>
      <c r="Q862" s="10"/>
      <c r="R862" s="10"/>
      <c r="S862" s="10"/>
      <c r="T862" s="10"/>
      <c r="U862" s="10"/>
      <c r="V862" s="10"/>
      <c r="W862" s="10"/>
      <c r="X862" s="10"/>
    </row>
    <row r="863" ht="22.5" customHeight="1">
      <c r="A863" s="10"/>
      <c r="B863" s="10"/>
      <c r="C863" s="10"/>
      <c r="D863" s="10"/>
      <c r="E863" s="10"/>
      <c r="F863" s="10"/>
      <c r="G863" s="10"/>
      <c r="H863" s="15"/>
      <c r="I863" s="10"/>
      <c r="J863" s="10"/>
      <c r="K863" s="10"/>
      <c r="L863" s="10"/>
      <c r="M863" s="31"/>
      <c r="N863" s="10"/>
      <c r="O863" s="10"/>
      <c r="P863" s="10"/>
      <c r="Q863" s="10"/>
      <c r="R863" s="10"/>
      <c r="S863" s="10"/>
      <c r="T863" s="10"/>
      <c r="U863" s="10"/>
      <c r="V863" s="10"/>
      <c r="W863" s="10"/>
      <c r="X863" s="10"/>
    </row>
    <row r="864" ht="22.5" customHeight="1">
      <c r="A864" s="10"/>
      <c r="B864" s="10"/>
      <c r="C864" s="10"/>
      <c r="D864" s="10"/>
      <c r="E864" s="10"/>
      <c r="F864" s="10"/>
      <c r="G864" s="10"/>
      <c r="H864" s="15"/>
      <c r="I864" s="10"/>
      <c r="J864" s="10"/>
      <c r="K864" s="10"/>
      <c r="L864" s="10"/>
      <c r="M864" s="31"/>
      <c r="N864" s="10"/>
      <c r="O864" s="10"/>
      <c r="P864" s="10"/>
      <c r="Q864" s="10"/>
      <c r="R864" s="10"/>
      <c r="S864" s="10"/>
      <c r="T864" s="10"/>
      <c r="U864" s="10"/>
      <c r="V864" s="10"/>
      <c r="W864" s="10"/>
      <c r="X864" s="10"/>
    </row>
    <row r="865" ht="22.5" customHeight="1">
      <c r="A865" s="10"/>
      <c r="B865" s="10"/>
      <c r="C865" s="10"/>
      <c r="D865" s="10"/>
      <c r="E865" s="10"/>
      <c r="F865" s="10"/>
      <c r="G865" s="10"/>
      <c r="H865" s="15"/>
      <c r="I865" s="10"/>
      <c r="J865" s="10"/>
      <c r="K865" s="10"/>
      <c r="L865" s="10"/>
      <c r="M865" s="31"/>
      <c r="N865" s="10"/>
      <c r="O865" s="10"/>
      <c r="P865" s="10"/>
      <c r="Q865" s="10"/>
      <c r="R865" s="10"/>
      <c r="S865" s="10"/>
      <c r="T865" s="10"/>
      <c r="U865" s="10"/>
      <c r="V865" s="10"/>
      <c r="W865" s="10"/>
      <c r="X865" s="10"/>
    </row>
    <row r="866" ht="22.5" customHeight="1">
      <c r="A866" s="10"/>
      <c r="B866" s="10"/>
      <c r="C866" s="10"/>
      <c r="D866" s="10"/>
      <c r="E866" s="10"/>
      <c r="F866" s="10"/>
      <c r="G866" s="10"/>
      <c r="H866" s="15"/>
      <c r="I866" s="10"/>
      <c r="J866" s="10"/>
      <c r="K866" s="10"/>
      <c r="L866" s="10"/>
      <c r="M866" s="31"/>
      <c r="N866" s="10"/>
      <c r="O866" s="10"/>
      <c r="P866" s="10"/>
      <c r="Q866" s="10"/>
      <c r="R866" s="10"/>
      <c r="S866" s="10"/>
      <c r="T866" s="10"/>
      <c r="U866" s="10"/>
      <c r="V866" s="10"/>
      <c r="W866" s="10"/>
      <c r="X866" s="10"/>
    </row>
    <row r="867" ht="22.5" customHeight="1">
      <c r="A867" s="10"/>
      <c r="B867" s="10"/>
      <c r="C867" s="10"/>
      <c r="D867" s="10"/>
      <c r="E867" s="10"/>
      <c r="F867" s="10"/>
      <c r="G867" s="10"/>
      <c r="H867" s="15"/>
      <c r="I867" s="10"/>
      <c r="J867" s="10"/>
      <c r="K867" s="10"/>
      <c r="L867" s="10"/>
      <c r="M867" s="31"/>
      <c r="N867" s="10"/>
      <c r="O867" s="10"/>
      <c r="P867" s="10"/>
      <c r="Q867" s="10"/>
      <c r="R867" s="10"/>
      <c r="S867" s="10"/>
      <c r="T867" s="10"/>
      <c r="U867" s="10"/>
      <c r="V867" s="10"/>
      <c r="W867" s="10"/>
      <c r="X867" s="10"/>
    </row>
    <row r="868" ht="22.5" customHeight="1">
      <c r="A868" s="10"/>
      <c r="B868" s="10"/>
      <c r="C868" s="10"/>
      <c r="D868" s="10"/>
      <c r="E868" s="10"/>
      <c r="F868" s="10"/>
      <c r="G868" s="10"/>
      <c r="H868" s="15"/>
      <c r="I868" s="10"/>
      <c r="J868" s="10"/>
      <c r="K868" s="10"/>
      <c r="L868" s="10"/>
      <c r="M868" s="31"/>
      <c r="N868" s="10"/>
      <c r="O868" s="10"/>
      <c r="P868" s="10"/>
      <c r="Q868" s="10"/>
      <c r="R868" s="10"/>
      <c r="S868" s="10"/>
      <c r="T868" s="10"/>
      <c r="U868" s="10"/>
      <c r="V868" s="10"/>
      <c r="W868" s="10"/>
      <c r="X868" s="10"/>
    </row>
    <row r="869" ht="22.5" customHeight="1">
      <c r="A869" s="10"/>
      <c r="B869" s="10"/>
      <c r="C869" s="10"/>
      <c r="D869" s="10"/>
      <c r="E869" s="10"/>
      <c r="F869" s="10"/>
      <c r="G869" s="10"/>
      <c r="H869" s="15"/>
      <c r="I869" s="10"/>
      <c r="J869" s="10"/>
      <c r="K869" s="10"/>
      <c r="L869" s="10"/>
      <c r="M869" s="31"/>
      <c r="N869" s="10"/>
      <c r="O869" s="10"/>
      <c r="P869" s="10"/>
      <c r="Q869" s="10"/>
      <c r="R869" s="10"/>
      <c r="S869" s="10"/>
      <c r="T869" s="10"/>
      <c r="U869" s="10"/>
      <c r="V869" s="10"/>
      <c r="W869" s="10"/>
      <c r="X869" s="10"/>
    </row>
    <row r="870" ht="22.5" customHeight="1">
      <c r="A870" s="10"/>
      <c r="B870" s="10"/>
      <c r="C870" s="10"/>
      <c r="D870" s="10"/>
      <c r="E870" s="10"/>
      <c r="F870" s="10"/>
      <c r="G870" s="10"/>
      <c r="H870" s="15"/>
      <c r="I870" s="10"/>
      <c r="J870" s="10"/>
      <c r="K870" s="10"/>
      <c r="L870" s="10"/>
      <c r="M870" s="31"/>
      <c r="N870" s="10"/>
      <c r="O870" s="10"/>
      <c r="P870" s="10"/>
      <c r="Q870" s="10"/>
      <c r="R870" s="10"/>
      <c r="S870" s="10"/>
      <c r="T870" s="10"/>
      <c r="U870" s="10"/>
      <c r="V870" s="10"/>
      <c r="W870" s="10"/>
      <c r="X870" s="10"/>
    </row>
    <row r="871" ht="22.5" customHeight="1">
      <c r="A871" s="10"/>
      <c r="B871" s="10"/>
      <c r="C871" s="10"/>
      <c r="D871" s="10"/>
      <c r="E871" s="10"/>
      <c r="F871" s="10"/>
      <c r="G871" s="10"/>
      <c r="H871" s="15"/>
      <c r="I871" s="10"/>
      <c r="J871" s="10"/>
      <c r="K871" s="10"/>
      <c r="L871" s="10"/>
      <c r="M871" s="31"/>
      <c r="N871" s="10"/>
      <c r="O871" s="10"/>
      <c r="P871" s="10"/>
      <c r="Q871" s="10"/>
      <c r="R871" s="10"/>
      <c r="S871" s="10"/>
      <c r="T871" s="10"/>
      <c r="U871" s="10"/>
      <c r="V871" s="10"/>
      <c r="W871" s="10"/>
      <c r="X871" s="10"/>
    </row>
    <row r="872" ht="22.5" customHeight="1">
      <c r="A872" s="10"/>
      <c r="B872" s="10"/>
      <c r="C872" s="10"/>
      <c r="D872" s="10"/>
      <c r="E872" s="10"/>
      <c r="F872" s="10"/>
      <c r="G872" s="10"/>
      <c r="H872" s="15"/>
      <c r="I872" s="10"/>
      <c r="J872" s="10"/>
      <c r="K872" s="10"/>
      <c r="L872" s="10"/>
      <c r="M872" s="31"/>
      <c r="N872" s="10"/>
      <c r="O872" s="10"/>
      <c r="P872" s="10"/>
      <c r="Q872" s="10"/>
      <c r="R872" s="10"/>
      <c r="S872" s="10"/>
      <c r="T872" s="10"/>
      <c r="U872" s="10"/>
      <c r="V872" s="10"/>
      <c r="W872" s="10"/>
      <c r="X872" s="10"/>
    </row>
    <row r="873" ht="22.5" customHeight="1">
      <c r="A873" s="10"/>
      <c r="B873" s="10"/>
      <c r="C873" s="10"/>
      <c r="D873" s="10"/>
      <c r="E873" s="10"/>
      <c r="F873" s="10"/>
      <c r="G873" s="10"/>
      <c r="H873" s="15"/>
      <c r="I873" s="10"/>
      <c r="J873" s="10"/>
      <c r="K873" s="10"/>
      <c r="L873" s="10"/>
      <c r="M873" s="31"/>
      <c r="N873" s="10"/>
      <c r="O873" s="10"/>
      <c r="P873" s="10"/>
      <c r="Q873" s="10"/>
      <c r="R873" s="10"/>
      <c r="S873" s="10"/>
      <c r="T873" s="10"/>
      <c r="U873" s="10"/>
      <c r="V873" s="10"/>
      <c r="W873" s="10"/>
      <c r="X873" s="10"/>
    </row>
    <row r="874" ht="22.5" customHeight="1">
      <c r="A874" s="10"/>
      <c r="B874" s="10"/>
      <c r="C874" s="10"/>
      <c r="D874" s="10"/>
      <c r="E874" s="10"/>
      <c r="F874" s="10"/>
      <c r="G874" s="10"/>
      <c r="H874" s="15"/>
      <c r="I874" s="10"/>
      <c r="J874" s="10"/>
      <c r="K874" s="10"/>
      <c r="L874" s="10"/>
      <c r="M874" s="31"/>
      <c r="N874" s="10"/>
      <c r="O874" s="10"/>
      <c r="P874" s="10"/>
      <c r="Q874" s="10"/>
      <c r="R874" s="10"/>
      <c r="S874" s="10"/>
      <c r="T874" s="10"/>
      <c r="U874" s="10"/>
      <c r="V874" s="10"/>
      <c r="W874" s="10"/>
      <c r="X874" s="10"/>
    </row>
    <row r="875" ht="22.5" customHeight="1">
      <c r="A875" s="10"/>
      <c r="B875" s="10"/>
      <c r="C875" s="10"/>
      <c r="D875" s="10"/>
      <c r="E875" s="10"/>
      <c r="F875" s="10"/>
      <c r="G875" s="10"/>
      <c r="H875" s="15"/>
      <c r="I875" s="10"/>
      <c r="J875" s="10"/>
      <c r="K875" s="10"/>
      <c r="L875" s="10"/>
      <c r="M875" s="31"/>
      <c r="N875" s="10"/>
      <c r="O875" s="10"/>
      <c r="P875" s="10"/>
      <c r="Q875" s="10"/>
      <c r="R875" s="10"/>
      <c r="S875" s="10"/>
      <c r="T875" s="10"/>
      <c r="U875" s="10"/>
      <c r="V875" s="10"/>
      <c r="W875" s="10"/>
      <c r="X875" s="10"/>
    </row>
    <row r="876" ht="22.5" customHeight="1">
      <c r="A876" s="10"/>
      <c r="B876" s="10"/>
      <c r="C876" s="10"/>
      <c r="D876" s="10"/>
      <c r="E876" s="10"/>
      <c r="F876" s="10"/>
      <c r="G876" s="10"/>
      <c r="H876" s="15"/>
      <c r="I876" s="10"/>
      <c r="J876" s="10"/>
      <c r="K876" s="10"/>
      <c r="L876" s="10"/>
      <c r="M876" s="31"/>
      <c r="N876" s="10"/>
      <c r="O876" s="10"/>
      <c r="P876" s="10"/>
      <c r="Q876" s="10"/>
      <c r="R876" s="10"/>
      <c r="S876" s="10"/>
      <c r="T876" s="10"/>
      <c r="U876" s="10"/>
      <c r="V876" s="10"/>
      <c r="W876" s="10"/>
      <c r="X876" s="10"/>
    </row>
    <row r="877" ht="22.5" customHeight="1">
      <c r="A877" s="10"/>
      <c r="B877" s="10"/>
      <c r="C877" s="10"/>
      <c r="D877" s="10"/>
      <c r="E877" s="10"/>
      <c r="F877" s="10"/>
      <c r="G877" s="10"/>
      <c r="H877" s="15"/>
      <c r="I877" s="10"/>
      <c r="J877" s="10"/>
      <c r="K877" s="10"/>
      <c r="L877" s="10"/>
      <c r="M877" s="31"/>
      <c r="N877" s="10"/>
      <c r="O877" s="10"/>
      <c r="P877" s="10"/>
      <c r="Q877" s="10"/>
      <c r="R877" s="10"/>
      <c r="S877" s="10"/>
      <c r="T877" s="10"/>
      <c r="U877" s="10"/>
      <c r="V877" s="10"/>
      <c r="W877" s="10"/>
      <c r="X877" s="10"/>
    </row>
    <row r="878" ht="22.5" customHeight="1">
      <c r="A878" s="10"/>
      <c r="B878" s="10"/>
      <c r="C878" s="10"/>
      <c r="D878" s="10"/>
      <c r="E878" s="10"/>
      <c r="F878" s="10"/>
      <c r="G878" s="10"/>
      <c r="H878" s="15"/>
      <c r="I878" s="10"/>
      <c r="J878" s="10"/>
      <c r="K878" s="10"/>
      <c r="L878" s="10"/>
      <c r="M878" s="31"/>
      <c r="N878" s="10"/>
      <c r="O878" s="10"/>
      <c r="P878" s="10"/>
      <c r="Q878" s="10"/>
      <c r="R878" s="10"/>
      <c r="S878" s="10"/>
      <c r="T878" s="10"/>
      <c r="U878" s="10"/>
      <c r="V878" s="10"/>
      <c r="W878" s="10"/>
      <c r="X878" s="10"/>
    </row>
    <row r="879" ht="22.5" customHeight="1">
      <c r="A879" s="10"/>
      <c r="B879" s="10"/>
      <c r="C879" s="10"/>
      <c r="D879" s="10"/>
      <c r="E879" s="10"/>
      <c r="F879" s="10"/>
      <c r="G879" s="10"/>
      <c r="H879" s="15"/>
      <c r="I879" s="10"/>
      <c r="J879" s="10"/>
      <c r="K879" s="10"/>
      <c r="L879" s="10"/>
      <c r="M879" s="31"/>
      <c r="N879" s="10"/>
      <c r="O879" s="10"/>
      <c r="P879" s="10"/>
      <c r="Q879" s="10"/>
      <c r="R879" s="10"/>
      <c r="S879" s="10"/>
      <c r="T879" s="10"/>
      <c r="U879" s="10"/>
      <c r="V879" s="10"/>
      <c r="W879" s="10"/>
      <c r="X879" s="10"/>
    </row>
    <row r="880" ht="22.5" customHeight="1">
      <c r="A880" s="10"/>
      <c r="B880" s="10"/>
      <c r="C880" s="10"/>
      <c r="D880" s="10"/>
      <c r="E880" s="10"/>
      <c r="F880" s="10"/>
      <c r="G880" s="10"/>
      <c r="H880" s="15"/>
      <c r="I880" s="10"/>
      <c r="J880" s="10"/>
      <c r="K880" s="10"/>
      <c r="L880" s="10"/>
      <c r="M880" s="31"/>
      <c r="N880" s="10"/>
      <c r="O880" s="10"/>
      <c r="P880" s="10"/>
      <c r="Q880" s="10"/>
      <c r="R880" s="10"/>
      <c r="S880" s="10"/>
      <c r="T880" s="10"/>
      <c r="U880" s="10"/>
      <c r="V880" s="10"/>
      <c r="W880" s="10"/>
      <c r="X880" s="10"/>
    </row>
    <row r="881" ht="22.5" customHeight="1">
      <c r="A881" s="10"/>
      <c r="B881" s="10"/>
      <c r="C881" s="10"/>
      <c r="D881" s="10"/>
      <c r="E881" s="10"/>
      <c r="F881" s="10"/>
      <c r="G881" s="10"/>
      <c r="H881" s="15"/>
      <c r="I881" s="10"/>
      <c r="J881" s="10"/>
      <c r="K881" s="10"/>
      <c r="L881" s="10"/>
      <c r="M881" s="31"/>
      <c r="N881" s="10"/>
      <c r="O881" s="10"/>
      <c r="P881" s="10"/>
      <c r="Q881" s="10"/>
      <c r="R881" s="10"/>
      <c r="S881" s="10"/>
      <c r="T881" s="10"/>
      <c r="U881" s="10"/>
      <c r="V881" s="10"/>
      <c r="W881" s="10"/>
      <c r="X881" s="10"/>
    </row>
    <row r="882" ht="22.5" customHeight="1">
      <c r="A882" s="10"/>
      <c r="B882" s="10"/>
      <c r="C882" s="10"/>
      <c r="D882" s="10"/>
      <c r="E882" s="10"/>
      <c r="F882" s="10"/>
      <c r="G882" s="10"/>
      <c r="H882" s="15"/>
      <c r="I882" s="10"/>
      <c r="J882" s="10"/>
      <c r="K882" s="10"/>
      <c r="L882" s="10"/>
      <c r="M882" s="31"/>
      <c r="N882" s="10"/>
      <c r="O882" s="10"/>
      <c r="P882" s="10"/>
      <c r="Q882" s="10"/>
      <c r="R882" s="10"/>
      <c r="S882" s="10"/>
      <c r="T882" s="10"/>
      <c r="U882" s="10"/>
      <c r="V882" s="10"/>
      <c r="W882" s="10"/>
      <c r="X882" s="10"/>
    </row>
    <row r="883" ht="22.5" customHeight="1">
      <c r="A883" s="10"/>
      <c r="B883" s="10"/>
      <c r="C883" s="10"/>
      <c r="D883" s="10"/>
      <c r="E883" s="10"/>
      <c r="F883" s="10"/>
      <c r="G883" s="10"/>
      <c r="H883" s="15"/>
      <c r="I883" s="10"/>
      <c r="J883" s="10"/>
      <c r="K883" s="10"/>
      <c r="L883" s="10"/>
      <c r="M883" s="31"/>
      <c r="N883" s="10"/>
      <c r="O883" s="10"/>
      <c r="P883" s="10"/>
      <c r="Q883" s="10"/>
      <c r="R883" s="10"/>
      <c r="S883" s="10"/>
      <c r="T883" s="10"/>
      <c r="U883" s="10"/>
      <c r="V883" s="10"/>
      <c r="W883" s="10"/>
      <c r="X883" s="10"/>
    </row>
    <row r="884" ht="22.5" customHeight="1">
      <c r="A884" s="10"/>
      <c r="B884" s="10"/>
      <c r="C884" s="10"/>
      <c r="D884" s="10"/>
      <c r="E884" s="10"/>
      <c r="F884" s="10"/>
      <c r="G884" s="10"/>
      <c r="H884" s="15"/>
      <c r="I884" s="10"/>
      <c r="J884" s="10"/>
      <c r="K884" s="10"/>
      <c r="L884" s="10"/>
      <c r="M884" s="31"/>
      <c r="N884" s="10"/>
      <c r="O884" s="10"/>
      <c r="P884" s="10"/>
      <c r="Q884" s="10"/>
      <c r="R884" s="10"/>
      <c r="S884" s="10"/>
      <c r="T884" s="10"/>
      <c r="U884" s="10"/>
      <c r="V884" s="10"/>
      <c r="W884" s="10"/>
      <c r="X884" s="10"/>
    </row>
    <row r="885" ht="22.5" customHeight="1">
      <c r="A885" s="10"/>
      <c r="B885" s="10"/>
      <c r="C885" s="10"/>
      <c r="D885" s="10"/>
      <c r="E885" s="10"/>
      <c r="F885" s="10"/>
      <c r="G885" s="10"/>
      <c r="H885" s="15"/>
      <c r="I885" s="10"/>
      <c r="J885" s="10"/>
      <c r="K885" s="10"/>
      <c r="L885" s="10"/>
      <c r="M885" s="31"/>
      <c r="N885" s="10"/>
      <c r="O885" s="10"/>
      <c r="P885" s="10"/>
      <c r="Q885" s="10"/>
      <c r="R885" s="10"/>
      <c r="S885" s="10"/>
      <c r="T885" s="10"/>
      <c r="U885" s="10"/>
      <c r="V885" s="10"/>
      <c r="W885" s="10"/>
      <c r="X885" s="10"/>
    </row>
    <row r="886" ht="22.5" customHeight="1">
      <c r="A886" s="10"/>
      <c r="B886" s="10"/>
      <c r="C886" s="10"/>
      <c r="D886" s="10"/>
      <c r="E886" s="10"/>
      <c r="F886" s="10"/>
      <c r="G886" s="10"/>
      <c r="H886" s="15"/>
      <c r="I886" s="10"/>
      <c r="J886" s="10"/>
      <c r="K886" s="10"/>
      <c r="L886" s="10"/>
      <c r="M886" s="31"/>
      <c r="N886" s="10"/>
      <c r="O886" s="10"/>
      <c r="P886" s="10"/>
      <c r="Q886" s="10"/>
      <c r="R886" s="10"/>
      <c r="S886" s="10"/>
      <c r="T886" s="10"/>
      <c r="U886" s="10"/>
      <c r="V886" s="10"/>
      <c r="W886" s="10"/>
      <c r="X886" s="10"/>
    </row>
    <row r="887" ht="22.5" customHeight="1">
      <c r="A887" s="10"/>
      <c r="B887" s="10"/>
      <c r="C887" s="10"/>
      <c r="D887" s="10"/>
      <c r="E887" s="10"/>
      <c r="F887" s="10"/>
      <c r="G887" s="10"/>
      <c r="H887" s="15"/>
      <c r="I887" s="10"/>
      <c r="J887" s="10"/>
      <c r="K887" s="10"/>
      <c r="L887" s="10"/>
      <c r="M887" s="31"/>
      <c r="N887" s="10"/>
      <c r="O887" s="10"/>
      <c r="P887" s="10"/>
      <c r="Q887" s="10"/>
      <c r="R887" s="10"/>
      <c r="S887" s="10"/>
      <c r="T887" s="10"/>
      <c r="U887" s="10"/>
      <c r="V887" s="10"/>
      <c r="W887" s="10"/>
      <c r="X887" s="10"/>
    </row>
    <row r="888" ht="22.5" customHeight="1">
      <c r="A888" s="10"/>
      <c r="B888" s="10"/>
      <c r="C888" s="10"/>
      <c r="D888" s="10"/>
      <c r="E888" s="10"/>
      <c r="F888" s="10"/>
      <c r="G888" s="10"/>
      <c r="H888" s="15"/>
      <c r="I888" s="10"/>
      <c r="J888" s="10"/>
      <c r="K888" s="10"/>
      <c r="L888" s="10"/>
      <c r="M888" s="31"/>
      <c r="N888" s="10"/>
      <c r="O888" s="10"/>
      <c r="P888" s="10"/>
      <c r="Q888" s="10"/>
      <c r="R888" s="10"/>
      <c r="S888" s="10"/>
      <c r="T888" s="10"/>
      <c r="U888" s="10"/>
      <c r="V888" s="10"/>
      <c r="W888" s="10"/>
      <c r="X888" s="10"/>
    </row>
    <row r="889" ht="22.5" customHeight="1">
      <c r="A889" s="10"/>
      <c r="B889" s="10"/>
      <c r="C889" s="10"/>
      <c r="D889" s="10"/>
      <c r="E889" s="10"/>
      <c r="F889" s="10"/>
      <c r="G889" s="10"/>
      <c r="H889" s="15"/>
      <c r="I889" s="10"/>
      <c r="J889" s="10"/>
      <c r="K889" s="10"/>
      <c r="L889" s="10"/>
      <c r="M889" s="31"/>
      <c r="N889" s="10"/>
      <c r="O889" s="10"/>
      <c r="P889" s="10"/>
      <c r="Q889" s="10"/>
      <c r="R889" s="10"/>
      <c r="S889" s="10"/>
      <c r="T889" s="10"/>
      <c r="U889" s="10"/>
      <c r="V889" s="10"/>
      <c r="W889" s="10"/>
      <c r="X889" s="10"/>
    </row>
    <row r="890" ht="22.5" customHeight="1">
      <c r="A890" s="10"/>
      <c r="B890" s="10"/>
      <c r="C890" s="10"/>
      <c r="D890" s="10"/>
      <c r="E890" s="10"/>
      <c r="F890" s="10"/>
      <c r="G890" s="10"/>
      <c r="H890" s="15"/>
      <c r="I890" s="10"/>
      <c r="J890" s="10"/>
      <c r="K890" s="10"/>
      <c r="L890" s="10"/>
      <c r="M890" s="31"/>
      <c r="N890" s="10"/>
      <c r="O890" s="10"/>
      <c r="P890" s="10"/>
      <c r="Q890" s="10"/>
      <c r="R890" s="10"/>
      <c r="S890" s="10"/>
      <c r="T890" s="10"/>
      <c r="U890" s="10"/>
      <c r="V890" s="10"/>
      <c r="W890" s="10"/>
      <c r="X890" s="10"/>
    </row>
    <row r="891" ht="22.5" customHeight="1">
      <c r="A891" s="10"/>
      <c r="B891" s="10"/>
      <c r="C891" s="10"/>
      <c r="D891" s="10"/>
      <c r="E891" s="10"/>
      <c r="F891" s="10"/>
      <c r="G891" s="10"/>
      <c r="H891" s="15"/>
      <c r="I891" s="10"/>
      <c r="J891" s="10"/>
      <c r="K891" s="10"/>
      <c r="L891" s="10"/>
      <c r="M891" s="31"/>
      <c r="N891" s="10"/>
      <c r="O891" s="10"/>
      <c r="P891" s="10"/>
      <c r="Q891" s="10"/>
      <c r="R891" s="10"/>
      <c r="S891" s="10"/>
      <c r="T891" s="10"/>
      <c r="U891" s="10"/>
      <c r="V891" s="10"/>
      <c r="W891" s="10"/>
      <c r="X891" s="10"/>
    </row>
    <row r="892" ht="22.5" customHeight="1">
      <c r="A892" s="10"/>
      <c r="B892" s="10"/>
      <c r="C892" s="10"/>
      <c r="D892" s="10"/>
      <c r="E892" s="10"/>
      <c r="F892" s="10"/>
      <c r="G892" s="10"/>
      <c r="H892" s="15"/>
      <c r="I892" s="10"/>
      <c r="J892" s="10"/>
      <c r="K892" s="10"/>
      <c r="L892" s="10"/>
      <c r="M892" s="31"/>
      <c r="N892" s="10"/>
      <c r="O892" s="10"/>
      <c r="P892" s="10"/>
      <c r="Q892" s="10"/>
      <c r="R892" s="10"/>
      <c r="S892" s="10"/>
      <c r="T892" s="10"/>
      <c r="U892" s="10"/>
      <c r="V892" s="10"/>
      <c r="W892" s="10"/>
      <c r="X892" s="10"/>
    </row>
    <row r="893" ht="22.5" customHeight="1">
      <c r="A893" s="10"/>
      <c r="B893" s="10"/>
      <c r="C893" s="10"/>
      <c r="D893" s="10"/>
      <c r="E893" s="10"/>
      <c r="F893" s="10"/>
      <c r="G893" s="10"/>
      <c r="H893" s="15"/>
      <c r="I893" s="10"/>
      <c r="J893" s="10"/>
      <c r="K893" s="10"/>
      <c r="L893" s="10"/>
      <c r="M893" s="31"/>
      <c r="N893" s="10"/>
      <c r="O893" s="10"/>
      <c r="P893" s="10"/>
      <c r="Q893" s="10"/>
      <c r="R893" s="10"/>
      <c r="S893" s="10"/>
      <c r="T893" s="10"/>
      <c r="U893" s="10"/>
      <c r="V893" s="10"/>
      <c r="W893" s="10"/>
      <c r="X893" s="10"/>
    </row>
    <row r="894" ht="22.5" customHeight="1">
      <c r="A894" s="10"/>
      <c r="B894" s="10"/>
      <c r="C894" s="10"/>
      <c r="D894" s="10"/>
      <c r="E894" s="10"/>
      <c r="F894" s="10"/>
      <c r="G894" s="10"/>
      <c r="H894" s="15"/>
      <c r="I894" s="10"/>
      <c r="J894" s="10"/>
      <c r="K894" s="10"/>
      <c r="L894" s="10"/>
      <c r="M894" s="31"/>
      <c r="N894" s="10"/>
      <c r="O894" s="10"/>
      <c r="P894" s="10"/>
      <c r="Q894" s="10"/>
      <c r="R894" s="10"/>
      <c r="S894" s="10"/>
      <c r="T894" s="10"/>
      <c r="U894" s="10"/>
      <c r="V894" s="10"/>
      <c r="W894" s="10"/>
      <c r="X894" s="10"/>
    </row>
    <row r="895" ht="22.5" customHeight="1">
      <c r="A895" s="10"/>
      <c r="B895" s="10"/>
      <c r="C895" s="10"/>
      <c r="D895" s="10"/>
      <c r="E895" s="10"/>
      <c r="F895" s="10"/>
      <c r="G895" s="10"/>
      <c r="H895" s="15"/>
      <c r="I895" s="10"/>
      <c r="J895" s="10"/>
      <c r="K895" s="10"/>
      <c r="L895" s="10"/>
      <c r="M895" s="31"/>
      <c r="N895" s="10"/>
      <c r="O895" s="10"/>
      <c r="P895" s="10"/>
      <c r="Q895" s="10"/>
      <c r="R895" s="10"/>
      <c r="S895" s="10"/>
      <c r="T895" s="10"/>
      <c r="U895" s="10"/>
      <c r="V895" s="10"/>
      <c r="W895" s="10"/>
      <c r="X895" s="10"/>
    </row>
    <row r="896" ht="22.5" customHeight="1">
      <c r="A896" s="10"/>
      <c r="B896" s="10"/>
      <c r="C896" s="10"/>
      <c r="D896" s="10"/>
      <c r="E896" s="10"/>
      <c r="F896" s="10"/>
      <c r="G896" s="10"/>
      <c r="H896" s="15"/>
      <c r="I896" s="10"/>
      <c r="J896" s="10"/>
      <c r="K896" s="10"/>
      <c r="L896" s="10"/>
      <c r="M896" s="31"/>
      <c r="N896" s="10"/>
      <c r="O896" s="10"/>
      <c r="P896" s="10"/>
      <c r="Q896" s="10"/>
      <c r="R896" s="10"/>
      <c r="S896" s="10"/>
      <c r="T896" s="10"/>
      <c r="U896" s="10"/>
      <c r="V896" s="10"/>
      <c r="W896" s="10"/>
      <c r="X896" s="10"/>
    </row>
    <row r="897" ht="22.5" customHeight="1">
      <c r="A897" s="10"/>
      <c r="B897" s="10"/>
      <c r="C897" s="10"/>
      <c r="D897" s="10"/>
      <c r="E897" s="10"/>
      <c r="F897" s="10"/>
      <c r="G897" s="10"/>
      <c r="H897" s="15"/>
      <c r="I897" s="10"/>
      <c r="J897" s="10"/>
      <c r="K897" s="10"/>
      <c r="L897" s="10"/>
      <c r="M897" s="31"/>
      <c r="N897" s="10"/>
      <c r="O897" s="10"/>
      <c r="P897" s="10"/>
      <c r="Q897" s="10"/>
      <c r="R897" s="10"/>
      <c r="S897" s="10"/>
      <c r="T897" s="10"/>
      <c r="U897" s="10"/>
      <c r="V897" s="10"/>
      <c r="W897" s="10"/>
      <c r="X897" s="10"/>
    </row>
    <row r="898" ht="22.5" customHeight="1">
      <c r="A898" s="10"/>
      <c r="B898" s="10"/>
      <c r="C898" s="10"/>
      <c r="D898" s="10"/>
      <c r="E898" s="10"/>
      <c r="F898" s="10"/>
      <c r="G898" s="10"/>
      <c r="H898" s="15"/>
      <c r="I898" s="10"/>
      <c r="J898" s="10"/>
      <c r="K898" s="10"/>
      <c r="L898" s="10"/>
      <c r="M898" s="31"/>
      <c r="N898" s="10"/>
      <c r="O898" s="10"/>
      <c r="P898" s="10"/>
      <c r="Q898" s="10"/>
      <c r="R898" s="10"/>
      <c r="S898" s="10"/>
      <c r="T898" s="10"/>
      <c r="U898" s="10"/>
      <c r="V898" s="10"/>
      <c r="W898" s="10"/>
      <c r="X898" s="10"/>
    </row>
    <row r="899" ht="22.5" customHeight="1">
      <c r="A899" s="10"/>
      <c r="B899" s="10"/>
      <c r="C899" s="10"/>
      <c r="D899" s="10"/>
      <c r="E899" s="10"/>
      <c r="F899" s="10"/>
      <c r="G899" s="10"/>
      <c r="H899" s="15"/>
      <c r="I899" s="10"/>
      <c r="J899" s="10"/>
      <c r="K899" s="10"/>
      <c r="L899" s="10"/>
      <c r="M899" s="31"/>
      <c r="N899" s="10"/>
      <c r="O899" s="10"/>
      <c r="P899" s="10"/>
      <c r="Q899" s="10"/>
      <c r="R899" s="10"/>
      <c r="S899" s="10"/>
      <c r="T899" s="10"/>
      <c r="U899" s="10"/>
      <c r="V899" s="10"/>
      <c r="W899" s="10"/>
      <c r="X899" s="10"/>
    </row>
    <row r="900" ht="22.5" customHeight="1">
      <c r="A900" s="10"/>
      <c r="B900" s="10"/>
      <c r="C900" s="10"/>
      <c r="D900" s="10"/>
      <c r="E900" s="10"/>
      <c r="F900" s="10"/>
      <c r="G900" s="10"/>
      <c r="H900" s="15"/>
      <c r="I900" s="10"/>
      <c r="J900" s="10"/>
      <c r="K900" s="10"/>
      <c r="L900" s="10"/>
      <c r="M900" s="31"/>
      <c r="N900" s="10"/>
      <c r="O900" s="10"/>
      <c r="P900" s="10"/>
      <c r="Q900" s="10"/>
      <c r="R900" s="10"/>
      <c r="S900" s="10"/>
      <c r="T900" s="10"/>
      <c r="U900" s="10"/>
      <c r="V900" s="10"/>
      <c r="W900" s="10"/>
      <c r="X900" s="10"/>
    </row>
    <row r="901" ht="22.5" customHeight="1">
      <c r="A901" s="10"/>
      <c r="B901" s="10"/>
      <c r="C901" s="10"/>
      <c r="D901" s="10"/>
      <c r="E901" s="10"/>
      <c r="F901" s="10"/>
      <c r="G901" s="10"/>
      <c r="H901" s="15"/>
      <c r="I901" s="10"/>
      <c r="J901" s="10"/>
      <c r="K901" s="10"/>
      <c r="L901" s="10"/>
      <c r="M901" s="31"/>
      <c r="N901" s="10"/>
      <c r="O901" s="10"/>
      <c r="P901" s="10"/>
      <c r="Q901" s="10"/>
      <c r="R901" s="10"/>
      <c r="S901" s="10"/>
      <c r="T901" s="10"/>
      <c r="U901" s="10"/>
      <c r="V901" s="10"/>
      <c r="W901" s="10"/>
      <c r="X901" s="10"/>
    </row>
    <row r="902" ht="22.5" customHeight="1">
      <c r="A902" s="10"/>
      <c r="B902" s="10"/>
      <c r="C902" s="10"/>
      <c r="D902" s="10"/>
      <c r="E902" s="10"/>
      <c r="F902" s="10"/>
      <c r="G902" s="10"/>
      <c r="H902" s="15"/>
      <c r="I902" s="10"/>
      <c r="J902" s="10"/>
      <c r="K902" s="10"/>
      <c r="L902" s="10"/>
      <c r="M902" s="31"/>
      <c r="N902" s="10"/>
      <c r="O902" s="10"/>
      <c r="P902" s="10"/>
      <c r="Q902" s="10"/>
      <c r="R902" s="10"/>
      <c r="S902" s="10"/>
      <c r="T902" s="10"/>
      <c r="U902" s="10"/>
      <c r="V902" s="10"/>
      <c r="W902" s="10"/>
      <c r="X902" s="10"/>
    </row>
    <row r="903" ht="22.5" customHeight="1">
      <c r="A903" s="10"/>
      <c r="B903" s="10"/>
      <c r="C903" s="10"/>
      <c r="D903" s="10"/>
      <c r="E903" s="10"/>
      <c r="F903" s="10"/>
      <c r="G903" s="10"/>
      <c r="H903" s="15"/>
      <c r="I903" s="10"/>
      <c r="J903" s="10"/>
      <c r="K903" s="10"/>
      <c r="L903" s="10"/>
      <c r="M903" s="31"/>
      <c r="N903" s="10"/>
      <c r="O903" s="10"/>
      <c r="P903" s="10"/>
      <c r="Q903" s="10"/>
      <c r="R903" s="10"/>
      <c r="S903" s="10"/>
      <c r="T903" s="10"/>
      <c r="U903" s="10"/>
      <c r="V903" s="10"/>
      <c r="W903" s="10"/>
      <c r="X903" s="10"/>
    </row>
    <row r="904" ht="22.5" customHeight="1">
      <c r="A904" s="10"/>
      <c r="B904" s="10"/>
      <c r="C904" s="10"/>
      <c r="D904" s="10"/>
      <c r="E904" s="10"/>
      <c r="F904" s="10"/>
      <c r="G904" s="10"/>
      <c r="H904" s="15"/>
      <c r="I904" s="10"/>
      <c r="J904" s="10"/>
      <c r="K904" s="10"/>
      <c r="L904" s="10"/>
      <c r="M904" s="31"/>
      <c r="N904" s="10"/>
      <c r="O904" s="10"/>
      <c r="P904" s="10"/>
      <c r="Q904" s="10"/>
      <c r="R904" s="10"/>
      <c r="S904" s="10"/>
      <c r="T904" s="10"/>
      <c r="U904" s="10"/>
      <c r="V904" s="10"/>
      <c r="W904" s="10"/>
      <c r="X904" s="10"/>
    </row>
    <row r="905" ht="22.5" customHeight="1">
      <c r="A905" s="10"/>
      <c r="B905" s="10"/>
      <c r="C905" s="10"/>
      <c r="D905" s="10"/>
      <c r="E905" s="10"/>
      <c r="F905" s="10"/>
      <c r="G905" s="10"/>
      <c r="H905" s="15"/>
      <c r="I905" s="10"/>
      <c r="J905" s="10"/>
      <c r="K905" s="10"/>
      <c r="L905" s="10"/>
      <c r="M905" s="31"/>
      <c r="N905" s="10"/>
      <c r="O905" s="10"/>
      <c r="P905" s="10"/>
      <c r="Q905" s="10"/>
      <c r="R905" s="10"/>
      <c r="S905" s="10"/>
      <c r="T905" s="10"/>
      <c r="U905" s="10"/>
      <c r="V905" s="10"/>
      <c r="W905" s="10"/>
      <c r="X905" s="10"/>
    </row>
    <row r="906" ht="22.5" customHeight="1">
      <c r="A906" s="10"/>
      <c r="B906" s="10"/>
      <c r="C906" s="10"/>
      <c r="D906" s="10"/>
      <c r="E906" s="10"/>
      <c r="F906" s="10"/>
      <c r="G906" s="10"/>
      <c r="H906" s="15"/>
      <c r="I906" s="10"/>
      <c r="J906" s="10"/>
      <c r="K906" s="10"/>
      <c r="L906" s="10"/>
      <c r="M906" s="31"/>
      <c r="N906" s="10"/>
      <c r="O906" s="10"/>
      <c r="P906" s="10"/>
      <c r="Q906" s="10"/>
      <c r="R906" s="10"/>
      <c r="S906" s="10"/>
      <c r="T906" s="10"/>
      <c r="U906" s="10"/>
      <c r="V906" s="10"/>
      <c r="W906" s="10"/>
      <c r="X906" s="10"/>
    </row>
    <row r="907" ht="22.5" customHeight="1">
      <c r="A907" s="10"/>
      <c r="B907" s="10"/>
      <c r="C907" s="10"/>
      <c r="D907" s="10"/>
      <c r="E907" s="10"/>
      <c r="F907" s="10"/>
      <c r="G907" s="10"/>
      <c r="H907" s="15"/>
      <c r="I907" s="10"/>
      <c r="J907" s="10"/>
      <c r="K907" s="10"/>
      <c r="L907" s="10"/>
      <c r="M907" s="31"/>
      <c r="N907" s="10"/>
      <c r="O907" s="10"/>
      <c r="P907" s="10"/>
      <c r="Q907" s="10"/>
      <c r="R907" s="10"/>
      <c r="S907" s="10"/>
      <c r="T907" s="10"/>
      <c r="U907" s="10"/>
      <c r="V907" s="10"/>
      <c r="W907" s="10"/>
      <c r="X907" s="10"/>
    </row>
    <row r="908" ht="22.5" customHeight="1">
      <c r="A908" s="10"/>
      <c r="B908" s="10"/>
      <c r="C908" s="10"/>
      <c r="D908" s="10"/>
      <c r="E908" s="10"/>
      <c r="F908" s="10"/>
      <c r="G908" s="10"/>
      <c r="H908" s="15"/>
      <c r="I908" s="10"/>
      <c r="J908" s="10"/>
      <c r="K908" s="10"/>
      <c r="L908" s="10"/>
      <c r="M908" s="31"/>
      <c r="N908" s="10"/>
      <c r="O908" s="10"/>
      <c r="P908" s="10"/>
      <c r="Q908" s="10"/>
      <c r="R908" s="10"/>
      <c r="S908" s="10"/>
      <c r="T908" s="10"/>
      <c r="U908" s="10"/>
      <c r="V908" s="10"/>
      <c r="W908" s="10"/>
      <c r="X908" s="10"/>
    </row>
    <row r="909" ht="22.5" customHeight="1">
      <c r="A909" s="10"/>
      <c r="B909" s="10"/>
      <c r="C909" s="10"/>
      <c r="D909" s="10"/>
      <c r="E909" s="10"/>
      <c r="F909" s="10"/>
      <c r="G909" s="10"/>
      <c r="H909" s="15"/>
      <c r="I909" s="10"/>
      <c r="J909" s="10"/>
      <c r="K909" s="10"/>
      <c r="L909" s="10"/>
      <c r="M909" s="31"/>
      <c r="N909" s="10"/>
      <c r="O909" s="10"/>
      <c r="P909" s="10"/>
      <c r="Q909" s="10"/>
      <c r="R909" s="10"/>
      <c r="S909" s="10"/>
      <c r="T909" s="10"/>
      <c r="U909" s="10"/>
      <c r="V909" s="10"/>
      <c r="W909" s="10"/>
      <c r="X909" s="10"/>
    </row>
    <row r="910" ht="22.5" customHeight="1">
      <c r="A910" s="10"/>
      <c r="B910" s="10"/>
      <c r="C910" s="10"/>
      <c r="D910" s="10"/>
      <c r="E910" s="10"/>
      <c r="F910" s="10"/>
      <c r="G910" s="10"/>
      <c r="H910" s="15"/>
      <c r="I910" s="10"/>
      <c r="J910" s="10"/>
      <c r="K910" s="10"/>
      <c r="L910" s="10"/>
      <c r="M910" s="31"/>
      <c r="N910" s="10"/>
      <c r="O910" s="10"/>
      <c r="P910" s="10"/>
      <c r="Q910" s="10"/>
      <c r="R910" s="10"/>
      <c r="S910" s="10"/>
      <c r="T910" s="10"/>
      <c r="U910" s="10"/>
      <c r="V910" s="10"/>
      <c r="W910" s="10"/>
      <c r="X910" s="10"/>
    </row>
    <row r="911" ht="22.5" customHeight="1">
      <c r="A911" s="10"/>
      <c r="B911" s="10"/>
      <c r="C911" s="10"/>
      <c r="D911" s="10"/>
      <c r="E911" s="10"/>
      <c r="F911" s="10"/>
      <c r="G911" s="10"/>
      <c r="H911" s="15"/>
      <c r="I911" s="10"/>
      <c r="J911" s="10"/>
      <c r="K911" s="10"/>
      <c r="L911" s="10"/>
      <c r="M911" s="31"/>
      <c r="N911" s="10"/>
      <c r="O911" s="10"/>
      <c r="P911" s="10"/>
      <c r="Q911" s="10"/>
      <c r="R911" s="10"/>
      <c r="S911" s="10"/>
      <c r="T911" s="10"/>
      <c r="U911" s="10"/>
      <c r="V911" s="10"/>
      <c r="W911" s="10"/>
      <c r="X911" s="10"/>
    </row>
    <row r="912" ht="22.5" customHeight="1">
      <c r="A912" s="10"/>
      <c r="B912" s="10"/>
      <c r="C912" s="10"/>
      <c r="D912" s="10"/>
      <c r="E912" s="10"/>
      <c r="F912" s="10"/>
      <c r="G912" s="10"/>
      <c r="H912" s="15"/>
      <c r="I912" s="10"/>
      <c r="J912" s="10"/>
      <c r="K912" s="10"/>
      <c r="L912" s="10"/>
      <c r="M912" s="31"/>
      <c r="N912" s="10"/>
      <c r="O912" s="10"/>
      <c r="P912" s="10"/>
      <c r="Q912" s="10"/>
      <c r="R912" s="10"/>
      <c r="S912" s="10"/>
      <c r="T912" s="10"/>
      <c r="U912" s="10"/>
      <c r="V912" s="10"/>
      <c r="W912" s="10"/>
      <c r="X912" s="10"/>
    </row>
    <row r="913" ht="22.5" customHeight="1">
      <c r="A913" s="10"/>
      <c r="B913" s="10"/>
      <c r="C913" s="10"/>
      <c r="D913" s="10"/>
      <c r="E913" s="10"/>
      <c r="F913" s="10"/>
      <c r="G913" s="10"/>
      <c r="H913" s="15"/>
      <c r="I913" s="10"/>
      <c r="J913" s="10"/>
      <c r="K913" s="10"/>
      <c r="L913" s="10"/>
      <c r="M913" s="31"/>
      <c r="N913" s="10"/>
      <c r="O913" s="10"/>
      <c r="P913" s="10"/>
      <c r="Q913" s="10"/>
      <c r="R913" s="10"/>
      <c r="S913" s="10"/>
      <c r="T913" s="10"/>
      <c r="U913" s="10"/>
      <c r="V913" s="10"/>
      <c r="W913" s="10"/>
      <c r="X913" s="10"/>
    </row>
    <row r="914" ht="22.5" customHeight="1">
      <c r="A914" s="10"/>
      <c r="B914" s="10"/>
      <c r="C914" s="10"/>
      <c r="D914" s="10"/>
      <c r="E914" s="10"/>
      <c r="F914" s="10"/>
      <c r="G914" s="10"/>
      <c r="H914" s="15"/>
      <c r="I914" s="10"/>
      <c r="J914" s="10"/>
      <c r="K914" s="10"/>
      <c r="L914" s="10"/>
      <c r="M914" s="31"/>
      <c r="N914" s="10"/>
      <c r="O914" s="10"/>
      <c r="P914" s="10"/>
      <c r="Q914" s="10"/>
      <c r="R914" s="10"/>
      <c r="S914" s="10"/>
      <c r="T914" s="10"/>
      <c r="U914" s="10"/>
      <c r="V914" s="10"/>
      <c r="W914" s="10"/>
      <c r="X914" s="10"/>
    </row>
    <row r="915" ht="22.5" customHeight="1">
      <c r="A915" s="10"/>
      <c r="B915" s="10"/>
      <c r="C915" s="10"/>
      <c r="D915" s="10"/>
      <c r="E915" s="10"/>
      <c r="F915" s="10"/>
      <c r="G915" s="10"/>
      <c r="H915" s="15"/>
      <c r="I915" s="10"/>
      <c r="J915" s="10"/>
      <c r="K915" s="10"/>
      <c r="L915" s="10"/>
      <c r="M915" s="31"/>
      <c r="N915" s="10"/>
      <c r="O915" s="10"/>
      <c r="P915" s="10"/>
      <c r="Q915" s="10"/>
      <c r="R915" s="10"/>
      <c r="S915" s="10"/>
      <c r="T915" s="10"/>
      <c r="U915" s="10"/>
      <c r="V915" s="10"/>
      <c r="W915" s="10"/>
      <c r="X915" s="10"/>
    </row>
    <row r="916" ht="22.5" customHeight="1">
      <c r="A916" s="10"/>
      <c r="B916" s="10"/>
      <c r="C916" s="10"/>
      <c r="D916" s="10"/>
      <c r="E916" s="10"/>
      <c r="F916" s="10"/>
      <c r="G916" s="10"/>
      <c r="H916" s="15"/>
      <c r="I916" s="10"/>
      <c r="J916" s="10"/>
      <c r="K916" s="10"/>
      <c r="L916" s="10"/>
      <c r="M916" s="31"/>
      <c r="N916" s="10"/>
      <c r="O916" s="10"/>
      <c r="P916" s="10"/>
      <c r="Q916" s="10"/>
      <c r="R916" s="10"/>
      <c r="S916" s="10"/>
      <c r="T916" s="10"/>
      <c r="U916" s="10"/>
      <c r="V916" s="10"/>
      <c r="W916" s="10"/>
      <c r="X916" s="10"/>
    </row>
    <row r="917" ht="22.5" customHeight="1">
      <c r="A917" s="10"/>
      <c r="B917" s="10"/>
      <c r="C917" s="10"/>
      <c r="D917" s="10"/>
      <c r="E917" s="10"/>
      <c r="F917" s="10"/>
      <c r="G917" s="10"/>
      <c r="H917" s="15"/>
      <c r="I917" s="10"/>
      <c r="J917" s="10"/>
      <c r="K917" s="10"/>
      <c r="L917" s="10"/>
      <c r="M917" s="31"/>
      <c r="N917" s="10"/>
      <c r="O917" s="10"/>
      <c r="P917" s="10"/>
      <c r="Q917" s="10"/>
      <c r="R917" s="10"/>
      <c r="S917" s="10"/>
      <c r="T917" s="10"/>
      <c r="U917" s="10"/>
      <c r="V917" s="10"/>
      <c r="W917" s="10"/>
      <c r="X917" s="10"/>
    </row>
    <row r="918" ht="22.5" customHeight="1">
      <c r="A918" s="10"/>
      <c r="B918" s="10"/>
      <c r="C918" s="10"/>
      <c r="D918" s="10"/>
      <c r="E918" s="10"/>
      <c r="F918" s="10"/>
      <c r="G918" s="10"/>
      <c r="H918" s="15"/>
      <c r="I918" s="10"/>
      <c r="J918" s="10"/>
      <c r="K918" s="10"/>
      <c r="L918" s="10"/>
      <c r="M918" s="31"/>
      <c r="N918" s="10"/>
      <c r="O918" s="10"/>
      <c r="P918" s="10"/>
      <c r="Q918" s="10"/>
      <c r="R918" s="10"/>
      <c r="S918" s="10"/>
      <c r="T918" s="10"/>
      <c r="U918" s="10"/>
      <c r="V918" s="10"/>
      <c r="W918" s="10"/>
      <c r="X918" s="10"/>
    </row>
    <row r="919" ht="22.5" customHeight="1">
      <c r="A919" s="10"/>
      <c r="B919" s="10"/>
      <c r="C919" s="10"/>
      <c r="D919" s="10"/>
      <c r="E919" s="10"/>
      <c r="F919" s="10"/>
      <c r="G919" s="10"/>
      <c r="H919" s="15"/>
      <c r="I919" s="10"/>
      <c r="J919" s="10"/>
      <c r="K919" s="10"/>
      <c r="L919" s="10"/>
      <c r="M919" s="31"/>
      <c r="N919" s="10"/>
      <c r="O919" s="10"/>
      <c r="P919" s="10"/>
      <c r="Q919" s="10"/>
      <c r="R919" s="10"/>
      <c r="S919" s="10"/>
      <c r="T919" s="10"/>
      <c r="U919" s="10"/>
      <c r="V919" s="10"/>
      <c r="W919" s="10"/>
      <c r="X919" s="10"/>
    </row>
    <row r="920" ht="22.5" customHeight="1">
      <c r="A920" s="10"/>
      <c r="B920" s="10"/>
      <c r="C920" s="10"/>
      <c r="D920" s="10"/>
      <c r="E920" s="10"/>
      <c r="F920" s="10"/>
      <c r="G920" s="10"/>
      <c r="H920" s="15"/>
      <c r="I920" s="10"/>
      <c r="J920" s="10"/>
      <c r="K920" s="10"/>
      <c r="L920" s="10"/>
      <c r="M920" s="31"/>
      <c r="N920" s="10"/>
      <c r="O920" s="10"/>
      <c r="P920" s="10"/>
      <c r="Q920" s="10"/>
      <c r="R920" s="10"/>
      <c r="S920" s="10"/>
      <c r="T920" s="10"/>
      <c r="U920" s="10"/>
      <c r="V920" s="10"/>
      <c r="W920" s="10"/>
      <c r="X920" s="10"/>
    </row>
    <row r="921" ht="22.5" customHeight="1">
      <c r="A921" s="10"/>
      <c r="B921" s="10"/>
      <c r="C921" s="10"/>
      <c r="D921" s="10"/>
      <c r="E921" s="10"/>
      <c r="F921" s="10"/>
      <c r="G921" s="10"/>
      <c r="H921" s="15"/>
      <c r="I921" s="10"/>
      <c r="J921" s="10"/>
      <c r="K921" s="10"/>
      <c r="L921" s="10"/>
      <c r="M921" s="31"/>
      <c r="N921" s="10"/>
      <c r="O921" s="10"/>
      <c r="P921" s="10"/>
      <c r="Q921" s="10"/>
      <c r="R921" s="10"/>
      <c r="S921" s="10"/>
      <c r="T921" s="10"/>
      <c r="U921" s="10"/>
      <c r="V921" s="10"/>
      <c r="W921" s="10"/>
      <c r="X921" s="10"/>
    </row>
    <row r="922" ht="22.5" customHeight="1">
      <c r="A922" s="10"/>
      <c r="B922" s="10"/>
      <c r="C922" s="10"/>
      <c r="D922" s="10"/>
      <c r="E922" s="10"/>
      <c r="F922" s="10"/>
      <c r="G922" s="10"/>
      <c r="H922" s="15"/>
      <c r="I922" s="10"/>
      <c r="J922" s="10"/>
      <c r="K922" s="10"/>
      <c r="L922" s="10"/>
      <c r="M922" s="31"/>
      <c r="N922" s="10"/>
      <c r="O922" s="10"/>
      <c r="P922" s="10"/>
      <c r="Q922" s="10"/>
      <c r="R922" s="10"/>
      <c r="S922" s="10"/>
      <c r="T922" s="10"/>
      <c r="U922" s="10"/>
      <c r="V922" s="10"/>
      <c r="W922" s="10"/>
      <c r="X922" s="10"/>
    </row>
    <row r="923" ht="22.5" customHeight="1">
      <c r="A923" s="10"/>
      <c r="B923" s="10"/>
      <c r="C923" s="10"/>
      <c r="D923" s="10"/>
      <c r="E923" s="10"/>
      <c r="F923" s="10"/>
      <c r="G923" s="10"/>
      <c r="H923" s="15"/>
      <c r="I923" s="10"/>
      <c r="J923" s="10"/>
      <c r="K923" s="10"/>
      <c r="L923" s="10"/>
      <c r="M923" s="31"/>
      <c r="N923" s="10"/>
      <c r="O923" s="10"/>
      <c r="P923" s="10"/>
      <c r="Q923" s="10"/>
      <c r="R923" s="10"/>
      <c r="S923" s="10"/>
      <c r="T923" s="10"/>
      <c r="U923" s="10"/>
      <c r="V923" s="10"/>
      <c r="W923" s="10"/>
      <c r="X923" s="10"/>
    </row>
    <row r="924" ht="22.5" customHeight="1">
      <c r="A924" s="10"/>
      <c r="B924" s="10"/>
      <c r="C924" s="10"/>
      <c r="D924" s="10"/>
      <c r="E924" s="10"/>
      <c r="F924" s="10"/>
      <c r="G924" s="10"/>
      <c r="H924" s="15"/>
      <c r="I924" s="10"/>
      <c r="J924" s="10"/>
      <c r="K924" s="10"/>
      <c r="L924" s="10"/>
      <c r="M924" s="31"/>
      <c r="N924" s="10"/>
      <c r="O924" s="10"/>
      <c r="P924" s="10"/>
      <c r="Q924" s="10"/>
      <c r="R924" s="10"/>
      <c r="S924" s="10"/>
      <c r="T924" s="10"/>
      <c r="U924" s="10"/>
      <c r="V924" s="10"/>
      <c r="W924" s="10"/>
      <c r="X924" s="10"/>
    </row>
    <row r="925" ht="22.5" customHeight="1">
      <c r="A925" s="10"/>
      <c r="B925" s="10"/>
      <c r="C925" s="10"/>
      <c r="D925" s="10"/>
      <c r="E925" s="10"/>
      <c r="F925" s="10"/>
      <c r="G925" s="10"/>
      <c r="H925" s="15"/>
      <c r="I925" s="10"/>
      <c r="J925" s="10"/>
      <c r="K925" s="10"/>
      <c r="L925" s="10"/>
      <c r="M925" s="31"/>
      <c r="N925" s="10"/>
      <c r="O925" s="10"/>
      <c r="P925" s="10"/>
      <c r="Q925" s="10"/>
      <c r="R925" s="10"/>
      <c r="S925" s="10"/>
      <c r="T925" s="10"/>
      <c r="U925" s="10"/>
      <c r="V925" s="10"/>
      <c r="W925" s="10"/>
      <c r="X925" s="10"/>
    </row>
    <row r="926" ht="22.5" customHeight="1">
      <c r="A926" s="10"/>
      <c r="B926" s="10"/>
      <c r="C926" s="10"/>
      <c r="D926" s="10"/>
      <c r="E926" s="10"/>
      <c r="F926" s="10"/>
      <c r="G926" s="10"/>
      <c r="H926" s="15"/>
      <c r="I926" s="10"/>
      <c r="J926" s="10"/>
      <c r="K926" s="10"/>
      <c r="L926" s="10"/>
      <c r="M926" s="31"/>
      <c r="N926" s="10"/>
      <c r="O926" s="10"/>
      <c r="P926" s="10"/>
      <c r="Q926" s="10"/>
      <c r="R926" s="10"/>
      <c r="S926" s="10"/>
      <c r="T926" s="10"/>
      <c r="U926" s="10"/>
      <c r="V926" s="10"/>
      <c r="W926" s="10"/>
      <c r="X926" s="10"/>
    </row>
    <row r="927" ht="22.5" customHeight="1">
      <c r="A927" s="10"/>
      <c r="B927" s="10"/>
      <c r="C927" s="10"/>
      <c r="D927" s="10"/>
      <c r="E927" s="10"/>
      <c r="F927" s="10"/>
      <c r="G927" s="10"/>
      <c r="H927" s="15"/>
      <c r="I927" s="10"/>
      <c r="J927" s="10"/>
      <c r="K927" s="10"/>
      <c r="L927" s="10"/>
      <c r="M927" s="31"/>
      <c r="N927" s="10"/>
      <c r="O927" s="10"/>
      <c r="P927" s="10"/>
      <c r="Q927" s="10"/>
      <c r="R927" s="10"/>
      <c r="S927" s="10"/>
      <c r="T927" s="10"/>
      <c r="U927" s="10"/>
      <c r="V927" s="10"/>
      <c r="W927" s="10"/>
      <c r="X927" s="10"/>
    </row>
    <row r="928" ht="22.5" customHeight="1">
      <c r="A928" s="10"/>
      <c r="B928" s="10"/>
      <c r="C928" s="10"/>
      <c r="D928" s="10"/>
      <c r="E928" s="10"/>
      <c r="F928" s="10"/>
      <c r="G928" s="10"/>
      <c r="H928" s="15"/>
      <c r="I928" s="10"/>
      <c r="J928" s="10"/>
      <c r="K928" s="10"/>
      <c r="L928" s="10"/>
      <c r="M928" s="31"/>
      <c r="N928" s="10"/>
      <c r="O928" s="10"/>
      <c r="P928" s="10"/>
      <c r="Q928" s="10"/>
      <c r="R928" s="10"/>
      <c r="S928" s="10"/>
      <c r="T928" s="10"/>
      <c r="U928" s="10"/>
      <c r="V928" s="10"/>
      <c r="W928" s="10"/>
      <c r="X928" s="10"/>
    </row>
    <row r="929" ht="22.5" customHeight="1">
      <c r="A929" s="10"/>
      <c r="B929" s="10"/>
      <c r="C929" s="10"/>
      <c r="D929" s="10"/>
      <c r="E929" s="10"/>
      <c r="F929" s="10"/>
      <c r="G929" s="10"/>
      <c r="H929" s="15"/>
      <c r="I929" s="10"/>
      <c r="J929" s="10"/>
      <c r="K929" s="10"/>
      <c r="L929" s="10"/>
      <c r="M929" s="31"/>
      <c r="N929" s="10"/>
      <c r="O929" s="10"/>
      <c r="P929" s="10"/>
      <c r="Q929" s="10"/>
      <c r="R929" s="10"/>
      <c r="S929" s="10"/>
      <c r="T929" s="10"/>
      <c r="U929" s="10"/>
      <c r="V929" s="10"/>
      <c r="W929" s="10"/>
      <c r="X929" s="10"/>
    </row>
    <row r="930" ht="22.5" customHeight="1">
      <c r="A930" s="10"/>
      <c r="B930" s="10"/>
      <c r="C930" s="10"/>
      <c r="D930" s="10"/>
      <c r="E930" s="10"/>
      <c r="F930" s="10"/>
      <c r="G930" s="10"/>
      <c r="H930" s="15"/>
      <c r="I930" s="10"/>
      <c r="J930" s="10"/>
      <c r="K930" s="10"/>
      <c r="L930" s="10"/>
      <c r="M930" s="31"/>
      <c r="N930" s="10"/>
      <c r="O930" s="10"/>
      <c r="P930" s="10"/>
      <c r="Q930" s="10"/>
      <c r="R930" s="10"/>
      <c r="S930" s="10"/>
      <c r="T930" s="10"/>
      <c r="U930" s="10"/>
      <c r="V930" s="10"/>
      <c r="W930" s="10"/>
      <c r="X930" s="10"/>
    </row>
    <row r="931" ht="22.5" customHeight="1">
      <c r="A931" s="10"/>
      <c r="B931" s="10"/>
      <c r="C931" s="10"/>
      <c r="D931" s="10"/>
      <c r="E931" s="10"/>
      <c r="F931" s="10"/>
      <c r="G931" s="10"/>
      <c r="H931" s="15"/>
      <c r="I931" s="10"/>
      <c r="J931" s="10"/>
      <c r="K931" s="10"/>
      <c r="L931" s="10"/>
      <c r="M931" s="31"/>
      <c r="N931" s="10"/>
      <c r="O931" s="10"/>
      <c r="P931" s="10"/>
      <c r="Q931" s="10"/>
      <c r="R931" s="10"/>
      <c r="S931" s="10"/>
      <c r="T931" s="10"/>
      <c r="U931" s="10"/>
      <c r="V931" s="10"/>
      <c r="W931" s="10"/>
      <c r="X931" s="10"/>
    </row>
    <row r="932" ht="22.5" customHeight="1">
      <c r="A932" s="10"/>
      <c r="B932" s="10"/>
      <c r="C932" s="10"/>
      <c r="D932" s="10"/>
      <c r="E932" s="10"/>
      <c r="F932" s="10"/>
      <c r="G932" s="10"/>
      <c r="H932" s="15"/>
      <c r="I932" s="10"/>
      <c r="J932" s="10"/>
      <c r="K932" s="10"/>
      <c r="L932" s="10"/>
      <c r="M932" s="31"/>
      <c r="N932" s="10"/>
      <c r="O932" s="10"/>
      <c r="P932" s="10"/>
      <c r="Q932" s="10"/>
      <c r="R932" s="10"/>
      <c r="S932" s="10"/>
      <c r="T932" s="10"/>
      <c r="U932" s="10"/>
      <c r="V932" s="10"/>
      <c r="W932" s="10"/>
      <c r="X932" s="10"/>
    </row>
    <row r="933" ht="22.5" customHeight="1">
      <c r="A933" s="10"/>
      <c r="B933" s="10"/>
      <c r="C933" s="10"/>
      <c r="D933" s="10"/>
      <c r="E933" s="10"/>
      <c r="F933" s="10"/>
      <c r="G933" s="10"/>
      <c r="H933" s="15"/>
      <c r="I933" s="10"/>
      <c r="J933" s="10"/>
      <c r="K933" s="10"/>
      <c r="L933" s="10"/>
      <c r="M933" s="31"/>
      <c r="N933" s="10"/>
      <c r="O933" s="10"/>
      <c r="P933" s="10"/>
      <c r="Q933" s="10"/>
      <c r="R933" s="10"/>
      <c r="S933" s="10"/>
      <c r="T933" s="10"/>
      <c r="U933" s="10"/>
      <c r="V933" s="10"/>
      <c r="W933" s="10"/>
      <c r="X933" s="10"/>
    </row>
    <row r="934" ht="22.5" customHeight="1">
      <c r="A934" s="10"/>
      <c r="B934" s="10"/>
      <c r="C934" s="10"/>
      <c r="D934" s="10"/>
      <c r="E934" s="10"/>
      <c r="F934" s="10"/>
      <c r="G934" s="10"/>
      <c r="H934" s="15"/>
      <c r="I934" s="10"/>
      <c r="J934" s="10"/>
      <c r="K934" s="10"/>
      <c r="L934" s="10"/>
      <c r="M934" s="31"/>
      <c r="N934" s="10"/>
      <c r="O934" s="10"/>
      <c r="P934" s="10"/>
      <c r="Q934" s="10"/>
      <c r="R934" s="10"/>
      <c r="S934" s="10"/>
      <c r="T934" s="10"/>
      <c r="U934" s="10"/>
      <c r="V934" s="10"/>
      <c r="W934" s="10"/>
      <c r="X934" s="10"/>
    </row>
    <row r="935" ht="22.5" customHeight="1">
      <c r="A935" s="10"/>
      <c r="B935" s="10"/>
      <c r="C935" s="10"/>
      <c r="D935" s="10"/>
      <c r="E935" s="10"/>
      <c r="F935" s="10"/>
      <c r="G935" s="10"/>
      <c r="H935" s="15"/>
      <c r="I935" s="10"/>
      <c r="J935" s="10"/>
      <c r="K935" s="10"/>
      <c r="L935" s="10"/>
      <c r="M935" s="31"/>
      <c r="N935" s="10"/>
      <c r="O935" s="10"/>
      <c r="P935" s="10"/>
      <c r="Q935" s="10"/>
      <c r="R935" s="10"/>
      <c r="S935" s="10"/>
      <c r="T935" s="10"/>
      <c r="U935" s="10"/>
      <c r="V935" s="10"/>
      <c r="W935" s="10"/>
      <c r="X935" s="10"/>
    </row>
    <row r="936" ht="22.5" customHeight="1">
      <c r="A936" s="10"/>
      <c r="B936" s="10"/>
      <c r="C936" s="10"/>
      <c r="D936" s="10"/>
      <c r="E936" s="10"/>
      <c r="F936" s="10"/>
      <c r="G936" s="10"/>
      <c r="H936" s="15"/>
      <c r="I936" s="10"/>
      <c r="J936" s="10"/>
      <c r="K936" s="10"/>
      <c r="L936" s="10"/>
      <c r="M936" s="31"/>
      <c r="N936" s="10"/>
      <c r="O936" s="10"/>
      <c r="P936" s="10"/>
      <c r="Q936" s="10"/>
      <c r="R936" s="10"/>
      <c r="S936" s="10"/>
      <c r="T936" s="10"/>
      <c r="U936" s="10"/>
      <c r="V936" s="10"/>
      <c r="W936" s="10"/>
      <c r="X936" s="10"/>
    </row>
    <row r="937" ht="22.5" customHeight="1">
      <c r="A937" s="10"/>
      <c r="B937" s="10"/>
      <c r="C937" s="10"/>
      <c r="D937" s="10"/>
      <c r="E937" s="10"/>
      <c r="F937" s="10"/>
      <c r="G937" s="10"/>
      <c r="H937" s="15"/>
      <c r="I937" s="10"/>
      <c r="J937" s="10"/>
      <c r="K937" s="10"/>
      <c r="L937" s="10"/>
      <c r="M937" s="31"/>
      <c r="N937" s="10"/>
      <c r="O937" s="10"/>
      <c r="P937" s="10"/>
      <c r="Q937" s="10"/>
      <c r="R937" s="10"/>
      <c r="S937" s="10"/>
      <c r="T937" s="10"/>
      <c r="U937" s="10"/>
      <c r="V937" s="10"/>
      <c r="W937" s="10"/>
      <c r="X937" s="10"/>
    </row>
    <row r="938" ht="22.5" customHeight="1">
      <c r="A938" s="10"/>
      <c r="B938" s="10"/>
      <c r="C938" s="10"/>
      <c r="D938" s="10"/>
      <c r="E938" s="10"/>
      <c r="F938" s="10"/>
      <c r="G938" s="10"/>
      <c r="H938" s="15"/>
      <c r="I938" s="10"/>
      <c r="J938" s="10"/>
      <c r="K938" s="10"/>
      <c r="L938" s="10"/>
      <c r="M938" s="31"/>
      <c r="N938" s="10"/>
      <c r="O938" s="10"/>
      <c r="P938" s="10"/>
      <c r="Q938" s="10"/>
      <c r="R938" s="10"/>
      <c r="S938" s="10"/>
      <c r="T938" s="10"/>
      <c r="U938" s="10"/>
      <c r="V938" s="10"/>
      <c r="W938" s="10"/>
      <c r="X938" s="10"/>
    </row>
    <row r="939" ht="22.5" customHeight="1">
      <c r="A939" s="10"/>
      <c r="B939" s="10"/>
      <c r="C939" s="10"/>
      <c r="D939" s="10"/>
      <c r="E939" s="10"/>
      <c r="F939" s="10"/>
      <c r="G939" s="10"/>
      <c r="H939" s="15"/>
      <c r="I939" s="10"/>
      <c r="J939" s="10"/>
      <c r="K939" s="10"/>
      <c r="L939" s="10"/>
      <c r="M939" s="31"/>
      <c r="N939" s="10"/>
      <c r="O939" s="10"/>
      <c r="P939" s="10"/>
      <c r="Q939" s="10"/>
      <c r="R939" s="10"/>
      <c r="S939" s="10"/>
      <c r="T939" s="10"/>
      <c r="U939" s="10"/>
      <c r="V939" s="10"/>
      <c r="W939" s="10"/>
      <c r="X939" s="10"/>
    </row>
    <row r="940" ht="22.5" customHeight="1">
      <c r="A940" s="10"/>
      <c r="B940" s="10"/>
      <c r="C940" s="10"/>
      <c r="D940" s="10"/>
      <c r="E940" s="10"/>
      <c r="F940" s="10"/>
      <c r="G940" s="10"/>
      <c r="H940" s="15"/>
      <c r="I940" s="10"/>
      <c r="J940" s="10"/>
      <c r="K940" s="10"/>
      <c r="L940" s="10"/>
      <c r="M940" s="31"/>
      <c r="N940" s="10"/>
      <c r="O940" s="10"/>
      <c r="P940" s="10"/>
      <c r="Q940" s="10"/>
      <c r="R940" s="10"/>
      <c r="S940" s="10"/>
      <c r="T940" s="10"/>
      <c r="U940" s="10"/>
      <c r="V940" s="10"/>
      <c r="W940" s="10"/>
      <c r="X940" s="10"/>
    </row>
    <row r="941" ht="22.5" customHeight="1">
      <c r="A941" s="10"/>
      <c r="B941" s="10"/>
      <c r="C941" s="10"/>
      <c r="D941" s="10"/>
      <c r="E941" s="10"/>
      <c r="F941" s="10"/>
      <c r="G941" s="10"/>
      <c r="H941" s="15"/>
      <c r="I941" s="10"/>
      <c r="J941" s="10"/>
      <c r="K941" s="10"/>
      <c r="L941" s="10"/>
      <c r="M941" s="31"/>
      <c r="N941" s="10"/>
      <c r="O941" s="10"/>
      <c r="P941" s="10"/>
      <c r="Q941" s="10"/>
      <c r="R941" s="10"/>
      <c r="S941" s="10"/>
      <c r="T941" s="10"/>
      <c r="U941" s="10"/>
      <c r="V941" s="10"/>
      <c r="W941" s="10"/>
      <c r="X941" s="10"/>
    </row>
    <row r="942" ht="22.5" customHeight="1">
      <c r="A942" s="10"/>
      <c r="B942" s="10"/>
      <c r="C942" s="10"/>
      <c r="D942" s="10"/>
      <c r="E942" s="10"/>
      <c r="F942" s="10"/>
      <c r="G942" s="10"/>
      <c r="H942" s="15"/>
      <c r="I942" s="10"/>
      <c r="J942" s="10"/>
      <c r="K942" s="10"/>
      <c r="L942" s="10"/>
      <c r="M942" s="31"/>
      <c r="N942" s="10"/>
      <c r="O942" s="10"/>
      <c r="P942" s="10"/>
      <c r="Q942" s="10"/>
      <c r="R942" s="10"/>
      <c r="S942" s="10"/>
      <c r="T942" s="10"/>
      <c r="U942" s="10"/>
      <c r="V942" s="10"/>
      <c r="W942" s="10"/>
      <c r="X942" s="10"/>
    </row>
    <row r="943" ht="22.5" customHeight="1">
      <c r="A943" s="10"/>
      <c r="B943" s="10"/>
      <c r="C943" s="10"/>
      <c r="D943" s="10"/>
      <c r="E943" s="10"/>
      <c r="F943" s="10"/>
      <c r="G943" s="10"/>
      <c r="H943" s="15"/>
      <c r="I943" s="10"/>
      <c r="J943" s="10"/>
      <c r="K943" s="10"/>
      <c r="L943" s="10"/>
      <c r="M943" s="31"/>
      <c r="N943" s="10"/>
      <c r="O943" s="10"/>
      <c r="P943" s="10"/>
      <c r="Q943" s="10"/>
      <c r="R943" s="10"/>
      <c r="S943" s="10"/>
      <c r="T943" s="10"/>
      <c r="U943" s="10"/>
      <c r="V943" s="10"/>
      <c r="W943" s="10"/>
      <c r="X943" s="10"/>
    </row>
    <row r="944" ht="22.5" customHeight="1">
      <c r="A944" s="10"/>
      <c r="B944" s="10"/>
      <c r="C944" s="10"/>
      <c r="D944" s="10"/>
      <c r="E944" s="10"/>
      <c r="F944" s="10"/>
      <c r="G944" s="10"/>
      <c r="H944" s="15"/>
      <c r="I944" s="10"/>
      <c r="J944" s="10"/>
      <c r="K944" s="10"/>
      <c r="L944" s="10"/>
      <c r="M944" s="31"/>
      <c r="N944" s="10"/>
      <c r="O944" s="10"/>
      <c r="P944" s="10"/>
      <c r="Q944" s="10"/>
      <c r="R944" s="10"/>
      <c r="S944" s="10"/>
      <c r="T944" s="10"/>
      <c r="U944" s="10"/>
      <c r="V944" s="10"/>
      <c r="W944" s="10"/>
      <c r="X944" s="10"/>
    </row>
    <row r="945" ht="22.5" customHeight="1">
      <c r="A945" s="10"/>
      <c r="B945" s="10"/>
      <c r="C945" s="10"/>
      <c r="D945" s="10"/>
      <c r="E945" s="10"/>
      <c r="F945" s="10"/>
      <c r="G945" s="10"/>
      <c r="H945" s="15"/>
      <c r="I945" s="10"/>
      <c r="J945" s="10"/>
      <c r="K945" s="10"/>
      <c r="L945" s="10"/>
      <c r="M945" s="31"/>
      <c r="N945" s="10"/>
      <c r="O945" s="10"/>
      <c r="P945" s="10"/>
      <c r="Q945" s="10"/>
      <c r="R945" s="10"/>
      <c r="S945" s="10"/>
      <c r="T945" s="10"/>
      <c r="U945" s="10"/>
      <c r="V945" s="10"/>
      <c r="W945" s="10"/>
      <c r="X945" s="10"/>
    </row>
    <row r="946" ht="22.5" customHeight="1">
      <c r="A946" s="10"/>
      <c r="B946" s="10"/>
      <c r="C946" s="10"/>
      <c r="D946" s="10"/>
      <c r="E946" s="10"/>
      <c r="F946" s="10"/>
      <c r="G946" s="10"/>
      <c r="H946" s="15"/>
      <c r="I946" s="10"/>
      <c r="J946" s="10"/>
      <c r="K946" s="10"/>
      <c r="L946" s="10"/>
      <c r="M946" s="31"/>
      <c r="N946" s="10"/>
      <c r="O946" s="10"/>
      <c r="P946" s="10"/>
      <c r="Q946" s="10"/>
      <c r="R946" s="10"/>
      <c r="S946" s="10"/>
      <c r="T946" s="10"/>
      <c r="U946" s="10"/>
      <c r="V946" s="10"/>
      <c r="W946" s="10"/>
      <c r="X946" s="10"/>
    </row>
    <row r="947" ht="22.5" customHeight="1">
      <c r="A947" s="10"/>
      <c r="B947" s="10"/>
      <c r="C947" s="10"/>
      <c r="D947" s="10"/>
      <c r="E947" s="10"/>
      <c r="F947" s="10"/>
      <c r="G947" s="10"/>
      <c r="H947" s="15"/>
      <c r="I947" s="10"/>
      <c r="J947" s="10"/>
      <c r="K947" s="10"/>
      <c r="L947" s="10"/>
      <c r="M947" s="31"/>
      <c r="N947" s="10"/>
      <c r="O947" s="10"/>
      <c r="P947" s="10"/>
      <c r="Q947" s="10"/>
      <c r="R947" s="10"/>
      <c r="S947" s="10"/>
      <c r="T947" s="10"/>
      <c r="U947" s="10"/>
      <c r="V947" s="10"/>
      <c r="W947" s="10"/>
      <c r="X947" s="10"/>
    </row>
    <row r="948" ht="22.5" customHeight="1">
      <c r="A948" s="10"/>
      <c r="B948" s="10"/>
      <c r="C948" s="10"/>
      <c r="D948" s="10"/>
      <c r="E948" s="10"/>
      <c r="F948" s="10"/>
      <c r="G948" s="10"/>
      <c r="H948" s="15"/>
      <c r="I948" s="10"/>
      <c r="J948" s="10"/>
      <c r="K948" s="10"/>
      <c r="L948" s="10"/>
      <c r="M948" s="31"/>
      <c r="N948" s="10"/>
      <c r="O948" s="10"/>
      <c r="P948" s="10"/>
      <c r="Q948" s="10"/>
      <c r="R948" s="10"/>
      <c r="S948" s="10"/>
      <c r="T948" s="10"/>
      <c r="U948" s="10"/>
      <c r="V948" s="10"/>
      <c r="W948" s="10"/>
      <c r="X948" s="10"/>
    </row>
    <row r="949" ht="22.5" customHeight="1">
      <c r="A949" s="10"/>
      <c r="B949" s="10"/>
      <c r="C949" s="10"/>
      <c r="D949" s="10"/>
      <c r="E949" s="10"/>
      <c r="F949" s="10"/>
      <c r="G949" s="10"/>
      <c r="H949" s="15"/>
      <c r="I949" s="10"/>
      <c r="J949" s="10"/>
      <c r="K949" s="10"/>
      <c r="L949" s="10"/>
      <c r="M949" s="31"/>
      <c r="N949" s="10"/>
      <c r="O949" s="10"/>
      <c r="P949" s="10"/>
      <c r="Q949" s="10"/>
      <c r="R949" s="10"/>
      <c r="S949" s="10"/>
      <c r="T949" s="10"/>
      <c r="U949" s="10"/>
      <c r="V949" s="10"/>
      <c r="W949" s="10"/>
      <c r="X949" s="10"/>
    </row>
    <row r="950" ht="22.5" customHeight="1">
      <c r="A950" s="10"/>
      <c r="B950" s="10"/>
      <c r="C950" s="10"/>
      <c r="D950" s="10"/>
      <c r="E950" s="10"/>
      <c r="F950" s="10"/>
      <c r="G950" s="10"/>
      <c r="H950" s="15"/>
      <c r="I950" s="10"/>
      <c r="J950" s="10"/>
      <c r="K950" s="10"/>
      <c r="L950" s="10"/>
      <c r="M950" s="31"/>
      <c r="N950" s="10"/>
      <c r="O950" s="10"/>
      <c r="P950" s="10"/>
      <c r="Q950" s="10"/>
      <c r="R950" s="10"/>
      <c r="S950" s="10"/>
      <c r="T950" s="10"/>
      <c r="U950" s="10"/>
      <c r="V950" s="10"/>
      <c r="W950" s="10"/>
      <c r="X950" s="10"/>
    </row>
    <row r="951" ht="22.5" customHeight="1">
      <c r="A951" s="10"/>
      <c r="B951" s="10"/>
      <c r="C951" s="10"/>
      <c r="D951" s="10"/>
      <c r="E951" s="10"/>
      <c r="F951" s="10"/>
      <c r="G951" s="10"/>
      <c r="H951" s="15"/>
      <c r="I951" s="10"/>
      <c r="J951" s="10"/>
      <c r="K951" s="10"/>
      <c r="L951" s="10"/>
      <c r="M951" s="31"/>
      <c r="N951" s="10"/>
      <c r="O951" s="10"/>
      <c r="P951" s="10"/>
      <c r="Q951" s="10"/>
      <c r="R951" s="10"/>
      <c r="S951" s="10"/>
      <c r="T951" s="10"/>
      <c r="U951" s="10"/>
      <c r="V951" s="10"/>
      <c r="W951" s="10"/>
      <c r="X951" s="10"/>
    </row>
    <row r="952" ht="22.5" customHeight="1">
      <c r="A952" s="10"/>
      <c r="B952" s="10"/>
      <c r="C952" s="10"/>
      <c r="D952" s="10"/>
      <c r="E952" s="10"/>
      <c r="F952" s="10"/>
      <c r="G952" s="10"/>
      <c r="H952" s="15"/>
      <c r="I952" s="10"/>
      <c r="J952" s="10"/>
      <c r="K952" s="10"/>
      <c r="L952" s="10"/>
      <c r="M952" s="31"/>
      <c r="N952" s="10"/>
      <c r="O952" s="10"/>
      <c r="P952" s="10"/>
      <c r="Q952" s="10"/>
      <c r="R952" s="10"/>
      <c r="S952" s="10"/>
      <c r="T952" s="10"/>
      <c r="U952" s="10"/>
      <c r="V952" s="10"/>
      <c r="W952" s="10"/>
      <c r="X952" s="10"/>
    </row>
    <row r="953" ht="22.5" customHeight="1">
      <c r="A953" s="10"/>
      <c r="B953" s="10"/>
      <c r="C953" s="10"/>
      <c r="D953" s="10"/>
      <c r="E953" s="10"/>
      <c r="F953" s="10"/>
      <c r="G953" s="10"/>
      <c r="H953" s="15"/>
      <c r="I953" s="10"/>
      <c r="J953" s="10"/>
      <c r="K953" s="10"/>
      <c r="L953" s="10"/>
      <c r="M953" s="31"/>
      <c r="N953" s="10"/>
      <c r="O953" s="10"/>
      <c r="P953" s="10"/>
      <c r="Q953" s="10"/>
      <c r="R953" s="10"/>
      <c r="S953" s="10"/>
      <c r="T953" s="10"/>
      <c r="U953" s="10"/>
      <c r="V953" s="10"/>
      <c r="W953" s="10"/>
      <c r="X953" s="10"/>
    </row>
    <row r="954" ht="22.5" customHeight="1">
      <c r="A954" s="10"/>
      <c r="B954" s="10"/>
      <c r="C954" s="10"/>
      <c r="D954" s="10"/>
      <c r="E954" s="10"/>
      <c r="F954" s="10"/>
      <c r="G954" s="10"/>
      <c r="H954" s="15"/>
      <c r="I954" s="10"/>
      <c r="J954" s="10"/>
      <c r="K954" s="10"/>
      <c r="L954" s="10"/>
      <c r="M954" s="31"/>
      <c r="N954" s="10"/>
      <c r="O954" s="10"/>
      <c r="P954" s="10"/>
      <c r="Q954" s="10"/>
      <c r="R954" s="10"/>
      <c r="S954" s="10"/>
      <c r="T954" s="10"/>
      <c r="U954" s="10"/>
      <c r="V954" s="10"/>
      <c r="W954" s="10"/>
      <c r="X954" s="10"/>
    </row>
    <row r="955" ht="22.5" customHeight="1">
      <c r="A955" s="10"/>
      <c r="B955" s="10"/>
      <c r="C955" s="10"/>
      <c r="D955" s="10"/>
      <c r="E955" s="10"/>
      <c r="F955" s="10"/>
      <c r="G955" s="10"/>
      <c r="H955" s="15"/>
      <c r="I955" s="10"/>
      <c r="J955" s="10"/>
      <c r="K955" s="10"/>
      <c r="L955" s="10"/>
      <c r="M955" s="31"/>
      <c r="N955" s="10"/>
      <c r="O955" s="10"/>
      <c r="P955" s="10"/>
      <c r="Q955" s="10"/>
      <c r="R955" s="10"/>
      <c r="S955" s="10"/>
      <c r="T955" s="10"/>
      <c r="U955" s="10"/>
      <c r="V955" s="10"/>
      <c r="W955" s="10"/>
      <c r="X955" s="10"/>
    </row>
    <row r="956" ht="22.5" customHeight="1">
      <c r="A956" s="10"/>
      <c r="B956" s="10"/>
      <c r="C956" s="10"/>
      <c r="D956" s="10"/>
      <c r="E956" s="10"/>
      <c r="F956" s="10"/>
      <c r="G956" s="10"/>
      <c r="H956" s="15"/>
      <c r="I956" s="10"/>
      <c r="J956" s="10"/>
      <c r="K956" s="10"/>
      <c r="L956" s="10"/>
      <c r="M956" s="31"/>
      <c r="N956" s="10"/>
      <c r="O956" s="10"/>
      <c r="P956" s="10"/>
      <c r="Q956" s="10"/>
      <c r="R956" s="10"/>
      <c r="S956" s="10"/>
      <c r="T956" s="10"/>
      <c r="U956" s="10"/>
      <c r="V956" s="10"/>
      <c r="W956" s="10"/>
      <c r="X956" s="10"/>
    </row>
    <row r="957" ht="22.5" customHeight="1">
      <c r="A957" s="10"/>
      <c r="B957" s="10"/>
      <c r="C957" s="10"/>
      <c r="D957" s="10"/>
      <c r="E957" s="10"/>
      <c r="F957" s="10"/>
      <c r="G957" s="10"/>
      <c r="H957" s="15"/>
      <c r="I957" s="10"/>
      <c r="J957" s="10"/>
      <c r="K957" s="10"/>
      <c r="L957" s="10"/>
      <c r="M957" s="31"/>
      <c r="N957" s="10"/>
      <c r="O957" s="10"/>
      <c r="P957" s="10"/>
      <c r="Q957" s="10"/>
      <c r="R957" s="10"/>
      <c r="S957" s="10"/>
      <c r="T957" s="10"/>
      <c r="U957" s="10"/>
      <c r="V957" s="10"/>
      <c r="W957" s="10"/>
      <c r="X957" s="10"/>
    </row>
    <row r="958" ht="22.5" customHeight="1">
      <c r="A958" s="10"/>
      <c r="B958" s="10"/>
      <c r="C958" s="10"/>
      <c r="D958" s="10"/>
      <c r="E958" s="10"/>
      <c r="F958" s="10"/>
      <c r="G958" s="10"/>
      <c r="H958" s="15"/>
      <c r="I958" s="10"/>
      <c r="J958" s="10"/>
      <c r="K958" s="10"/>
      <c r="L958" s="10"/>
      <c r="M958" s="31"/>
      <c r="N958" s="10"/>
      <c r="O958" s="10"/>
      <c r="P958" s="10"/>
      <c r="Q958" s="10"/>
      <c r="R958" s="10"/>
      <c r="S958" s="10"/>
      <c r="T958" s="10"/>
      <c r="U958" s="10"/>
      <c r="V958" s="10"/>
      <c r="W958" s="10"/>
      <c r="X958" s="10"/>
    </row>
    <row r="959" ht="22.5" customHeight="1">
      <c r="A959" s="10"/>
      <c r="B959" s="10"/>
      <c r="C959" s="10"/>
      <c r="D959" s="10"/>
      <c r="E959" s="10"/>
      <c r="F959" s="10"/>
      <c r="G959" s="10"/>
      <c r="H959" s="15"/>
      <c r="I959" s="10"/>
      <c r="J959" s="10"/>
      <c r="K959" s="10"/>
      <c r="L959" s="10"/>
      <c r="M959" s="31"/>
      <c r="N959" s="10"/>
      <c r="O959" s="10"/>
      <c r="P959" s="10"/>
      <c r="Q959" s="10"/>
      <c r="R959" s="10"/>
      <c r="S959" s="10"/>
      <c r="T959" s="10"/>
      <c r="U959" s="10"/>
      <c r="V959" s="10"/>
      <c r="W959" s="10"/>
      <c r="X959" s="10"/>
    </row>
    <row r="960" ht="22.5" customHeight="1">
      <c r="A960" s="10"/>
      <c r="B960" s="10"/>
      <c r="C960" s="10"/>
      <c r="D960" s="10"/>
      <c r="E960" s="10"/>
      <c r="F960" s="10"/>
      <c r="G960" s="10"/>
      <c r="H960" s="15"/>
      <c r="I960" s="10"/>
      <c r="J960" s="10"/>
      <c r="K960" s="10"/>
      <c r="L960" s="10"/>
      <c r="M960" s="31"/>
      <c r="N960" s="10"/>
      <c r="O960" s="10"/>
      <c r="P960" s="10"/>
      <c r="Q960" s="10"/>
      <c r="R960" s="10"/>
      <c r="S960" s="10"/>
      <c r="T960" s="10"/>
      <c r="U960" s="10"/>
      <c r="V960" s="10"/>
      <c r="W960" s="10"/>
      <c r="X960" s="10"/>
    </row>
    <row r="961" ht="22.5" customHeight="1">
      <c r="A961" s="10"/>
      <c r="B961" s="10"/>
      <c r="C961" s="10"/>
      <c r="D961" s="10"/>
      <c r="E961" s="10"/>
      <c r="F961" s="10"/>
      <c r="G961" s="10"/>
      <c r="H961" s="15"/>
      <c r="I961" s="10"/>
      <c r="J961" s="10"/>
      <c r="K961" s="10"/>
      <c r="L961" s="10"/>
      <c r="M961" s="31"/>
      <c r="N961" s="10"/>
      <c r="O961" s="10"/>
      <c r="P961" s="10"/>
      <c r="Q961" s="10"/>
      <c r="R961" s="10"/>
      <c r="S961" s="10"/>
      <c r="T961" s="10"/>
      <c r="U961" s="10"/>
      <c r="V961" s="10"/>
      <c r="W961" s="10"/>
      <c r="X961" s="10"/>
    </row>
    <row r="962" ht="22.5" customHeight="1">
      <c r="A962" s="10"/>
      <c r="B962" s="10"/>
      <c r="C962" s="10"/>
      <c r="D962" s="10"/>
      <c r="E962" s="10"/>
      <c r="F962" s="10"/>
      <c r="G962" s="10"/>
      <c r="H962" s="15"/>
      <c r="I962" s="10"/>
      <c r="J962" s="10"/>
      <c r="K962" s="10"/>
      <c r="L962" s="10"/>
      <c r="M962" s="31"/>
      <c r="N962" s="10"/>
      <c r="O962" s="10"/>
      <c r="P962" s="10"/>
      <c r="Q962" s="10"/>
      <c r="R962" s="10"/>
      <c r="S962" s="10"/>
      <c r="T962" s="10"/>
      <c r="U962" s="10"/>
      <c r="V962" s="10"/>
      <c r="W962" s="10"/>
      <c r="X962" s="10"/>
    </row>
    <row r="963" ht="22.5" customHeight="1">
      <c r="A963" s="10"/>
      <c r="B963" s="10"/>
      <c r="C963" s="10"/>
      <c r="D963" s="10"/>
      <c r="E963" s="10"/>
      <c r="F963" s="10"/>
      <c r="G963" s="10"/>
      <c r="H963" s="15"/>
      <c r="I963" s="10"/>
      <c r="J963" s="10"/>
      <c r="K963" s="10"/>
      <c r="L963" s="10"/>
      <c r="M963" s="31"/>
      <c r="N963" s="10"/>
      <c r="O963" s="10"/>
      <c r="P963" s="10"/>
      <c r="Q963" s="10"/>
      <c r="R963" s="10"/>
      <c r="S963" s="10"/>
      <c r="T963" s="10"/>
      <c r="U963" s="10"/>
      <c r="V963" s="10"/>
      <c r="W963" s="10"/>
      <c r="X963" s="10"/>
    </row>
    <row r="964" ht="22.5" customHeight="1">
      <c r="A964" s="10"/>
      <c r="B964" s="10"/>
      <c r="C964" s="10"/>
      <c r="D964" s="10"/>
      <c r="E964" s="10"/>
      <c r="F964" s="10"/>
      <c r="G964" s="10"/>
      <c r="H964" s="15"/>
      <c r="I964" s="10"/>
      <c r="J964" s="10"/>
      <c r="K964" s="10"/>
      <c r="L964" s="10"/>
      <c r="M964" s="31"/>
      <c r="N964" s="10"/>
      <c r="O964" s="10"/>
      <c r="P964" s="10"/>
      <c r="Q964" s="10"/>
      <c r="R964" s="10"/>
      <c r="S964" s="10"/>
      <c r="T964" s="10"/>
      <c r="U964" s="10"/>
      <c r="V964" s="10"/>
      <c r="W964" s="10"/>
      <c r="X964" s="10"/>
    </row>
  </sheetData>
  <hyperlinks>
    <hyperlink ref="R2" r:id="rId1" location="" tooltip="" display="https://aime.life/assets/videos/Corp_Video.mp4"/>
    <hyperlink ref="W2" r:id="rId2" location="" tooltip="" display="https://aime.life/"/>
    <hyperlink ref="X2" r:id="rId3" location="" tooltip="" display="https://digitalx.undp.org/images/solutions/AIME.png"/>
    <hyperlink ref="R3" r:id="rId4" location="" tooltip="" display="https://vimeo.com/714046056"/>
    <hyperlink ref="W3" r:id="rId5" location="" tooltip="" display="https://akojomarket.com"/>
    <hyperlink ref="X3" r:id="rId6" location="" tooltip="" display="https://digitalx.undp.org/images/solutions/akojo-marketplace.png"/>
    <hyperlink ref="R4" r:id="rId7" location="" tooltip="" display="https://youtu.be/vT0tZMeHyWE"/>
    <hyperlink ref="W4" r:id="rId8" location="" tooltip="" display="https://www.mobiointeractive.com/"/>
    <hyperlink ref="X4" r:id="rId9" location="" tooltip="" display="https://drive.google.com/open?id=11q3QvncQK6JCCxXdIvPnuqWHbFzbxABS"/>
    <hyperlink ref="R5" r:id="rId10" location="" tooltip="" display="https://youtu.be/WbBLGN-ez2M"/>
    <hyperlink ref="W5" r:id="rId11" location="" tooltip="" display="https://aselo.org"/>
    <hyperlink ref="X5" r:id="rId12" location="" tooltip="" display="https://digitalx.undp.org/images/solutions/Aselo-interface.png"/>
    <hyperlink ref="R6" r:id="rId13" location="" tooltip="" display="https://youtu.be/mFFEhhGmW28"/>
    <hyperlink ref="W6" r:id="rId14" location="" tooltip="" display="https://www.audiopedia.org"/>
    <hyperlink ref="X6" r:id="rId15" location="" tooltip="" display="https://digitalx.undp.org/images/solutions/audiopedia.jpg"/>
    <hyperlink ref="R7" r:id="rId16" location="" tooltip="" display="https://youtu.be/CD7l0evsdfk"/>
    <hyperlink ref="W7" r:id="rId17" location="" tooltip="" display="https://babele.co"/>
    <hyperlink ref="X7" r:id="rId18" location="" tooltip="" display="https://digitalx.undp.org/images/solutions/Babele.png"/>
    <hyperlink ref="R8" r:id="rId19" location="" tooltip="" display="https://www.youtube.com/watch?v=PhIzQD6PPds"/>
    <hyperlink ref="W8" r:id="rId20" location="" tooltip="" display="https://www.trekmedics.org/beacon/"/>
    <hyperlink ref="X8" r:id="rId21" location="" tooltip="" display="https://digitalx.undp.org/images/solutions/beacon.jpeg"/>
    <hyperlink ref="R9" r:id="rId22" location="" tooltip="" display="https://vimeo.com/537902287"/>
    <hyperlink ref="W9" r:id="rId23" location="" tooltip="" display="https://www.bioverse.io/"/>
    <hyperlink ref="X9" r:id="rId24" location="" tooltip="" display="https://digitalx.undp.org/images/solutions/bioverse.jpeg"/>
    <hyperlink ref="R10" r:id="rId25" location="" tooltip="" display="https://www.youtube.com/watch?v=cFGRB0-v7Rg&amp;t=1s"/>
    <hyperlink ref="W10" r:id="rId26" location="" tooltip="" display="https://bluetown.com"/>
    <hyperlink ref="X10" r:id="rId27" location="" tooltip="" display="https://digitalx.undp.org/images/solutions/bluetown.jpg"/>
    <hyperlink ref="R11" r:id="rId28" location="" tooltip="" display="https://www.youtube.com/watch?v=M6_VjgOAhWU"/>
    <hyperlink ref="W11" r:id="rId29" location="" tooltip="" display="https://carbonspace.tech/"/>
    <hyperlink ref="X11" r:id="rId30" location="" tooltip="" display="https://digitalx.undp.org/images/solutions/CarbonSpace-Platform.png"/>
    <hyperlink ref="X12" r:id="rId31" location="" tooltip="" display="https://digitalx.undp.org/images/solutions/care-georeferencing.png"/>
    <hyperlink ref="R13" r:id="rId32" location="" tooltip="" display="https://youtu.be/E-oc_B9RDNE"/>
    <hyperlink ref="W13" r:id="rId33" location="" tooltip="" display="https://www.blackshore.eu"/>
    <hyperlink ref="X13" r:id="rId34" location="" tooltip="" display="https://digitalx.undp.org/images/solutions/Cerberus.jpeg"/>
    <hyperlink ref="R14" r:id="rId35" location="" tooltip="" display="https://youtu.be/dnZJD9pk_2A"/>
    <hyperlink ref="W14" r:id="rId36" location="" tooltip="" display="https://chekkitapp.com"/>
    <hyperlink ref="X14" r:id="rId37" location="" tooltip="" display="https://digitalx.undp.org/images/solutions/ChekkitApp.png"/>
    <hyperlink ref="R15" r:id="rId38" location="" tooltip="" display="https://www.youtube.com/watch?v=zaTH7LnyCdE"/>
    <hyperlink ref="W15" r:id="rId39" location="" tooltip="" display="https://www.climatetrace.org"/>
    <hyperlink ref="X15" r:id="rId40" location="" tooltip="" display="https://digitalx.undp.org/images/solutions/climate-TRACE.jpeg"/>
    <hyperlink ref="R16" r:id="rId41" location="" tooltip="" display="https://www.youtube.com/watch?v=vbjBXfVWRiI"/>
    <hyperlink ref="W16" r:id="rId42" location="" tooltip="" display="https://coamana.com/"/>
    <hyperlink ref="X16" r:id="rId43" location="" tooltip="" display="https://digitalx.undp.org/images/solutions/amana-markeplace.jpeg"/>
    <hyperlink ref="R17" r:id="rId44" location="" tooltip="" display="https://youtu.be/sO_lZCYnUGo"/>
    <hyperlink ref="W17" r:id="rId45" location="" tooltip="" display="https://nexleaf.org/"/>
    <hyperlink ref="R18" r:id="rId46" location="" tooltip="" display="https://www.youtube.com/watch?v=VJirkMREbbI"/>
    <hyperlink ref="W18" r:id="rId47" location="" tooltip="" display="https://www.cometapp.net"/>
    <hyperlink ref="X18" r:id="rId48" location="" tooltip="" display="https://digitalx.undp.org/images/solutions/Community-Energy-Toolkit-(COMET).jpeg"/>
    <hyperlink ref="R19" r:id="rId49" location="" tooltip="" display="https://youtu.be/aByznZzgB6g"/>
    <hyperlink ref="W19" r:id="rId50" location="" tooltip="" display="https://www.globhe.com"/>
    <hyperlink ref="R20" r:id="rId51" location="" tooltip="" display="https://www.youtube.com/watch?v=sG9rnLPbEqs"/>
    <hyperlink ref="W20" r:id="rId52" location="" tooltip="" display="https://cybertracker.org/ "/>
    <hyperlink ref="X20" r:id="rId53" location="" tooltip="" display="https://digitalx.undp.org/images/solutions/cybertracker-classic.jpg"/>
    <hyperlink ref="R21" r:id="rId54" location="" tooltip="" display="https://youtu.be/oIapxA0Jdwo"/>
    <hyperlink ref="W21" r:id="rId55" location="" tooltip="" display="https://www.hrwallingford.com/projects/d-moss-dengue-forecasting-model-satellite-based-system"/>
    <hyperlink ref="X21" r:id="rId56" location="" tooltip="" display="https://digitalx.undp.org/images/solutions/D-MOSS-Dengue.jpg"/>
    <hyperlink ref="R22" r:id="rId57" location="" tooltip="" display="https://www.youtube.com/watch?v=Ggk54t8LNGk"/>
    <hyperlink ref="W22" r:id="rId58" location="" tooltip="" display="https://www.pdc.org/disasteraware"/>
    <hyperlink ref="X22" r:id="rId59" location="" tooltip="" display="https://drive.google.com/open?id=1MlpFERMQLXnh-165I-5Q8r41AkT1rQo1"/>
    <hyperlink ref="R23" r:id="rId60" location="" tooltip="" display="https://www.youtube.com/watch?v=-D36l0aoTHo"/>
    <hyperlink ref="W23" r:id="rId61" location="" tooltip="" display="https://csl.gis.unbc.ca/Ecuador_ELSA/"/>
    <hyperlink ref="X23" r:id="rId62" location="" tooltip="" display="https://digitalx.undp.org/images/solutions/Elsa.png"/>
    <hyperlink ref="R24" r:id="rId63" location="" tooltip="" display="https://youtu.be/oTR1x1hkL64"/>
    <hyperlink ref="W24" r:id="rId64" location="" tooltip="" display="https://innovation.wfp.org/project/empact"/>
    <hyperlink ref="X24" r:id="rId65" location="" tooltip="" display="https://digitalx.undp.org/images/solutions/Empact.png"/>
    <hyperlink ref="R25" r:id="rId66" location="" tooltip="" display="https://www.youtube.com/watch?v=E2ooC80LMjA"/>
    <hyperlink ref="W25" r:id="rId67" location="" tooltip="" display="https://www.empower.eco"/>
    <hyperlink ref="X25" r:id="rId68" location="" tooltip="" display="https://digitalx.undp.org/images/solutions/Empower-tracking.png"/>
    <hyperlink ref="R26" r:id="rId69" location="" tooltip="" display="https://www.youtube.com/watch?v=MB4Q-uj7KZM"/>
    <hyperlink ref="W26" r:id="rId70" location="" tooltip="" display="https://www.breeze-technologies.de/solutions/"/>
    <hyperlink ref="X26" r:id="rId71" location="" tooltip="" display="https://drive.google.com/open?id=1co9uwQV_t-K5rxsa_sNjLe58BZh2JDnM"/>
    <hyperlink ref="R27" r:id="rId72" location="" tooltip="" display="https://youtu.be/CPOZ-OddxJc"/>
    <hyperlink ref="W27" r:id="rId73" location="" tooltip="" display="https://www.evercity.io/"/>
    <hyperlink ref="X27" r:id="rId74" location="" tooltip="" display="https://drive.google.com/open?id=1f6IHAGVVUM3UbyjrkQJOJ1tpISNeI9QJ"/>
    <hyperlink ref="R28" r:id="rId75" location="" tooltip="" display="https://youtu.be/Os-yan5ovqc"/>
    <hyperlink ref="W28" r:id="rId76" location="" tooltip="" display="https://www.listenfield.com"/>
    <hyperlink ref="X28" r:id="rId77" location="" tooltip="" display="https://digitalx.undp.org/images/solutions/farmAi.png"/>
    <hyperlink ref="R29" r:id="rId78" location="" tooltip="" display="https://www.youtube.com/watch?v=n80fJNsVf7s"/>
    <hyperlink ref="W29" r:id="rId79" location="" tooltip="" display="https://fassster.ehealth.ph/covid19/&#10;"/>
    <hyperlink ref="X29" r:id="rId80" location="" tooltip="" display="https://digitalx.undp.org/images/solutions/fassster.png"/>
    <hyperlink ref="R30" r:id="rId81" location="" tooltip="" display="https://youtu.be/EeFRZC7CyhA"/>
    <hyperlink ref="W30" r:id="rId82" location="" tooltip="" display="https://www.melodyi.net/"/>
    <hyperlink ref="X30" r:id="rId83" location="" tooltip="" display="https://digitalx.undp.org/images/solutions/fetalmonitor.jpeg"/>
    <hyperlink ref="R31" r:id="rId84" location="" tooltip="" display="https://www.youtube.com/watch?v=0H-vyV52m7k"/>
    <hyperlink ref="W31" r:id="rId85" location="" tooltip="" display="https://www.floodmapp.com"/>
    <hyperlink ref="X31" r:id="rId86" location="" tooltip="" display="https://digitalx.undp.org/images/solutions/FloodMapp.jpeg"/>
    <hyperlink ref="R32" r:id="rId87" location="" tooltip="" display="https://youtu.be/TA01pk5lLDU"/>
    <hyperlink ref="W32" r:id="rId88" location="" tooltip="" display="https://FlourishApp.me"/>
    <hyperlink ref="X32" r:id="rId89" location="" tooltip="" display="https://digitalx.undp.org/images/solutions/flourishapp.png"/>
    <hyperlink ref="R33" r:id="rId90" location="" tooltip="" display="https://www.youtube.com/watch?v=C4qAP9pFQFw"/>
    <hyperlink ref="R34" r:id="rId91" location="" tooltip="" display="https://www.youtube.com/watch?v=6X2O45tyneQ&amp;ab_channel=Gravity"/>
    <hyperlink ref="W34" r:id="rId92" location="" tooltip="" display="https://www.gravity.earth"/>
    <hyperlink ref="X34" r:id="rId93" location="" tooltip="" display="https://drive.google.com/file/d/1oc7n3NHRMnM7E0ExscrYWXYqL5qklKQN/view?usp=share_link"/>
    <hyperlink ref="R35" r:id="rId94" location="" tooltip="" display="https://www.youtube.com/watch?v=sqPQ4VS1njU"/>
    <hyperlink ref="W35" r:id="rId95" location="" tooltip="" display="https://www.virtualcity.co.ke/our-solutions/agroforce/"/>
    <hyperlink ref="X35" r:id="rId96" location="" tooltip="" display="https://digitalx.undp.org/images/solutions/Hewani-trace.jpg"/>
    <hyperlink ref="R36" r:id="rId97" location="" tooltip="" display="https://www.youtube.com/watch?v=zsJRLYfiQBA"/>
    <hyperlink ref="W36" r:id="rId98" location="" tooltip="" display="https://www.hivenetwork.online"/>
    <hyperlink ref="X36" r:id="rId99" location="" tooltip="" display="https://drive.google.com/open?id=1hKWHYN5JvzHugzhVcwi0HxMUgSf_kuBp"/>
    <hyperlink ref="R37" r:id="rId100" location="" tooltip="" display="https://youtu.be/nswUcgMfKTM"/>
    <hyperlink ref="W37" r:id="rId101" location="" tooltip="" display="https://www.hotosm.org/"/>
    <hyperlink ref="X37" r:id="rId102" location="" tooltip="" display="https://digitalx.undp.org/images/solutions/hot-tasking-manager.jpg"/>
    <hyperlink ref="R38" r:id="rId103" location="" tooltip="" display="https://youtu.be/yuxA6yw5LYw"/>
    <hyperlink ref="W38" r:id="rId104" location="" tooltip="" display="https://www.istemai.com"/>
    <hyperlink ref="X38" r:id="rId105" location="" tooltip="" display="https://digitalx.undp.org/images/solutions/iStem-digital.png"/>
    <hyperlink ref="R39" r:id="rId106" location="" tooltip="" display="https://www.youtube.com/watch?v=4_i95dmRaiA&amp;t=4s"/>
    <hyperlink ref="W39" r:id="rId107" location="" tooltip="" display="https://www.ignitia.se/"/>
    <hyperlink ref="X39" r:id="rId108" location="" tooltip="" display="https://digitalx.undp.org/images/solutions/ignitia.jpeg"/>
    <hyperlink ref="W40" r:id="rId109" location="" tooltip="" display="https://www.ilarahealth.com"/>
    <hyperlink ref="X40" r:id="rId110" location="" tooltip="" display="https://digitalx.undp.org/images/solutions/Ilara-Health.jpg"/>
    <hyperlink ref="R41" r:id="rId111" location="" tooltip="" display="https://youtu.be/5xdFw32Vg2I"/>
    <hyperlink ref="W41" r:id="rId112" location="" tooltip="" display="https://www.illu.works"/>
    <hyperlink ref="X41" r:id="rId113" location="" tooltip="" display="https://digitalx.undp.org/images/solutions/illu.png"/>
    <hyperlink ref="R42" r:id="rId114" location="" tooltip="" display="https://vimeo.com/548383347"/>
    <hyperlink ref="W42" r:id="rId115" location="" tooltip="" display="https://jamii.one"/>
    <hyperlink ref="X42" r:id="rId116" location="" tooltip="" display="https://drive.google.com/open?id=1A_9otJ0UkjQZS5AmyGTKI5IGuSQ2Z7Ps"/>
    <hyperlink ref="R43" r:id="rId117" location="" tooltip="" display="https://www.youtube.com/watch?v=-MTRxRO5SRA"/>
    <hyperlink ref="W43" r:id="rId118" location="" tooltip="" display="https://www.khanacademy.org"/>
    <hyperlink ref="X43" r:id="rId119" location="" tooltip="" display="https://digitalx.undp.org/images/solutions/khanacademy.png"/>
    <hyperlink ref="R44" r:id="rId120" location="" tooltip="" display="https://youtu.be/vNwb6OMlgow"/>
    <hyperlink ref="W44" r:id="rId121" location="" tooltip="" display="https://www.kiwix.org"/>
    <hyperlink ref="X44" r:id="rId122" location="" tooltip="" display="https://digitalx.undp.org/images/solutions/Kiwix.png"/>
    <hyperlink ref="R45" r:id="rId123" location="" tooltip="" display="https://vimeo.com/240502942"/>
    <hyperlink ref="W45" r:id="rId124" location="" tooltip="" display="https://www.kujakuja.com/en/"/>
    <hyperlink ref="X45" r:id="rId125" location="" tooltip="" display="https://digitalx.undp.org/images/solutions/kuja-kuja.jpg"/>
    <hyperlink ref="R46" r:id="rId126" location="" tooltip="" display="https://vimeo.com/496044712"/>
    <hyperlink ref="W46" r:id="rId127" location="" tooltip="" display="https://www.kuza.one"/>
    <hyperlink ref="R47" r:id="rId128" location="" tooltip="" display="https://drive.google.com/file/d/12Sz4wt5k7myQ_AJsi-0BXl4ODo-5zosZ/view?usp=drivesdk"/>
    <hyperlink ref="W47" r:id="rId129" location="" tooltip="" display="https://mamotest.com"/>
    <hyperlink ref="X47" r:id="rId130" location="" tooltip="" display="https://drive.google.com/file/d/1YpslAnWtd92LRoLAPbHfpM7OSU_lCqM2/view?usp=sharing"/>
    <hyperlink ref="R48" r:id="rId131" location="" tooltip="" display="https://www.youtube.com/watch?v=YjLZ9cpcZno"/>
    <hyperlink ref="W48" r:id="rId132" location="" tooltip="" display="https://koekoetech.meekin.org/Home/project"/>
    <hyperlink ref="X48" r:id="rId133" location="" tooltip="" display="https://digitalx.undp.org/images/solutions/meekin.jpg"/>
    <hyperlink ref="R49" r:id="rId134" location="" tooltip="" display="https://youtu.be/ceqG3DqE_OQ"/>
    <hyperlink ref="W49" r:id="rId135" location="" tooltip="" display="https://mentoringher.com/"/>
    <hyperlink ref="X49" r:id="rId136" location="" tooltip="" display="https://digitalx.undp.org/images/solutions/mentoringher.jpg"/>
    <hyperlink ref="R50" r:id="rId137" location="" tooltip="" display="https://www.youtube.com/watch?v=YvF3KZU02UQ"/>
    <hyperlink ref="W50" r:id="rId138" location="" tooltip="" display="https://www.givedirectly.org/beta/ "/>
    <hyperlink ref="X50" r:id="rId139" location="" tooltip="" display="https://digitalx.undp.org/images/solutions/mobileaid.jpeg"/>
    <hyperlink ref="R51" r:id="rId140" location="" tooltip="" display="https://youtu.be/S8D6Yfxvk80"/>
    <hyperlink ref="W51" r:id="rId141" location="" tooltip="" display="https://www.trakitnow.com"/>
    <hyperlink ref="X51" r:id="rId142" location="" tooltip="" display="https://digitalx.undp.org/images/solutions/moskeet.jpg"/>
    <hyperlink ref="R52" r:id="rId143" location="" tooltip="" display="https://www.youtube.com/watch?v=3NY-KLldDcw"/>
    <hyperlink ref="W52" r:id="rId144" location="" tooltip="" display="https://www.nabu.org"/>
    <hyperlink ref="X52" r:id="rId145" location="" tooltip="" display="https://digitalx.undp.org/images/solutions/Nabu%20App.jpg"/>
    <hyperlink ref="R53" r:id="rId146" location="" tooltip="" display="https://www.youtube.com/watch?v=qR-7GQHJKFM"/>
    <hyperlink ref="W53" r:id="rId147" location="" tooltip="" display="https://needslist.co"/>
    <hyperlink ref="X53" r:id="rId148" location="" tooltip="" display="https://digitalx.undp.org/images/solutions/RespondLocal.png"/>
    <hyperlink ref="R54" r:id="rId149" location="" tooltip="" display="https://youtu.be/l-HnFNLQyUE"/>
    <hyperlink ref="W54" r:id="rId150" location="" tooltip="" display="https://www.oko.finance"/>
    <hyperlink ref="X54" r:id="rId151" location="" tooltip="" display="https://digitalx.undp.org/images/solutions/mobile-delivered-crop-insurance.jpeg"/>
    <hyperlink ref="R55" r:id="rId152" location="" tooltip="" display="https://www.youtube.com/watch?v=CPc8jUZanV4"/>
    <hyperlink ref="W55" r:id="rId153" location="" tooltip="" display="https://openclassrooms.com/"/>
    <hyperlink ref="X55" r:id="rId154" location="" tooltip="" display="https://digitalx.undp.org/images/solutions/openclassrooms.png"/>
    <hyperlink ref="R56" r:id="rId155" location="" tooltip="" display="https://www.youtube.com/watch?v=STKObkUuvf4&amp;ab_channel=OpenMRS"/>
    <hyperlink ref="W56" r:id="rId156" location="" tooltip="" display="https://openmrs.org/"/>
    <hyperlink ref="X56" r:id="rId157" location="" tooltip="" display="https://digitalx.undp.org/images/solutions/OpenMRS.png"/>
    <hyperlink ref="R57" r:id="rId158" location="" tooltip="" display="https://www.youtube.com/watch?v=mz4OjwKfxwo"/>
    <hyperlink ref="W57" r:id="rId159" location="" tooltip="" display="https://ororatech.com/"/>
    <hyperlink ref="X57" r:id="rId160" location="" tooltip="" display="https://digitalx.undp.org/images/solutions/Wildfire-Detection-and-Monitoring-Service.jpeg"/>
    <hyperlink ref="R58" r:id="rId161" location="" tooltip="" display="https://www.youtube.com/watch?v=0Ch20cw3Rdc"/>
    <hyperlink ref="W58" r:id="rId162" location="" tooltip="" display="https://peekvision.org"/>
    <hyperlink ref="X58" r:id="rId163" location="" tooltip="" display="https://peekvision.org/assets/elements/images/322e5775d0/peek-acuity-how-to-v4__ScaleWidthWzQ1MF0.jpg"/>
    <hyperlink ref="R59" r:id="rId164" location="" tooltip="" display="https://youtu.be/ENm8uL_tuZ4"/>
    <hyperlink ref="W59" r:id="rId165" location="" tooltip="" display="https://precisiondev.org/"/>
    <hyperlink ref="X59" r:id="rId166" location="" tooltip="" display="https://digitalx.undp.org/images/solutions/paddy%20Large.jpeg"/>
    <hyperlink ref="R60" r:id="rId167" location="" tooltip="" display="https://www.youtube.com/watch?v=cydb8sTICYc"/>
    <hyperlink ref="W60" r:id="rId168" location="" tooltip="" display="https://www.provenance.org"/>
    <hyperlink ref="X60" r:id="rId169" location="" tooltip="" display="https://digitalx.undp.org/images/solutions/provenance.png"/>
    <hyperlink ref="R61" r:id="rId170" location="" tooltip="" display="https://www.youtube.com/watch?v=Xw0HXGXJM68&amp;t=7s"/>
    <hyperlink ref="W61" r:id="rId171" location="" tooltip="" display="https://www.innovex.org/"/>
    <hyperlink ref="X61" r:id="rId172" location="" tooltip="" display="https://digitalx.undp.org/images/solutions/REMOT.jpg"/>
    <hyperlink ref="R62" r:id="rId173" location="" tooltip="" display="https://youtu.be/PvkE65A8FFw"/>
    <hyperlink ref="W62" r:id="rId174" location="" tooltip="" display="https://sagri.tokyo/"/>
    <hyperlink ref="X62" r:id="rId175" location="" tooltip="" display="https://digitalx.undp.org/images/solutions/Soil-analysis-by-satellite-data-and-AI-Polygon.png"/>
    <hyperlink ref="R63" r:id="rId176" location="" tooltip="" display="https://youtu.be/o0ZZcKd2zsw"/>
    <hyperlink ref="W63" r:id="rId177" location="" tooltip="" display="https://www.sealr.app"/>
    <hyperlink ref="X63" r:id="rId178" location="" tooltip="" display="https://digitalx.undp.org/images/solutions/sealr.png"/>
    <hyperlink ref="R64" r:id="rId179" location="" tooltip="" display="https://youtu.be/QngtRiQmZFYhttps://www.youtube.com/watch?v=9HrbX9Kc5gg"/>
    <hyperlink ref="W64" r:id="rId180" location="" tooltip="" display="www.sehatkahani.com"/>
    <hyperlink ref="X64" r:id="rId181" location="" tooltip="" display="https://digitalx.undp.org/images/solutions/sehatkahani.jpg"/>
    <hyperlink ref="R65" r:id="rId182" location="" tooltip="" display="https://youtu.be/_QyMpPIR7Bg"/>
    <hyperlink ref="W65" r:id="rId183" location="" tooltip="" display="https://www.simprints.com"/>
    <hyperlink ref="X65" r:id="rId184" location="" tooltip="" display="https://digitalx.undp.org/images/solutions/biometrics-for-verified-health-service-and-vaccine-dellivery.png"/>
    <hyperlink ref="W66" r:id="rId185" location="" tooltip="" display="https://undp-capacitydevelopmentforhealth.org/category/health-system-components/innovation-and-digital-technologies/smart-facilities-for-health/"/>
    <hyperlink ref="X66" r:id="rId186" location="" tooltip="" display="https://digitalx.undp.org/images/solutions/smart-facilities-for-health.png"/>
    <hyperlink ref="R67" r:id="rId187" location="" tooltip="" display="https://youtu.be/XYiruiKsaxU"/>
    <hyperlink ref="W67" r:id="rId188" location="" tooltip="" display="https://www.tespack.com/smart-solar/"/>
    <hyperlink ref="X67" r:id="rId189" location="" tooltip="" display="https://digitalx.undp.org/images/solutions/smart-solar-media-system.jpg"/>
    <hyperlink ref="R68" r:id="rId190" location="" tooltip="" display="https://youtu.be/VLPq1WJgGWA"/>
    <hyperlink ref="W68" r:id="rId191" location="" tooltip="" display="https://www.redflash.se"/>
    <hyperlink ref="X68" r:id="rId192" location="" tooltip="" display="https://digitalx.undp.org/images/solutions/SMARTR-Tax.jpg"/>
    <hyperlink ref="R69" r:id="rId193" location="" tooltip="" display="https://youtu.be/34CCA3R5WHI"/>
    <hyperlink ref="W69" r:id="rId194" location="" tooltip="" display="https://speetar.com/"/>
    <hyperlink ref="X69" r:id="rId195" location="" tooltip="" display="https://digitalx.undp.org/images/solutions/speetar.jpeg"/>
    <hyperlink ref="R70" r:id="rId196" location="" tooltip="" display="https://www.youtube.com/watch?v=SJrZtNwXjns"/>
    <hyperlink ref="W70" r:id="rId197" location="" tooltip="" display="https://www.medtroniclabs.org/"/>
    <hyperlink ref="X70" r:id="rId198" location="" tooltip="" display="https://drive.google.com/open?id=1_qkSe0Q3lNdx6xqn7-dCAfnjreH5oifk"/>
    <hyperlink ref="R71" r:id="rId199" location="" tooltip="" display="https://youtu.be/jhDI9VFoRAg"/>
    <hyperlink ref="W71" r:id="rId200" location="" tooltip="" display="https://www.streamspotplus.com"/>
    <hyperlink ref="X71" r:id="rId201" location="" tooltip="" display="https://digitalx.undp.org/images/solutions/Streamspot+.jpeg"/>
    <hyperlink ref="R72" r:id="rId202" location="" tooltip="" display="https://studio.youtube.com/video/h94S2wSjltM"/>
    <hyperlink ref="W72" r:id="rId203" location="" tooltip="" display="https://sube.la/comercio-electronico-para-todos"/>
    <hyperlink ref="X72" r:id="rId204" location="" tooltip="" display="https://digitalx.undp.org/images/solutions/Sube.jpeg"/>
    <hyperlink ref="R73" r:id="rId205" location="" tooltip="" display="https://youtu.be/PdGOVJdDyLA"/>
    <hyperlink ref="W73" r:id="rId206" location="" tooltip="" display="https://tarjimly.org/"/>
    <hyperlink ref="X73" r:id="rId207" location="" tooltip="" display="https://digitalx.undp.org/images/solutions/tarjimly.jpeg"/>
    <hyperlink ref="R74" r:id="rId208" location="" tooltip="" display="https://www.youtube.com/watch?v=pf0WkY_MIiI"/>
    <hyperlink ref="W74" r:id="rId209" location="" tooltip="" display="https://www.technovation.org/"/>
    <hyperlink ref="X74" r:id="rId210" location="" tooltip="" display="https://digitalx.undp.org/images/solutions/technovationgirls.png"/>
    <hyperlink ref="W75" r:id="rId211" location="" tooltip="" display="https://www.tip-me.org/"/>
    <hyperlink ref="X75" r:id="rId212" location="" tooltip="" display="https://digitalx.undp.org/images/solutions/theglobaltip.png"/>
    <hyperlink ref="R76" r:id="rId213" location="" tooltip="" display="https://www.youtube.com/watch?v=SC53-aCSd3o"/>
    <hyperlink ref="W76" r:id="rId214" location="" tooltip="" display="https://viamo.io"/>
    <hyperlink ref="X76" r:id="rId215" location="" tooltip="" display="https://drive.google.com/open?id=1ShwINM5myxEm-uFeDZuQmwWb3gbZgEOw"/>
    <hyperlink ref="R77" r:id="rId216" location="" tooltip="" display="https://youtu.be/2WBNvznENM0"/>
    <hyperlink ref="W77" r:id="rId217" location="" tooltip="" display="https://thinkingmachin.es/"/>
    <hyperlink ref="X77" r:id="rId218" location="" tooltip="" display="https://drive.google.com/open?id=1xPNYS3kVR5hxTgu263UAgL7MKyzkJ_gO"/>
    <hyperlink ref="W78" r:id="rId219" location="" tooltip="" display="https://www.topl.co"/>
    <hyperlink ref="X78" r:id="rId220" location="" tooltip="" display="https://drive.google.com/open?id=1MSmDRPvxIVwZpy3gYSfyPH_luvERgewp"/>
    <hyperlink ref="R79" r:id="rId221" location="" tooltip="" display="https://www.youtube.com/watch?v=8_bfcPZXb80"/>
    <hyperlink ref="W79" r:id="rId222" location="" tooltip="" display="https://www.trustcircle.co"/>
    <hyperlink ref="X79" r:id="rId223" location="" tooltip="" display="https://digitalx.undp.org/images/solutions/TrustCircle.png"/>
    <hyperlink ref="R80" r:id="rId224" location="" tooltip="" display="https://youtu.be/j8Qg1c9KCpM"/>
    <hyperlink ref="W80" r:id="rId225" location="" tooltip="" display="https://vceela.com"/>
    <hyperlink ref="X80" r:id="rId226" location="" tooltip="" display="https://digitalx.undp.org/images/solutions/vceela.png"/>
    <hyperlink ref="W81" r:id="rId227" location="" tooltip="" display="https://m2m.org"/>
    <hyperlink ref="R82" r:id="rId228" location="" tooltip="" display="https://www.youtube.com/watch?v=z-9vbslYOPE"/>
    <hyperlink ref="W82" r:id="rId229" location="" tooltip="" display="http://www.ideasis.com.tr/index"/>
    <hyperlink ref="R83" r:id="rId230" location="" tooltip="" display="https://www.youtube.com/watch?v=WOUoXJOG014"/>
    <hyperlink ref="W83" r:id="rId231" location="" tooltip="" display="https://www.vulamobile.com/"/>
    <hyperlink ref="X83" r:id="rId232" location="" tooltip="" display="https://digitalx.undp.org/images/solutions/Vulamobile.png"/>
    <hyperlink ref="R84" r:id="rId233" location="" tooltip="" display="https://youtu.be/7d2omFLDoN8"/>
    <hyperlink ref="W84" r:id="rId234" location="" tooltip="" display="https://whr.loans/"/>
    <hyperlink ref="X84" r:id="rId235" location="" tooltip="" display="https://digitalx.undp.org/images/solutions/warehouse-receipt-finance-suite.png"/>
    <hyperlink ref="R85" r:id="rId236" location="" tooltip="" display="https://youtu.be/rCzO976p0LM"/>
    <hyperlink ref="W85" r:id="rId237" location="" tooltip="" display="https://www.zlto.co/"/>
    <hyperlink ref="X85" r:id="rId238" location="" tooltip="" display="https://digitalx.undp.org/images/solutions/zlto.png"/>
    <hyperlink ref="R86" r:id="rId239" location="" tooltip="" display="https://www.youtube.com/watch?v=DVCxfV33a8Q"/>
    <hyperlink ref="W86" r:id="rId240" location="" tooltip="" display="https://www.zzappmalaria.com"/>
    <hyperlink ref="X86" r:id="rId241" location="" tooltip="" display="https://digitalx.undp.org/images/solutions/zzapp_laptop.jpeg"/>
    <hyperlink ref="W87" r:id="rId242" location="" tooltip="" display="https://www.cgdev.org/sites/default/files/malawi-journey-towards-transformation.pdf"/>
    <hyperlink ref="X87" r:id="rId243" location="" tooltip="" display="https://digitalx.undp.org/images/solutions/DGIT.png"/>
    <hyperlink ref="W88" r:id="rId244" location="" tooltip="" display="https://www.ps.undp.org/content/papp/en/home/projects/sawasyaii.html"/>
    <hyperlink ref="X88" r:id="rId245" location="" tooltip="" display="https://digitalx.undp.org/images/solutions/Mizan-2.png"/>
    <hyperlink ref="W89" r:id="rId246" location="" tooltip="" display="https://nise.gov.bd"/>
    <hyperlink ref="X89" r:id="rId247" location="" tooltip="" display="https://drive.google.com/open?id=1btHLDjbfH1YsmW-Nu-N8ct02nKXQivm6"/>
    <hyperlink ref="R90" r:id="rId248" location="" tooltip="" display="https://www.youtube.com/watch?v=HvyqwcdftRw&amp;list=PLzknGpbejfSw3aOwuTbjUDdmtXvLjgyD6&amp;index=1"/>
    <hyperlink ref="W90" r:id="rId249" location="" tooltip="" display="https://www.bahmni.org/"/>
    <hyperlink ref="X90" r:id="rId250" location="" tooltip="" display="https://digitalx.undp.org/images/solutions/bahmni.png"/>
    <hyperlink ref="R91" r:id="rId251" location="" tooltip="" display="https://youtu.be/Gxf0xNvZPG8 "/>
    <hyperlink ref="W91" r:id="rId252" location="" tooltip="" display="www.medic.org"/>
    <hyperlink ref="X91" r:id="rId253" location="" tooltip="" display="https://drive.google.com/open?id=1v77qqyV1NFLAnXXfZiMXAXHAjzF9vFVx"/>
    <hyperlink ref="R92" r:id="rId254" location="" tooltip="" display="https://youtu.be/UqXSMaXBtD8"/>
    <hyperlink ref="W92" r:id="rId255" location="" tooltip="" display="https://dhis2.org"/>
    <hyperlink ref="X92" r:id="rId256" location="" tooltip="" display="https://digitalx.undp.org/images/solutions/DHIS2.png"/>
    <hyperlink ref="R93" r:id="rId257" location="" tooltip="" display=" https://youtu.be/tGwB3IcsD2g"/>
    <hyperlink ref="X93" r:id="rId258" location="" tooltip="" display="https://digitalx.undp.org/images/solutions/DiCRA.png"/>
    <hyperlink ref="W94" r:id="rId259" location="" tooltip="" display="https://www.goodinternet.org/&#10;&#10;"/>
    <hyperlink ref="X94" r:id="rId260" location="" tooltip="" display="https://digitalx.undp.org/images/solutions/iot4goodthings.png"/>
    <hyperlink ref="R95" r:id="rId261" location="" tooltip="" display="https://www.youtube.com/watch?v=yzpZPO2M-W8"/>
    <hyperlink ref="W95" r:id="rId262" location="" tooltip="" display="https://www.undp.org/digital/iverify"/>
    <hyperlink ref="X95" r:id="rId263" location="" tooltip="" display="https://drive.google.com/open?id=1RFDmrO3ImXpUy6NvX4OvKX-kS3194Eiv"/>
    <hyperlink ref="K96" r:id="rId264" location="" tooltip="" display="UNHCR, UN Women, UNICEF Uganda, Vodafone Foundation, Shoulder to Shoulder, Agami, Hewlett Foundation, Bylo Chacon Foundation, Hopelink Action Foundation Uganda, Amal Alliance, Fast Forward Accelerator, Dalio Philanthropies, Google.org"/>
    <hyperlink ref="R96" r:id="rId265" location="" tooltip="" display="https://www.youtube.com/watch?v=rRNrps1EJLQ"/>
    <hyperlink ref="W96" r:id="rId266" location="" tooltip="" display="https://learningequality.org/kolibri"/>
    <hyperlink ref="X96" r:id="rId267" location="" tooltip="" display="https://drive.google.com/open?id=1YzJ4tLUY-fYA-lbQygdvCyGdHFv35c-s"/>
    <hyperlink ref="R97" r:id="rId268" location="" tooltip="" display="https://youtu.be/XE_VweY9d90?t=1788"/>
    <hyperlink ref="W97" r:id="rId269" location="" tooltip="" display="https://github.com/undp/carbon-registry"/>
    <hyperlink ref="R98" r:id="rId270" location="" tooltip="" display="https://vimeo.com/333095063"/>
    <hyperlink ref="W98" r:id="rId271" location="" tooltip="" display="https://www.opencrvs.org/"/>
    <hyperlink ref="X98" r:id="rId272" location="" tooltip="" display="https://digitalx.undp.org/images/solutions/OpenCRVS.png"/>
    <hyperlink ref="R99" r:id="rId273" location="" tooltip="" display="https://www.youtube.com/watch?v=YZQMHHaHIcY"/>
    <hyperlink ref="W99" r:id="rId274" location="" tooltip="" display="https://openelis-global.org"/>
    <hyperlink ref="X99" r:id="rId275" location="" tooltip="" display="https://digitalx.undp.org/images/solutions/OpenElisGlobal.jpeg"/>
    <hyperlink ref="R100" r:id="rId276" location="" tooltip="" display="https://youtu.be/BNaxlHAWb5I"/>
    <hyperlink ref="W100" r:id="rId277" location="" tooltip="" display="https://openfn.org/"/>
    <hyperlink ref="X100" r:id="rId278" location="" tooltip="" display="https://drive.google.com/open?id=1AeGLv4OkwwsQ4CkNG5fYXoyZiQP_Ry_c"/>
    <hyperlink ref="R101" r:id="rId279" location="" tooltip="" display="https://www.youtube.com/watch?v=DyM6IqQyFN4"/>
    <hyperlink ref="W101" r:id="rId280" location="" tooltip="" display="https://www.openimis.org"/>
    <hyperlink ref="X101" r:id="rId281" location="" tooltip="" display="https://drive.google.com/open?id=1GRMbBvMpCTt27-biPN5wCBJQzdfftLq6"/>
    <hyperlink ref="W102" r:id="rId282" location="" tooltip="" display="https://www.opentelerehab.com"/>
    <hyperlink ref="X102" r:id="rId283" location="" tooltip="" display="https://digitalx.undp.org/images/solutions/OpenTelerehab.png"/>
    <hyperlink ref="R103" r:id="rId284" location="" tooltip="" display="https://vimeo.com/nuvisualmedia/review/595465467/514bf0ceff"/>
    <hyperlink ref="X103" r:id="rId285" location="" tooltip="" display="https://digitalx.undp.org/images/solutions/CariSECURE.jpeg"/>
    <hyperlink ref="R104" r:id="rId286" location="" tooltip="" display="https://www.youtube.com/watch?v=JvKghi2F1ZY"/>
    <hyperlink ref="W104" r:id="rId287" location="" tooltip="" display="https://revealprecision.com"/>
    <hyperlink ref="X104" r:id="rId288" location="" tooltip="" display="https://digitalx.undp.org/images/solutions/Reveal.png"/>
    <hyperlink ref="R105" r:id="rId289" location="" tooltip="" display="https://vimeo.com/715181494"/>
    <hyperlink ref="W105" r:id="rId290" location="" tooltip="" display="https://safeyou.space"/>
    <hyperlink ref="X105" r:id="rId291" location="" tooltip="" display="https://digitalx.undp.org/images/solutions/safeyou.png"/>
    <hyperlink ref="R106" r:id="rId292" location="" tooltip="" display="https://www.youtube.com/watch?v=DRBGbHAs4pw"/>
    <hyperlink ref="W106" r:id="rId293" location="" tooltip="" display="https://santesuite.com"/>
    <hyperlink ref="X106" r:id="rId294" location="" tooltip="" display="https://digitalx.undp.org/images/solutions/SanteIMS.jpg"/>
    <hyperlink ref="R107" r:id="rId295" location="" tooltip="" display="https://www.youtube.com/watch?v=0T9cYK8zpgY "/>
    <hyperlink ref="L108" r:id="rId296" location="" tooltip="" display="In the published paper titled “Crowdsourcing Accountability in a Nigerian Election” in the Journal of Information Technology &amp; Politics by Catie Snow Bailard &amp; Steven Livingston, proving that the use of Ushahidi – ReclaimNaija - increased voter turnout in the 2011 Nigerian election by 8%: https://www.ushahidi.com/in-action/reclaim-naija &lt;br&gt;&lt;br&gt;&#10;&#10;FrenaLaCurva (Spanish for &quot;stop/slow down the curve&quot;), a 2020 citizen-driven initiative that started thanks to institutional and governmental support and quickly evolved into a grass-roots project aimed at helping people cope with the COVID crisis and the necessary lockdown. It provided helpful online resources and mapped public services around citizens using the Ushahidi platform to flatten the curve. As a result of its effectiveness in its inception country of Spain, it expanded and was set up in 16 other countries in Latin America and Europe: https://www.ushahidi.com/about/blog/the-frenalacurva-project-growth-beyond-expectation/ &lt;br&gt;&lt;br&gt;&#10;&#10;SafeCity, who used Ushahidi to make cities safer by encouraging equal access to public spaces for everyone especially women by crowdsourcing personal stories of sexual harassment and abuse in public spaces. Collecting over 10,000 stories from over 50 cities in India, Kenya, Cameroon, Nepal, Nigeria and Trinidad &amp; Tobago and directly reached over 500,000 people: https://www.ushahidi.com/about/blog/get-to-know-our-grassroots-partners-safecity-in-india/  &lt;br&gt;&lt;br&gt;&#10;&#10;Impact testimonial from the former Secretary General of the UN, Ban Ki-moon: https://www.un.org/sg/en/content/sg/speeches/2014-10-31/remarks-i-hubushahidi &lt;br&gt;&lt;br&gt;&#10;&#10;Integration with HDX impact testimonial: https://centre.humdata.org/guest-blog-integrating-ushahidi-with-hdx/ &#10;"/>
    <hyperlink ref="R108" r:id="rId297" location="" tooltip="" display="https://www.youtube.com/watch?v=0T9cYK8zpgY "/>
    <hyperlink ref="W108" r:id="rId298" location="" tooltip="" display="https://www.ushahidi.com/"/>
    <hyperlink ref="X109" r:id="rId299" location="" tooltip="" display="https://digitalx.undp.org/images/solutions/Yoma.png"/>
    <hyperlink ref="R110" r:id="rId300" location="" tooltip="" display="https://www.youtube.com/watch?v=0ROE61tw4j8&amp;feature=youtu.be"/>
    <hyperlink ref="W110" r:id="rId301" location="" tooltip="" display="https://www.everimpact.com/"/>
    <hyperlink ref="X110" r:id="rId302" location="" tooltip="" display="https://digitalx.undp.org/images/solutions/Everimpact.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303"/>
  <legacyDrawing r:id="rId304"/>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