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PASSIVE\share\個人\sanada\M2\研究\RMD-X8_Test\トルク\"/>
    </mc:Choice>
  </mc:AlternateContent>
  <xr:revisionPtr revIDLastSave="0" documentId="13_ncr:1_{99080C7B-B6D9-4760-9E3C-A8492B7749C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2020 08 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F8" i="1"/>
  <c r="D8" i="1"/>
  <c r="H8" i="1"/>
  <c r="I8" i="1"/>
  <c r="J8" i="1"/>
  <c r="E15" i="1"/>
  <c r="F15" i="1"/>
  <c r="H15" i="1"/>
  <c r="I15" i="1"/>
  <c r="J15" i="1"/>
  <c r="D15" i="1"/>
  <c r="E14" i="1"/>
  <c r="F14" i="1"/>
  <c r="H14" i="1"/>
  <c r="I14" i="1"/>
  <c r="J14" i="1"/>
  <c r="D14" i="1"/>
  <c r="E7" i="1"/>
  <c r="F7" i="1"/>
  <c r="H7" i="1"/>
  <c r="I7" i="1"/>
  <c r="J7" i="1"/>
  <c r="D7" i="1"/>
  <c r="E6" i="1"/>
  <c r="F6" i="1"/>
  <c r="H6" i="1"/>
  <c r="I6" i="1"/>
  <c r="J6" i="1"/>
  <c r="D6" i="1"/>
  <c r="I13" i="1"/>
  <c r="J13" i="1"/>
  <c r="H13" i="1"/>
  <c r="E13" i="1"/>
  <c r="F13" i="1"/>
  <c r="D13" i="1"/>
  <c r="E5" i="1"/>
  <c r="F5" i="1"/>
  <c r="D5" i="1"/>
  <c r="I5" i="1"/>
  <c r="J5" i="1"/>
  <c r="H5" i="1"/>
</calcChain>
</file>

<file path=xl/sharedStrings.xml><?xml version="1.0" encoding="utf-8"?>
<sst xmlns="http://schemas.openxmlformats.org/spreadsheetml/2006/main" count="18" uniqueCount="13">
  <si>
    <t>CCW</t>
    <phoneticPr fontId="2"/>
  </si>
  <si>
    <t>CW</t>
    <phoneticPr fontId="2"/>
  </si>
  <si>
    <t>指令値</t>
    <rPh sb="0" eb="2">
      <t>シレイ</t>
    </rPh>
    <rPh sb="2" eb="3">
      <t>チ</t>
    </rPh>
    <phoneticPr fontId="2"/>
  </si>
  <si>
    <t>計りの値 [kg]</t>
    <rPh sb="0" eb="1">
      <t>ハカ</t>
    </rPh>
    <rPh sb="3" eb="4">
      <t>アタイ</t>
    </rPh>
    <phoneticPr fontId="2"/>
  </si>
  <si>
    <t>菊水電流 [A]</t>
    <rPh sb="0" eb="2">
      <t>キクスイ</t>
    </rPh>
    <rPh sb="2" eb="4">
      <t>デンリュウ</t>
    </rPh>
    <phoneticPr fontId="2"/>
  </si>
  <si>
    <t>求まるトルク [Nm]</t>
    <rPh sb="0" eb="1">
      <t>モト</t>
    </rPh>
    <phoneticPr fontId="2"/>
  </si>
  <si>
    <t>計算した電流</t>
    <rPh sb="0" eb="2">
      <t>ケイサン</t>
    </rPh>
    <rPh sb="4" eb="6">
      <t>デンリュウ</t>
    </rPh>
    <phoneticPr fontId="2"/>
  </si>
  <si>
    <t>トルク定数 [Nm/A]</t>
    <rPh sb="3" eb="5">
      <t>テイスウ</t>
    </rPh>
    <phoneticPr fontId="2"/>
  </si>
  <si>
    <t>MAX stall current</t>
    <phoneticPr fontId="2"/>
  </si>
  <si>
    <t>理論値の電流</t>
    <rPh sb="0" eb="3">
      <t>リロンチ</t>
    </rPh>
    <rPh sb="4" eb="6">
      <t>デンリュウ</t>
    </rPh>
    <phoneticPr fontId="2"/>
  </si>
  <si>
    <t>計算した電流：求めたトルクをもとに、トルク定数から導出</t>
    <rPh sb="0" eb="2">
      <t>ケイサン</t>
    </rPh>
    <rPh sb="4" eb="6">
      <t>デンリュウ</t>
    </rPh>
    <rPh sb="7" eb="8">
      <t>モト</t>
    </rPh>
    <rPh sb="21" eb="23">
      <t>テイスウ</t>
    </rPh>
    <rPh sb="25" eb="27">
      <t>ドウシュツ</t>
    </rPh>
    <phoneticPr fontId="2"/>
  </si>
  <si>
    <t>理論値の電流：-2000~2000の指令値を-12.5~12.5に合わせたもの</t>
    <rPh sb="0" eb="3">
      <t>リロンチ</t>
    </rPh>
    <rPh sb="4" eb="6">
      <t>デンリュウ</t>
    </rPh>
    <rPh sb="18" eb="20">
      <t>シレイ</t>
    </rPh>
    <rPh sb="20" eb="21">
      <t>チ</t>
    </rPh>
    <rPh sb="33" eb="34">
      <t>ア</t>
    </rPh>
    <phoneticPr fontId="2"/>
  </si>
  <si>
    <t>理論値のトルク</t>
    <rPh sb="0" eb="3">
      <t>リロンチ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</si>
</sst>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rgb="FF00610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3" xfId="1" applyBorder="1" applyAlignment="1">
      <alignment horizontal="center"/>
    </xf>
    <xf numFmtId="0" fontId="3" fillId="2" borderId="4" xfId="1" applyBorder="1" applyAlignment="1">
      <alignment horizontal="center"/>
    </xf>
    <xf numFmtId="0" fontId="4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0" fontId="0" fillId="0" borderId="5" xfId="0" applyFill="1" applyBorder="1"/>
    <xf numFmtId="0" fontId="0" fillId="0" borderId="0" xfId="0" applyFill="1" applyBorder="1"/>
  </cellXfs>
  <cellStyles count="4">
    <cellStyle name="20% - アクセント 1" xfId="3" builtinId="30"/>
    <cellStyle name="悪い" xfId="2" builtinId="27"/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/>
              <a:t>CW</a:t>
            </a:r>
            <a:endParaRPr lang="ja-JP" altLang="en-US" sz="2000"/>
          </a:p>
        </c:rich>
      </c:tx>
      <c:layout>
        <c:manualLayout>
          <c:xMode val="edge"/>
          <c:yMode val="edge"/>
          <c:x val="0.4325051336053396"/>
          <c:y val="2.2388059701492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805061846170015"/>
          <c:y val="0.13740151390588937"/>
          <c:w val="0.81730120599283895"/>
          <c:h val="0.68015979441084951"/>
        </c:manualLayout>
      </c:layout>
      <c:scatterChart>
        <c:scatterStyle val="lineMarker"/>
        <c:varyColors val="0"/>
        <c:ser>
          <c:idx val="0"/>
          <c:order val="0"/>
          <c:tx>
            <c:v>理論値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775771148993198"/>
                  <c:y val="0.19593175853018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ja-JP" altLang="en-US" sz="1800" baseline="0"/>
                      <a:t>理論値：</a:t>
                    </a:r>
                    <a:r>
                      <a:rPr lang="en-US" altLang="ja-JP" sz="1800" baseline="0"/>
                      <a:t>y = 3.3x</a:t>
                    </a:r>
                    <a:endParaRPr lang="en-US" altLang="ja-JP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'2020 08 26'!$G$7:$J$7</c:f>
              <c:numCache>
                <c:formatCode>General</c:formatCode>
                <c:ptCount val="4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</c:numCache>
            </c:numRef>
          </c:xVal>
          <c:yVal>
            <c:numRef>
              <c:f>'2020 08 26'!$G$8:$J$8</c:f>
              <c:numCache>
                <c:formatCode>General</c:formatCode>
                <c:ptCount val="4"/>
                <c:pt idx="0">
                  <c:v>0</c:v>
                </c:pt>
                <c:pt idx="1">
                  <c:v>4.125</c:v>
                </c:pt>
                <c:pt idx="2">
                  <c:v>8.25</c:v>
                </c:pt>
                <c:pt idx="3">
                  <c:v>12.375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4-4B1F-8C8C-EDDC9CAABB36}"/>
            </c:ext>
          </c:extLst>
        </c:ser>
        <c:ser>
          <c:idx val="1"/>
          <c:order val="1"/>
          <c:tx>
            <c:v>実測値1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55728711222504"/>
                  <c:y val="-1.28594502610250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ja-JP" altLang="en-US" sz="1600" baseline="0"/>
                      <a:t>①</a:t>
                    </a:r>
                    <a:r>
                      <a:rPr lang="en-US" altLang="ja-JP" sz="1600" baseline="0"/>
                      <a:t>y = 3.468x + 0.053</a:t>
                    </a:r>
                    <a:endParaRPr lang="en-US" altLang="ja-JP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'2020 08 26'!$G$7:$J$7</c:f>
              <c:numCache>
                <c:formatCode>General</c:formatCode>
                <c:ptCount val="4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</c:numCache>
            </c:numRef>
          </c:xVal>
          <c:yVal>
            <c:numRef>
              <c:f>'2020 08 26'!$G$5:$J$5</c:f>
              <c:numCache>
                <c:formatCode>General</c:formatCode>
                <c:ptCount val="4"/>
                <c:pt idx="0">
                  <c:v>0</c:v>
                </c:pt>
                <c:pt idx="1">
                  <c:v>4.2820650000000002</c:v>
                </c:pt>
                <c:pt idx="2">
                  <c:v>9.0938700000000008</c:v>
                </c:pt>
                <c:pt idx="3">
                  <c:v>12.846195000000002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84-4B1F-8C8C-EDDC9CAABB36}"/>
            </c:ext>
          </c:extLst>
        </c:ser>
        <c:ser>
          <c:idx val="2"/>
          <c:order val="2"/>
          <c:tx>
            <c:v>実測値2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083858100559038"/>
                  <c:y val="9.703065962908483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ja-JP" altLang="en-US" sz="1600" baseline="0"/>
                      <a:t>②</a:t>
                    </a:r>
                    <a:r>
                      <a:rPr lang="en-US" altLang="ja-JP" sz="1600" baseline="0"/>
                      <a:t>y = 3.4257x + 0.1324</a:t>
                    </a:r>
                    <a:endParaRPr lang="en-US" altLang="ja-JP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'2020 08 26'!$G$7:$J$7</c:f>
              <c:numCache>
                <c:formatCode>General</c:formatCode>
                <c:ptCount val="4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</c:numCache>
            </c:numRef>
          </c:xVal>
          <c:yVal>
            <c:numRef>
              <c:f>'2020 08 26'!$G$13:$J$13</c:f>
              <c:numCache>
                <c:formatCode>General</c:formatCode>
                <c:ptCount val="4"/>
                <c:pt idx="0">
                  <c:v>0</c:v>
                </c:pt>
                <c:pt idx="1">
                  <c:v>4.502790000000001</c:v>
                </c:pt>
                <c:pt idx="2">
                  <c:v>8.9172900000000013</c:v>
                </c:pt>
                <c:pt idx="3">
                  <c:v>12.802050000000001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84-4B1F-8C8C-EDDC9CAAB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11695"/>
        <c:axId val="278040271"/>
      </c:scatterChart>
      <c:valAx>
        <c:axId val="35551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電流</a:t>
                </a:r>
                <a:r>
                  <a:rPr lang="en-US" altLang="ja-JP" sz="1600"/>
                  <a:t>[A]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040271"/>
        <c:crosses val="autoZero"/>
        <c:crossBetween val="midCat"/>
      </c:valAx>
      <c:valAx>
        <c:axId val="2780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トルク </a:t>
                </a:r>
                <a:r>
                  <a:rPr lang="en-US" altLang="ja-JP" sz="1600"/>
                  <a:t>[Nm]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551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7287618078949"/>
          <c:y val="0.3991329929912607"/>
          <c:w val="0.20248472068264647"/>
          <c:h val="0.370881716708488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/>
              <a:t>CCW</a:t>
            </a:r>
            <a:endParaRPr lang="ja-JP" altLang="en-US" sz="2000"/>
          </a:p>
        </c:rich>
      </c:tx>
      <c:layout>
        <c:manualLayout>
          <c:xMode val="edge"/>
          <c:yMode val="edge"/>
          <c:x val="0.4325051336053396"/>
          <c:y val="2.2388059701492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805061846170015"/>
          <c:y val="0.13740151390588937"/>
          <c:w val="0.81730120599283895"/>
          <c:h val="0.68015979441084951"/>
        </c:manualLayout>
      </c:layout>
      <c:scatterChart>
        <c:scatterStyle val="lineMarker"/>
        <c:varyColors val="0"/>
        <c:ser>
          <c:idx val="0"/>
          <c:order val="0"/>
          <c:tx>
            <c:v>理論値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'2020 08 26'!$G$7:$J$7</c:f>
              <c:numCache>
                <c:formatCode>General</c:formatCode>
                <c:ptCount val="4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</c:numCache>
            </c:numRef>
          </c:xVal>
          <c:yVal>
            <c:numRef>
              <c:f>'2020 08 26'!$G$8:$J$8</c:f>
              <c:numCache>
                <c:formatCode>General</c:formatCode>
                <c:ptCount val="4"/>
                <c:pt idx="0">
                  <c:v>0</c:v>
                </c:pt>
                <c:pt idx="1">
                  <c:v>4.125</c:v>
                </c:pt>
                <c:pt idx="2">
                  <c:v>8.25</c:v>
                </c:pt>
                <c:pt idx="3">
                  <c:v>12.375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3-4C95-9A34-08E225D4F2E0}"/>
            </c:ext>
          </c:extLst>
        </c:ser>
        <c:ser>
          <c:idx val="1"/>
          <c:order val="1"/>
          <c:tx>
            <c:v>実測値1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525165388935898"/>
                  <c:y val="-3.91730841337140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ja-JP" altLang="en-US" sz="1600" baseline="0"/>
                      <a:t>①y = 3.5916x - 0.1898</a:t>
                    </a:r>
                    <a:endParaRPr lang="ja-JP" alt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'2020 08 26'!$G$7:$J$7</c:f>
              <c:numCache>
                <c:formatCode>General</c:formatCode>
                <c:ptCount val="4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</c:numCache>
            </c:numRef>
          </c:xVal>
          <c:yVal>
            <c:numRef>
              <c:f>'2020 08 26'!$C$5:$F$5</c:f>
              <c:numCache>
                <c:formatCode>General</c:formatCode>
                <c:ptCount val="4"/>
                <c:pt idx="0">
                  <c:v>0</c:v>
                </c:pt>
                <c:pt idx="1">
                  <c:v>4.1937749999999996</c:v>
                </c:pt>
                <c:pt idx="2">
                  <c:v>8.4316950000000013</c:v>
                </c:pt>
                <c:pt idx="3">
                  <c:v>13.552515000000001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33-4C95-9A34-08E225D4F2E0}"/>
            </c:ext>
          </c:extLst>
        </c:ser>
        <c:ser>
          <c:idx val="2"/>
          <c:order val="2"/>
          <c:tx>
            <c:v>実測値2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882730923153033"/>
                  <c:y val="6.670012402295866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ja-JP" altLang="en-US" sz="1600" baseline="0"/>
                      <a:t>②</a:t>
                    </a:r>
                    <a:r>
                      <a:rPr lang="en-US" altLang="ja-JP" sz="1600" baseline="0"/>
                      <a:t>y = 3.5316x - 0.2649</a:t>
                    </a:r>
                    <a:endParaRPr lang="en-US" altLang="ja-JP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'2020 08 26'!$G$7:$J$7</c:f>
              <c:numCache>
                <c:formatCode>General</c:formatCode>
                <c:ptCount val="4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</c:numCache>
            </c:numRef>
          </c:xVal>
          <c:yVal>
            <c:numRef>
              <c:f>'2020 08 26'!$C$13:$F$13</c:f>
              <c:numCache>
                <c:formatCode>General</c:formatCode>
                <c:ptCount val="4"/>
                <c:pt idx="0">
                  <c:v>0</c:v>
                </c:pt>
                <c:pt idx="1">
                  <c:v>3.9289050000000003</c:v>
                </c:pt>
                <c:pt idx="2">
                  <c:v>8.2109700000000014</c:v>
                </c:pt>
                <c:pt idx="3">
                  <c:v>13.287644999999999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33-4C95-9A34-08E225D4F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11695"/>
        <c:axId val="278040271"/>
      </c:scatterChart>
      <c:valAx>
        <c:axId val="35551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電流</a:t>
                </a:r>
                <a:r>
                  <a:rPr lang="en-US" altLang="ja-JP" sz="1600"/>
                  <a:t>[A]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040271"/>
        <c:crosses val="autoZero"/>
        <c:crossBetween val="midCat"/>
      </c:valAx>
      <c:valAx>
        <c:axId val="2780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トルク </a:t>
                </a:r>
                <a:r>
                  <a:rPr lang="en-US" altLang="ja-JP" sz="1600"/>
                  <a:t>[Nm]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551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58731358861859"/>
          <c:y val="0.47605606991433769"/>
          <c:w val="0.20248472068264647"/>
          <c:h val="0.370881716708488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261938</xdr:colOff>
      <xdr:row>2</xdr:row>
      <xdr:rowOff>1</xdr:rowOff>
    </xdr:from>
    <xdr:to>
      <xdr:col>26</xdr:col>
      <xdr:colOff>20304</xdr:colOff>
      <xdr:row>16</xdr:row>
      <xdr:rowOff>133351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F40B10-C2CD-4262-B610-F5F1EC9F2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18</xdr:row>
      <xdr:rowOff>28575</xdr:rowOff>
    </xdr:from>
    <xdr:to>
      <xdr:col>25</xdr:col>
      <xdr:colOff>625141</xdr:colOff>
      <xdr:row>32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B045D28-16C2-432A-A900-D6C17265C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L27" sqref="L27"/>
    </sheetView>
  </sheetViews>
  <sheetFormatPr defaultRowHeight="18.75"/>
  <cols>
    <col min="2" max="2" width="20.125" customWidth="1"/>
    <col min="3" max="3" width="8" customWidth="1"/>
    <col min="12" max="12" width="19.125" customWidth="1"/>
  </cols>
  <sheetData>
    <row r="1" spans="1:13">
      <c r="A1" s="1"/>
      <c r="B1" s="1"/>
      <c r="C1" s="1"/>
      <c r="D1" s="7" t="s">
        <v>0</v>
      </c>
      <c r="E1" s="7"/>
      <c r="F1" s="7"/>
      <c r="H1" s="4" t="s">
        <v>1</v>
      </c>
      <c r="I1" s="5"/>
      <c r="J1" s="6"/>
    </row>
    <row r="2" spans="1:13">
      <c r="A2" s="1"/>
      <c r="B2" s="8" t="s">
        <v>2</v>
      </c>
      <c r="C2">
        <v>0</v>
      </c>
      <c r="D2" s="1">
        <v>-200</v>
      </c>
      <c r="E2" s="1">
        <v>-400</v>
      </c>
      <c r="F2" s="1">
        <v>-600</v>
      </c>
      <c r="G2" s="1">
        <v>0</v>
      </c>
      <c r="H2" s="1">
        <v>200</v>
      </c>
      <c r="I2" s="1">
        <v>400</v>
      </c>
      <c r="J2" s="1">
        <v>600</v>
      </c>
    </row>
    <row r="3" spans="1:13">
      <c r="A3" s="2">
        <v>1</v>
      </c>
      <c r="B3" s="3" t="s">
        <v>3</v>
      </c>
      <c r="C3" s="3">
        <v>0</v>
      </c>
      <c r="D3" s="1">
        <v>0.95</v>
      </c>
      <c r="E3" s="1">
        <v>1.91</v>
      </c>
      <c r="F3" s="1">
        <v>3.07</v>
      </c>
      <c r="G3" s="1">
        <v>0</v>
      </c>
      <c r="H3" s="1">
        <v>0.97</v>
      </c>
      <c r="I3" s="1">
        <v>2.06</v>
      </c>
      <c r="J3" s="1">
        <v>2.91</v>
      </c>
    </row>
    <row r="4" spans="1:13">
      <c r="A4" s="2"/>
      <c r="B4" s="3" t="s">
        <v>4</v>
      </c>
      <c r="C4" s="3">
        <v>0</v>
      </c>
      <c r="D4" s="1">
        <v>0.16</v>
      </c>
      <c r="E4" s="1">
        <v>0.51</v>
      </c>
      <c r="F4" s="1">
        <v>1.1200000000000001</v>
      </c>
      <c r="G4" s="1">
        <v>0</v>
      </c>
      <c r="H4" s="1">
        <v>0.15</v>
      </c>
      <c r="I4" s="1">
        <v>0.5</v>
      </c>
      <c r="J4" s="1">
        <v>1.1000000000000001</v>
      </c>
    </row>
    <row r="5" spans="1:13">
      <c r="B5" t="s">
        <v>5</v>
      </c>
      <c r="C5">
        <v>0</v>
      </c>
      <c r="D5">
        <f>D3*9.81*0.45</f>
        <v>4.1937749999999996</v>
      </c>
      <c r="E5">
        <f t="shared" ref="E5:F5" si="0">E3*9.81*0.45</f>
        <v>8.4316950000000013</v>
      </c>
      <c r="F5">
        <f t="shared" si="0"/>
        <v>13.552515000000001</v>
      </c>
      <c r="G5" s="9">
        <v>0</v>
      </c>
      <c r="H5">
        <f>H3*9.81*0.45</f>
        <v>4.2820650000000002</v>
      </c>
      <c r="I5">
        <f t="shared" ref="I5:J5" si="1">I3*9.81*0.45</f>
        <v>9.0938700000000008</v>
      </c>
      <c r="J5">
        <f t="shared" si="1"/>
        <v>12.846195000000002</v>
      </c>
    </row>
    <row r="6" spans="1:13">
      <c r="B6" t="s">
        <v>6</v>
      </c>
      <c r="C6">
        <v>0</v>
      </c>
      <c r="D6">
        <f>D5/3.3</f>
        <v>1.270840909090909</v>
      </c>
      <c r="E6">
        <f t="shared" ref="E6:J6" si="2">E5/3.3</f>
        <v>2.5550590909090913</v>
      </c>
      <c r="F6">
        <f t="shared" si="2"/>
        <v>4.1068227272727276</v>
      </c>
      <c r="G6" s="9">
        <v>0</v>
      </c>
      <c r="H6">
        <f t="shared" si="2"/>
        <v>1.2975954545454547</v>
      </c>
      <c r="I6">
        <f t="shared" si="2"/>
        <v>2.7557181818181822</v>
      </c>
      <c r="J6">
        <f t="shared" si="2"/>
        <v>3.8927863636363642</v>
      </c>
      <c r="L6" s="1" t="s">
        <v>7</v>
      </c>
      <c r="M6" s="1">
        <v>3.3</v>
      </c>
    </row>
    <row r="7" spans="1:13">
      <c r="B7" t="s">
        <v>9</v>
      </c>
      <c r="C7">
        <v>0</v>
      </c>
      <c r="D7">
        <f>D2*12.5/2000</f>
        <v>-1.25</v>
      </c>
      <c r="E7">
        <f t="shared" ref="E7:J7" si="3">E2*12.5/2000</f>
        <v>-2.5</v>
      </c>
      <c r="F7">
        <f t="shared" si="3"/>
        <v>-3.75</v>
      </c>
      <c r="G7" s="9">
        <v>0</v>
      </c>
      <c r="H7">
        <f t="shared" si="3"/>
        <v>1.25</v>
      </c>
      <c r="I7">
        <f t="shared" si="3"/>
        <v>2.5</v>
      </c>
      <c r="J7">
        <f t="shared" si="3"/>
        <v>3.75</v>
      </c>
      <c r="L7" s="1" t="s">
        <v>8</v>
      </c>
      <c r="M7" s="1">
        <v>12.5</v>
      </c>
    </row>
    <row r="8" spans="1:13">
      <c r="B8" t="s">
        <v>12</v>
      </c>
      <c r="C8">
        <v>0</v>
      </c>
      <c r="D8">
        <f>-D7*3.3</f>
        <v>4.125</v>
      </c>
      <c r="E8">
        <f t="shared" ref="E8:F8" si="4">-E7*3.3</f>
        <v>8.25</v>
      </c>
      <c r="F8">
        <f t="shared" si="4"/>
        <v>12.375</v>
      </c>
      <c r="G8" s="9">
        <v>0</v>
      </c>
      <c r="H8">
        <f t="shared" ref="H8:J8" si="5">H7*3.3</f>
        <v>4.125</v>
      </c>
      <c r="I8">
        <f t="shared" si="5"/>
        <v>8.25</v>
      </c>
      <c r="J8">
        <f t="shared" si="5"/>
        <v>12.375</v>
      </c>
      <c r="L8" t="s">
        <v>10</v>
      </c>
    </row>
    <row r="9" spans="1:13">
      <c r="L9" t="s">
        <v>11</v>
      </c>
    </row>
    <row r="11" spans="1:13">
      <c r="A11" s="2">
        <v>2</v>
      </c>
      <c r="B11" s="3" t="s">
        <v>3</v>
      </c>
      <c r="C11" s="3">
        <v>0</v>
      </c>
      <c r="D11" s="1">
        <v>0.89</v>
      </c>
      <c r="E11" s="1">
        <v>1.86</v>
      </c>
      <c r="F11" s="1">
        <v>3.01</v>
      </c>
      <c r="G11" s="1">
        <v>0</v>
      </c>
      <c r="H11" s="1">
        <v>1.02</v>
      </c>
      <c r="I11" s="1">
        <v>2.02</v>
      </c>
      <c r="J11" s="1">
        <v>2.9</v>
      </c>
    </row>
    <row r="12" spans="1:13">
      <c r="A12" s="2"/>
      <c r="B12" s="3" t="s">
        <v>4</v>
      </c>
      <c r="C12" s="3">
        <v>0</v>
      </c>
      <c r="D12" s="1">
        <v>0.16</v>
      </c>
      <c r="E12" s="1">
        <v>0.52</v>
      </c>
      <c r="F12" s="1">
        <v>1.1200000000000001</v>
      </c>
      <c r="G12" s="1">
        <v>0</v>
      </c>
      <c r="H12" s="1">
        <v>0.16</v>
      </c>
      <c r="I12" s="1">
        <v>0.51</v>
      </c>
      <c r="J12" s="1">
        <v>1.1200000000000001</v>
      </c>
    </row>
    <row r="13" spans="1:13">
      <c r="B13" t="s">
        <v>5</v>
      </c>
      <c r="C13">
        <v>0</v>
      </c>
      <c r="D13">
        <f>D11*9.81*0.45</f>
        <v>3.9289050000000003</v>
      </c>
      <c r="E13">
        <f t="shared" ref="E13:F13" si="6">E11*9.81*0.45</f>
        <v>8.2109700000000014</v>
      </c>
      <c r="F13">
        <f t="shared" si="6"/>
        <v>13.287644999999999</v>
      </c>
      <c r="G13" s="10">
        <v>0</v>
      </c>
      <c r="H13">
        <f>H11*9.81*0.45</f>
        <v>4.502790000000001</v>
      </c>
      <c r="I13">
        <f t="shared" ref="I13:J13" si="7">I11*9.81*0.45</f>
        <v>8.9172900000000013</v>
      </c>
      <c r="J13">
        <f t="shared" si="7"/>
        <v>12.802050000000001</v>
      </c>
    </row>
    <row r="14" spans="1:13">
      <c r="B14" t="s">
        <v>6</v>
      </c>
      <c r="C14">
        <v>0</v>
      </c>
      <c r="D14">
        <f>D13/3.3</f>
        <v>1.190577272727273</v>
      </c>
      <c r="E14">
        <f t="shared" ref="E14:J14" si="8">E13/3.3</f>
        <v>2.4881727272727279</v>
      </c>
      <c r="F14">
        <f t="shared" si="8"/>
        <v>4.0265590909090907</v>
      </c>
      <c r="G14" s="10">
        <v>0</v>
      </c>
      <c r="H14">
        <f t="shared" si="8"/>
        <v>1.3644818181818186</v>
      </c>
      <c r="I14">
        <f t="shared" si="8"/>
        <v>2.7022090909090912</v>
      </c>
      <c r="J14">
        <f t="shared" si="8"/>
        <v>3.8794090909090917</v>
      </c>
    </row>
    <row r="15" spans="1:13">
      <c r="B15" t="s">
        <v>9</v>
      </c>
      <c r="C15">
        <v>0</v>
      </c>
      <c r="D15">
        <f>D2*12.5/2000</f>
        <v>-1.25</v>
      </c>
      <c r="E15">
        <f t="shared" ref="E15:J15" si="9">E2*12.5/2000</f>
        <v>-2.5</v>
      </c>
      <c r="F15">
        <f t="shared" si="9"/>
        <v>-3.75</v>
      </c>
      <c r="G15" s="10">
        <v>0</v>
      </c>
      <c r="H15">
        <f t="shared" si="9"/>
        <v>1.25</v>
      </c>
      <c r="I15">
        <f t="shared" si="9"/>
        <v>2.5</v>
      </c>
      <c r="J15">
        <f t="shared" si="9"/>
        <v>3.75</v>
      </c>
    </row>
  </sheetData>
  <mergeCells count="4">
    <mergeCell ref="H1:J1"/>
    <mergeCell ref="A3:A4"/>
    <mergeCell ref="A11:A12"/>
    <mergeCell ref="D1:F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2020 08 26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sanolab</dc:creator>
  <cp:lastModifiedBy>sanolab</cp:lastModifiedBy>
  <dcterms:created xsi:type="dcterms:W3CDTF">2015-06-05T18:19:34Z</dcterms:created>
  <dcterms:modified xsi:type="dcterms:W3CDTF">2020-08-27T01:56:58Z</dcterms:modified>
</cp:coreProperties>
</file>