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5980" yWindow="940" windowWidth="27540" windowHeight="16940" tabRatio="228"/>
  </bookViews>
  <sheets>
    <sheet name="Normal List" sheetId="1" r:id="rId1"/>
    <sheet name="Pre-Op and Post-Op" sheetId="2" r:id="rId2"/>
    <sheet name="Sheet1" sheetId="3" r:id="rId3"/>
    <sheet name="DataforJJ_Sats_glucose.csv" sheetId="4" r:id="rId4"/>
  </sheets>
  <definedNames>
    <definedName name="_xlnm._FilterDatabase" localSheetId="1" hidden="1">'Pre-Op and Post-Op'!$A$1:$AC$1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86" i="1" l="1"/>
  <c r="S387" i="1"/>
  <c r="S388" i="1"/>
  <c r="O96" i="2"/>
  <c r="Y103" i="2"/>
  <c r="S681" i="1"/>
  <c r="Y102" i="2"/>
  <c r="Y101" i="2"/>
  <c r="Y100" i="2"/>
  <c r="Y99" i="2"/>
  <c r="Y98" i="2"/>
  <c r="Y97" i="2"/>
  <c r="Y96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673" i="1"/>
  <c r="M101" i="2"/>
  <c r="M680" i="1"/>
  <c r="M102" i="2"/>
  <c r="M687" i="1"/>
  <c r="M103" i="2"/>
  <c r="L89" i="2"/>
  <c r="L88" i="2"/>
  <c r="L87" i="2"/>
  <c r="L86" i="2"/>
  <c r="L85" i="2"/>
  <c r="L84" i="2"/>
  <c r="L99" i="2"/>
  <c r="L98" i="2"/>
  <c r="L97" i="2"/>
  <c r="L96" i="2"/>
  <c r="L100" i="2"/>
  <c r="L101" i="2"/>
  <c r="L102" i="2"/>
  <c r="L103" i="2"/>
  <c r="M75" i="2"/>
  <c r="M76" i="2"/>
  <c r="M77" i="2"/>
  <c r="M78" i="2"/>
  <c r="M79" i="2"/>
  <c r="M80" i="2"/>
  <c r="M81" i="2"/>
  <c r="M82" i="2"/>
  <c r="L83" i="2"/>
  <c r="L82" i="2"/>
  <c r="L81" i="2"/>
  <c r="L80" i="2"/>
  <c r="L79" i="2"/>
  <c r="L78" i="2"/>
  <c r="L77" i="2"/>
  <c r="L76" i="2"/>
  <c r="M71" i="2"/>
  <c r="M72" i="2"/>
  <c r="M73" i="2"/>
  <c r="M74" i="2"/>
  <c r="M66" i="2"/>
  <c r="M67" i="2"/>
  <c r="M68" i="2"/>
  <c r="M69" i="2"/>
  <c r="L75" i="2"/>
  <c r="L74" i="2"/>
  <c r="L73" i="2"/>
  <c r="L72" i="2"/>
  <c r="L71" i="2"/>
  <c r="L70" i="2"/>
  <c r="L69" i="2"/>
  <c r="L68" i="2"/>
  <c r="X103" i="2"/>
  <c r="X102" i="2"/>
  <c r="X101" i="2"/>
  <c r="X100" i="2"/>
  <c r="X99" i="2"/>
  <c r="X98" i="2"/>
  <c r="X97" i="2"/>
  <c r="X96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8" i="2"/>
  <c r="X69" i="2"/>
  <c r="S480" i="1"/>
  <c r="P96" i="2"/>
  <c r="Q96" i="2"/>
  <c r="R96" i="2"/>
  <c r="S96" i="2"/>
  <c r="P97" i="2"/>
  <c r="Q97" i="2"/>
  <c r="R97" i="2"/>
  <c r="S97" i="2"/>
  <c r="P98" i="2"/>
  <c r="Q98" i="2"/>
  <c r="R98" i="2"/>
  <c r="S98" i="2"/>
  <c r="P99" i="2"/>
  <c r="Q99" i="2"/>
  <c r="R99" i="2"/>
  <c r="S99" i="2"/>
  <c r="P100" i="2"/>
  <c r="Q100" i="2"/>
  <c r="R100" i="2"/>
  <c r="S100" i="2"/>
  <c r="P101" i="2"/>
  <c r="Q101" i="2"/>
  <c r="R101" i="2"/>
  <c r="S101" i="2"/>
  <c r="P102" i="2"/>
  <c r="Q102" i="2"/>
  <c r="R102" i="2"/>
  <c r="S102" i="2"/>
  <c r="P103" i="2"/>
  <c r="Q103" i="2"/>
  <c r="R103" i="2"/>
  <c r="S103" i="2"/>
  <c r="O103" i="2"/>
  <c r="O102" i="2"/>
  <c r="O101" i="2"/>
  <c r="O100" i="2"/>
  <c r="O99" i="2"/>
  <c r="O98" i="2"/>
  <c r="O97" i="2"/>
  <c r="P70" i="2"/>
  <c r="Q70" i="2"/>
  <c r="R70" i="2"/>
  <c r="S70" i="2"/>
  <c r="P71" i="2"/>
  <c r="Q71" i="2"/>
  <c r="R71" i="2"/>
  <c r="S71" i="2"/>
  <c r="P72" i="2"/>
  <c r="Q72" i="2"/>
  <c r="R72" i="2"/>
  <c r="S72" i="2"/>
  <c r="P73" i="2"/>
  <c r="Q73" i="2"/>
  <c r="R73" i="2"/>
  <c r="S73" i="2"/>
  <c r="P74" i="2"/>
  <c r="Q74" i="2"/>
  <c r="R74" i="2"/>
  <c r="S74" i="2"/>
  <c r="P75" i="2"/>
  <c r="Q75" i="2"/>
  <c r="R75" i="2"/>
  <c r="S75" i="2"/>
  <c r="P76" i="2"/>
  <c r="Q76" i="2"/>
  <c r="R76" i="2"/>
  <c r="S76" i="2"/>
  <c r="P77" i="2"/>
  <c r="Q77" i="2"/>
  <c r="R77" i="2"/>
  <c r="S77" i="2"/>
  <c r="P78" i="2"/>
  <c r="Q78" i="2"/>
  <c r="R78" i="2"/>
  <c r="S78" i="2"/>
  <c r="P79" i="2"/>
  <c r="Q79" i="2"/>
  <c r="R79" i="2"/>
  <c r="S79" i="2"/>
  <c r="P80" i="2"/>
  <c r="Q80" i="2"/>
  <c r="R80" i="2"/>
  <c r="S80" i="2"/>
  <c r="P81" i="2"/>
  <c r="Q81" i="2"/>
  <c r="R81" i="2"/>
  <c r="S81" i="2"/>
  <c r="P82" i="2"/>
  <c r="Q82" i="2"/>
  <c r="R82" i="2"/>
  <c r="S82" i="2"/>
  <c r="P83" i="2"/>
  <c r="Q83" i="2"/>
  <c r="R83" i="2"/>
  <c r="S83" i="2"/>
  <c r="P84" i="2"/>
  <c r="Q84" i="2"/>
  <c r="R84" i="2"/>
  <c r="S84" i="2"/>
  <c r="P85" i="2"/>
  <c r="Q85" i="2"/>
  <c r="R85" i="2"/>
  <c r="S85" i="2"/>
  <c r="P86" i="2"/>
  <c r="Q86" i="2"/>
  <c r="R86" i="2"/>
  <c r="S86" i="2"/>
  <c r="P87" i="2"/>
  <c r="Q87" i="2"/>
  <c r="R87" i="2"/>
  <c r="S87" i="2"/>
  <c r="P88" i="2"/>
  <c r="Q88" i="2"/>
  <c r="R88" i="2"/>
  <c r="S88" i="2"/>
  <c r="P89" i="2"/>
  <c r="Q89" i="2"/>
  <c r="R89" i="2"/>
  <c r="S89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4" i="2"/>
  <c r="O75" i="2"/>
  <c r="O73" i="2"/>
  <c r="O72" i="2"/>
  <c r="O71" i="2"/>
  <c r="O68" i="2"/>
  <c r="O69" i="2"/>
  <c r="O70" i="2"/>
  <c r="S639" i="1"/>
  <c r="AB96" i="2"/>
  <c r="S646" i="1"/>
  <c r="AB97" i="2"/>
  <c r="S653" i="1"/>
  <c r="AB98" i="2"/>
  <c r="S660" i="1"/>
  <c r="AB99" i="2"/>
  <c r="S667" i="1"/>
  <c r="AB100" i="2"/>
  <c r="S674" i="1"/>
  <c r="AB101" i="2"/>
  <c r="AB102" i="2"/>
  <c r="S688" i="1"/>
  <c r="AB103" i="2"/>
  <c r="U96" i="2"/>
  <c r="V96" i="2"/>
  <c r="W96" i="2"/>
  <c r="Z96" i="2"/>
  <c r="AA96" i="2"/>
  <c r="U97" i="2"/>
  <c r="V97" i="2"/>
  <c r="W97" i="2"/>
  <c r="Z97" i="2"/>
  <c r="AA97" i="2"/>
  <c r="U98" i="2"/>
  <c r="V98" i="2"/>
  <c r="W98" i="2"/>
  <c r="Z98" i="2"/>
  <c r="AA98" i="2"/>
  <c r="U99" i="2"/>
  <c r="V99" i="2"/>
  <c r="W99" i="2"/>
  <c r="Z99" i="2"/>
  <c r="AA99" i="2"/>
  <c r="U100" i="2"/>
  <c r="V100" i="2"/>
  <c r="W100" i="2"/>
  <c r="Z100" i="2"/>
  <c r="AA100" i="2"/>
  <c r="U101" i="2"/>
  <c r="V101" i="2"/>
  <c r="W101" i="2"/>
  <c r="Z101" i="2"/>
  <c r="AA101" i="2"/>
  <c r="U102" i="2"/>
  <c r="V102" i="2"/>
  <c r="W102" i="2"/>
  <c r="Z102" i="2"/>
  <c r="AA102" i="2"/>
  <c r="U103" i="2"/>
  <c r="V103" i="2"/>
  <c r="W103" i="2"/>
  <c r="Z103" i="2"/>
  <c r="AA103" i="2"/>
  <c r="T103" i="2"/>
  <c r="T102" i="2"/>
  <c r="T101" i="2"/>
  <c r="T100" i="2"/>
  <c r="T99" i="2"/>
  <c r="T98" i="2"/>
  <c r="T97" i="2"/>
  <c r="T96" i="2"/>
  <c r="D96" i="2"/>
  <c r="E96" i="2"/>
  <c r="F96" i="2"/>
  <c r="G96" i="2"/>
  <c r="H96" i="2"/>
  <c r="I96" i="2"/>
  <c r="J96" i="2"/>
  <c r="K96" i="2"/>
  <c r="M638" i="1"/>
  <c r="D97" i="2"/>
  <c r="E97" i="2"/>
  <c r="F97" i="2"/>
  <c r="G97" i="2"/>
  <c r="H97" i="2"/>
  <c r="I97" i="2"/>
  <c r="J97" i="2"/>
  <c r="K97" i="2"/>
  <c r="M645" i="1"/>
  <c r="D98" i="2"/>
  <c r="E98" i="2"/>
  <c r="F98" i="2"/>
  <c r="G98" i="2"/>
  <c r="H98" i="2"/>
  <c r="I98" i="2"/>
  <c r="J98" i="2"/>
  <c r="K98" i="2"/>
  <c r="M652" i="1"/>
  <c r="D99" i="2"/>
  <c r="E99" i="2"/>
  <c r="F99" i="2"/>
  <c r="G99" i="2"/>
  <c r="H99" i="2"/>
  <c r="I99" i="2"/>
  <c r="J99" i="2"/>
  <c r="K99" i="2"/>
  <c r="M659" i="1"/>
  <c r="D100" i="2"/>
  <c r="E100" i="2"/>
  <c r="F100" i="2"/>
  <c r="G100" i="2"/>
  <c r="H100" i="2"/>
  <c r="I100" i="2"/>
  <c r="J100" i="2"/>
  <c r="K100" i="2"/>
  <c r="M666" i="1"/>
  <c r="D101" i="2"/>
  <c r="E101" i="2"/>
  <c r="F101" i="2"/>
  <c r="G101" i="2"/>
  <c r="H101" i="2"/>
  <c r="I101" i="2"/>
  <c r="J101" i="2"/>
  <c r="K101" i="2"/>
  <c r="D102" i="2"/>
  <c r="E102" i="2"/>
  <c r="F102" i="2"/>
  <c r="G102" i="2"/>
  <c r="H102" i="2"/>
  <c r="I102" i="2"/>
  <c r="J102" i="2"/>
  <c r="K102" i="2"/>
  <c r="D103" i="2"/>
  <c r="E103" i="2"/>
  <c r="F103" i="2"/>
  <c r="G103" i="2"/>
  <c r="H103" i="2"/>
  <c r="I103" i="2"/>
  <c r="J103" i="2"/>
  <c r="K103" i="2"/>
  <c r="C103" i="2"/>
  <c r="C102" i="2"/>
  <c r="C101" i="2"/>
  <c r="C100" i="2"/>
  <c r="C99" i="2"/>
  <c r="C98" i="2"/>
  <c r="C97" i="2"/>
  <c r="C96" i="2"/>
  <c r="R689" i="1"/>
  <c r="R690" i="1"/>
  <c r="R691" i="1"/>
  <c r="R692" i="1"/>
  <c r="R693" i="1"/>
  <c r="Q689" i="1"/>
  <c r="Q690" i="1"/>
  <c r="Q691" i="1"/>
  <c r="Q692" i="1"/>
  <c r="Q693" i="1"/>
  <c r="P689" i="1"/>
  <c r="P690" i="1"/>
  <c r="P691" i="1"/>
  <c r="P692" i="1"/>
  <c r="P693" i="1"/>
  <c r="O689" i="1"/>
  <c r="O690" i="1"/>
  <c r="O691" i="1"/>
  <c r="O692" i="1"/>
  <c r="O693" i="1"/>
  <c r="N689" i="1"/>
  <c r="N690" i="1"/>
  <c r="N691" i="1"/>
  <c r="N692" i="1"/>
  <c r="N693" i="1"/>
  <c r="R682" i="1"/>
  <c r="R683" i="1"/>
  <c r="R684" i="1"/>
  <c r="R685" i="1"/>
  <c r="R686" i="1"/>
  <c r="Q682" i="1"/>
  <c r="Q683" i="1"/>
  <c r="Q684" i="1"/>
  <c r="Q685" i="1"/>
  <c r="Q686" i="1"/>
  <c r="P682" i="1"/>
  <c r="P683" i="1"/>
  <c r="P684" i="1"/>
  <c r="P685" i="1"/>
  <c r="P686" i="1"/>
  <c r="O682" i="1"/>
  <c r="O683" i="1"/>
  <c r="O684" i="1"/>
  <c r="O685" i="1"/>
  <c r="O686" i="1"/>
  <c r="N682" i="1"/>
  <c r="N683" i="1"/>
  <c r="N684" i="1"/>
  <c r="N685" i="1"/>
  <c r="N686" i="1"/>
  <c r="R675" i="1"/>
  <c r="R676" i="1"/>
  <c r="R677" i="1"/>
  <c r="R678" i="1"/>
  <c r="R679" i="1"/>
  <c r="Q675" i="1"/>
  <c r="Q676" i="1"/>
  <c r="Q677" i="1"/>
  <c r="Q678" i="1"/>
  <c r="Q679" i="1"/>
  <c r="P675" i="1"/>
  <c r="P676" i="1"/>
  <c r="P677" i="1"/>
  <c r="P678" i="1"/>
  <c r="P679" i="1"/>
  <c r="O675" i="1"/>
  <c r="O676" i="1"/>
  <c r="O677" i="1"/>
  <c r="O678" i="1"/>
  <c r="O679" i="1"/>
  <c r="N675" i="1"/>
  <c r="N676" i="1"/>
  <c r="N677" i="1"/>
  <c r="N678" i="1"/>
  <c r="N679" i="1"/>
  <c r="R668" i="1"/>
  <c r="R669" i="1"/>
  <c r="R670" i="1"/>
  <c r="R671" i="1"/>
  <c r="R672" i="1"/>
  <c r="Q668" i="1"/>
  <c r="Q669" i="1"/>
  <c r="Q670" i="1"/>
  <c r="Q671" i="1"/>
  <c r="Q672" i="1"/>
  <c r="P668" i="1"/>
  <c r="P669" i="1"/>
  <c r="P670" i="1"/>
  <c r="P671" i="1"/>
  <c r="P672" i="1"/>
  <c r="O668" i="1"/>
  <c r="O669" i="1"/>
  <c r="O670" i="1"/>
  <c r="O671" i="1"/>
  <c r="O672" i="1"/>
  <c r="N668" i="1"/>
  <c r="N669" i="1"/>
  <c r="N670" i="1"/>
  <c r="N671" i="1"/>
  <c r="N672" i="1"/>
  <c r="R661" i="1"/>
  <c r="R662" i="1"/>
  <c r="R663" i="1"/>
  <c r="R664" i="1"/>
  <c r="R665" i="1"/>
  <c r="Q661" i="1"/>
  <c r="Q662" i="1"/>
  <c r="Q663" i="1"/>
  <c r="Q664" i="1"/>
  <c r="Q665" i="1"/>
  <c r="P661" i="1"/>
  <c r="P662" i="1"/>
  <c r="P663" i="1"/>
  <c r="P664" i="1"/>
  <c r="P665" i="1"/>
  <c r="O661" i="1"/>
  <c r="O662" i="1"/>
  <c r="O663" i="1"/>
  <c r="O664" i="1"/>
  <c r="O665" i="1"/>
  <c r="N661" i="1"/>
  <c r="N662" i="1"/>
  <c r="N663" i="1"/>
  <c r="N664" i="1"/>
  <c r="N665" i="1"/>
  <c r="R654" i="1"/>
  <c r="R655" i="1"/>
  <c r="R656" i="1"/>
  <c r="R657" i="1"/>
  <c r="R658" i="1"/>
  <c r="Q654" i="1"/>
  <c r="Q655" i="1"/>
  <c r="Q656" i="1"/>
  <c r="Q657" i="1"/>
  <c r="Q658" i="1"/>
  <c r="P654" i="1"/>
  <c r="P655" i="1"/>
  <c r="P656" i="1"/>
  <c r="P657" i="1"/>
  <c r="P658" i="1"/>
  <c r="O654" i="1"/>
  <c r="O655" i="1"/>
  <c r="O656" i="1"/>
  <c r="O657" i="1"/>
  <c r="O658" i="1"/>
  <c r="N654" i="1"/>
  <c r="N655" i="1"/>
  <c r="N656" i="1"/>
  <c r="N657" i="1"/>
  <c r="N658" i="1"/>
  <c r="R647" i="1"/>
  <c r="R648" i="1"/>
  <c r="R649" i="1"/>
  <c r="R650" i="1"/>
  <c r="R651" i="1"/>
  <c r="Q647" i="1"/>
  <c r="Q648" i="1"/>
  <c r="Q649" i="1"/>
  <c r="Q650" i="1"/>
  <c r="Q651" i="1"/>
  <c r="P647" i="1"/>
  <c r="P648" i="1"/>
  <c r="P649" i="1"/>
  <c r="P650" i="1"/>
  <c r="P651" i="1"/>
  <c r="O647" i="1"/>
  <c r="O648" i="1"/>
  <c r="O649" i="1"/>
  <c r="O650" i="1"/>
  <c r="O651" i="1"/>
  <c r="N647" i="1"/>
  <c r="N648" i="1"/>
  <c r="N649" i="1"/>
  <c r="N650" i="1"/>
  <c r="N651" i="1"/>
  <c r="R640" i="1"/>
  <c r="R641" i="1"/>
  <c r="R642" i="1"/>
  <c r="R643" i="1"/>
  <c r="R644" i="1"/>
  <c r="Q640" i="1"/>
  <c r="Q641" i="1"/>
  <c r="Q642" i="1"/>
  <c r="Q643" i="1"/>
  <c r="Q644" i="1"/>
  <c r="P640" i="1"/>
  <c r="P641" i="1"/>
  <c r="P642" i="1"/>
  <c r="P643" i="1"/>
  <c r="P644" i="1"/>
  <c r="O640" i="1"/>
  <c r="O641" i="1"/>
  <c r="O642" i="1"/>
  <c r="O643" i="1"/>
  <c r="O644" i="1"/>
  <c r="N640" i="1"/>
  <c r="N641" i="1"/>
  <c r="N642" i="1"/>
  <c r="N643" i="1"/>
  <c r="N644" i="1"/>
  <c r="T89" i="2"/>
  <c r="U70" i="2"/>
  <c r="V70" i="2"/>
  <c r="W70" i="2"/>
  <c r="S459" i="1"/>
  <c r="Y70" i="2"/>
  <c r="Z70" i="2"/>
  <c r="AA70" i="2"/>
  <c r="U71" i="2"/>
  <c r="V71" i="2"/>
  <c r="W71" i="2"/>
  <c r="S466" i="1"/>
  <c r="Z71" i="2"/>
  <c r="AA71" i="2"/>
  <c r="U72" i="2"/>
  <c r="V72" i="2"/>
  <c r="W72" i="2"/>
  <c r="S473" i="1"/>
  <c r="Z72" i="2"/>
  <c r="AA72" i="2"/>
  <c r="U73" i="2"/>
  <c r="V73" i="2"/>
  <c r="W73" i="2"/>
  <c r="Z73" i="2"/>
  <c r="AA73" i="2"/>
  <c r="U74" i="2"/>
  <c r="V74" i="2"/>
  <c r="W74" i="2"/>
  <c r="S487" i="1"/>
  <c r="Z74" i="2"/>
  <c r="AA74" i="2"/>
  <c r="U75" i="2"/>
  <c r="V75" i="2"/>
  <c r="W75" i="2"/>
  <c r="S494" i="1"/>
  <c r="Z75" i="2"/>
  <c r="AA75" i="2"/>
  <c r="U76" i="2"/>
  <c r="V76" i="2"/>
  <c r="W76" i="2"/>
  <c r="S501" i="1"/>
  <c r="Z76" i="2"/>
  <c r="AA76" i="2"/>
  <c r="U77" i="2"/>
  <c r="V77" i="2"/>
  <c r="W77" i="2"/>
  <c r="S508" i="1"/>
  <c r="Z77" i="2"/>
  <c r="AA77" i="2"/>
  <c r="U78" i="2"/>
  <c r="V78" i="2"/>
  <c r="W78" i="2"/>
  <c r="S515" i="1"/>
  <c r="Z78" i="2"/>
  <c r="AA78" i="2"/>
  <c r="U79" i="2"/>
  <c r="V79" i="2"/>
  <c r="W79" i="2"/>
  <c r="S522" i="1"/>
  <c r="Z79" i="2"/>
  <c r="AA79" i="2"/>
  <c r="U80" i="2"/>
  <c r="V80" i="2"/>
  <c r="W80" i="2"/>
  <c r="S529" i="1"/>
  <c r="Z80" i="2"/>
  <c r="AA80" i="2"/>
  <c r="U81" i="2"/>
  <c r="V81" i="2"/>
  <c r="W81" i="2"/>
  <c r="S536" i="1"/>
  <c r="Z81" i="2"/>
  <c r="AA81" i="2"/>
  <c r="U82" i="2"/>
  <c r="V82" i="2"/>
  <c r="W82" i="2"/>
  <c r="S543" i="1"/>
  <c r="Z82" i="2"/>
  <c r="AA82" i="2"/>
  <c r="U83" i="2"/>
  <c r="V83" i="2"/>
  <c r="W83" i="2"/>
  <c r="S550" i="1"/>
  <c r="Z83" i="2"/>
  <c r="AA83" i="2"/>
  <c r="U84" i="2"/>
  <c r="V84" i="2"/>
  <c r="W84" i="2"/>
  <c r="S557" i="1"/>
  <c r="Z84" i="2"/>
  <c r="AA84" i="2"/>
  <c r="U85" i="2"/>
  <c r="V85" i="2"/>
  <c r="W85" i="2"/>
  <c r="S564" i="1"/>
  <c r="Z85" i="2"/>
  <c r="AA85" i="2"/>
  <c r="U86" i="2"/>
  <c r="V86" i="2"/>
  <c r="W86" i="2"/>
  <c r="S571" i="1"/>
  <c r="Z86" i="2"/>
  <c r="AA86" i="2"/>
  <c r="U87" i="2"/>
  <c r="V87" i="2"/>
  <c r="W87" i="2"/>
  <c r="S578" i="1"/>
  <c r="Z87" i="2"/>
  <c r="AA87" i="2"/>
  <c r="U88" i="2"/>
  <c r="V88" i="2"/>
  <c r="W88" i="2"/>
  <c r="S585" i="1"/>
  <c r="Z88" i="2"/>
  <c r="AA88" i="2"/>
  <c r="U89" i="2"/>
  <c r="V89" i="2"/>
  <c r="W89" i="2"/>
  <c r="S592" i="1"/>
  <c r="Z89" i="2"/>
  <c r="AA89" i="2"/>
  <c r="T88" i="2"/>
  <c r="T87" i="2"/>
  <c r="T86" i="2"/>
  <c r="T85" i="2"/>
  <c r="T81" i="2"/>
  <c r="T84" i="2"/>
  <c r="T83" i="2"/>
  <c r="T82" i="2"/>
  <c r="T80" i="2"/>
  <c r="T79" i="2"/>
  <c r="T78" i="2"/>
  <c r="T77" i="2"/>
  <c r="T76" i="2"/>
  <c r="T75" i="2"/>
  <c r="T74" i="2"/>
  <c r="T73" i="2"/>
  <c r="T72" i="2"/>
  <c r="T71" i="2"/>
  <c r="T70" i="2"/>
  <c r="N453" i="1"/>
  <c r="N454" i="1"/>
  <c r="N455" i="1"/>
  <c r="N456" i="1"/>
  <c r="N457" i="1"/>
  <c r="N460" i="1"/>
  <c r="N461" i="1"/>
  <c r="N462" i="1"/>
  <c r="N463" i="1"/>
  <c r="N464" i="1"/>
  <c r="N467" i="1"/>
  <c r="N468" i="1"/>
  <c r="N469" i="1"/>
  <c r="N470" i="1"/>
  <c r="N471" i="1"/>
  <c r="D68" i="2"/>
  <c r="E68" i="2"/>
  <c r="F68" i="2"/>
  <c r="G68" i="2"/>
  <c r="H68" i="2"/>
  <c r="I68" i="2"/>
  <c r="J68" i="2"/>
  <c r="K68" i="2"/>
  <c r="M444" i="1"/>
  <c r="D69" i="2"/>
  <c r="E69" i="2"/>
  <c r="F69" i="2"/>
  <c r="G69" i="2"/>
  <c r="H69" i="2"/>
  <c r="I69" i="2"/>
  <c r="J69" i="2"/>
  <c r="K69" i="2"/>
  <c r="M451" i="1"/>
  <c r="D70" i="2"/>
  <c r="E70" i="2"/>
  <c r="F70" i="2"/>
  <c r="G70" i="2"/>
  <c r="H70" i="2"/>
  <c r="I70" i="2"/>
  <c r="J70" i="2"/>
  <c r="K70" i="2"/>
  <c r="M458" i="1"/>
  <c r="M70" i="2"/>
  <c r="D71" i="2"/>
  <c r="E71" i="2"/>
  <c r="F71" i="2"/>
  <c r="G71" i="2"/>
  <c r="H71" i="2"/>
  <c r="I71" i="2"/>
  <c r="J71" i="2"/>
  <c r="K71" i="2"/>
  <c r="M465" i="1"/>
  <c r="D72" i="2"/>
  <c r="E72" i="2"/>
  <c r="F72" i="2"/>
  <c r="G72" i="2"/>
  <c r="H72" i="2"/>
  <c r="I72" i="2"/>
  <c r="J72" i="2"/>
  <c r="K72" i="2"/>
  <c r="M472" i="1"/>
  <c r="D73" i="2"/>
  <c r="E73" i="2"/>
  <c r="F73" i="2"/>
  <c r="G73" i="2"/>
  <c r="H73" i="2"/>
  <c r="I73" i="2"/>
  <c r="J73" i="2"/>
  <c r="K73" i="2"/>
  <c r="M479" i="1"/>
  <c r="D74" i="2"/>
  <c r="E74" i="2"/>
  <c r="F74" i="2"/>
  <c r="G74" i="2"/>
  <c r="H74" i="2"/>
  <c r="I74" i="2"/>
  <c r="J74" i="2"/>
  <c r="K74" i="2"/>
  <c r="M486" i="1"/>
  <c r="D75" i="2"/>
  <c r="E75" i="2"/>
  <c r="F75" i="2"/>
  <c r="G75" i="2"/>
  <c r="H75" i="2"/>
  <c r="I75" i="2"/>
  <c r="J75" i="2"/>
  <c r="K75" i="2"/>
  <c r="M493" i="1"/>
  <c r="D76" i="2"/>
  <c r="E76" i="2"/>
  <c r="F76" i="2"/>
  <c r="G76" i="2"/>
  <c r="H76" i="2"/>
  <c r="I76" i="2"/>
  <c r="J76" i="2"/>
  <c r="K76" i="2"/>
  <c r="M500" i="1"/>
  <c r="D77" i="2"/>
  <c r="E77" i="2"/>
  <c r="F77" i="2"/>
  <c r="G77" i="2"/>
  <c r="H77" i="2"/>
  <c r="I77" i="2"/>
  <c r="J77" i="2"/>
  <c r="K77" i="2"/>
  <c r="M507" i="1"/>
  <c r="D78" i="2"/>
  <c r="E78" i="2"/>
  <c r="F78" i="2"/>
  <c r="G78" i="2"/>
  <c r="H78" i="2"/>
  <c r="I78" i="2"/>
  <c r="J78" i="2"/>
  <c r="K78" i="2"/>
  <c r="M514" i="1"/>
  <c r="D79" i="2"/>
  <c r="E79" i="2"/>
  <c r="F79" i="2"/>
  <c r="G79" i="2"/>
  <c r="H79" i="2"/>
  <c r="I79" i="2"/>
  <c r="J79" i="2"/>
  <c r="K79" i="2"/>
  <c r="M521" i="1"/>
  <c r="D80" i="2"/>
  <c r="E80" i="2"/>
  <c r="F80" i="2"/>
  <c r="G80" i="2"/>
  <c r="H80" i="2"/>
  <c r="I80" i="2"/>
  <c r="J80" i="2"/>
  <c r="K80" i="2"/>
  <c r="M528" i="1"/>
  <c r="D81" i="2"/>
  <c r="E81" i="2"/>
  <c r="F81" i="2"/>
  <c r="G81" i="2"/>
  <c r="H81" i="2"/>
  <c r="I81" i="2"/>
  <c r="J81" i="2"/>
  <c r="K81" i="2"/>
  <c r="M535" i="1"/>
  <c r="D82" i="2"/>
  <c r="E82" i="2"/>
  <c r="F82" i="2"/>
  <c r="G82" i="2"/>
  <c r="H82" i="2"/>
  <c r="I82" i="2"/>
  <c r="J82" i="2"/>
  <c r="K82" i="2"/>
  <c r="M542" i="1"/>
  <c r="D83" i="2"/>
  <c r="E83" i="2"/>
  <c r="F83" i="2"/>
  <c r="G83" i="2"/>
  <c r="H83" i="2"/>
  <c r="I83" i="2"/>
  <c r="J83" i="2"/>
  <c r="K83" i="2"/>
  <c r="M549" i="1"/>
  <c r="M83" i="2"/>
  <c r="D84" i="2"/>
  <c r="E84" i="2"/>
  <c r="F84" i="2"/>
  <c r="G84" i="2"/>
  <c r="H84" i="2"/>
  <c r="I84" i="2"/>
  <c r="J84" i="2"/>
  <c r="K84" i="2"/>
  <c r="M556" i="1"/>
  <c r="D85" i="2"/>
  <c r="E85" i="2"/>
  <c r="F85" i="2"/>
  <c r="G85" i="2"/>
  <c r="H85" i="2"/>
  <c r="I85" i="2"/>
  <c r="J85" i="2"/>
  <c r="K85" i="2"/>
  <c r="M563" i="1"/>
  <c r="D86" i="2"/>
  <c r="E86" i="2"/>
  <c r="F86" i="2"/>
  <c r="G86" i="2"/>
  <c r="H86" i="2"/>
  <c r="I86" i="2"/>
  <c r="J86" i="2"/>
  <c r="K86" i="2"/>
  <c r="M570" i="1"/>
  <c r="D87" i="2"/>
  <c r="E87" i="2"/>
  <c r="F87" i="2"/>
  <c r="G87" i="2"/>
  <c r="H87" i="2"/>
  <c r="I87" i="2"/>
  <c r="J87" i="2"/>
  <c r="K87" i="2"/>
  <c r="M577" i="1"/>
  <c r="D88" i="2"/>
  <c r="E88" i="2"/>
  <c r="F88" i="2"/>
  <c r="G88" i="2"/>
  <c r="H88" i="2"/>
  <c r="I88" i="2"/>
  <c r="J88" i="2"/>
  <c r="K88" i="2"/>
  <c r="M584" i="1"/>
  <c r="D89" i="2"/>
  <c r="E89" i="2"/>
  <c r="F89" i="2"/>
  <c r="G89" i="2"/>
  <c r="H89" i="2"/>
  <c r="I89" i="2"/>
  <c r="J89" i="2"/>
  <c r="K89" i="2"/>
  <c r="M591" i="1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U69" i="2"/>
  <c r="V69" i="2"/>
  <c r="W69" i="2"/>
  <c r="S452" i="1"/>
  <c r="Y69" i="2"/>
  <c r="Z69" i="2"/>
  <c r="AA69" i="2"/>
  <c r="T69" i="2"/>
  <c r="P69" i="2"/>
  <c r="Q69" i="2"/>
  <c r="R69" i="2"/>
  <c r="S69" i="2"/>
  <c r="U68" i="2"/>
  <c r="V68" i="2"/>
  <c r="W68" i="2"/>
  <c r="S445" i="1"/>
  <c r="Y68" i="2"/>
  <c r="Z68" i="2"/>
  <c r="AA68" i="2"/>
  <c r="T68" i="2"/>
  <c r="P68" i="2"/>
  <c r="Q68" i="2"/>
  <c r="R68" i="2"/>
  <c r="S68" i="2"/>
  <c r="R593" i="1"/>
  <c r="R594" i="1"/>
  <c r="R595" i="1"/>
  <c r="R596" i="1"/>
  <c r="R597" i="1"/>
  <c r="Q593" i="1"/>
  <c r="Q594" i="1"/>
  <c r="Q595" i="1"/>
  <c r="Q596" i="1"/>
  <c r="Q597" i="1"/>
  <c r="P593" i="1"/>
  <c r="P594" i="1"/>
  <c r="P595" i="1"/>
  <c r="P596" i="1"/>
  <c r="P597" i="1"/>
  <c r="O593" i="1"/>
  <c r="O594" i="1"/>
  <c r="O595" i="1"/>
  <c r="O596" i="1"/>
  <c r="O597" i="1"/>
  <c r="N593" i="1"/>
  <c r="N594" i="1"/>
  <c r="N595" i="1"/>
  <c r="N596" i="1"/>
  <c r="N597" i="1"/>
  <c r="R586" i="1"/>
  <c r="R587" i="1"/>
  <c r="R588" i="1"/>
  <c r="R589" i="1"/>
  <c r="R590" i="1"/>
  <c r="Q586" i="1"/>
  <c r="Q587" i="1"/>
  <c r="Q588" i="1"/>
  <c r="Q589" i="1"/>
  <c r="Q590" i="1"/>
  <c r="P586" i="1"/>
  <c r="P587" i="1"/>
  <c r="P588" i="1"/>
  <c r="P589" i="1"/>
  <c r="P590" i="1"/>
  <c r="O586" i="1"/>
  <c r="O587" i="1"/>
  <c r="O588" i="1"/>
  <c r="O589" i="1"/>
  <c r="O590" i="1"/>
  <c r="N586" i="1"/>
  <c r="N587" i="1"/>
  <c r="N588" i="1"/>
  <c r="N589" i="1"/>
  <c r="N590" i="1"/>
  <c r="R579" i="1"/>
  <c r="R580" i="1"/>
  <c r="R581" i="1"/>
  <c r="R582" i="1"/>
  <c r="R583" i="1"/>
  <c r="Q579" i="1"/>
  <c r="Q580" i="1"/>
  <c r="Q581" i="1"/>
  <c r="Q582" i="1"/>
  <c r="Q583" i="1"/>
  <c r="P579" i="1"/>
  <c r="P580" i="1"/>
  <c r="P581" i="1"/>
  <c r="P582" i="1"/>
  <c r="P583" i="1"/>
  <c r="O579" i="1"/>
  <c r="O580" i="1"/>
  <c r="O581" i="1"/>
  <c r="O582" i="1"/>
  <c r="O583" i="1"/>
  <c r="N579" i="1"/>
  <c r="N580" i="1"/>
  <c r="N581" i="1"/>
  <c r="N582" i="1"/>
  <c r="N583" i="1"/>
  <c r="R572" i="1"/>
  <c r="R573" i="1"/>
  <c r="R574" i="1"/>
  <c r="R575" i="1"/>
  <c r="R576" i="1"/>
  <c r="Q572" i="1"/>
  <c r="Q573" i="1"/>
  <c r="Q574" i="1"/>
  <c r="Q575" i="1"/>
  <c r="Q576" i="1"/>
  <c r="P572" i="1"/>
  <c r="P573" i="1"/>
  <c r="P574" i="1"/>
  <c r="P575" i="1"/>
  <c r="P576" i="1"/>
  <c r="O572" i="1"/>
  <c r="O573" i="1"/>
  <c r="O574" i="1"/>
  <c r="O575" i="1"/>
  <c r="O576" i="1"/>
  <c r="N572" i="1"/>
  <c r="N573" i="1"/>
  <c r="N574" i="1"/>
  <c r="N575" i="1"/>
  <c r="N576" i="1"/>
  <c r="R565" i="1"/>
  <c r="R566" i="1"/>
  <c r="R567" i="1"/>
  <c r="R568" i="1"/>
  <c r="R569" i="1"/>
  <c r="Q565" i="1"/>
  <c r="Q566" i="1"/>
  <c r="Q567" i="1"/>
  <c r="Q568" i="1"/>
  <c r="Q569" i="1"/>
  <c r="P565" i="1"/>
  <c r="P566" i="1"/>
  <c r="P567" i="1"/>
  <c r="P568" i="1"/>
  <c r="P569" i="1"/>
  <c r="O565" i="1"/>
  <c r="O566" i="1"/>
  <c r="O567" i="1"/>
  <c r="O568" i="1"/>
  <c r="O569" i="1"/>
  <c r="N565" i="1"/>
  <c r="N566" i="1"/>
  <c r="N567" i="1"/>
  <c r="N568" i="1"/>
  <c r="N569" i="1"/>
  <c r="R558" i="1"/>
  <c r="R559" i="1"/>
  <c r="R560" i="1"/>
  <c r="R561" i="1"/>
  <c r="R562" i="1"/>
  <c r="Q558" i="1"/>
  <c r="Q559" i="1"/>
  <c r="Q560" i="1"/>
  <c r="Q561" i="1"/>
  <c r="Q562" i="1"/>
  <c r="P558" i="1"/>
  <c r="P559" i="1"/>
  <c r="P560" i="1"/>
  <c r="P561" i="1"/>
  <c r="P562" i="1"/>
  <c r="O558" i="1"/>
  <c r="O559" i="1"/>
  <c r="O560" i="1"/>
  <c r="O561" i="1"/>
  <c r="O562" i="1"/>
  <c r="N558" i="1"/>
  <c r="N559" i="1"/>
  <c r="N560" i="1"/>
  <c r="N561" i="1"/>
  <c r="N562" i="1"/>
  <c r="R551" i="1"/>
  <c r="R552" i="1"/>
  <c r="R553" i="1"/>
  <c r="R554" i="1"/>
  <c r="R555" i="1"/>
  <c r="Q551" i="1"/>
  <c r="Q552" i="1"/>
  <c r="Q553" i="1"/>
  <c r="Q554" i="1"/>
  <c r="Q555" i="1"/>
  <c r="P551" i="1"/>
  <c r="P552" i="1"/>
  <c r="P553" i="1"/>
  <c r="P554" i="1"/>
  <c r="P555" i="1"/>
  <c r="O551" i="1"/>
  <c r="O552" i="1"/>
  <c r="O553" i="1"/>
  <c r="O554" i="1"/>
  <c r="O555" i="1"/>
  <c r="N551" i="1"/>
  <c r="N552" i="1"/>
  <c r="N553" i="1"/>
  <c r="N554" i="1"/>
  <c r="N555" i="1"/>
  <c r="R544" i="1"/>
  <c r="R545" i="1"/>
  <c r="R546" i="1"/>
  <c r="R547" i="1"/>
  <c r="R548" i="1"/>
  <c r="Q544" i="1"/>
  <c r="Q545" i="1"/>
  <c r="Q546" i="1"/>
  <c r="Q547" i="1"/>
  <c r="Q548" i="1"/>
  <c r="P544" i="1"/>
  <c r="P545" i="1"/>
  <c r="P546" i="1"/>
  <c r="P547" i="1"/>
  <c r="P548" i="1"/>
  <c r="O544" i="1"/>
  <c r="O545" i="1"/>
  <c r="O546" i="1"/>
  <c r="O547" i="1"/>
  <c r="O548" i="1"/>
  <c r="N544" i="1"/>
  <c r="N545" i="1"/>
  <c r="N546" i="1"/>
  <c r="N547" i="1"/>
  <c r="N548" i="1"/>
  <c r="R537" i="1"/>
  <c r="R538" i="1"/>
  <c r="R539" i="1"/>
  <c r="R540" i="1"/>
  <c r="R541" i="1"/>
  <c r="Q537" i="1"/>
  <c r="Q538" i="1"/>
  <c r="Q539" i="1"/>
  <c r="Q540" i="1"/>
  <c r="Q541" i="1"/>
  <c r="P537" i="1"/>
  <c r="P538" i="1"/>
  <c r="P539" i="1"/>
  <c r="P540" i="1"/>
  <c r="P541" i="1"/>
  <c r="O537" i="1"/>
  <c r="O538" i="1"/>
  <c r="O539" i="1"/>
  <c r="O540" i="1"/>
  <c r="O541" i="1"/>
  <c r="N537" i="1"/>
  <c r="N538" i="1"/>
  <c r="N539" i="1"/>
  <c r="N540" i="1"/>
  <c r="N541" i="1"/>
  <c r="R530" i="1"/>
  <c r="R531" i="1"/>
  <c r="R532" i="1"/>
  <c r="R533" i="1"/>
  <c r="R534" i="1"/>
  <c r="Q530" i="1"/>
  <c r="Q531" i="1"/>
  <c r="Q532" i="1"/>
  <c r="Q533" i="1"/>
  <c r="Q534" i="1"/>
  <c r="P530" i="1"/>
  <c r="P531" i="1"/>
  <c r="P532" i="1"/>
  <c r="P533" i="1"/>
  <c r="P534" i="1"/>
  <c r="O530" i="1"/>
  <c r="O531" i="1"/>
  <c r="O532" i="1"/>
  <c r="O533" i="1"/>
  <c r="O534" i="1"/>
  <c r="N530" i="1"/>
  <c r="N531" i="1"/>
  <c r="N532" i="1"/>
  <c r="N533" i="1"/>
  <c r="N534" i="1"/>
  <c r="R523" i="1"/>
  <c r="R524" i="1"/>
  <c r="R525" i="1"/>
  <c r="R526" i="1"/>
  <c r="R527" i="1"/>
  <c r="Q523" i="1"/>
  <c r="Q524" i="1"/>
  <c r="Q525" i="1"/>
  <c r="Q526" i="1"/>
  <c r="Q527" i="1"/>
  <c r="P523" i="1"/>
  <c r="P524" i="1"/>
  <c r="P525" i="1"/>
  <c r="P526" i="1"/>
  <c r="P527" i="1"/>
  <c r="O523" i="1"/>
  <c r="O524" i="1"/>
  <c r="O525" i="1"/>
  <c r="O526" i="1"/>
  <c r="O527" i="1"/>
  <c r="N523" i="1"/>
  <c r="N524" i="1"/>
  <c r="N525" i="1"/>
  <c r="N526" i="1"/>
  <c r="N527" i="1"/>
  <c r="R516" i="1"/>
  <c r="R517" i="1"/>
  <c r="R518" i="1"/>
  <c r="R519" i="1"/>
  <c r="R520" i="1"/>
  <c r="Q516" i="1"/>
  <c r="Q517" i="1"/>
  <c r="Q518" i="1"/>
  <c r="Q519" i="1"/>
  <c r="Q520" i="1"/>
  <c r="P516" i="1"/>
  <c r="P517" i="1"/>
  <c r="P518" i="1"/>
  <c r="P519" i="1"/>
  <c r="P520" i="1"/>
  <c r="O516" i="1"/>
  <c r="O517" i="1"/>
  <c r="O518" i="1"/>
  <c r="O519" i="1"/>
  <c r="O520" i="1"/>
  <c r="N516" i="1"/>
  <c r="N517" i="1"/>
  <c r="N518" i="1"/>
  <c r="N519" i="1"/>
  <c r="N520" i="1"/>
  <c r="R509" i="1"/>
  <c r="R510" i="1"/>
  <c r="R511" i="1"/>
  <c r="R512" i="1"/>
  <c r="R513" i="1"/>
  <c r="Q509" i="1"/>
  <c r="Q510" i="1"/>
  <c r="Q511" i="1"/>
  <c r="Q512" i="1"/>
  <c r="Q513" i="1"/>
  <c r="P509" i="1"/>
  <c r="P510" i="1"/>
  <c r="P511" i="1"/>
  <c r="P512" i="1"/>
  <c r="P513" i="1"/>
  <c r="O509" i="1"/>
  <c r="O510" i="1"/>
  <c r="O511" i="1"/>
  <c r="O512" i="1"/>
  <c r="O513" i="1"/>
  <c r="N509" i="1"/>
  <c r="N510" i="1"/>
  <c r="N511" i="1"/>
  <c r="N512" i="1"/>
  <c r="N513" i="1"/>
  <c r="R502" i="1"/>
  <c r="R503" i="1"/>
  <c r="R504" i="1"/>
  <c r="R505" i="1"/>
  <c r="R506" i="1"/>
  <c r="Q502" i="1"/>
  <c r="Q503" i="1"/>
  <c r="Q504" i="1"/>
  <c r="Q505" i="1"/>
  <c r="Q506" i="1"/>
  <c r="P502" i="1"/>
  <c r="P503" i="1"/>
  <c r="P504" i="1"/>
  <c r="P505" i="1"/>
  <c r="P506" i="1"/>
  <c r="O502" i="1"/>
  <c r="O503" i="1"/>
  <c r="O504" i="1"/>
  <c r="O505" i="1"/>
  <c r="O506" i="1"/>
  <c r="N502" i="1"/>
  <c r="N503" i="1"/>
  <c r="N504" i="1"/>
  <c r="N505" i="1"/>
  <c r="N506" i="1"/>
  <c r="R495" i="1"/>
  <c r="R496" i="1"/>
  <c r="R497" i="1"/>
  <c r="R498" i="1"/>
  <c r="R499" i="1"/>
  <c r="Q495" i="1"/>
  <c r="Q496" i="1"/>
  <c r="Q497" i="1"/>
  <c r="Q498" i="1"/>
  <c r="Q499" i="1"/>
  <c r="P495" i="1"/>
  <c r="P496" i="1"/>
  <c r="P497" i="1"/>
  <c r="P498" i="1"/>
  <c r="P499" i="1"/>
  <c r="O495" i="1"/>
  <c r="O496" i="1"/>
  <c r="O497" i="1"/>
  <c r="O498" i="1"/>
  <c r="O499" i="1"/>
  <c r="N495" i="1"/>
  <c r="N496" i="1"/>
  <c r="N497" i="1"/>
  <c r="N498" i="1"/>
  <c r="N499" i="1"/>
  <c r="R488" i="1"/>
  <c r="R489" i="1"/>
  <c r="R490" i="1"/>
  <c r="R491" i="1"/>
  <c r="R492" i="1"/>
  <c r="Q488" i="1"/>
  <c r="Q489" i="1"/>
  <c r="Q490" i="1"/>
  <c r="Q491" i="1"/>
  <c r="Q492" i="1"/>
  <c r="P488" i="1"/>
  <c r="P489" i="1"/>
  <c r="P490" i="1"/>
  <c r="P491" i="1"/>
  <c r="P492" i="1"/>
  <c r="O488" i="1"/>
  <c r="O489" i="1"/>
  <c r="O490" i="1"/>
  <c r="O491" i="1"/>
  <c r="O492" i="1"/>
  <c r="N488" i="1"/>
  <c r="N489" i="1"/>
  <c r="N490" i="1"/>
  <c r="N491" i="1"/>
  <c r="N492" i="1"/>
  <c r="R481" i="1"/>
  <c r="R482" i="1"/>
  <c r="R483" i="1"/>
  <c r="R484" i="1"/>
  <c r="R485" i="1"/>
  <c r="Q481" i="1"/>
  <c r="Q482" i="1"/>
  <c r="Q483" i="1"/>
  <c r="Q484" i="1"/>
  <c r="Q485" i="1"/>
  <c r="P481" i="1"/>
  <c r="P482" i="1"/>
  <c r="P483" i="1"/>
  <c r="P484" i="1"/>
  <c r="P485" i="1"/>
  <c r="O481" i="1"/>
  <c r="O482" i="1"/>
  <c r="O483" i="1"/>
  <c r="O484" i="1"/>
  <c r="O485" i="1"/>
  <c r="N481" i="1"/>
  <c r="N482" i="1"/>
  <c r="N483" i="1"/>
  <c r="N484" i="1"/>
  <c r="N485" i="1"/>
  <c r="R474" i="1"/>
  <c r="R475" i="1"/>
  <c r="R476" i="1"/>
  <c r="R477" i="1"/>
  <c r="R478" i="1"/>
  <c r="Q474" i="1"/>
  <c r="Q475" i="1"/>
  <c r="Q476" i="1"/>
  <c r="Q477" i="1"/>
  <c r="Q478" i="1"/>
  <c r="P474" i="1"/>
  <c r="P475" i="1"/>
  <c r="P476" i="1"/>
  <c r="P477" i="1"/>
  <c r="P478" i="1"/>
  <c r="O474" i="1"/>
  <c r="O475" i="1"/>
  <c r="O476" i="1"/>
  <c r="O477" i="1"/>
  <c r="O478" i="1"/>
  <c r="N474" i="1"/>
  <c r="N475" i="1"/>
  <c r="N476" i="1"/>
  <c r="N477" i="1"/>
  <c r="N478" i="1"/>
  <c r="R453" i="1"/>
  <c r="R454" i="1"/>
  <c r="R455" i="1"/>
  <c r="R456" i="1"/>
  <c r="R457" i="1"/>
  <c r="Q453" i="1"/>
  <c r="Q454" i="1"/>
  <c r="Q455" i="1"/>
  <c r="Q456" i="1"/>
  <c r="Q457" i="1"/>
  <c r="P453" i="1"/>
  <c r="P454" i="1"/>
  <c r="P455" i="1"/>
  <c r="P456" i="1"/>
  <c r="P457" i="1"/>
  <c r="O453" i="1"/>
  <c r="O454" i="1"/>
  <c r="O455" i="1"/>
  <c r="O456" i="1"/>
  <c r="O457" i="1"/>
  <c r="O446" i="1"/>
  <c r="P446" i="1"/>
  <c r="Q446" i="1"/>
  <c r="R446" i="1"/>
  <c r="N446" i="1"/>
  <c r="R467" i="1"/>
  <c r="R468" i="1"/>
  <c r="R469" i="1"/>
  <c r="R470" i="1"/>
  <c r="R471" i="1"/>
  <c r="Q467" i="1"/>
  <c r="Q468" i="1"/>
  <c r="Q469" i="1"/>
  <c r="Q470" i="1"/>
  <c r="Q471" i="1"/>
  <c r="P467" i="1"/>
  <c r="P468" i="1"/>
  <c r="P469" i="1"/>
  <c r="P470" i="1"/>
  <c r="P471" i="1"/>
  <c r="O467" i="1"/>
  <c r="O468" i="1"/>
  <c r="O469" i="1"/>
  <c r="O470" i="1"/>
  <c r="O471" i="1"/>
  <c r="R460" i="1"/>
  <c r="R461" i="1"/>
  <c r="R462" i="1"/>
  <c r="R463" i="1"/>
  <c r="R464" i="1"/>
  <c r="Q460" i="1"/>
  <c r="Q461" i="1"/>
  <c r="Q462" i="1"/>
  <c r="Q463" i="1"/>
  <c r="Q464" i="1"/>
  <c r="P460" i="1"/>
  <c r="P461" i="1"/>
  <c r="P462" i="1"/>
  <c r="P463" i="1"/>
  <c r="P464" i="1"/>
  <c r="O460" i="1"/>
  <c r="O461" i="1"/>
  <c r="O462" i="1"/>
  <c r="O463" i="1"/>
  <c r="O464" i="1"/>
  <c r="O447" i="1"/>
  <c r="P447" i="1"/>
  <c r="Q447" i="1"/>
  <c r="R447" i="1"/>
  <c r="O448" i="1"/>
  <c r="P448" i="1"/>
  <c r="Q448" i="1"/>
  <c r="R448" i="1"/>
  <c r="O449" i="1"/>
  <c r="P449" i="1"/>
  <c r="Q449" i="1"/>
  <c r="R449" i="1"/>
  <c r="O450" i="1"/>
  <c r="P450" i="1"/>
  <c r="Q450" i="1"/>
  <c r="R450" i="1"/>
  <c r="N447" i="1"/>
  <c r="N448" i="1"/>
  <c r="N449" i="1"/>
  <c r="N450" i="1"/>
  <c r="U591" i="1"/>
  <c r="U592" i="1"/>
  <c r="U593" i="1"/>
  <c r="U594" i="1"/>
  <c r="U595" i="1"/>
  <c r="U596" i="1"/>
  <c r="U597" i="1"/>
  <c r="T592" i="1"/>
  <c r="T593" i="1"/>
  <c r="T594" i="1"/>
  <c r="T595" i="1"/>
  <c r="T596" i="1"/>
  <c r="T597" i="1"/>
  <c r="S591" i="1"/>
  <c r="S593" i="1"/>
  <c r="S594" i="1"/>
  <c r="S595" i="1"/>
  <c r="S596" i="1"/>
  <c r="S597" i="1"/>
  <c r="M592" i="1"/>
  <c r="M593" i="1"/>
  <c r="M594" i="1"/>
  <c r="M595" i="1"/>
  <c r="M596" i="1"/>
  <c r="M597" i="1"/>
  <c r="T585" i="1"/>
  <c r="T586" i="1"/>
  <c r="T587" i="1"/>
  <c r="T588" i="1"/>
  <c r="T589" i="1"/>
  <c r="T590" i="1"/>
  <c r="T578" i="1"/>
  <c r="T579" i="1"/>
  <c r="T580" i="1"/>
  <c r="T581" i="1"/>
  <c r="T582" i="1"/>
  <c r="T583" i="1"/>
  <c r="T571" i="1"/>
  <c r="T572" i="1"/>
  <c r="T573" i="1"/>
  <c r="T574" i="1"/>
  <c r="T575" i="1"/>
  <c r="T576" i="1"/>
  <c r="T564" i="1"/>
  <c r="T565" i="1"/>
  <c r="T566" i="1"/>
  <c r="T567" i="1"/>
  <c r="T568" i="1"/>
  <c r="T569" i="1"/>
  <c r="T557" i="1"/>
  <c r="T558" i="1"/>
  <c r="T559" i="1"/>
  <c r="T560" i="1"/>
  <c r="T561" i="1"/>
  <c r="T562" i="1"/>
  <c r="T550" i="1"/>
  <c r="T551" i="1"/>
  <c r="T552" i="1"/>
  <c r="T553" i="1"/>
  <c r="T554" i="1"/>
  <c r="T555" i="1"/>
  <c r="T543" i="1"/>
  <c r="T544" i="1"/>
  <c r="T545" i="1"/>
  <c r="T546" i="1"/>
  <c r="T547" i="1"/>
  <c r="T548" i="1"/>
  <c r="T536" i="1"/>
  <c r="T537" i="1"/>
  <c r="T538" i="1"/>
  <c r="T539" i="1"/>
  <c r="T540" i="1"/>
  <c r="T541" i="1"/>
  <c r="T529" i="1"/>
  <c r="T530" i="1"/>
  <c r="T531" i="1"/>
  <c r="T532" i="1"/>
  <c r="T533" i="1"/>
  <c r="T534" i="1"/>
  <c r="T522" i="1"/>
  <c r="T523" i="1"/>
  <c r="T524" i="1"/>
  <c r="T525" i="1"/>
  <c r="T526" i="1"/>
  <c r="T527" i="1"/>
  <c r="T515" i="1"/>
  <c r="T516" i="1"/>
  <c r="T517" i="1"/>
  <c r="T518" i="1"/>
  <c r="T519" i="1"/>
  <c r="T520" i="1"/>
  <c r="T508" i="1"/>
  <c r="T509" i="1"/>
  <c r="T510" i="1"/>
  <c r="T511" i="1"/>
  <c r="T512" i="1"/>
  <c r="T513" i="1"/>
  <c r="T501" i="1"/>
  <c r="T502" i="1"/>
  <c r="T503" i="1"/>
  <c r="T504" i="1"/>
  <c r="T505" i="1"/>
  <c r="T506" i="1"/>
  <c r="T494" i="1"/>
  <c r="T495" i="1"/>
  <c r="T496" i="1"/>
  <c r="T497" i="1"/>
  <c r="T498" i="1"/>
  <c r="T499" i="1"/>
  <c r="T487" i="1"/>
  <c r="T488" i="1"/>
  <c r="T489" i="1"/>
  <c r="T490" i="1"/>
  <c r="T491" i="1"/>
  <c r="T492" i="1"/>
  <c r="T480" i="1"/>
  <c r="T481" i="1"/>
  <c r="T482" i="1"/>
  <c r="T483" i="1"/>
  <c r="T484" i="1"/>
  <c r="T485" i="1"/>
  <c r="T473" i="1"/>
  <c r="T474" i="1"/>
  <c r="T475" i="1"/>
  <c r="T476" i="1"/>
  <c r="T477" i="1"/>
  <c r="T478" i="1"/>
  <c r="T466" i="1"/>
  <c r="T467" i="1"/>
  <c r="T468" i="1"/>
  <c r="T469" i="1"/>
  <c r="T470" i="1"/>
  <c r="T471" i="1"/>
  <c r="T459" i="1"/>
  <c r="T460" i="1"/>
  <c r="T461" i="1"/>
  <c r="T462" i="1"/>
  <c r="T463" i="1"/>
  <c r="T464" i="1"/>
  <c r="T452" i="1"/>
  <c r="T453" i="1"/>
  <c r="T454" i="1"/>
  <c r="T455" i="1"/>
  <c r="T456" i="1"/>
  <c r="T457" i="1"/>
  <c r="T445" i="1"/>
  <c r="T446" i="1"/>
  <c r="T447" i="1"/>
  <c r="T448" i="1"/>
  <c r="T449" i="1"/>
  <c r="T450" i="1"/>
  <c r="T682" i="1"/>
  <c r="T683" i="1"/>
  <c r="T684" i="1"/>
  <c r="T685" i="1"/>
  <c r="T686" i="1"/>
  <c r="T681" i="1"/>
  <c r="T675" i="1"/>
  <c r="T676" i="1"/>
  <c r="T677" i="1"/>
  <c r="T678" i="1"/>
  <c r="T679" i="1"/>
  <c r="T674" i="1"/>
  <c r="T668" i="1"/>
  <c r="T669" i="1"/>
  <c r="T670" i="1"/>
  <c r="T671" i="1"/>
  <c r="T672" i="1"/>
  <c r="T667" i="1"/>
  <c r="T661" i="1"/>
  <c r="T662" i="1"/>
  <c r="T663" i="1"/>
  <c r="T664" i="1"/>
  <c r="T665" i="1"/>
  <c r="T660" i="1"/>
  <c r="T654" i="1"/>
  <c r="T655" i="1"/>
  <c r="T656" i="1"/>
  <c r="T657" i="1"/>
  <c r="T658" i="1"/>
  <c r="T653" i="1"/>
  <c r="T647" i="1"/>
  <c r="T648" i="1"/>
  <c r="T649" i="1"/>
  <c r="T650" i="1"/>
  <c r="T651" i="1"/>
  <c r="T646" i="1"/>
  <c r="T640" i="1"/>
  <c r="T641" i="1"/>
  <c r="T642" i="1"/>
  <c r="T643" i="1"/>
  <c r="T644" i="1"/>
  <c r="T639" i="1"/>
  <c r="T688" i="1"/>
  <c r="T689" i="1"/>
  <c r="T690" i="1"/>
  <c r="T691" i="1"/>
  <c r="T692" i="1"/>
  <c r="T693" i="1"/>
  <c r="M445" i="1"/>
  <c r="M446" i="1"/>
  <c r="M447" i="1"/>
  <c r="M448" i="1"/>
  <c r="M449" i="1"/>
  <c r="M450" i="1"/>
  <c r="M452" i="1"/>
  <c r="M453" i="1"/>
  <c r="M454" i="1"/>
  <c r="M455" i="1"/>
  <c r="M456" i="1"/>
  <c r="M457" i="1"/>
  <c r="M459" i="1"/>
  <c r="M460" i="1"/>
  <c r="M461" i="1"/>
  <c r="M462" i="1"/>
  <c r="M463" i="1"/>
  <c r="M464" i="1"/>
  <c r="M466" i="1"/>
  <c r="M467" i="1"/>
  <c r="M468" i="1"/>
  <c r="M469" i="1"/>
  <c r="M470" i="1"/>
  <c r="M471" i="1"/>
  <c r="M473" i="1"/>
  <c r="M474" i="1"/>
  <c r="M475" i="1"/>
  <c r="M476" i="1"/>
  <c r="M477" i="1"/>
  <c r="M478" i="1"/>
  <c r="M480" i="1"/>
  <c r="M481" i="1"/>
  <c r="M482" i="1"/>
  <c r="M483" i="1"/>
  <c r="M484" i="1"/>
  <c r="M485" i="1"/>
  <c r="M487" i="1"/>
  <c r="M488" i="1"/>
  <c r="M489" i="1"/>
  <c r="M490" i="1"/>
  <c r="M491" i="1"/>
  <c r="M492" i="1"/>
  <c r="M494" i="1"/>
  <c r="M495" i="1"/>
  <c r="M496" i="1"/>
  <c r="M497" i="1"/>
  <c r="M498" i="1"/>
  <c r="M499" i="1"/>
  <c r="M501" i="1"/>
  <c r="M502" i="1"/>
  <c r="M503" i="1"/>
  <c r="M504" i="1"/>
  <c r="M505" i="1"/>
  <c r="M506" i="1"/>
  <c r="M508" i="1"/>
  <c r="M509" i="1"/>
  <c r="M510" i="1"/>
  <c r="M511" i="1"/>
  <c r="M512" i="1"/>
  <c r="M513" i="1"/>
  <c r="M515" i="1"/>
  <c r="M516" i="1"/>
  <c r="M517" i="1"/>
  <c r="M518" i="1"/>
  <c r="M519" i="1"/>
  <c r="M520" i="1"/>
  <c r="M522" i="1"/>
  <c r="M523" i="1"/>
  <c r="M524" i="1"/>
  <c r="M525" i="1"/>
  <c r="M526" i="1"/>
  <c r="M527" i="1"/>
  <c r="M529" i="1"/>
  <c r="M530" i="1"/>
  <c r="M531" i="1"/>
  <c r="M532" i="1"/>
  <c r="M533" i="1"/>
  <c r="M534" i="1"/>
  <c r="M536" i="1"/>
  <c r="M537" i="1"/>
  <c r="M538" i="1"/>
  <c r="M539" i="1"/>
  <c r="M540" i="1"/>
  <c r="M541" i="1"/>
  <c r="M543" i="1"/>
  <c r="M544" i="1"/>
  <c r="M545" i="1"/>
  <c r="M546" i="1"/>
  <c r="M547" i="1"/>
  <c r="M548" i="1"/>
  <c r="M550" i="1"/>
  <c r="M551" i="1"/>
  <c r="M552" i="1"/>
  <c r="M553" i="1"/>
  <c r="M554" i="1"/>
  <c r="M555" i="1"/>
  <c r="M557" i="1"/>
  <c r="M558" i="1"/>
  <c r="M559" i="1"/>
  <c r="M560" i="1"/>
  <c r="M561" i="1"/>
  <c r="M562" i="1"/>
  <c r="M564" i="1"/>
  <c r="M565" i="1"/>
  <c r="M566" i="1"/>
  <c r="M567" i="1"/>
  <c r="M568" i="1"/>
  <c r="M569" i="1"/>
  <c r="M571" i="1"/>
  <c r="M572" i="1"/>
  <c r="M573" i="1"/>
  <c r="M574" i="1"/>
  <c r="M575" i="1"/>
  <c r="M576" i="1"/>
  <c r="M578" i="1"/>
  <c r="M579" i="1"/>
  <c r="M580" i="1"/>
  <c r="M581" i="1"/>
  <c r="M582" i="1"/>
  <c r="M583" i="1"/>
  <c r="M585" i="1"/>
  <c r="M586" i="1"/>
  <c r="M587" i="1"/>
  <c r="M588" i="1"/>
  <c r="M589" i="1"/>
  <c r="M590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9" i="1"/>
  <c r="M640" i="1"/>
  <c r="M641" i="1"/>
  <c r="M642" i="1"/>
  <c r="M643" i="1"/>
  <c r="M644" i="1"/>
  <c r="M646" i="1"/>
  <c r="M647" i="1"/>
  <c r="M648" i="1"/>
  <c r="M649" i="1"/>
  <c r="M650" i="1"/>
  <c r="M651" i="1"/>
  <c r="M653" i="1"/>
  <c r="M654" i="1"/>
  <c r="M655" i="1"/>
  <c r="M656" i="1"/>
  <c r="M657" i="1"/>
  <c r="M658" i="1"/>
  <c r="M660" i="1"/>
  <c r="M661" i="1"/>
  <c r="M662" i="1"/>
  <c r="M663" i="1"/>
  <c r="M664" i="1"/>
  <c r="M665" i="1"/>
  <c r="M667" i="1"/>
  <c r="M668" i="1"/>
  <c r="M669" i="1"/>
  <c r="M670" i="1"/>
  <c r="M671" i="1"/>
  <c r="M672" i="1"/>
  <c r="M674" i="1"/>
  <c r="M675" i="1"/>
  <c r="M676" i="1"/>
  <c r="M677" i="1"/>
  <c r="M678" i="1"/>
  <c r="M679" i="1"/>
  <c r="M681" i="1"/>
  <c r="M682" i="1"/>
  <c r="M683" i="1"/>
  <c r="M684" i="1"/>
  <c r="M685" i="1"/>
  <c r="M686" i="1"/>
  <c r="M688" i="1"/>
  <c r="M689" i="1"/>
  <c r="M690" i="1"/>
  <c r="M691" i="1"/>
  <c r="M692" i="1"/>
  <c r="M69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S444" i="1"/>
  <c r="S446" i="1"/>
  <c r="S447" i="1"/>
  <c r="S448" i="1"/>
  <c r="S449" i="1"/>
  <c r="S450" i="1"/>
  <c r="S451" i="1"/>
  <c r="S453" i="1"/>
  <c r="S454" i="1"/>
  <c r="S455" i="1"/>
  <c r="S456" i="1"/>
  <c r="S457" i="1"/>
  <c r="S458" i="1"/>
  <c r="S460" i="1"/>
  <c r="S461" i="1"/>
  <c r="S462" i="1"/>
  <c r="S463" i="1"/>
  <c r="S464" i="1"/>
  <c r="S465" i="1"/>
  <c r="S467" i="1"/>
  <c r="S468" i="1"/>
  <c r="S469" i="1"/>
  <c r="S470" i="1"/>
  <c r="S471" i="1"/>
  <c r="S472" i="1"/>
  <c r="S474" i="1"/>
  <c r="S475" i="1"/>
  <c r="S476" i="1"/>
  <c r="S477" i="1"/>
  <c r="S478" i="1"/>
  <c r="S479" i="1"/>
  <c r="S481" i="1"/>
  <c r="S482" i="1"/>
  <c r="S483" i="1"/>
  <c r="S484" i="1"/>
  <c r="S485" i="1"/>
  <c r="S486" i="1"/>
  <c r="S488" i="1"/>
  <c r="S489" i="1"/>
  <c r="S490" i="1"/>
  <c r="S491" i="1"/>
  <c r="S492" i="1"/>
  <c r="S493" i="1"/>
  <c r="S495" i="1"/>
  <c r="S496" i="1"/>
  <c r="S497" i="1"/>
  <c r="S498" i="1"/>
  <c r="S499" i="1"/>
  <c r="S500" i="1"/>
  <c r="S502" i="1"/>
  <c r="S503" i="1"/>
  <c r="S504" i="1"/>
  <c r="S505" i="1"/>
  <c r="S506" i="1"/>
  <c r="S507" i="1"/>
  <c r="S509" i="1"/>
  <c r="S510" i="1"/>
  <c r="S511" i="1"/>
  <c r="S512" i="1"/>
  <c r="S513" i="1"/>
  <c r="S514" i="1"/>
  <c r="S516" i="1"/>
  <c r="S517" i="1"/>
  <c r="S518" i="1"/>
  <c r="S519" i="1"/>
  <c r="S520" i="1"/>
  <c r="S521" i="1"/>
  <c r="S523" i="1"/>
  <c r="S524" i="1"/>
  <c r="S525" i="1"/>
  <c r="S526" i="1"/>
  <c r="S527" i="1"/>
  <c r="S528" i="1"/>
  <c r="S530" i="1"/>
  <c r="S531" i="1"/>
  <c r="S532" i="1"/>
  <c r="S533" i="1"/>
  <c r="S534" i="1"/>
  <c r="S535" i="1"/>
  <c r="S537" i="1"/>
  <c r="S538" i="1"/>
  <c r="S539" i="1"/>
  <c r="S540" i="1"/>
  <c r="S541" i="1"/>
  <c r="S542" i="1"/>
  <c r="S544" i="1"/>
  <c r="S545" i="1"/>
  <c r="S546" i="1"/>
  <c r="S547" i="1"/>
  <c r="S548" i="1"/>
  <c r="S549" i="1"/>
  <c r="S551" i="1"/>
  <c r="S552" i="1"/>
  <c r="S553" i="1"/>
  <c r="S554" i="1"/>
  <c r="S555" i="1"/>
  <c r="S556" i="1"/>
  <c r="S558" i="1"/>
  <c r="S559" i="1"/>
  <c r="S560" i="1"/>
  <c r="S561" i="1"/>
  <c r="S562" i="1"/>
  <c r="S563" i="1"/>
  <c r="S565" i="1"/>
  <c r="S566" i="1"/>
  <c r="S567" i="1"/>
  <c r="S568" i="1"/>
  <c r="S569" i="1"/>
  <c r="S570" i="1"/>
  <c r="S572" i="1"/>
  <c r="S573" i="1"/>
  <c r="S574" i="1"/>
  <c r="S575" i="1"/>
  <c r="S576" i="1"/>
  <c r="S577" i="1"/>
  <c r="S579" i="1"/>
  <c r="S580" i="1"/>
  <c r="S581" i="1"/>
  <c r="S582" i="1"/>
  <c r="S583" i="1"/>
  <c r="S584" i="1"/>
  <c r="S586" i="1"/>
  <c r="S587" i="1"/>
  <c r="S588" i="1"/>
  <c r="S589" i="1"/>
  <c r="S590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40" i="1"/>
  <c r="S641" i="1"/>
  <c r="S642" i="1"/>
  <c r="S643" i="1"/>
  <c r="S644" i="1"/>
  <c r="S645" i="1"/>
  <c r="S647" i="1"/>
  <c r="S648" i="1"/>
  <c r="S649" i="1"/>
  <c r="S650" i="1"/>
  <c r="S651" i="1"/>
  <c r="S652" i="1"/>
  <c r="S654" i="1"/>
  <c r="S655" i="1"/>
  <c r="S656" i="1"/>
  <c r="S657" i="1"/>
  <c r="S658" i="1"/>
  <c r="S659" i="1"/>
  <c r="S661" i="1"/>
  <c r="S662" i="1"/>
  <c r="S663" i="1"/>
  <c r="S664" i="1"/>
  <c r="S665" i="1"/>
  <c r="S666" i="1"/>
  <c r="S668" i="1"/>
  <c r="S669" i="1"/>
  <c r="S670" i="1"/>
  <c r="S671" i="1"/>
  <c r="S672" i="1"/>
  <c r="S673" i="1"/>
  <c r="S675" i="1"/>
  <c r="S676" i="1"/>
  <c r="S677" i="1"/>
  <c r="S678" i="1"/>
  <c r="S679" i="1"/>
  <c r="S680" i="1"/>
  <c r="S682" i="1"/>
  <c r="S683" i="1"/>
  <c r="S684" i="1"/>
  <c r="S685" i="1"/>
  <c r="S686" i="1"/>
  <c r="S687" i="1"/>
  <c r="S689" i="1"/>
  <c r="S690" i="1"/>
  <c r="S691" i="1"/>
  <c r="S692" i="1"/>
  <c r="S693" i="1"/>
  <c r="C2" i="2"/>
  <c r="C3" i="2"/>
  <c r="C4" i="2"/>
  <c r="C5" i="2"/>
  <c r="C6" i="2"/>
  <c r="C8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25" i="2"/>
  <c r="C26" i="2"/>
  <c r="C27" i="2"/>
  <c r="C28" i="2"/>
  <c r="C29" i="2"/>
  <c r="C30" i="2"/>
  <c r="C32" i="2"/>
  <c r="C33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8" i="2"/>
  <c r="C59" i="2"/>
  <c r="C60" i="2"/>
  <c r="C61" i="2"/>
  <c r="C62" i="2"/>
  <c r="C63" i="2"/>
  <c r="C64" i="2"/>
  <c r="C65" i="2"/>
  <c r="C66" i="2"/>
  <c r="C67" i="2"/>
  <c r="C90" i="2"/>
  <c r="C91" i="2"/>
  <c r="C92" i="2"/>
  <c r="C93" i="2"/>
  <c r="C94" i="2"/>
  <c r="C95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G122" i="2"/>
  <c r="H36" i="2"/>
  <c r="AB17" i="2"/>
  <c r="AC103" i="2"/>
  <c r="S134" i="1"/>
  <c r="Y14" i="2"/>
  <c r="AB14" i="2"/>
  <c r="L14" i="2"/>
  <c r="S43" i="1"/>
  <c r="Y113" i="2"/>
  <c r="AB113" i="2"/>
  <c r="L113" i="2"/>
  <c r="AC113" i="2"/>
  <c r="S215" i="1"/>
  <c r="Y28" i="2"/>
  <c r="X28" i="2"/>
  <c r="L28" i="2"/>
  <c r="AB28" i="2"/>
  <c r="S16" i="1"/>
  <c r="Y107" i="2"/>
  <c r="X107" i="2"/>
  <c r="L107" i="2"/>
  <c r="AB107" i="2"/>
  <c r="AC107" i="2"/>
  <c r="S191" i="1"/>
  <c r="Y24" i="2"/>
  <c r="AB24" i="2"/>
  <c r="L24" i="2"/>
  <c r="S20" i="1"/>
  <c r="Y108" i="2"/>
  <c r="X108" i="2"/>
  <c r="L108" i="2"/>
  <c r="AB108" i="2"/>
  <c r="AC108" i="2"/>
  <c r="S374" i="1"/>
  <c r="Y55" i="2"/>
  <c r="X55" i="2"/>
  <c r="L55" i="2"/>
  <c r="AB55" i="2"/>
  <c r="S24" i="1"/>
  <c r="Y109" i="2"/>
  <c r="X109" i="2"/>
  <c r="L109" i="2"/>
  <c r="AB109" i="2"/>
  <c r="AC109" i="2"/>
  <c r="S167" i="1"/>
  <c r="Y20" i="2"/>
  <c r="X20" i="2"/>
  <c r="L20" i="2"/>
  <c r="AB20" i="2"/>
  <c r="S27" i="1"/>
  <c r="Y110" i="2"/>
  <c r="X110" i="2"/>
  <c r="L110" i="2"/>
  <c r="AB110" i="2"/>
  <c r="AC110" i="2"/>
  <c r="S417" i="1"/>
  <c r="Y63" i="2"/>
  <c r="X63" i="2"/>
  <c r="L63" i="2"/>
  <c r="AB63" i="2"/>
  <c r="S32" i="1"/>
  <c r="Y111" i="2"/>
  <c r="X111" i="2"/>
  <c r="L111" i="2"/>
  <c r="AB111" i="2"/>
  <c r="AC111" i="2"/>
  <c r="S324" i="1"/>
  <c r="Y47" i="2"/>
  <c r="AB47" i="2"/>
  <c r="L47" i="2"/>
  <c r="S38" i="1"/>
  <c r="Y112" i="2"/>
  <c r="X112" i="2"/>
  <c r="L112" i="2"/>
  <c r="AB112" i="2"/>
  <c r="AC112" i="2"/>
  <c r="S431" i="1"/>
  <c r="Y65" i="2"/>
  <c r="AB65" i="2"/>
  <c r="L65" i="2"/>
  <c r="S47" i="1"/>
  <c r="Y114" i="2"/>
  <c r="X114" i="2"/>
  <c r="L114" i="2"/>
  <c r="AB114" i="2"/>
  <c r="AC114" i="2"/>
  <c r="S209" i="1"/>
  <c r="Y27" i="2"/>
  <c r="X27" i="2"/>
  <c r="L27" i="2"/>
  <c r="AB27" i="2"/>
  <c r="S53" i="1"/>
  <c r="Y115" i="2"/>
  <c r="X115" i="2"/>
  <c r="L115" i="2"/>
  <c r="AB115" i="2"/>
  <c r="AC115" i="2"/>
  <c r="S162" i="1"/>
  <c r="Y19" i="2"/>
  <c r="X19" i="2"/>
  <c r="L19" i="2"/>
  <c r="AB19" i="2"/>
  <c r="S58" i="1"/>
  <c r="Y116" i="2"/>
  <c r="X116" i="2"/>
  <c r="L116" i="2"/>
  <c r="AB116" i="2"/>
  <c r="AC116" i="2"/>
  <c r="S298" i="1"/>
  <c r="Y42" i="2"/>
  <c r="X42" i="2"/>
  <c r="L42" i="2"/>
  <c r="AB42" i="2"/>
  <c r="S64" i="1"/>
  <c r="Y2" i="2"/>
  <c r="X2" i="2"/>
  <c r="L2" i="2"/>
  <c r="AB2" i="2"/>
  <c r="AC2" i="2"/>
  <c r="S127" i="1"/>
  <c r="Y13" i="2"/>
  <c r="X13" i="2"/>
  <c r="L13" i="2"/>
  <c r="AB13" i="2"/>
  <c r="S66" i="1"/>
  <c r="Y3" i="2"/>
  <c r="X3" i="2"/>
  <c r="L3" i="2"/>
  <c r="AB3" i="2"/>
  <c r="AC3" i="2"/>
  <c r="S250" i="1"/>
  <c r="Y35" i="2"/>
  <c r="X35" i="2"/>
  <c r="L35" i="2"/>
  <c r="AB35" i="2"/>
  <c r="S71" i="1"/>
  <c r="Y4" i="2"/>
  <c r="X4" i="2"/>
  <c r="L4" i="2"/>
  <c r="AB4" i="2"/>
  <c r="AC4" i="2"/>
  <c r="S76" i="1"/>
  <c r="Y5" i="2"/>
  <c r="X5" i="2"/>
  <c r="L5" i="2"/>
  <c r="AB5" i="2"/>
  <c r="AC5" i="2"/>
  <c r="S410" i="1"/>
  <c r="Y62" i="2"/>
  <c r="X62" i="2"/>
  <c r="L62" i="2"/>
  <c r="AB62" i="2"/>
  <c r="S82" i="1"/>
  <c r="Y6" i="2"/>
  <c r="X6" i="2"/>
  <c r="L6" i="2"/>
  <c r="AB6" i="2"/>
  <c r="AC6" i="2"/>
  <c r="S173" i="1"/>
  <c r="Y21" i="2"/>
  <c r="X21" i="2"/>
  <c r="L21" i="2"/>
  <c r="AB21" i="2"/>
  <c r="S89" i="1"/>
  <c r="Y7" i="2"/>
  <c r="X7" i="2"/>
  <c r="L7" i="2"/>
  <c r="AB7" i="2"/>
  <c r="AC7" i="2"/>
  <c r="S95" i="1"/>
  <c r="Y8" i="2"/>
  <c r="X8" i="2"/>
  <c r="L8" i="2"/>
  <c r="AB8" i="2"/>
  <c r="AC8" i="2"/>
  <c r="S290" i="1"/>
  <c r="Y41" i="2"/>
  <c r="X41" i="2"/>
  <c r="L41" i="2"/>
  <c r="AB41" i="2"/>
  <c r="S102" i="1"/>
  <c r="Y9" i="2"/>
  <c r="X9" i="2"/>
  <c r="L9" i="2"/>
  <c r="AB9" i="2"/>
  <c r="AC9" i="2"/>
  <c r="S233" i="1"/>
  <c r="Y31" i="2"/>
  <c r="X31" i="2"/>
  <c r="L31" i="2"/>
  <c r="AB31" i="2"/>
  <c r="S109" i="1"/>
  <c r="Y10" i="2"/>
  <c r="X10" i="2"/>
  <c r="L10" i="2"/>
  <c r="AB10" i="2"/>
  <c r="AC10" i="2"/>
  <c r="S115" i="1"/>
  <c r="Y11" i="2"/>
  <c r="X11" i="2"/>
  <c r="L11" i="2"/>
  <c r="AB11" i="2"/>
  <c r="AC11" i="2"/>
  <c r="S196" i="1"/>
  <c r="Y25" i="2"/>
  <c r="X25" i="2"/>
  <c r="L25" i="2"/>
  <c r="AB25" i="2"/>
  <c r="S121" i="1"/>
  <c r="Y12" i="2"/>
  <c r="X12" i="2"/>
  <c r="L12" i="2"/>
  <c r="AB12" i="2"/>
  <c r="AC12" i="2"/>
  <c r="S390" i="1"/>
  <c r="Y58" i="2"/>
  <c r="X58" i="2"/>
  <c r="L58" i="2"/>
  <c r="AB58" i="2"/>
  <c r="AC13" i="2"/>
  <c r="Y90" i="2"/>
  <c r="X90" i="2"/>
  <c r="L90" i="2"/>
  <c r="AB90" i="2"/>
  <c r="AC14" i="2"/>
  <c r="S148" i="1"/>
  <c r="Y16" i="2"/>
  <c r="X16" i="2"/>
  <c r="L16" i="2"/>
  <c r="AB16" i="2"/>
  <c r="S141" i="1"/>
  <c r="Y15" i="2"/>
  <c r="X15" i="2"/>
  <c r="L15" i="2"/>
  <c r="AB15" i="2"/>
  <c r="AC15" i="2"/>
  <c r="AC16" i="2"/>
  <c r="Y93" i="2"/>
  <c r="X93" i="2"/>
  <c r="L93" i="2"/>
  <c r="AB93" i="2"/>
  <c r="AC17" i="2"/>
  <c r="S331" i="1"/>
  <c r="Y48" i="2"/>
  <c r="X48" i="2"/>
  <c r="L48" i="2"/>
  <c r="AB48" i="2"/>
  <c r="S154" i="1"/>
  <c r="Y18" i="2"/>
  <c r="X18" i="2"/>
  <c r="L18" i="2"/>
  <c r="AB18" i="2"/>
  <c r="AC18" i="2"/>
  <c r="AC19" i="2"/>
  <c r="S284" i="1"/>
  <c r="Y40" i="2"/>
  <c r="X40" i="2"/>
  <c r="L40" i="2"/>
  <c r="AB40" i="2"/>
  <c r="AC20" i="2"/>
  <c r="S438" i="1"/>
  <c r="Y67" i="2"/>
  <c r="X67" i="2"/>
  <c r="L67" i="2"/>
  <c r="AB67" i="2"/>
  <c r="AC21" i="2"/>
  <c r="S227" i="1"/>
  <c r="Y30" i="2"/>
  <c r="X30" i="2"/>
  <c r="L30" i="2"/>
  <c r="AB30" i="2"/>
  <c r="S180" i="1"/>
  <c r="Y22" i="2"/>
  <c r="X22" i="2"/>
  <c r="L22" i="2"/>
  <c r="AB22" i="2"/>
  <c r="AC22" i="2"/>
  <c r="S185" i="1"/>
  <c r="Y23" i="2"/>
  <c r="AB23" i="2"/>
  <c r="L23" i="2"/>
  <c r="AC23" i="2"/>
  <c r="AC24" i="2"/>
  <c r="S270" i="1"/>
  <c r="Y38" i="2"/>
  <c r="X38" i="2"/>
  <c r="L38" i="2"/>
  <c r="AB38" i="2"/>
  <c r="AC25" i="2"/>
  <c r="S308" i="1"/>
  <c r="Y44" i="2"/>
  <c r="X44" i="2"/>
  <c r="L44" i="2"/>
  <c r="AB44" i="2"/>
  <c r="S203" i="1"/>
  <c r="Y26" i="2"/>
  <c r="X26" i="2"/>
  <c r="L26" i="2"/>
  <c r="AB26" i="2"/>
  <c r="AC26" i="2"/>
  <c r="S381" i="1"/>
  <c r="Y56" i="2"/>
  <c r="AB56" i="2"/>
  <c r="L56" i="2"/>
  <c r="AC27" i="2"/>
  <c r="AC28" i="2"/>
  <c r="S221" i="1"/>
  <c r="Y29" i="2"/>
  <c r="AB29" i="2"/>
  <c r="L29" i="2"/>
  <c r="AC29" i="2"/>
  <c r="S243" i="1"/>
  <c r="Y33" i="2"/>
  <c r="X33" i="2"/>
  <c r="L33" i="2"/>
  <c r="AB33" i="2"/>
  <c r="AC30" i="2"/>
  <c r="Y94" i="2"/>
  <c r="X94" i="2"/>
  <c r="L94" i="2"/>
  <c r="AB94" i="2"/>
  <c r="AC31" i="2"/>
  <c r="S238" i="1"/>
  <c r="Y32" i="2"/>
  <c r="X32" i="2"/>
  <c r="L32" i="2"/>
  <c r="AB32" i="2"/>
  <c r="AC32" i="2"/>
  <c r="S355" i="1"/>
  <c r="Y52" i="2"/>
  <c r="X52" i="2"/>
  <c r="L52" i="2"/>
  <c r="AB52" i="2"/>
  <c r="AC33" i="2"/>
  <c r="S13" i="1"/>
  <c r="Y106" i="2"/>
  <c r="X106" i="2"/>
  <c r="L106" i="2"/>
  <c r="AB106" i="2"/>
  <c r="S248" i="1"/>
  <c r="Y34" i="2"/>
  <c r="X34" i="2"/>
  <c r="L34" i="2"/>
  <c r="AB34" i="2"/>
  <c r="AC34" i="2"/>
  <c r="AC35" i="2"/>
  <c r="S257" i="1"/>
  <c r="Y36" i="2"/>
  <c r="X36" i="2"/>
  <c r="L36" i="2"/>
  <c r="AB36" i="2"/>
  <c r="AC36" i="2"/>
  <c r="S263" i="1"/>
  <c r="Y37" i="2"/>
  <c r="X37" i="2"/>
  <c r="L37" i="2"/>
  <c r="AB37" i="2"/>
  <c r="AC37" i="2"/>
  <c r="S424" i="1"/>
  <c r="Y64" i="2"/>
  <c r="X64" i="2"/>
  <c r="L64" i="2"/>
  <c r="AB64" i="2"/>
  <c r="AC38" i="2"/>
  <c r="S277" i="1"/>
  <c r="Y39" i="2"/>
  <c r="X39" i="2"/>
  <c r="L39" i="2"/>
  <c r="AB39" i="2"/>
  <c r="AC39" i="2"/>
  <c r="Y91" i="2"/>
  <c r="X91" i="2"/>
  <c r="L91" i="2"/>
  <c r="AB91" i="2"/>
  <c r="AC40" i="2"/>
  <c r="S405" i="1"/>
  <c r="Y61" i="2"/>
  <c r="X61" i="2"/>
  <c r="L61" i="2"/>
  <c r="AB61" i="2"/>
  <c r="AC41" i="2"/>
  <c r="AC42" i="2"/>
  <c r="S302" i="1"/>
  <c r="Y43" i="2"/>
  <c r="X43" i="2"/>
  <c r="L43" i="2"/>
  <c r="AB43" i="2"/>
  <c r="AC43" i="2"/>
  <c r="S436" i="1"/>
  <c r="Y66" i="2"/>
  <c r="AB66" i="2"/>
  <c r="L66" i="2"/>
  <c r="AC44" i="2"/>
  <c r="S312" i="1"/>
  <c r="Y45" i="2"/>
  <c r="X45" i="2"/>
  <c r="L45" i="2"/>
  <c r="AB45" i="2"/>
  <c r="AC45" i="2"/>
  <c r="S345" i="1"/>
  <c r="Y50" i="2"/>
  <c r="X50" i="2"/>
  <c r="L50" i="2"/>
  <c r="AB50" i="2"/>
  <c r="S318" i="1"/>
  <c r="Y46" i="2"/>
  <c r="X46" i="2"/>
  <c r="L46" i="2"/>
  <c r="AB46" i="2"/>
  <c r="AC46" i="2"/>
  <c r="S351" i="1"/>
  <c r="Y51" i="2"/>
  <c r="X51" i="2"/>
  <c r="L51" i="2"/>
  <c r="AB51" i="2"/>
  <c r="AC47" i="2"/>
  <c r="S362" i="1"/>
  <c r="Y53" i="2"/>
  <c r="AB53" i="2"/>
  <c r="L53" i="2"/>
  <c r="AC48" i="2"/>
  <c r="S397" i="1"/>
  <c r="Y59" i="2"/>
  <c r="X59" i="2"/>
  <c r="L59" i="2"/>
  <c r="AB59" i="2"/>
  <c r="S337" i="1"/>
  <c r="Y49" i="2"/>
  <c r="X49" i="2"/>
  <c r="L49" i="2"/>
  <c r="AB49" i="2"/>
  <c r="AC49" i="2"/>
  <c r="AC50" i="2"/>
  <c r="AC51" i="2"/>
  <c r="Y92" i="2"/>
  <c r="X92" i="2"/>
  <c r="L92" i="2"/>
  <c r="AB92" i="2"/>
  <c r="AC52" i="2"/>
  <c r="Y95" i="2"/>
  <c r="X95" i="2"/>
  <c r="L95" i="2"/>
  <c r="AB95" i="2"/>
  <c r="AC53" i="2"/>
  <c r="S369" i="1"/>
  <c r="Y54" i="2"/>
  <c r="X54" i="2"/>
  <c r="L54" i="2"/>
  <c r="AB54" i="2"/>
  <c r="AC54" i="2"/>
  <c r="AC55" i="2"/>
  <c r="AC56" i="2"/>
  <c r="Y57" i="2"/>
  <c r="AB57" i="2"/>
  <c r="L57" i="2"/>
  <c r="AC57" i="2"/>
  <c r="AC58" i="2"/>
  <c r="AC59" i="2"/>
  <c r="S403" i="1"/>
  <c r="Y60" i="2"/>
  <c r="AB60" i="2"/>
  <c r="L60" i="2"/>
  <c r="AC60" i="2"/>
  <c r="AC61" i="2"/>
  <c r="AC62" i="2"/>
  <c r="S3" i="1"/>
  <c r="Y104" i="2"/>
  <c r="X104" i="2"/>
  <c r="L104" i="2"/>
  <c r="AB104" i="2"/>
  <c r="AC63" i="2"/>
  <c r="AC64" i="2"/>
  <c r="AC65" i="2"/>
  <c r="AC66" i="2"/>
  <c r="AC67" i="2"/>
  <c r="AB68" i="2"/>
  <c r="AC68" i="2"/>
  <c r="AB69" i="2"/>
  <c r="AC69" i="2"/>
  <c r="AB70" i="2"/>
  <c r="S8" i="1"/>
  <c r="Y105" i="2"/>
  <c r="X105" i="2"/>
  <c r="L105" i="2"/>
  <c r="AB105" i="2"/>
  <c r="AC70" i="2"/>
  <c r="AB71" i="2"/>
  <c r="AC71" i="2"/>
  <c r="AB72" i="2"/>
  <c r="AC72" i="2"/>
  <c r="AB73" i="2"/>
  <c r="AC73" i="2"/>
  <c r="AB74" i="2"/>
  <c r="AC74" i="2"/>
  <c r="AB75" i="2"/>
  <c r="AC75" i="2"/>
  <c r="AB76" i="2"/>
  <c r="AC76" i="2"/>
  <c r="AB77" i="2"/>
  <c r="AC77" i="2"/>
  <c r="AB78" i="2"/>
  <c r="AC78" i="2"/>
  <c r="AB79" i="2"/>
  <c r="AC79" i="2"/>
  <c r="AB80" i="2"/>
  <c r="AC80" i="2"/>
  <c r="AB81" i="2"/>
  <c r="AC81" i="2"/>
  <c r="AB82" i="2"/>
  <c r="AC82" i="2"/>
  <c r="AB83" i="2"/>
  <c r="AC83" i="2"/>
  <c r="AB84" i="2"/>
  <c r="AC84" i="2"/>
  <c r="AB85" i="2"/>
  <c r="AC85" i="2"/>
  <c r="AB86" i="2"/>
  <c r="AC86" i="2"/>
  <c r="AB87" i="2"/>
  <c r="AC87" i="2"/>
  <c r="AB88" i="2"/>
  <c r="AC88" i="2"/>
  <c r="AB89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5" i="2"/>
  <c r="AC106" i="2"/>
  <c r="AC104" i="2"/>
  <c r="U95" i="2"/>
  <c r="V95" i="2"/>
  <c r="W95" i="2"/>
  <c r="Z95" i="2"/>
  <c r="AA95" i="2"/>
  <c r="T95" i="2"/>
  <c r="P95" i="2"/>
  <c r="Q95" i="2"/>
  <c r="R95" i="2"/>
  <c r="S95" i="2"/>
  <c r="O95" i="2"/>
  <c r="D95" i="2"/>
  <c r="E95" i="2"/>
  <c r="F95" i="2"/>
  <c r="G95" i="2"/>
  <c r="H95" i="2"/>
  <c r="I95" i="2"/>
  <c r="J95" i="2"/>
  <c r="K95" i="2"/>
  <c r="U94" i="2"/>
  <c r="V94" i="2"/>
  <c r="W94" i="2"/>
  <c r="Z94" i="2"/>
  <c r="AA94" i="2"/>
  <c r="T94" i="2"/>
  <c r="P94" i="2"/>
  <c r="Q94" i="2"/>
  <c r="R94" i="2"/>
  <c r="S94" i="2"/>
  <c r="O94" i="2"/>
  <c r="D94" i="2"/>
  <c r="E94" i="2"/>
  <c r="F94" i="2"/>
  <c r="G94" i="2"/>
  <c r="H94" i="2"/>
  <c r="I94" i="2"/>
  <c r="J94" i="2"/>
  <c r="K94" i="2"/>
  <c r="U93" i="2"/>
  <c r="V93" i="2"/>
  <c r="W93" i="2"/>
  <c r="Z93" i="2"/>
  <c r="AA93" i="2"/>
  <c r="T93" i="2"/>
  <c r="P93" i="2"/>
  <c r="Q93" i="2"/>
  <c r="R93" i="2"/>
  <c r="S93" i="2"/>
  <c r="O93" i="2"/>
  <c r="D93" i="2"/>
  <c r="E93" i="2"/>
  <c r="F93" i="2"/>
  <c r="G93" i="2"/>
  <c r="H93" i="2"/>
  <c r="I93" i="2"/>
  <c r="J93" i="2"/>
  <c r="K93" i="2"/>
  <c r="U92" i="2"/>
  <c r="V92" i="2"/>
  <c r="W92" i="2"/>
  <c r="Z92" i="2"/>
  <c r="AA92" i="2"/>
  <c r="T92" i="2"/>
  <c r="P92" i="2"/>
  <c r="Q92" i="2"/>
  <c r="R92" i="2"/>
  <c r="S92" i="2"/>
  <c r="O92" i="2"/>
  <c r="D92" i="2"/>
  <c r="E92" i="2"/>
  <c r="F92" i="2"/>
  <c r="G92" i="2"/>
  <c r="H92" i="2"/>
  <c r="I92" i="2"/>
  <c r="J92" i="2"/>
  <c r="K92" i="2"/>
  <c r="U91" i="2"/>
  <c r="V91" i="2"/>
  <c r="W91" i="2"/>
  <c r="Z91" i="2"/>
  <c r="AA91" i="2"/>
  <c r="T91" i="2"/>
  <c r="S91" i="2"/>
  <c r="P91" i="2"/>
  <c r="Q91" i="2"/>
  <c r="R91" i="2"/>
  <c r="O91" i="2"/>
  <c r="D91" i="2"/>
  <c r="E91" i="2"/>
  <c r="F91" i="2"/>
  <c r="G91" i="2"/>
  <c r="H91" i="2"/>
  <c r="I91" i="2"/>
  <c r="J91" i="2"/>
  <c r="K91" i="2"/>
  <c r="U90" i="2"/>
  <c r="V90" i="2"/>
  <c r="W90" i="2"/>
  <c r="Z90" i="2"/>
  <c r="AA90" i="2"/>
  <c r="T90" i="2"/>
  <c r="P90" i="2"/>
  <c r="Q90" i="2"/>
  <c r="R90" i="2"/>
  <c r="S90" i="2"/>
  <c r="O90" i="2"/>
  <c r="D90" i="2"/>
  <c r="E90" i="2"/>
  <c r="F90" i="2"/>
  <c r="G90" i="2"/>
  <c r="H90" i="2"/>
  <c r="I90" i="2"/>
  <c r="J90" i="2"/>
  <c r="K90" i="2"/>
  <c r="U67" i="2"/>
  <c r="V67" i="2"/>
  <c r="W67" i="2"/>
  <c r="Z67" i="2"/>
  <c r="U438" i="1"/>
  <c r="AA67" i="2"/>
  <c r="T67" i="2"/>
  <c r="P67" i="2"/>
  <c r="Q67" i="2"/>
  <c r="R67" i="2"/>
  <c r="S67" i="2"/>
  <c r="O67" i="2"/>
  <c r="D67" i="2"/>
  <c r="E67" i="2"/>
  <c r="F67" i="2"/>
  <c r="G67" i="2"/>
  <c r="H67" i="2"/>
  <c r="I67" i="2"/>
  <c r="J67" i="2"/>
  <c r="K67" i="2"/>
  <c r="M437" i="1"/>
  <c r="U66" i="2"/>
  <c r="V66" i="2"/>
  <c r="W66" i="2"/>
  <c r="X66" i="2"/>
  <c r="Z66" i="2"/>
  <c r="U436" i="1"/>
  <c r="AA66" i="2"/>
  <c r="T66" i="2"/>
  <c r="M436" i="1"/>
  <c r="D66" i="2"/>
  <c r="E66" i="2"/>
  <c r="F66" i="2"/>
  <c r="G66" i="2"/>
  <c r="H66" i="2"/>
  <c r="I66" i="2"/>
  <c r="J66" i="2"/>
  <c r="K66" i="2"/>
  <c r="U65" i="2"/>
  <c r="V65" i="2"/>
  <c r="W65" i="2"/>
  <c r="X65" i="2"/>
  <c r="Z65" i="2"/>
  <c r="U431" i="1"/>
  <c r="AA65" i="2"/>
  <c r="T65" i="2"/>
  <c r="P65" i="2"/>
  <c r="Q65" i="2"/>
  <c r="R65" i="2"/>
  <c r="S65" i="2"/>
  <c r="O65" i="2"/>
  <c r="U63" i="2"/>
  <c r="V63" i="2"/>
  <c r="W63" i="2"/>
  <c r="Z63" i="2"/>
  <c r="U417" i="1"/>
  <c r="AA63" i="2"/>
  <c r="T63" i="2"/>
  <c r="U64" i="2"/>
  <c r="V64" i="2"/>
  <c r="W64" i="2"/>
  <c r="Z64" i="2"/>
  <c r="U424" i="1"/>
  <c r="AA64" i="2"/>
  <c r="T64" i="2"/>
  <c r="P64" i="2"/>
  <c r="Q64" i="2"/>
  <c r="S64" i="2"/>
  <c r="O64" i="2"/>
  <c r="D64" i="2"/>
  <c r="E64" i="2"/>
  <c r="F64" i="2"/>
  <c r="G64" i="2"/>
  <c r="H64" i="2"/>
  <c r="I64" i="2"/>
  <c r="J64" i="2"/>
  <c r="K64" i="2"/>
  <c r="M423" i="1"/>
  <c r="M64" i="2"/>
  <c r="D65" i="2"/>
  <c r="E65" i="2"/>
  <c r="F65" i="2"/>
  <c r="G65" i="2"/>
  <c r="H65" i="2"/>
  <c r="I65" i="2"/>
  <c r="J65" i="2"/>
  <c r="K65" i="2"/>
  <c r="M430" i="1"/>
  <c r="M65" i="2"/>
  <c r="P63" i="2"/>
  <c r="Q63" i="2"/>
  <c r="R63" i="2"/>
  <c r="S63" i="2"/>
  <c r="O63" i="2"/>
  <c r="D63" i="2"/>
  <c r="E63" i="2"/>
  <c r="F63" i="2"/>
  <c r="G63" i="2"/>
  <c r="H63" i="2"/>
  <c r="I63" i="2"/>
  <c r="J63" i="2"/>
  <c r="K63" i="2"/>
  <c r="M416" i="1"/>
  <c r="M63" i="2"/>
  <c r="N414" i="1"/>
  <c r="O411" i="1"/>
  <c r="O412" i="1"/>
  <c r="O413" i="1"/>
  <c r="O414" i="1"/>
  <c r="P411" i="1"/>
  <c r="P412" i="1"/>
  <c r="P413" i="1"/>
  <c r="P414" i="1"/>
  <c r="Q411" i="1"/>
  <c r="Q412" i="1"/>
  <c r="Q413" i="1"/>
  <c r="Q414" i="1"/>
  <c r="R411" i="1"/>
  <c r="R412" i="1"/>
  <c r="R413" i="1"/>
  <c r="R414" i="1"/>
  <c r="S414" i="1"/>
  <c r="T412" i="1"/>
  <c r="T413" i="1"/>
  <c r="T414" i="1"/>
  <c r="U414" i="1"/>
  <c r="N415" i="1"/>
  <c r="O415" i="1"/>
  <c r="P415" i="1"/>
  <c r="Q415" i="1"/>
  <c r="R415" i="1"/>
  <c r="S415" i="1"/>
  <c r="T415" i="1"/>
  <c r="U415" i="1"/>
  <c r="U62" i="2"/>
  <c r="V62" i="2"/>
  <c r="W62" i="2"/>
  <c r="Z62" i="2"/>
  <c r="U410" i="1"/>
  <c r="AA62" i="2"/>
  <c r="T62" i="2"/>
  <c r="P62" i="2"/>
  <c r="Q62" i="2"/>
  <c r="R62" i="2"/>
  <c r="S62" i="2"/>
  <c r="O62" i="2"/>
  <c r="D62" i="2"/>
  <c r="E62" i="2"/>
  <c r="F62" i="2"/>
  <c r="G62" i="2"/>
  <c r="H62" i="2"/>
  <c r="I62" i="2"/>
  <c r="J62" i="2"/>
  <c r="K62" i="2"/>
  <c r="M409" i="1"/>
  <c r="M62" i="2"/>
  <c r="U61" i="2"/>
  <c r="V61" i="2"/>
  <c r="W61" i="2"/>
  <c r="Z61" i="2"/>
  <c r="U405" i="1"/>
  <c r="AA61" i="2"/>
  <c r="T61" i="2"/>
  <c r="P61" i="2"/>
  <c r="Q61" i="2"/>
  <c r="R61" i="2"/>
  <c r="S61" i="2"/>
  <c r="O61" i="2"/>
  <c r="D61" i="2"/>
  <c r="E61" i="2"/>
  <c r="F61" i="2"/>
  <c r="G61" i="2"/>
  <c r="H61" i="2"/>
  <c r="I61" i="2"/>
  <c r="J61" i="2"/>
  <c r="K61" i="2"/>
  <c r="M404" i="1"/>
  <c r="M61" i="2"/>
  <c r="U60" i="2"/>
  <c r="V60" i="2"/>
  <c r="W60" i="2"/>
  <c r="X60" i="2"/>
  <c r="Z60" i="2"/>
  <c r="U403" i="1"/>
  <c r="AA60" i="2"/>
  <c r="T60" i="2"/>
  <c r="O60" i="2"/>
  <c r="P60" i="2"/>
  <c r="Q60" i="2"/>
  <c r="R60" i="2"/>
  <c r="S60" i="2"/>
  <c r="D60" i="2"/>
  <c r="E60" i="2"/>
  <c r="F60" i="2"/>
  <c r="G60" i="2"/>
  <c r="H60" i="2"/>
  <c r="I60" i="2"/>
  <c r="J60" i="2"/>
  <c r="K60" i="2"/>
  <c r="M60" i="2"/>
  <c r="U59" i="2"/>
  <c r="V59" i="2"/>
  <c r="W59" i="2"/>
  <c r="Z59" i="2"/>
  <c r="U397" i="1"/>
  <c r="AA59" i="2"/>
  <c r="T59" i="2"/>
  <c r="P59" i="2"/>
  <c r="Q59" i="2"/>
  <c r="R59" i="2"/>
  <c r="S59" i="2"/>
  <c r="O59" i="2"/>
  <c r="D59" i="2"/>
  <c r="E59" i="2"/>
  <c r="F59" i="2"/>
  <c r="G59" i="2"/>
  <c r="H59" i="2"/>
  <c r="I59" i="2"/>
  <c r="J59" i="2"/>
  <c r="K59" i="2"/>
  <c r="M396" i="1"/>
  <c r="M59" i="2"/>
  <c r="U58" i="2"/>
  <c r="V58" i="2"/>
  <c r="W58" i="2"/>
  <c r="Z58" i="2"/>
  <c r="U390" i="1"/>
  <c r="AA58" i="2"/>
  <c r="T58" i="2"/>
  <c r="P58" i="2"/>
  <c r="Q58" i="2"/>
  <c r="R58" i="2"/>
  <c r="S58" i="2"/>
  <c r="O58" i="2"/>
  <c r="D58" i="2"/>
  <c r="E58" i="2"/>
  <c r="F58" i="2"/>
  <c r="G58" i="2"/>
  <c r="H58" i="2"/>
  <c r="I58" i="2"/>
  <c r="J58" i="2"/>
  <c r="K58" i="2"/>
  <c r="M389" i="1"/>
  <c r="M58" i="2"/>
  <c r="U57" i="2"/>
  <c r="V57" i="2"/>
  <c r="W57" i="2"/>
  <c r="X57" i="2"/>
  <c r="Z57" i="2"/>
  <c r="U387" i="1"/>
  <c r="AA57" i="2"/>
  <c r="T57" i="2"/>
  <c r="U56" i="2"/>
  <c r="V56" i="2"/>
  <c r="W56" i="2"/>
  <c r="X56" i="2"/>
  <c r="Z56" i="2"/>
  <c r="U381" i="1"/>
  <c r="AA56" i="2"/>
  <c r="T56" i="2"/>
  <c r="G57" i="2"/>
  <c r="H57" i="2"/>
  <c r="I57" i="2"/>
  <c r="J57" i="2"/>
  <c r="K57" i="2"/>
  <c r="M57" i="2"/>
  <c r="P56" i="2"/>
  <c r="Q56" i="2"/>
  <c r="R56" i="2"/>
  <c r="S56" i="2"/>
  <c r="O56" i="2"/>
  <c r="D56" i="2"/>
  <c r="E56" i="2"/>
  <c r="F56" i="2"/>
  <c r="G56" i="2"/>
  <c r="H56" i="2"/>
  <c r="I56" i="2"/>
  <c r="J56" i="2"/>
  <c r="K56" i="2"/>
  <c r="M380" i="1"/>
  <c r="M56" i="2"/>
  <c r="U55" i="2"/>
  <c r="V55" i="2"/>
  <c r="W55" i="2"/>
  <c r="Z55" i="2"/>
  <c r="U374" i="1"/>
  <c r="AA55" i="2"/>
  <c r="T55" i="2"/>
  <c r="P55" i="2"/>
  <c r="Q55" i="2"/>
  <c r="R55" i="2"/>
  <c r="S55" i="2"/>
  <c r="O55" i="2"/>
  <c r="D55" i="2"/>
  <c r="E55" i="2"/>
  <c r="F55" i="2"/>
  <c r="G55" i="2"/>
  <c r="H55" i="2"/>
  <c r="I55" i="2"/>
  <c r="J55" i="2"/>
  <c r="K55" i="2"/>
  <c r="M373" i="1"/>
  <c r="M55" i="2"/>
  <c r="U54" i="2"/>
  <c r="V54" i="2"/>
  <c r="W54" i="2"/>
  <c r="Z54" i="2"/>
  <c r="U369" i="1"/>
  <c r="AA54" i="2"/>
  <c r="T54" i="2"/>
  <c r="P54" i="2"/>
  <c r="Q54" i="2"/>
  <c r="R54" i="2"/>
  <c r="S54" i="2"/>
  <c r="O54" i="2"/>
  <c r="D54" i="2"/>
  <c r="E54" i="2"/>
  <c r="F54" i="2"/>
  <c r="G54" i="2"/>
  <c r="H54" i="2"/>
  <c r="I54" i="2"/>
  <c r="J54" i="2"/>
  <c r="K54" i="2"/>
  <c r="M368" i="1"/>
  <c r="M54" i="2"/>
  <c r="U53" i="2"/>
  <c r="V53" i="2"/>
  <c r="W53" i="2"/>
  <c r="X53" i="2"/>
  <c r="Z53" i="2"/>
  <c r="U362" i="1"/>
  <c r="AA53" i="2"/>
  <c r="T53" i="2"/>
  <c r="P53" i="2"/>
  <c r="Q53" i="2"/>
  <c r="R53" i="2"/>
  <c r="S53" i="2"/>
  <c r="O53" i="2"/>
  <c r="D53" i="2"/>
  <c r="E53" i="2"/>
  <c r="F53" i="2"/>
  <c r="G53" i="2"/>
  <c r="H53" i="2"/>
  <c r="I53" i="2"/>
  <c r="J53" i="2"/>
  <c r="K53" i="2"/>
  <c r="M361" i="1"/>
  <c r="M53" i="2"/>
  <c r="U52" i="2"/>
  <c r="V52" i="2"/>
  <c r="W52" i="2"/>
  <c r="Z52" i="2"/>
  <c r="U355" i="1"/>
  <c r="AA52" i="2"/>
  <c r="T52" i="2"/>
  <c r="P52" i="2"/>
  <c r="Q52" i="2"/>
  <c r="R52" i="2"/>
  <c r="S52" i="2"/>
  <c r="O52" i="2"/>
  <c r="D52" i="2"/>
  <c r="E52" i="2"/>
  <c r="F52" i="2"/>
  <c r="G52" i="2"/>
  <c r="H52" i="2"/>
  <c r="I52" i="2"/>
  <c r="J52" i="2"/>
  <c r="K52" i="2"/>
  <c r="M354" i="1"/>
  <c r="M52" i="2"/>
  <c r="U51" i="2"/>
  <c r="V51" i="2"/>
  <c r="W51" i="2"/>
  <c r="Z51" i="2"/>
  <c r="U351" i="1"/>
  <c r="AA51" i="2"/>
  <c r="T51" i="2"/>
  <c r="P51" i="2"/>
  <c r="Q51" i="2"/>
  <c r="R51" i="2"/>
  <c r="S51" i="2"/>
  <c r="O51" i="2"/>
  <c r="D51" i="2"/>
  <c r="E51" i="2"/>
  <c r="F51" i="2"/>
  <c r="G51" i="2"/>
  <c r="H51" i="2"/>
  <c r="I51" i="2"/>
  <c r="J51" i="2"/>
  <c r="K51" i="2"/>
  <c r="M350" i="1"/>
  <c r="M51" i="2"/>
  <c r="U50" i="2"/>
  <c r="V50" i="2"/>
  <c r="W50" i="2"/>
  <c r="Z50" i="2"/>
  <c r="U345" i="1"/>
  <c r="AA50" i="2"/>
  <c r="T50" i="2"/>
  <c r="P50" i="2"/>
  <c r="Q50" i="2"/>
  <c r="R50" i="2"/>
  <c r="S50" i="2"/>
  <c r="O50" i="2"/>
  <c r="D50" i="2"/>
  <c r="E50" i="2"/>
  <c r="F50" i="2"/>
  <c r="G50" i="2"/>
  <c r="H50" i="2"/>
  <c r="I50" i="2"/>
  <c r="J50" i="2"/>
  <c r="K50" i="2"/>
  <c r="M344" i="1"/>
  <c r="M50" i="2"/>
  <c r="U49" i="2"/>
  <c r="V49" i="2"/>
  <c r="W49" i="2"/>
  <c r="Z49" i="2"/>
  <c r="U337" i="1"/>
  <c r="AA49" i="2"/>
  <c r="T49" i="2"/>
  <c r="P49" i="2"/>
  <c r="Q49" i="2"/>
  <c r="R49" i="2"/>
  <c r="S49" i="2"/>
  <c r="O49" i="2"/>
  <c r="D49" i="2"/>
  <c r="E49" i="2"/>
  <c r="F49" i="2"/>
  <c r="G49" i="2"/>
  <c r="H49" i="2"/>
  <c r="I49" i="2"/>
  <c r="J49" i="2"/>
  <c r="K49" i="2"/>
  <c r="M336" i="1"/>
  <c r="M49" i="2"/>
  <c r="U48" i="2"/>
  <c r="V48" i="2"/>
  <c r="W48" i="2"/>
  <c r="Z48" i="2"/>
  <c r="U331" i="1"/>
  <c r="AA48" i="2"/>
  <c r="T48" i="2"/>
  <c r="P48" i="2"/>
  <c r="Q48" i="2"/>
  <c r="R48" i="2"/>
  <c r="S48" i="2"/>
  <c r="O48" i="2"/>
  <c r="M330" i="1"/>
  <c r="M48" i="2"/>
  <c r="D48" i="2"/>
  <c r="E48" i="2"/>
  <c r="F48" i="2"/>
  <c r="G48" i="2"/>
  <c r="H48" i="2"/>
  <c r="I48" i="2"/>
  <c r="J48" i="2"/>
  <c r="K48" i="2"/>
  <c r="U47" i="2"/>
  <c r="V47" i="2"/>
  <c r="W47" i="2"/>
  <c r="X47" i="2"/>
  <c r="Z47" i="2"/>
  <c r="U324" i="1"/>
  <c r="AA47" i="2"/>
  <c r="T47" i="2"/>
  <c r="P47" i="2"/>
  <c r="Q47" i="2"/>
  <c r="R47" i="2"/>
  <c r="S47" i="2"/>
  <c r="O47" i="2"/>
  <c r="D47" i="2"/>
  <c r="E47" i="2"/>
  <c r="F47" i="2"/>
  <c r="G47" i="2"/>
  <c r="H47" i="2"/>
  <c r="I47" i="2"/>
  <c r="J47" i="2"/>
  <c r="K47" i="2"/>
  <c r="M323" i="1"/>
  <c r="M47" i="2"/>
  <c r="U46" i="2"/>
  <c r="V46" i="2"/>
  <c r="W46" i="2"/>
  <c r="Z46" i="2"/>
  <c r="U318" i="1"/>
  <c r="AA46" i="2"/>
  <c r="T46" i="2"/>
  <c r="P46" i="2"/>
  <c r="Q46" i="2"/>
  <c r="R46" i="2"/>
  <c r="S46" i="2"/>
  <c r="O46" i="2"/>
  <c r="D45" i="2"/>
  <c r="E45" i="2"/>
  <c r="F45" i="2"/>
  <c r="G45" i="2"/>
  <c r="H45" i="2"/>
  <c r="I45" i="2"/>
  <c r="J45" i="2"/>
  <c r="K45" i="2"/>
  <c r="M311" i="1"/>
  <c r="M45" i="2"/>
  <c r="U45" i="2"/>
  <c r="V45" i="2"/>
  <c r="W45" i="2"/>
  <c r="Z45" i="2"/>
  <c r="U312" i="1"/>
  <c r="AA45" i="2"/>
  <c r="T45" i="2"/>
  <c r="P45" i="2"/>
  <c r="Q45" i="2"/>
  <c r="R45" i="2"/>
  <c r="S45" i="2"/>
  <c r="O45" i="2"/>
  <c r="D46" i="2"/>
  <c r="E46" i="2"/>
  <c r="F46" i="2"/>
  <c r="G46" i="2"/>
  <c r="H46" i="2"/>
  <c r="I46" i="2"/>
  <c r="J46" i="2"/>
  <c r="K46" i="2"/>
  <c r="M317" i="1"/>
  <c r="M46" i="2"/>
  <c r="U44" i="2"/>
  <c r="V44" i="2"/>
  <c r="W44" i="2"/>
  <c r="Z44" i="2"/>
  <c r="U308" i="1"/>
  <c r="AA44" i="2"/>
  <c r="T44" i="2"/>
  <c r="S44" i="2"/>
  <c r="P44" i="2"/>
  <c r="Q44" i="2"/>
  <c r="R44" i="2"/>
  <c r="O44" i="2"/>
  <c r="D44" i="2"/>
  <c r="E44" i="2"/>
  <c r="F44" i="2"/>
  <c r="G44" i="2"/>
  <c r="H44" i="2"/>
  <c r="I44" i="2"/>
  <c r="J44" i="2"/>
  <c r="K44" i="2"/>
  <c r="M307" i="1"/>
  <c r="M44" i="2"/>
  <c r="U43" i="2"/>
  <c r="V43" i="2"/>
  <c r="W43" i="2"/>
  <c r="Z43" i="2"/>
  <c r="U302" i="1"/>
  <c r="AA43" i="2"/>
  <c r="T43" i="2"/>
  <c r="P43" i="2"/>
  <c r="Q43" i="2"/>
  <c r="R43" i="2"/>
  <c r="S43" i="2"/>
  <c r="O43" i="2"/>
  <c r="D43" i="2"/>
  <c r="E43" i="2"/>
  <c r="F43" i="2"/>
  <c r="G43" i="2"/>
  <c r="H43" i="2"/>
  <c r="I43" i="2"/>
  <c r="J43" i="2"/>
  <c r="K43" i="2"/>
  <c r="M301" i="1"/>
  <c r="M43" i="2"/>
  <c r="U42" i="2"/>
  <c r="V42" i="2"/>
  <c r="W42" i="2"/>
  <c r="Z42" i="2"/>
  <c r="U298" i="1"/>
  <c r="AA42" i="2"/>
  <c r="T42" i="2"/>
  <c r="P42" i="2"/>
  <c r="Q42" i="2"/>
  <c r="R42" i="2"/>
  <c r="S42" i="2"/>
  <c r="O42" i="2"/>
  <c r="D42" i="2"/>
  <c r="E42" i="2"/>
  <c r="F42" i="2"/>
  <c r="G42" i="2"/>
  <c r="H42" i="2"/>
  <c r="I42" i="2"/>
  <c r="J42" i="2"/>
  <c r="K42" i="2"/>
  <c r="M297" i="1"/>
  <c r="M42" i="2"/>
  <c r="R4" i="1"/>
  <c r="S4" i="1"/>
  <c r="R5" i="1"/>
  <c r="S5" i="1"/>
  <c r="R6" i="1"/>
  <c r="S6" i="1"/>
  <c r="S7" i="1"/>
  <c r="R9" i="1"/>
  <c r="S9" i="1"/>
  <c r="R10" i="1"/>
  <c r="S10" i="1"/>
  <c r="R11" i="1"/>
  <c r="S11" i="1"/>
  <c r="S12" i="1"/>
  <c r="S14" i="1"/>
  <c r="S15" i="1"/>
  <c r="R17" i="1"/>
  <c r="S17" i="1"/>
  <c r="R18" i="1"/>
  <c r="S18" i="1"/>
  <c r="S19" i="1"/>
  <c r="R21" i="1"/>
  <c r="S21" i="1"/>
  <c r="R22" i="1"/>
  <c r="S22" i="1"/>
  <c r="S23" i="1"/>
  <c r="S25" i="1"/>
  <c r="S26" i="1"/>
  <c r="R28" i="1"/>
  <c r="S28" i="1"/>
  <c r="R29" i="1"/>
  <c r="S29" i="1"/>
  <c r="R30" i="1"/>
  <c r="S30" i="1"/>
  <c r="S31" i="1"/>
  <c r="S33" i="1"/>
  <c r="R34" i="1"/>
  <c r="S34" i="1"/>
  <c r="R35" i="1"/>
  <c r="S35" i="1"/>
  <c r="R36" i="1"/>
  <c r="S36" i="1"/>
  <c r="S37" i="1"/>
  <c r="R39" i="1"/>
  <c r="S39" i="1"/>
  <c r="R40" i="1"/>
  <c r="S40" i="1"/>
  <c r="R41" i="1"/>
  <c r="S41" i="1"/>
  <c r="S42" i="1"/>
  <c r="R44" i="1"/>
  <c r="S44" i="1"/>
  <c r="R45" i="1"/>
  <c r="S45" i="1"/>
  <c r="S46" i="1"/>
  <c r="R48" i="1"/>
  <c r="S48" i="1"/>
  <c r="R49" i="1"/>
  <c r="S49" i="1"/>
  <c r="R50" i="1"/>
  <c r="S50" i="1"/>
  <c r="R51" i="1"/>
  <c r="S51" i="1"/>
  <c r="S52" i="1"/>
  <c r="R54" i="1"/>
  <c r="S54" i="1"/>
  <c r="R55" i="1"/>
  <c r="S55" i="1"/>
  <c r="R56" i="1"/>
  <c r="S56" i="1"/>
  <c r="S57" i="1"/>
  <c r="R59" i="1"/>
  <c r="S59" i="1"/>
  <c r="R60" i="1"/>
  <c r="S60" i="1"/>
  <c r="R61" i="1"/>
  <c r="S61" i="1"/>
  <c r="R62" i="1"/>
  <c r="S62" i="1"/>
  <c r="S63" i="1"/>
  <c r="S65" i="1"/>
  <c r="R67" i="1"/>
  <c r="S67" i="1"/>
  <c r="R68" i="1"/>
  <c r="S68" i="1"/>
  <c r="R69" i="1"/>
  <c r="S69" i="1"/>
  <c r="S70" i="1"/>
  <c r="S72" i="1"/>
  <c r="R73" i="1"/>
  <c r="S73" i="1"/>
  <c r="R74" i="1"/>
  <c r="S74" i="1"/>
  <c r="S75" i="1"/>
  <c r="R77" i="1"/>
  <c r="S77" i="1"/>
  <c r="R78" i="1"/>
  <c r="S78" i="1"/>
  <c r="R79" i="1"/>
  <c r="S79" i="1"/>
  <c r="R80" i="1"/>
  <c r="S80" i="1"/>
  <c r="S81" i="1"/>
  <c r="R83" i="1"/>
  <c r="S83" i="1"/>
  <c r="R84" i="1"/>
  <c r="S84" i="1"/>
  <c r="R85" i="1"/>
  <c r="S85" i="1"/>
  <c r="R86" i="1"/>
  <c r="S86" i="1"/>
  <c r="R87" i="1"/>
  <c r="S87" i="1"/>
  <c r="S88" i="1"/>
  <c r="R90" i="1"/>
  <c r="S90" i="1"/>
  <c r="R91" i="1"/>
  <c r="S91" i="1"/>
  <c r="R92" i="1"/>
  <c r="S92" i="1"/>
  <c r="R93" i="1"/>
  <c r="S93" i="1"/>
  <c r="S94" i="1"/>
  <c r="R96" i="1"/>
  <c r="S96" i="1"/>
  <c r="R97" i="1"/>
  <c r="S97" i="1"/>
  <c r="R98" i="1"/>
  <c r="S98" i="1"/>
  <c r="R99" i="1"/>
  <c r="S99" i="1"/>
  <c r="R100" i="1"/>
  <c r="S100" i="1"/>
  <c r="S101" i="1"/>
  <c r="R103" i="1"/>
  <c r="S103" i="1"/>
  <c r="R104" i="1"/>
  <c r="S104" i="1"/>
  <c r="R105" i="1"/>
  <c r="S105" i="1"/>
  <c r="R106" i="1"/>
  <c r="S106" i="1"/>
  <c r="R107" i="1"/>
  <c r="S107" i="1"/>
  <c r="S108" i="1"/>
  <c r="R110" i="1"/>
  <c r="S110" i="1"/>
  <c r="R111" i="1"/>
  <c r="S111" i="1"/>
  <c r="R112" i="1"/>
  <c r="S112" i="1"/>
  <c r="R113" i="1"/>
  <c r="S113" i="1"/>
  <c r="S114" i="1"/>
  <c r="R116" i="1"/>
  <c r="S116" i="1"/>
  <c r="R117" i="1"/>
  <c r="S117" i="1"/>
  <c r="R118" i="1"/>
  <c r="S118" i="1"/>
  <c r="R119" i="1"/>
  <c r="S119" i="1"/>
  <c r="S120" i="1"/>
  <c r="R122" i="1"/>
  <c r="S122" i="1"/>
  <c r="R123" i="1"/>
  <c r="S123" i="1"/>
  <c r="R124" i="1"/>
  <c r="S124" i="1"/>
  <c r="R125" i="1"/>
  <c r="S125" i="1"/>
  <c r="S126" i="1"/>
  <c r="R128" i="1"/>
  <c r="S128" i="1"/>
  <c r="R129" i="1"/>
  <c r="S129" i="1"/>
  <c r="R130" i="1"/>
  <c r="S130" i="1"/>
  <c r="R131" i="1"/>
  <c r="S131" i="1"/>
  <c r="R132" i="1"/>
  <c r="S132" i="1"/>
  <c r="S133" i="1"/>
  <c r="R135" i="1"/>
  <c r="S135" i="1"/>
  <c r="R136" i="1"/>
  <c r="S136" i="1"/>
  <c r="R137" i="1"/>
  <c r="S137" i="1"/>
  <c r="R138" i="1"/>
  <c r="S138" i="1"/>
  <c r="R139" i="1"/>
  <c r="S139" i="1"/>
  <c r="S140" i="1"/>
  <c r="R142" i="1"/>
  <c r="S142" i="1"/>
  <c r="R143" i="1"/>
  <c r="S143" i="1"/>
  <c r="R144" i="1"/>
  <c r="S144" i="1"/>
  <c r="R145" i="1"/>
  <c r="S145" i="1"/>
  <c r="R146" i="1"/>
  <c r="S146" i="1"/>
  <c r="S147" i="1"/>
  <c r="R149" i="1"/>
  <c r="S149" i="1"/>
  <c r="R150" i="1"/>
  <c r="S150" i="1"/>
  <c r="R151" i="1"/>
  <c r="S151" i="1"/>
  <c r="R152" i="1"/>
  <c r="S152" i="1"/>
  <c r="S153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S161" i="1"/>
  <c r="R163" i="1"/>
  <c r="S163" i="1"/>
  <c r="R164" i="1"/>
  <c r="S164" i="1"/>
  <c r="R165" i="1"/>
  <c r="S165" i="1"/>
  <c r="S166" i="1"/>
  <c r="R168" i="1"/>
  <c r="S168" i="1"/>
  <c r="R169" i="1"/>
  <c r="S169" i="1"/>
  <c r="R170" i="1"/>
  <c r="S170" i="1"/>
  <c r="R171" i="1"/>
  <c r="S171" i="1"/>
  <c r="S172" i="1"/>
  <c r="R174" i="1"/>
  <c r="S174" i="1"/>
  <c r="R175" i="1"/>
  <c r="S175" i="1"/>
  <c r="R176" i="1"/>
  <c r="S176" i="1"/>
  <c r="R177" i="1"/>
  <c r="S177" i="1"/>
  <c r="R178" i="1"/>
  <c r="S178" i="1"/>
  <c r="S179" i="1"/>
  <c r="R181" i="1"/>
  <c r="S181" i="1"/>
  <c r="R182" i="1"/>
  <c r="S182" i="1"/>
  <c r="R183" i="1"/>
  <c r="S183" i="1"/>
  <c r="S184" i="1"/>
  <c r="R186" i="1"/>
  <c r="S186" i="1"/>
  <c r="R187" i="1"/>
  <c r="S187" i="1"/>
  <c r="R188" i="1"/>
  <c r="S188" i="1"/>
  <c r="R189" i="1"/>
  <c r="S189" i="1"/>
  <c r="S190" i="1"/>
  <c r="R192" i="1"/>
  <c r="S192" i="1"/>
  <c r="R193" i="1"/>
  <c r="S193" i="1"/>
  <c r="R194" i="1"/>
  <c r="S194" i="1"/>
  <c r="S195" i="1"/>
  <c r="S197" i="1"/>
  <c r="R198" i="1"/>
  <c r="S198" i="1"/>
  <c r="R199" i="1"/>
  <c r="S199" i="1"/>
  <c r="R200" i="1"/>
  <c r="S200" i="1"/>
  <c r="R201" i="1"/>
  <c r="S201" i="1"/>
  <c r="S202" i="1"/>
  <c r="R204" i="1"/>
  <c r="S204" i="1"/>
  <c r="R205" i="1"/>
  <c r="S205" i="1"/>
  <c r="R206" i="1"/>
  <c r="S206" i="1"/>
  <c r="R207" i="1"/>
  <c r="S207" i="1"/>
  <c r="S208" i="1"/>
  <c r="R210" i="1"/>
  <c r="S210" i="1"/>
  <c r="R211" i="1"/>
  <c r="S211" i="1"/>
  <c r="R212" i="1"/>
  <c r="S212" i="1"/>
  <c r="R213" i="1"/>
  <c r="S213" i="1"/>
  <c r="S214" i="1"/>
  <c r="R216" i="1"/>
  <c r="S216" i="1"/>
  <c r="R217" i="1"/>
  <c r="S217" i="1"/>
  <c r="R218" i="1"/>
  <c r="S218" i="1"/>
  <c r="R219" i="1"/>
  <c r="S219" i="1"/>
  <c r="S220" i="1"/>
  <c r="R222" i="1"/>
  <c r="S222" i="1"/>
  <c r="R223" i="1"/>
  <c r="S223" i="1"/>
  <c r="R224" i="1"/>
  <c r="S224" i="1"/>
  <c r="R225" i="1"/>
  <c r="S225" i="1"/>
  <c r="S226" i="1"/>
  <c r="R228" i="1"/>
  <c r="S228" i="1"/>
  <c r="R229" i="1"/>
  <c r="S229" i="1"/>
  <c r="R230" i="1"/>
  <c r="S230" i="1"/>
  <c r="R231" i="1"/>
  <c r="S231" i="1"/>
  <c r="S232" i="1"/>
  <c r="R234" i="1"/>
  <c r="S234" i="1"/>
  <c r="R235" i="1"/>
  <c r="S235" i="1"/>
  <c r="R236" i="1"/>
  <c r="S236" i="1"/>
  <c r="S237" i="1"/>
  <c r="R239" i="1"/>
  <c r="S239" i="1"/>
  <c r="R240" i="1"/>
  <c r="S240" i="1"/>
  <c r="R241" i="1"/>
  <c r="S241" i="1"/>
  <c r="S242" i="1"/>
  <c r="R244" i="1"/>
  <c r="S244" i="1"/>
  <c r="R245" i="1"/>
  <c r="S245" i="1"/>
  <c r="R246" i="1"/>
  <c r="S246" i="1"/>
  <c r="R247" i="1"/>
  <c r="S247" i="1"/>
  <c r="S249" i="1"/>
  <c r="R251" i="1"/>
  <c r="S251" i="1"/>
  <c r="R252" i="1"/>
  <c r="S252" i="1"/>
  <c r="R253" i="1"/>
  <c r="S253" i="1"/>
  <c r="R254" i="1"/>
  <c r="S254" i="1"/>
  <c r="R255" i="1"/>
  <c r="S255" i="1"/>
  <c r="S256" i="1"/>
  <c r="R258" i="1"/>
  <c r="S258" i="1"/>
  <c r="R259" i="1"/>
  <c r="S259" i="1"/>
  <c r="R260" i="1"/>
  <c r="S260" i="1"/>
  <c r="R261" i="1"/>
  <c r="S261" i="1"/>
  <c r="S262" i="1"/>
  <c r="R264" i="1"/>
  <c r="S264" i="1"/>
  <c r="R265" i="1"/>
  <c r="S265" i="1"/>
  <c r="R266" i="1"/>
  <c r="S266" i="1"/>
  <c r="R267" i="1"/>
  <c r="S267" i="1"/>
  <c r="R268" i="1"/>
  <c r="S268" i="1"/>
  <c r="S269" i="1"/>
  <c r="R271" i="1"/>
  <c r="S271" i="1"/>
  <c r="R272" i="1"/>
  <c r="S272" i="1"/>
  <c r="R273" i="1"/>
  <c r="S273" i="1"/>
  <c r="R274" i="1"/>
  <c r="S274" i="1"/>
  <c r="R275" i="1"/>
  <c r="S275" i="1"/>
  <c r="S276" i="1"/>
  <c r="R278" i="1"/>
  <c r="S278" i="1"/>
  <c r="R279" i="1"/>
  <c r="S279" i="1"/>
  <c r="R280" i="1"/>
  <c r="S280" i="1"/>
  <c r="R281" i="1"/>
  <c r="S281" i="1"/>
  <c r="R282" i="1"/>
  <c r="S282" i="1"/>
  <c r="S283" i="1"/>
  <c r="R285" i="1"/>
  <c r="S285" i="1"/>
  <c r="R286" i="1"/>
  <c r="S286" i="1"/>
  <c r="R287" i="1"/>
  <c r="S287" i="1"/>
  <c r="R288" i="1"/>
  <c r="S288" i="1"/>
  <c r="S289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S297" i="1"/>
  <c r="R299" i="1"/>
  <c r="S299" i="1"/>
  <c r="R300" i="1"/>
  <c r="S300" i="1"/>
  <c r="S301" i="1"/>
  <c r="R303" i="1"/>
  <c r="S303" i="1"/>
  <c r="R304" i="1"/>
  <c r="S304" i="1"/>
  <c r="R305" i="1"/>
  <c r="S305" i="1"/>
  <c r="R306" i="1"/>
  <c r="S306" i="1"/>
  <c r="S307" i="1"/>
  <c r="R309" i="1"/>
  <c r="S309" i="1"/>
  <c r="R310" i="1"/>
  <c r="S310" i="1"/>
  <c r="S311" i="1"/>
  <c r="R313" i="1"/>
  <c r="S313" i="1"/>
  <c r="R314" i="1"/>
  <c r="S314" i="1"/>
  <c r="R315" i="1"/>
  <c r="S315" i="1"/>
  <c r="R316" i="1"/>
  <c r="S316" i="1"/>
  <c r="S317" i="1"/>
  <c r="R319" i="1"/>
  <c r="S319" i="1"/>
  <c r="R320" i="1"/>
  <c r="S320" i="1"/>
  <c r="R321" i="1"/>
  <c r="S321" i="1"/>
  <c r="R322" i="1"/>
  <c r="S322" i="1"/>
  <c r="S323" i="1"/>
  <c r="R325" i="1"/>
  <c r="S325" i="1"/>
  <c r="R326" i="1"/>
  <c r="S326" i="1"/>
  <c r="R327" i="1"/>
  <c r="S327" i="1"/>
  <c r="R328" i="1"/>
  <c r="S328" i="1"/>
  <c r="R329" i="1"/>
  <c r="S329" i="1"/>
  <c r="S330" i="1"/>
  <c r="R332" i="1"/>
  <c r="S332" i="1"/>
  <c r="R333" i="1"/>
  <c r="S333" i="1"/>
  <c r="R334" i="1"/>
  <c r="S334" i="1"/>
  <c r="R335" i="1"/>
  <c r="S335" i="1"/>
  <c r="S336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S344" i="1"/>
  <c r="R346" i="1"/>
  <c r="S346" i="1"/>
  <c r="R347" i="1"/>
  <c r="S347" i="1"/>
  <c r="R348" i="1"/>
  <c r="S348" i="1"/>
  <c r="R349" i="1"/>
  <c r="S349" i="1"/>
  <c r="S350" i="1"/>
  <c r="R352" i="1"/>
  <c r="S352" i="1"/>
  <c r="R353" i="1"/>
  <c r="S353" i="1"/>
  <c r="S354" i="1"/>
  <c r="R356" i="1"/>
  <c r="S356" i="1"/>
  <c r="R357" i="1"/>
  <c r="S357" i="1"/>
  <c r="R358" i="1"/>
  <c r="S358" i="1"/>
  <c r="R359" i="1"/>
  <c r="S359" i="1"/>
  <c r="R360" i="1"/>
  <c r="S360" i="1"/>
  <c r="S361" i="1"/>
  <c r="R363" i="1"/>
  <c r="S363" i="1"/>
  <c r="R364" i="1"/>
  <c r="S364" i="1"/>
  <c r="R365" i="1"/>
  <c r="S365" i="1"/>
  <c r="R366" i="1"/>
  <c r="S366" i="1"/>
  <c r="R367" i="1"/>
  <c r="S367" i="1"/>
  <c r="S368" i="1"/>
  <c r="R370" i="1"/>
  <c r="S370" i="1"/>
  <c r="R371" i="1"/>
  <c r="S371" i="1"/>
  <c r="R372" i="1"/>
  <c r="S372" i="1"/>
  <c r="S373" i="1"/>
  <c r="R375" i="1"/>
  <c r="S375" i="1"/>
  <c r="R376" i="1"/>
  <c r="S376" i="1"/>
  <c r="R377" i="1"/>
  <c r="S377" i="1"/>
  <c r="R378" i="1"/>
  <c r="S378" i="1"/>
  <c r="R379" i="1"/>
  <c r="S379" i="1"/>
  <c r="S380" i="1"/>
  <c r="R382" i="1"/>
  <c r="S382" i="1"/>
  <c r="R383" i="1"/>
  <c r="S383" i="1"/>
  <c r="R384" i="1"/>
  <c r="S384" i="1"/>
  <c r="R385" i="1"/>
  <c r="S385" i="1"/>
  <c r="S389" i="1"/>
  <c r="R391" i="1"/>
  <c r="S391" i="1"/>
  <c r="R392" i="1"/>
  <c r="S392" i="1"/>
  <c r="R393" i="1"/>
  <c r="S393" i="1"/>
  <c r="R394" i="1"/>
  <c r="S394" i="1"/>
  <c r="R395" i="1"/>
  <c r="S395" i="1"/>
  <c r="S396" i="1"/>
  <c r="R398" i="1"/>
  <c r="S398" i="1"/>
  <c r="R399" i="1"/>
  <c r="S399" i="1"/>
  <c r="R400" i="1"/>
  <c r="S400" i="1"/>
  <c r="R401" i="1"/>
  <c r="S401" i="1"/>
  <c r="R402" i="1"/>
  <c r="S402" i="1"/>
  <c r="S404" i="1"/>
  <c r="R406" i="1"/>
  <c r="S406" i="1"/>
  <c r="R407" i="1"/>
  <c r="S407" i="1"/>
  <c r="R408" i="1"/>
  <c r="S408" i="1"/>
  <c r="S409" i="1"/>
  <c r="S411" i="1"/>
  <c r="S412" i="1"/>
  <c r="S413" i="1"/>
  <c r="S416" i="1"/>
  <c r="R418" i="1"/>
  <c r="S418" i="1"/>
  <c r="R419" i="1"/>
  <c r="S419" i="1"/>
  <c r="R420" i="1"/>
  <c r="S420" i="1"/>
  <c r="R421" i="1"/>
  <c r="S421" i="1"/>
  <c r="R422" i="1"/>
  <c r="S422" i="1"/>
  <c r="S423" i="1"/>
  <c r="R425" i="1"/>
  <c r="S425" i="1"/>
  <c r="R426" i="1"/>
  <c r="S426" i="1"/>
  <c r="R427" i="1"/>
  <c r="S427" i="1"/>
  <c r="R428" i="1"/>
  <c r="S428" i="1"/>
  <c r="R429" i="1"/>
  <c r="S429" i="1"/>
  <c r="S430" i="1"/>
  <c r="R432" i="1"/>
  <c r="S432" i="1"/>
  <c r="R433" i="1"/>
  <c r="S433" i="1"/>
  <c r="R434" i="1"/>
  <c r="S434" i="1"/>
  <c r="R435" i="1"/>
  <c r="S435" i="1"/>
  <c r="S437" i="1"/>
  <c r="R439" i="1"/>
  <c r="S439" i="1"/>
  <c r="R440" i="1"/>
  <c r="S440" i="1"/>
  <c r="R441" i="1"/>
  <c r="S441" i="1"/>
  <c r="R442" i="1"/>
  <c r="S442" i="1"/>
  <c r="R443" i="1"/>
  <c r="S443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8" i="1"/>
  <c r="M299" i="1"/>
  <c r="M300" i="1"/>
  <c r="M302" i="1"/>
  <c r="M303" i="1"/>
  <c r="M304" i="1"/>
  <c r="M305" i="1"/>
  <c r="M306" i="1"/>
  <c r="M308" i="1"/>
  <c r="M309" i="1"/>
  <c r="M310" i="1"/>
  <c r="M312" i="1"/>
  <c r="M313" i="1"/>
  <c r="M314" i="1"/>
  <c r="M315" i="1"/>
  <c r="M316" i="1"/>
  <c r="M318" i="1"/>
  <c r="M319" i="1"/>
  <c r="M320" i="1"/>
  <c r="M321" i="1"/>
  <c r="M322" i="1"/>
  <c r="M324" i="1"/>
  <c r="M325" i="1"/>
  <c r="M326" i="1"/>
  <c r="M327" i="1"/>
  <c r="M328" i="1"/>
  <c r="M329" i="1"/>
  <c r="M331" i="1"/>
  <c r="M332" i="1"/>
  <c r="M333" i="1"/>
  <c r="M334" i="1"/>
  <c r="M335" i="1"/>
  <c r="M337" i="1"/>
  <c r="M338" i="1"/>
  <c r="M339" i="1"/>
  <c r="M340" i="1"/>
  <c r="M341" i="1"/>
  <c r="M342" i="1"/>
  <c r="M343" i="1"/>
  <c r="M345" i="1"/>
  <c r="M346" i="1"/>
  <c r="M347" i="1"/>
  <c r="M348" i="1"/>
  <c r="M349" i="1"/>
  <c r="M351" i="1"/>
  <c r="M352" i="1"/>
  <c r="M353" i="1"/>
  <c r="M355" i="1"/>
  <c r="M356" i="1"/>
  <c r="M357" i="1"/>
  <c r="M358" i="1"/>
  <c r="M359" i="1"/>
  <c r="M360" i="1"/>
  <c r="M362" i="1"/>
  <c r="M363" i="1"/>
  <c r="M364" i="1"/>
  <c r="M365" i="1"/>
  <c r="M366" i="1"/>
  <c r="M367" i="1"/>
  <c r="M369" i="1"/>
  <c r="M370" i="1"/>
  <c r="M371" i="1"/>
  <c r="M372" i="1"/>
  <c r="M374" i="1"/>
  <c r="M375" i="1"/>
  <c r="M376" i="1"/>
  <c r="M377" i="1"/>
  <c r="M378" i="1"/>
  <c r="M379" i="1"/>
  <c r="M381" i="1"/>
  <c r="M382" i="1"/>
  <c r="M383" i="1"/>
  <c r="M384" i="1"/>
  <c r="M385" i="1"/>
  <c r="M386" i="1"/>
  <c r="M387" i="1"/>
  <c r="M388" i="1"/>
  <c r="M390" i="1"/>
  <c r="M391" i="1"/>
  <c r="M392" i="1"/>
  <c r="M393" i="1"/>
  <c r="M394" i="1"/>
  <c r="M395" i="1"/>
  <c r="M397" i="1"/>
  <c r="M398" i="1"/>
  <c r="M399" i="1"/>
  <c r="M400" i="1"/>
  <c r="M401" i="1"/>
  <c r="M402" i="1"/>
  <c r="M403" i="1"/>
  <c r="M405" i="1"/>
  <c r="M406" i="1"/>
  <c r="M407" i="1"/>
  <c r="M408" i="1"/>
  <c r="M410" i="1"/>
  <c r="M411" i="1"/>
  <c r="M412" i="1"/>
  <c r="M413" i="1"/>
  <c r="M414" i="1"/>
  <c r="M415" i="1"/>
  <c r="M417" i="1"/>
  <c r="M418" i="1"/>
  <c r="M419" i="1"/>
  <c r="M420" i="1"/>
  <c r="M421" i="1"/>
  <c r="M422" i="1"/>
  <c r="M424" i="1"/>
  <c r="M425" i="1"/>
  <c r="M426" i="1"/>
  <c r="M427" i="1"/>
  <c r="M428" i="1"/>
  <c r="M429" i="1"/>
  <c r="M431" i="1"/>
  <c r="M432" i="1"/>
  <c r="M433" i="1"/>
  <c r="M434" i="1"/>
  <c r="M435" i="1"/>
  <c r="M438" i="1"/>
  <c r="M439" i="1"/>
  <c r="M440" i="1"/>
  <c r="M441" i="1"/>
  <c r="M442" i="1"/>
  <c r="M443" i="1"/>
  <c r="M2" i="1"/>
  <c r="U41" i="2"/>
  <c r="V41" i="2"/>
  <c r="W41" i="2"/>
  <c r="Z41" i="2"/>
  <c r="U290" i="1"/>
  <c r="AA41" i="2"/>
  <c r="T41" i="2"/>
  <c r="P41" i="2"/>
  <c r="Q41" i="2"/>
  <c r="R41" i="2"/>
  <c r="S41" i="2"/>
  <c r="O41" i="2"/>
  <c r="D41" i="2"/>
  <c r="E41" i="2"/>
  <c r="F41" i="2"/>
  <c r="G41" i="2"/>
  <c r="H41" i="2"/>
  <c r="I41" i="2"/>
  <c r="J41" i="2"/>
  <c r="K41" i="2"/>
  <c r="M41" i="2"/>
  <c r="U40" i="2"/>
  <c r="V40" i="2"/>
  <c r="W40" i="2"/>
  <c r="Z40" i="2"/>
  <c r="U284" i="1"/>
  <c r="AA40" i="2"/>
  <c r="T40" i="2"/>
  <c r="P40" i="2"/>
  <c r="Q40" i="2"/>
  <c r="R40" i="2"/>
  <c r="S40" i="2"/>
  <c r="O40" i="2"/>
  <c r="D40" i="2"/>
  <c r="E40" i="2"/>
  <c r="F40" i="2"/>
  <c r="G40" i="2"/>
  <c r="H40" i="2"/>
  <c r="I40" i="2"/>
  <c r="J40" i="2"/>
  <c r="K40" i="2"/>
  <c r="M40" i="2"/>
  <c r="U39" i="2"/>
  <c r="V39" i="2"/>
  <c r="W39" i="2"/>
  <c r="Z39" i="2"/>
  <c r="U277" i="1"/>
  <c r="AA39" i="2"/>
  <c r="T39" i="2"/>
  <c r="P39" i="2"/>
  <c r="Q39" i="2"/>
  <c r="R39" i="2"/>
  <c r="S39" i="2"/>
  <c r="O39" i="2"/>
  <c r="D39" i="2"/>
  <c r="E39" i="2"/>
  <c r="F39" i="2"/>
  <c r="G39" i="2"/>
  <c r="H39" i="2"/>
  <c r="I39" i="2"/>
  <c r="J39" i="2"/>
  <c r="K39" i="2"/>
  <c r="M39" i="2"/>
  <c r="U38" i="2"/>
  <c r="V38" i="2"/>
  <c r="W38" i="2"/>
  <c r="Z38" i="2"/>
  <c r="U270" i="1"/>
  <c r="AA38" i="2"/>
  <c r="T38" i="2"/>
  <c r="P38" i="2"/>
  <c r="Q38" i="2"/>
  <c r="R38" i="2"/>
  <c r="S38" i="2"/>
  <c r="O38" i="2"/>
  <c r="D38" i="2"/>
  <c r="E38" i="2"/>
  <c r="F38" i="2"/>
  <c r="G38" i="2"/>
  <c r="H38" i="2"/>
  <c r="I38" i="2"/>
  <c r="J38" i="2"/>
  <c r="K38" i="2"/>
  <c r="M38" i="2"/>
  <c r="U37" i="2"/>
  <c r="V37" i="2"/>
  <c r="W37" i="2"/>
  <c r="Z37" i="2"/>
  <c r="U263" i="1"/>
  <c r="AA37" i="2"/>
  <c r="T37" i="2"/>
  <c r="P37" i="2"/>
  <c r="Q37" i="2"/>
  <c r="R37" i="2"/>
  <c r="S37" i="2"/>
  <c r="O37" i="2"/>
  <c r="D37" i="2"/>
  <c r="E37" i="2"/>
  <c r="F37" i="2"/>
  <c r="G37" i="2"/>
  <c r="H37" i="2"/>
  <c r="I37" i="2"/>
  <c r="J37" i="2"/>
  <c r="K37" i="2"/>
  <c r="M37" i="2"/>
  <c r="U36" i="2"/>
  <c r="V36" i="2"/>
  <c r="W36" i="2"/>
  <c r="Z36" i="2"/>
  <c r="U257" i="1"/>
  <c r="AA36" i="2"/>
  <c r="T36" i="2"/>
  <c r="P36" i="2"/>
  <c r="Q36" i="2"/>
  <c r="R36" i="2"/>
  <c r="S36" i="2"/>
  <c r="O36" i="2"/>
  <c r="D36" i="2"/>
  <c r="E36" i="2"/>
  <c r="F36" i="2"/>
  <c r="G36" i="2"/>
  <c r="I36" i="2"/>
  <c r="J36" i="2"/>
  <c r="K36" i="2"/>
  <c r="M36" i="2"/>
  <c r="U35" i="2"/>
  <c r="V35" i="2"/>
  <c r="W35" i="2"/>
  <c r="Z35" i="2"/>
  <c r="U250" i="1"/>
  <c r="AA35" i="2"/>
  <c r="T35" i="2"/>
  <c r="P35" i="2"/>
  <c r="Q35" i="2"/>
  <c r="R35" i="2"/>
  <c r="S35" i="2"/>
  <c r="O35" i="2"/>
  <c r="D35" i="2"/>
  <c r="E35" i="2"/>
  <c r="F35" i="2"/>
  <c r="G35" i="2"/>
  <c r="H35" i="2"/>
  <c r="I35" i="2"/>
  <c r="J35" i="2"/>
  <c r="K35" i="2"/>
  <c r="M35" i="2"/>
  <c r="U34" i="2"/>
  <c r="V34" i="2"/>
  <c r="W34" i="2"/>
  <c r="Z34" i="2"/>
  <c r="U248" i="1"/>
  <c r="AA34" i="2"/>
  <c r="T34" i="2"/>
  <c r="G34" i="2"/>
  <c r="H34" i="2"/>
  <c r="I34" i="2"/>
  <c r="J34" i="2"/>
  <c r="K34" i="2"/>
  <c r="M34" i="2"/>
  <c r="U33" i="2"/>
  <c r="V33" i="2"/>
  <c r="W33" i="2"/>
  <c r="Z33" i="2"/>
  <c r="U243" i="1"/>
  <c r="AA33" i="2"/>
  <c r="T33" i="2"/>
  <c r="P33" i="2"/>
  <c r="Q33" i="2"/>
  <c r="R33" i="2"/>
  <c r="S33" i="2"/>
  <c r="O33" i="2"/>
  <c r="D33" i="2"/>
  <c r="E33" i="2"/>
  <c r="F33" i="2"/>
  <c r="G33" i="2"/>
  <c r="H33" i="2"/>
  <c r="I33" i="2"/>
  <c r="J33" i="2"/>
  <c r="K33" i="2"/>
  <c r="M33" i="2"/>
  <c r="U32" i="2"/>
  <c r="V32" i="2"/>
  <c r="W32" i="2"/>
  <c r="Z32" i="2"/>
  <c r="U238" i="1"/>
  <c r="AA32" i="2"/>
  <c r="T32" i="2"/>
  <c r="P32" i="2"/>
  <c r="Q32" i="2"/>
  <c r="R32" i="2"/>
  <c r="S32" i="2"/>
  <c r="O32" i="2"/>
  <c r="D32" i="2"/>
  <c r="E32" i="2"/>
  <c r="F32" i="2"/>
  <c r="G32" i="2"/>
  <c r="H32" i="2"/>
  <c r="I32" i="2"/>
  <c r="J32" i="2"/>
  <c r="K32" i="2"/>
  <c r="M32" i="2"/>
  <c r="U31" i="2"/>
  <c r="V31" i="2"/>
  <c r="W31" i="2"/>
  <c r="Z31" i="2"/>
  <c r="U233" i="1"/>
  <c r="AA31" i="2"/>
  <c r="T31" i="2"/>
  <c r="G31" i="2"/>
  <c r="H31" i="2"/>
  <c r="I31" i="2"/>
  <c r="J31" i="2"/>
  <c r="K31" i="2"/>
  <c r="M31" i="2"/>
  <c r="U30" i="2"/>
  <c r="V30" i="2"/>
  <c r="W30" i="2"/>
  <c r="Z30" i="2"/>
  <c r="U227" i="1"/>
  <c r="AA30" i="2"/>
  <c r="T30" i="2"/>
  <c r="P30" i="2"/>
  <c r="Q30" i="2"/>
  <c r="R30" i="2"/>
  <c r="S30" i="2"/>
  <c r="O30" i="2"/>
  <c r="D30" i="2"/>
  <c r="E30" i="2"/>
  <c r="F30" i="2"/>
  <c r="G30" i="2"/>
  <c r="H30" i="2"/>
  <c r="I30" i="2"/>
  <c r="J30" i="2"/>
  <c r="K30" i="2"/>
  <c r="M30" i="2"/>
  <c r="U29" i="2"/>
  <c r="V29" i="2"/>
  <c r="W29" i="2"/>
  <c r="X29" i="2"/>
  <c r="Z29" i="2"/>
  <c r="U221" i="1"/>
  <c r="AA29" i="2"/>
  <c r="T29" i="2"/>
  <c r="P29" i="2"/>
  <c r="Q29" i="2"/>
  <c r="R29" i="2"/>
  <c r="S29" i="2"/>
  <c r="O29" i="2"/>
  <c r="D29" i="2"/>
  <c r="E29" i="2"/>
  <c r="F29" i="2"/>
  <c r="G29" i="2"/>
  <c r="H29" i="2"/>
  <c r="I29" i="2"/>
  <c r="J29" i="2"/>
  <c r="K29" i="2"/>
  <c r="M29" i="2"/>
  <c r="U28" i="2"/>
  <c r="V28" i="2"/>
  <c r="W28" i="2"/>
  <c r="Z28" i="2"/>
  <c r="U215" i="1"/>
  <c r="AA28" i="2"/>
  <c r="T28" i="2"/>
  <c r="P28" i="2"/>
  <c r="Q28" i="2"/>
  <c r="R28" i="2"/>
  <c r="S28" i="2"/>
  <c r="O28" i="2"/>
  <c r="D28" i="2"/>
  <c r="E28" i="2"/>
  <c r="F28" i="2"/>
  <c r="G28" i="2"/>
  <c r="H28" i="2"/>
  <c r="I28" i="2"/>
  <c r="J28" i="2"/>
  <c r="K28" i="2"/>
  <c r="M28" i="2"/>
  <c r="U27" i="2"/>
  <c r="V27" i="2"/>
  <c r="W27" i="2"/>
  <c r="Z27" i="2"/>
  <c r="U209" i="1"/>
  <c r="AA27" i="2"/>
  <c r="T27" i="2"/>
  <c r="P27" i="2"/>
  <c r="Q27" i="2"/>
  <c r="R27" i="2"/>
  <c r="S27" i="2"/>
  <c r="O27" i="2"/>
  <c r="D27" i="2"/>
  <c r="E27" i="2"/>
  <c r="F27" i="2"/>
  <c r="G27" i="2"/>
  <c r="H27" i="2"/>
  <c r="I27" i="2"/>
  <c r="J27" i="2"/>
  <c r="K27" i="2"/>
  <c r="M27" i="2"/>
  <c r="U26" i="2"/>
  <c r="V26" i="2"/>
  <c r="W26" i="2"/>
  <c r="Z26" i="2"/>
  <c r="U203" i="1"/>
  <c r="AA26" i="2"/>
  <c r="T26" i="2"/>
  <c r="P26" i="2"/>
  <c r="Q26" i="2"/>
  <c r="R26" i="2"/>
  <c r="S26" i="2"/>
  <c r="O26" i="2"/>
  <c r="D26" i="2"/>
  <c r="E26" i="2"/>
  <c r="F26" i="2"/>
  <c r="G26" i="2"/>
  <c r="H26" i="2"/>
  <c r="I26" i="2"/>
  <c r="J26" i="2"/>
  <c r="K26" i="2"/>
  <c r="M26" i="2"/>
  <c r="U25" i="2"/>
  <c r="V25" i="2"/>
  <c r="W25" i="2"/>
  <c r="Z25" i="2"/>
  <c r="U196" i="1"/>
  <c r="AA25" i="2"/>
  <c r="T25" i="2"/>
  <c r="P25" i="2"/>
  <c r="Q25" i="2"/>
  <c r="R25" i="2"/>
  <c r="S25" i="2"/>
  <c r="O25" i="2"/>
  <c r="D25" i="2"/>
  <c r="E25" i="2"/>
  <c r="F25" i="2"/>
  <c r="G25" i="2"/>
  <c r="H25" i="2"/>
  <c r="I25" i="2"/>
  <c r="J25" i="2"/>
  <c r="K25" i="2"/>
  <c r="M25" i="2"/>
  <c r="U24" i="2"/>
  <c r="V24" i="2"/>
  <c r="W24" i="2"/>
  <c r="X24" i="2"/>
  <c r="Z24" i="2"/>
  <c r="U191" i="1"/>
  <c r="AA24" i="2"/>
  <c r="T24" i="2"/>
  <c r="G24" i="2"/>
  <c r="H24" i="2"/>
  <c r="I24" i="2"/>
  <c r="J24" i="2"/>
  <c r="K24" i="2"/>
  <c r="M24" i="2"/>
  <c r="U23" i="2"/>
  <c r="V23" i="2"/>
  <c r="W23" i="2"/>
  <c r="X23" i="2"/>
  <c r="Z23" i="2"/>
  <c r="U185" i="1"/>
  <c r="AA23" i="2"/>
  <c r="T23" i="2"/>
  <c r="O23" i="2"/>
  <c r="P23" i="2"/>
  <c r="Q23" i="2"/>
  <c r="R23" i="2"/>
  <c r="S23" i="2"/>
  <c r="D23" i="2"/>
  <c r="E23" i="2"/>
  <c r="F23" i="2"/>
  <c r="G23" i="2"/>
  <c r="H23" i="2"/>
  <c r="I23" i="2"/>
  <c r="J23" i="2"/>
  <c r="K23" i="2"/>
  <c r="M23" i="2"/>
  <c r="U22" i="2"/>
  <c r="V22" i="2"/>
  <c r="W22" i="2"/>
  <c r="Z22" i="2"/>
  <c r="U180" i="1"/>
  <c r="AA22" i="2"/>
  <c r="T22" i="2"/>
  <c r="P22" i="2"/>
  <c r="Q22" i="2"/>
  <c r="R22" i="2"/>
  <c r="S22" i="2"/>
  <c r="O22" i="2"/>
  <c r="D22" i="2"/>
  <c r="E22" i="2"/>
  <c r="F22" i="2"/>
  <c r="G22" i="2"/>
  <c r="H22" i="2"/>
  <c r="I22" i="2"/>
  <c r="J22" i="2"/>
  <c r="K22" i="2"/>
  <c r="M22" i="2"/>
  <c r="U21" i="2"/>
  <c r="V21" i="2"/>
  <c r="W21" i="2"/>
  <c r="Z21" i="2"/>
  <c r="U173" i="1"/>
  <c r="AA21" i="2"/>
  <c r="T21" i="2"/>
  <c r="P21" i="2"/>
  <c r="Q21" i="2"/>
  <c r="R21" i="2"/>
  <c r="S21" i="2"/>
  <c r="O21" i="2"/>
  <c r="D21" i="2"/>
  <c r="E21" i="2"/>
  <c r="F21" i="2"/>
  <c r="G21" i="2"/>
  <c r="H21" i="2"/>
  <c r="I21" i="2"/>
  <c r="J21" i="2"/>
  <c r="K21" i="2"/>
  <c r="M21" i="2"/>
  <c r="U20" i="2"/>
  <c r="V20" i="2"/>
  <c r="W20" i="2"/>
  <c r="Z20" i="2"/>
  <c r="U167" i="1"/>
  <c r="AA20" i="2"/>
  <c r="T20" i="2"/>
  <c r="P20" i="2"/>
  <c r="Q20" i="2"/>
  <c r="R20" i="2"/>
  <c r="S20" i="2"/>
  <c r="O20" i="2"/>
  <c r="D20" i="2"/>
  <c r="E20" i="2"/>
  <c r="F20" i="2"/>
  <c r="G20" i="2"/>
  <c r="H20" i="2"/>
  <c r="I20" i="2"/>
  <c r="J20" i="2"/>
  <c r="K20" i="2"/>
  <c r="M20" i="2"/>
  <c r="U19" i="2"/>
  <c r="V19" i="2"/>
  <c r="W19" i="2"/>
  <c r="Z19" i="2"/>
  <c r="U162" i="1"/>
  <c r="AA19" i="2"/>
  <c r="T19" i="2"/>
  <c r="P19" i="2"/>
  <c r="Q19" i="2"/>
  <c r="R19" i="2"/>
  <c r="S19" i="2"/>
  <c r="O19" i="2"/>
  <c r="D19" i="2"/>
  <c r="E19" i="2"/>
  <c r="F19" i="2"/>
  <c r="G19" i="2"/>
  <c r="H19" i="2"/>
  <c r="I19" i="2"/>
  <c r="J19" i="2"/>
  <c r="K19" i="2"/>
  <c r="M19" i="2"/>
  <c r="U18" i="2"/>
  <c r="V18" i="2"/>
  <c r="W18" i="2"/>
  <c r="Z18" i="2"/>
  <c r="U154" i="1"/>
  <c r="AA18" i="2"/>
  <c r="T18" i="2"/>
  <c r="S18" i="2"/>
  <c r="P18" i="2"/>
  <c r="Q18" i="2"/>
  <c r="R18" i="2"/>
  <c r="O18" i="2"/>
  <c r="D18" i="2"/>
  <c r="E18" i="2"/>
  <c r="F18" i="2"/>
  <c r="G18" i="2"/>
  <c r="H18" i="2"/>
  <c r="I18" i="2"/>
  <c r="J18" i="2"/>
  <c r="K18" i="2"/>
  <c r="M18" i="2"/>
  <c r="U16" i="2"/>
  <c r="V16" i="2"/>
  <c r="W16" i="2"/>
  <c r="Z16" i="2"/>
  <c r="U148" i="1"/>
  <c r="AA16" i="2"/>
  <c r="T16" i="2"/>
  <c r="P16" i="2"/>
  <c r="Q16" i="2"/>
  <c r="R16" i="2"/>
  <c r="S16" i="2"/>
  <c r="O16" i="2"/>
  <c r="D16" i="2"/>
  <c r="E16" i="2"/>
  <c r="F16" i="2"/>
  <c r="G16" i="2"/>
  <c r="H16" i="2"/>
  <c r="I16" i="2"/>
  <c r="J16" i="2"/>
  <c r="K16" i="2"/>
  <c r="M16" i="2"/>
  <c r="U15" i="2"/>
  <c r="V15" i="2"/>
  <c r="W15" i="2"/>
  <c r="Z15" i="2"/>
  <c r="U141" i="1"/>
  <c r="AA15" i="2"/>
  <c r="T15" i="2"/>
  <c r="P15" i="2"/>
  <c r="Q15" i="2"/>
  <c r="R15" i="2"/>
  <c r="S15" i="2"/>
  <c r="O15" i="2"/>
  <c r="D15" i="2"/>
  <c r="E15" i="2"/>
  <c r="F15" i="2"/>
  <c r="G15" i="2"/>
  <c r="H15" i="2"/>
  <c r="I15" i="2"/>
  <c r="J15" i="2"/>
  <c r="K15" i="2"/>
  <c r="M15" i="2"/>
  <c r="U14" i="2"/>
  <c r="V14" i="2"/>
  <c r="W14" i="2"/>
  <c r="X14" i="2"/>
  <c r="Z14" i="2"/>
  <c r="U134" i="1"/>
  <c r="AA14" i="2"/>
  <c r="T14" i="2"/>
  <c r="P14" i="2"/>
  <c r="Q14" i="2"/>
  <c r="R14" i="2"/>
  <c r="S14" i="2"/>
  <c r="O14" i="2"/>
  <c r="D14" i="2"/>
  <c r="E14" i="2"/>
  <c r="F14" i="2"/>
  <c r="G14" i="2"/>
  <c r="H14" i="2"/>
  <c r="I14" i="2"/>
  <c r="J14" i="2"/>
  <c r="K14" i="2"/>
  <c r="M14" i="2"/>
  <c r="U13" i="2"/>
  <c r="V13" i="2"/>
  <c r="W13" i="2"/>
  <c r="Z13" i="2"/>
  <c r="U127" i="1"/>
  <c r="AA13" i="2"/>
  <c r="T13" i="2"/>
  <c r="P13" i="2"/>
  <c r="Q13" i="2"/>
  <c r="R13" i="2"/>
  <c r="S13" i="2"/>
  <c r="O13" i="2"/>
  <c r="D13" i="2"/>
  <c r="E13" i="2"/>
  <c r="F13" i="2"/>
  <c r="G13" i="2"/>
  <c r="H13" i="2"/>
  <c r="I13" i="2"/>
  <c r="J13" i="2"/>
  <c r="K13" i="2"/>
  <c r="M13" i="2"/>
  <c r="U12" i="2"/>
  <c r="V12" i="2"/>
  <c r="W12" i="2"/>
  <c r="Z12" i="2"/>
  <c r="U121" i="1"/>
  <c r="AA12" i="2"/>
  <c r="T12" i="2"/>
  <c r="P12" i="2"/>
  <c r="Q12" i="2"/>
  <c r="R12" i="2"/>
  <c r="S12" i="2"/>
  <c r="O12" i="2"/>
  <c r="D12" i="2"/>
  <c r="E12" i="2"/>
  <c r="F12" i="2"/>
  <c r="G12" i="2"/>
  <c r="H12" i="2"/>
  <c r="I12" i="2"/>
  <c r="J12" i="2"/>
  <c r="K12" i="2"/>
  <c r="M12" i="2"/>
  <c r="U11" i="2"/>
  <c r="V11" i="2"/>
  <c r="W11" i="2"/>
  <c r="Z11" i="2"/>
  <c r="U115" i="1"/>
  <c r="AA11" i="2"/>
  <c r="T11" i="2"/>
  <c r="P115" i="2"/>
  <c r="Q115" i="2"/>
  <c r="R115" i="2"/>
  <c r="S115" i="2"/>
  <c r="O115" i="2"/>
  <c r="P11" i="2"/>
  <c r="Q11" i="2"/>
  <c r="R11" i="2"/>
  <c r="S11" i="2"/>
  <c r="O11" i="2"/>
  <c r="D11" i="2"/>
  <c r="E11" i="2"/>
  <c r="F11" i="2"/>
  <c r="G11" i="2"/>
  <c r="H11" i="2"/>
  <c r="I11" i="2"/>
  <c r="J11" i="2"/>
  <c r="K11" i="2"/>
  <c r="M11" i="2"/>
  <c r="U108" i="1"/>
  <c r="U10" i="2"/>
  <c r="V10" i="2"/>
  <c r="W10" i="2"/>
  <c r="Z10" i="2"/>
  <c r="U109" i="1"/>
  <c r="AA10" i="2"/>
  <c r="T10" i="2"/>
  <c r="P10" i="2"/>
  <c r="Q10" i="2"/>
  <c r="R10" i="2"/>
  <c r="S10" i="2"/>
  <c r="O10" i="2"/>
  <c r="D10" i="2"/>
  <c r="E10" i="2"/>
  <c r="F10" i="2"/>
  <c r="G10" i="2"/>
  <c r="H10" i="2"/>
  <c r="I10" i="2"/>
  <c r="J10" i="2"/>
  <c r="K10" i="2"/>
  <c r="M10" i="2"/>
  <c r="U9" i="2"/>
  <c r="V9" i="2"/>
  <c r="W9" i="2"/>
  <c r="Z9" i="2"/>
  <c r="U102" i="1"/>
  <c r="AA9" i="2"/>
  <c r="T9" i="2"/>
  <c r="P9" i="2"/>
  <c r="Q9" i="2"/>
  <c r="R9" i="2"/>
  <c r="S9" i="2"/>
  <c r="O9" i="2"/>
  <c r="G9" i="2"/>
  <c r="H9" i="2"/>
  <c r="I9" i="2"/>
  <c r="J9" i="2"/>
  <c r="K9" i="2"/>
  <c r="M9" i="2"/>
  <c r="U8" i="2"/>
  <c r="V8" i="2"/>
  <c r="W8" i="2"/>
  <c r="Z8" i="2"/>
  <c r="U95" i="1"/>
  <c r="AA8" i="2"/>
  <c r="T8" i="2"/>
  <c r="P8" i="2"/>
  <c r="Q8" i="2"/>
  <c r="R8" i="2"/>
  <c r="S8" i="2"/>
  <c r="O8" i="2"/>
  <c r="D8" i="2"/>
  <c r="E8" i="2"/>
  <c r="F8" i="2"/>
  <c r="G8" i="2"/>
  <c r="H8" i="2"/>
  <c r="I8" i="2"/>
  <c r="J8" i="2"/>
  <c r="K8" i="2"/>
  <c r="M8" i="2"/>
  <c r="G7" i="2"/>
  <c r="U7" i="2"/>
  <c r="V7" i="2"/>
  <c r="W7" i="2"/>
  <c r="Z7" i="2"/>
  <c r="U89" i="1"/>
  <c r="AA7" i="2"/>
  <c r="T7" i="2"/>
  <c r="U6" i="2"/>
  <c r="V6" i="2"/>
  <c r="W6" i="2"/>
  <c r="Z6" i="2"/>
  <c r="U82" i="1"/>
  <c r="AA6" i="2"/>
  <c r="T6" i="2"/>
  <c r="P7" i="2"/>
  <c r="Q7" i="2"/>
  <c r="R7" i="2"/>
  <c r="S7" i="2"/>
  <c r="O7" i="2"/>
  <c r="H7" i="2"/>
  <c r="I7" i="2"/>
  <c r="J7" i="2"/>
  <c r="K7" i="2"/>
  <c r="M7" i="2"/>
  <c r="P6" i="2"/>
  <c r="Q6" i="2"/>
  <c r="R6" i="2"/>
  <c r="S6" i="2"/>
  <c r="O6" i="2"/>
  <c r="D6" i="2"/>
  <c r="E6" i="2"/>
  <c r="F6" i="2"/>
  <c r="G6" i="2"/>
  <c r="H6" i="2"/>
  <c r="I6" i="2"/>
  <c r="J6" i="2"/>
  <c r="K6" i="2"/>
  <c r="M6" i="2"/>
  <c r="U5" i="2"/>
  <c r="V5" i="2"/>
  <c r="W5" i="2"/>
  <c r="Z5" i="2"/>
  <c r="U76" i="1"/>
  <c r="AA5" i="2"/>
  <c r="T5" i="2"/>
  <c r="P5" i="2"/>
  <c r="Q5" i="2"/>
  <c r="R5" i="2"/>
  <c r="S5" i="2"/>
  <c r="O5" i="2"/>
  <c r="D5" i="2"/>
  <c r="E5" i="2"/>
  <c r="F5" i="2"/>
  <c r="G5" i="2"/>
  <c r="H5" i="2"/>
  <c r="I5" i="2"/>
  <c r="J5" i="2"/>
  <c r="K5" i="2"/>
  <c r="M5" i="2"/>
  <c r="U4" i="2"/>
  <c r="V4" i="2"/>
  <c r="W4" i="2"/>
  <c r="Z4" i="2"/>
  <c r="U71" i="1"/>
  <c r="AA4" i="2"/>
  <c r="T4" i="2"/>
  <c r="P4" i="2"/>
  <c r="Q4" i="2"/>
  <c r="R4" i="2"/>
  <c r="S4" i="2"/>
  <c r="O4" i="2"/>
  <c r="D4" i="2"/>
  <c r="E4" i="2"/>
  <c r="F4" i="2"/>
  <c r="G4" i="2"/>
  <c r="H4" i="2"/>
  <c r="I4" i="2"/>
  <c r="J4" i="2"/>
  <c r="K4" i="2"/>
  <c r="M4" i="2"/>
  <c r="U3" i="2"/>
  <c r="V3" i="2"/>
  <c r="W3" i="2"/>
  <c r="Z3" i="2"/>
  <c r="U66" i="1"/>
  <c r="AA3" i="2"/>
  <c r="T3" i="2"/>
  <c r="P3" i="2"/>
  <c r="Q3" i="2"/>
  <c r="R3" i="2"/>
  <c r="S3" i="2"/>
  <c r="O3" i="2"/>
  <c r="D3" i="2"/>
  <c r="E3" i="2"/>
  <c r="F3" i="2"/>
  <c r="G3" i="2"/>
  <c r="H3" i="2"/>
  <c r="I3" i="2"/>
  <c r="J3" i="2"/>
  <c r="K3" i="2"/>
  <c r="M3" i="2"/>
  <c r="U2" i="2"/>
  <c r="V2" i="2"/>
  <c r="W2" i="2"/>
  <c r="Z2" i="2"/>
  <c r="U64" i="1"/>
  <c r="AA2" i="2"/>
  <c r="T2" i="2"/>
  <c r="P2" i="2"/>
  <c r="Q2" i="2"/>
  <c r="R2" i="2"/>
  <c r="S2" i="2"/>
  <c r="O2" i="2"/>
  <c r="D2" i="2"/>
  <c r="E2" i="2"/>
  <c r="F2" i="2"/>
  <c r="G2" i="2"/>
  <c r="H2" i="2"/>
  <c r="I2" i="2"/>
  <c r="J2" i="2"/>
  <c r="K2" i="2"/>
  <c r="M2" i="2"/>
  <c r="U116" i="2"/>
  <c r="V116" i="2"/>
  <c r="W116" i="2"/>
  <c r="Z116" i="2"/>
  <c r="U58" i="1"/>
  <c r="AA116" i="2"/>
  <c r="T116" i="2"/>
  <c r="P116" i="2"/>
  <c r="Q116" i="2"/>
  <c r="R116" i="2"/>
  <c r="S116" i="2"/>
  <c r="O116" i="2"/>
  <c r="D116" i="2"/>
  <c r="E116" i="2"/>
  <c r="F116" i="2"/>
  <c r="G116" i="2"/>
  <c r="H116" i="2"/>
  <c r="I116" i="2"/>
  <c r="J116" i="2"/>
  <c r="K116" i="2"/>
  <c r="M116" i="2"/>
  <c r="U115" i="2"/>
  <c r="V115" i="2"/>
  <c r="W115" i="2"/>
  <c r="Z115" i="2"/>
  <c r="U53" i="1"/>
  <c r="AA115" i="2"/>
  <c r="T115" i="2"/>
  <c r="D115" i="2"/>
  <c r="E115" i="2"/>
  <c r="F115" i="2"/>
  <c r="G115" i="2"/>
  <c r="H115" i="2"/>
  <c r="I115" i="2"/>
  <c r="J115" i="2"/>
  <c r="K115" i="2"/>
  <c r="M115" i="2"/>
  <c r="U114" i="2"/>
  <c r="V114" i="2"/>
  <c r="W114" i="2"/>
  <c r="Z114" i="2"/>
  <c r="U47" i="1"/>
  <c r="AA114" i="2"/>
  <c r="T114" i="2"/>
  <c r="P114" i="2"/>
  <c r="Q114" i="2"/>
  <c r="R114" i="2"/>
  <c r="S114" i="2"/>
  <c r="O114" i="2"/>
  <c r="D114" i="2"/>
  <c r="E114" i="2"/>
  <c r="F114" i="2"/>
  <c r="G114" i="2"/>
  <c r="H114" i="2"/>
  <c r="I114" i="2"/>
  <c r="J114" i="2"/>
  <c r="K114" i="2"/>
  <c r="M114" i="2"/>
  <c r="U113" i="2"/>
  <c r="V113" i="2"/>
  <c r="W113" i="2"/>
  <c r="X113" i="2"/>
  <c r="Z113" i="2"/>
  <c r="U43" i="1"/>
  <c r="AA113" i="2"/>
  <c r="T113" i="2"/>
  <c r="P113" i="2"/>
  <c r="Q113" i="2"/>
  <c r="R113" i="2"/>
  <c r="S113" i="2"/>
  <c r="O113" i="2"/>
  <c r="D113" i="2"/>
  <c r="E113" i="2"/>
  <c r="F113" i="2"/>
  <c r="G113" i="2"/>
  <c r="H113" i="2"/>
  <c r="I113" i="2"/>
  <c r="J113" i="2"/>
  <c r="K113" i="2"/>
  <c r="M113" i="2"/>
  <c r="U112" i="2"/>
  <c r="V112" i="2"/>
  <c r="W112" i="2"/>
  <c r="Z112" i="2"/>
  <c r="U38" i="1"/>
  <c r="AA112" i="2"/>
  <c r="T112" i="2"/>
  <c r="P112" i="2"/>
  <c r="Q112" i="2"/>
  <c r="R112" i="2"/>
  <c r="S112" i="2"/>
  <c r="O112" i="2"/>
  <c r="D112" i="2"/>
  <c r="E112" i="2"/>
  <c r="F112" i="2"/>
  <c r="G112" i="2"/>
  <c r="H112" i="2"/>
  <c r="I112" i="2"/>
  <c r="J112" i="2"/>
  <c r="K112" i="2"/>
  <c r="M112" i="2"/>
  <c r="U111" i="2"/>
  <c r="V111" i="2"/>
  <c r="W111" i="2"/>
  <c r="Z111" i="2"/>
  <c r="U32" i="1"/>
  <c r="AA111" i="2"/>
  <c r="T111" i="2"/>
  <c r="P111" i="2"/>
  <c r="Q111" i="2"/>
  <c r="R111" i="2"/>
  <c r="S111" i="2"/>
  <c r="O111" i="2"/>
  <c r="D111" i="2"/>
  <c r="E111" i="2"/>
  <c r="F111" i="2"/>
  <c r="G111" i="2"/>
  <c r="H111" i="2"/>
  <c r="I111" i="2"/>
  <c r="J111" i="2"/>
  <c r="K111" i="2"/>
  <c r="M111" i="2"/>
  <c r="U110" i="2"/>
  <c r="V110" i="2"/>
  <c r="W110" i="2"/>
  <c r="Z110" i="2"/>
  <c r="U27" i="1"/>
  <c r="AA110" i="2"/>
  <c r="T110" i="2"/>
  <c r="P110" i="2"/>
  <c r="Q110" i="2"/>
  <c r="R110" i="2"/>
  <c r="S110" i="2"/>
  <c r="O110" i="2"/>
  <c r="D110" i="2"/>
  <c r="E110" i="2"/>
  <c r="F110" i="2"/>
  <c r="G110" i="2"/>
  <c r="H110" i="2"/>
  <c r="I110" i="2"/>
  <c r="J110" i="2"/>
  <c r="K110" i="2"/>
  <c r="M110" i="2"/>
  <c r="U109" i="2"/>
  <c r="V109" i="2"/>
  <c r="W109" i="2"/>
  <c r="Z109" i="2"/>
  <c r="U24" i="1"/>
  <c r="AA109" i="2"/>
  <c r="T109" i="2"/>
  <c r="P109" i="2"/>
  <c r="Q109" i="2"/>
  <c r="R109" i="2"/>
  <c r="S109" i="2"/>
  <c r="O109" i="2"/>
  <c r="D109" i="2"/>
  <c r="E109" i="2"/>
  <c r="F109" i="2"/>
  <c r="G109" i="2"/>
  <c r="H109" i="2"/>
  <c r="I109" i="2"/>
  <c r="J109" i="2"/>
  <c r="K109" i="2"/>
  <c r="M109" i="2"/>
  <c r="U108" i="2"/>
  <c r="V108" i="2"/>
  <c r="W108" i="2"/>
  <c r="Z108" i="2"/>
  <c r="U20" i="1"/>
  <c r="AA108" i="2"/>
  <c r="T108" i="2"/>
  <c r="P108" i="2"/>
  <c r="Q108" i="2"/>
  <c r="R108" i="2"/>
  <c r="S108" i="2"/>
  <c r="O108" i="2"/>
  <c r="D108" i="2"/>
  <c r="E108" i="2"/>
  <c r="F108" i="2"/>
  <c r="G108" i="2"/>
  <c r="H108" i="2"/>
  <c r="I108" i="2"/>
  <c r="J108" i="2"/>
  <c r="K108" i="2"/>
  <c r="M108" i="2"/>
  <c r="U107" i="2"/>
  <c r="V107" i="2"/>
  <c r="W107" i="2"/>
  <c r="Z107" i="2"/>
  <c r="U16" i="1"/>
  <c r="AA107" i="2"/>
  <c r="T107" i="2"/>
  <c r="P107" i="2"/>
  <c r="Q107" i="2"/>
  <c r="R107" i="2"/>
  <c r="S107" i="2"/>
  <c r="O107" i="2"/>
  <c r="D107" i="2"/>
  <c r="E107" i="2"/>
  <c r="F107" i="2"/>
  <c r="G107" i="2"/>
  <c r="H107" i="2"/>
  <c r="I107" i="2"/>
  <c r="J107" i="2"/>
  <c r="K107" i="2"/>
  <c r="M107" i="2"/>
  <c r="U106" i="2"/>
  <c r="V106" i="2"/>
  <c r="W106" i="2"/>
  <c r="Z106" i="2"/>
  <c r="U13" i="1"/>
  <c r="AA106" i="2"/>
  <c r="T106" i="2"/>
  <c r="P106" i="2"/>
  <c r="Q106" i="2"/>
  <c r="R106" i="2"/>
  <c r="S106" i="2"/>
  <c r="O106" i="2"/>
  <c r="D106" i="2"/>
  <c r="E106" i="2"/>
  <c r="F106" i="2"/>
  <c r="G106" i="2"/>
  <c r="H106" i="2"/>
  <c r="I106" i="2"/>
  <c r="J106" i="2"/>
  <c r="K106" i="2"/>
  <c r="M106" i="2"/>
  <c r="U105" i="2"/>
  <c r="V105" i="2"/>
  <c r="W105" i="2"/>
  <c r="Z105" i="2"/>
  <c r="U8" i="1"/>
  <c r="AA105" i="2"/>
  <c r="T105" i="2"/>
  <c r="P105" i="2"/>
  <c r="Q105" i="2"/>
  <c r="R105" i="2"/>
  <c r="S105" i="2"/>
  <c r="O105" i="2"/>
  <c r="D105" i="2"/>
  <c r="E105" i="2"/>
  <c r="F105" i="2"/>
  <c r="G105" i="2"/>
  <c r="H105" i="2"/>
  <c r="I105" i="2"/>
  <c r="J105" i="2"/>
  <c r="K105" i="2"/>
  <c r="M105" i="2"/>
  <c r="U104" i="2"/>
  <c r="V104" i="2"/>
  <c r="W104" i="2"/>
  <c r="Z104" i="2"/>
  <c r="U3" i="1"/>
  <c r="AA104" i="2"/>
  <c r="T104" i="2"/>
  <c r="P104" i="2"/>
  <c r="Q104" i="2"/>
  <c r="R104" i="2"/>
  <c r="S104" i="2"/>
  <c r="O104" i="2"/>
  <c r="D104" i="2"/>
  <c r="E104" i="2"/>
  <c r="F104" i="2"/>
  <c r="G104" i="2"/>
  <c r="H104" i="2"/>
  <c r="I104" i="2"/>
  <c r="J104" i="2"/>
  <c r="K104" i="2"/>
  <c r="M104" i="2"/>
  <c r="N619" i="1"/>
  <c r="N620" i="1"/>
  <c r="N621" i="1"/>
  <c r="N622" i="1"/>
  <c r="O619" i="1"/>
  <c r="O620" i="1"/>
  <c r="O621" i="1"/>
  <c r="O622" i="1"/>
  <c r="P619" i="1"/>
  <c r="P620" i="1"/>
  <c r="P621" i="1"/>
  <c r="P622" i="1"/>
  <c r="Q619" i="1"/>
  <c r="Q620" i="1"/>
  <c r="Q621" i="1"/>
  <c r="Q622" i="1"/>
  <c r="R622" i="1"/>
  <c r="T618" i="1"/>
  <c r="T619" i="1"/>
  <c r="T620" i="1"/>
  <c r="T621" i="1"/>
  <c r="T622" i="1"/>
  <c r="N623" i="1"/>
  <c r="O623" i="1"/>
  <c r="P623" i="1"/>
  <c r="Q623" i="1"/>
  <c r="R623" i="1"/>
  <c r="T623" i="1"/>
  <c r="N626" i="1"/>
  <c r="N627" i="1"/>
  <c r="N628" i="1"/>
  <c r="N629" i="1"/>
  <c r="O626" i="1"/>
  <c r="O627" i="1"/>
  <c r="O628" i="1"/>
  <c r="O629" i="1"/>
  <c r="P626" i="1"/>
  <c r="P627" i="1"/>
  <c r="P628" i="1"/>
  <c r="P629" i="1"/>
  <c r="Q626" i="1"/>
  <c r="Q627" i="1"/>
  <c r="Q628" i="1"/>
  <c r="Q629" i="1"/>
  <c r="R629" i="1"/>
  <c r="T629" i="1"/>
  <c r="N632" i="1"/>
  <c r="N633" i="1"/>
  <c r="N634" i="1"/>
  <c r="N635" i="1"/>
  <c r="O632" i="1"/>
  <c r="O633" i="1"/>
  <c r="O634" i="1"/>
  <c r="O635" i="1"/>
  <c r="P632" i="1"/>
  <c r="P633" i="1"/>
  <c r="P634" i="1"/>
  <c r="P635" i="1"/>
  <c r="Q632" i="1"/>
  <c r="Q633" i="1"/>
  <c r="Q634" i="1"/>
  <c r="Q635" i="1"/>
  <c r="R635" i="1"/>
  <c r="T631" i="1"/>
  <c r="T632" i="1"/>
  <c r="T633" i="1"/>
  <c r="T634" i="1"/>
  <c r="T635" i="1"/>
  <c r="N636" i="1"/>
  <c r="O636" i="1"/>
  <c r="P636" i="1"/>
  <c r="Q636" i="1"/>
  <c r="R636" i="1"/>
  <c r="T636" i="1"/>
  <c r="N637" i="1"/>
  <c r="O637" i="1"/>
  <c r="P637" i="1"/>
  <c r="Q637" i="1"/>
  <c r="R637" i="1"/>
  <c r="T637" i="1"/>
  <c r="N607" i="1"/>
  <c r="N608" i="1"/>
  <c r="N609" i="1"/>
  <c r="N610" i="1"/>
  <c r="O607" i="1"/>
  <c r="O608" i="1"/>
  <c r="O609" i="1"/>
  <c r="O610" i="1"/>
  <c r="P607" i="1"/>
  <c r="P608" i="1"/>
  <c r="P609" i="1"/>
  <c r="P610" i="1"/>
  <c r="Q607" i="1"/>
  <c r="Q608" i="1"/>
  <c r="Q609" i="1"/>
  <c r="Q610" i="1"/>
  <c r="R607" i="1"/>
  <c r="R608" i="1"/>
  <c r="R609" i="1"/>
  <c r="R610" i="1"/>
  <c r="T606" i="1"/>
  <c r="T607" i="1"/>
  <c r="T608" i="1"/>
  <c r="T609" i="1"/>
  <c r="T610" i="1"/>
  <c r="N611" i="1"/>
  <c r="O611" i="1"/>
  <c r="P611" i="1"/>
  <c r="Q611" i="1"/>
  <c r="R611" i="1"/>
  <c r="T611" i="1"/>
  <c r="N600" i="1"/>
  <c r="N601" i="1"/>
  <c r="N602" i="1"/>
  <c r="N603" i="1"/>
  <c r="O600" i="1"/>
  <c r="O601" i="1"/>
  <c r="O602" i="1"/>
  <c r="O603" i="1"/>
  <c r="P600" i="1"/>
  <c r="P601" i="1"/>
  <c r="P602" i="1"/>
  <c r="P603" i="1"/>
  <c r="Q600" i="1"/>
  <c r="Q601" i="1"/>
  <c r="Q602" i="1"/>
  <c r="Q603" i="1"/>
  <c r="R600" i="1"/>
  <c r="R601" i="1"/>
  <c r="R602" i="1"/>
  <c r="R603" i="1"/>
  <c r="T599" i="1"/>
  <c r="T600" i="1"/>
  <c r="T601" i="1"/>
  <c r="T602" i="1"/>
  <c r="T603" i="1"/>
  <c r="N604" i="1"/>
  <c r="O604" i="1"/>
  <c r="P604" i="1"/>
  <c r="Q604" i="1"/>
  <c r="R604" i="1"/>
  <c r="T604" i="1"/>
  <c r="N439" i="1"/>
  <c r="N440" i="1"/>
  <c r="N441" i="1"/>
  <c r="N442" i="1"/>
  <c r="O439" i="1"/>
  <c r="O440" i="1"/>
  <c r="O441" i="1"/>
  <c r="O442" i="1"/>
  <c r="P439" i="1"/>
  <c r="P440" i="1"/>
  <c r="P441" i="1"/>
  <c r="P442" i="1"/>
  <c r="Q439" i="1"/>
  <c r="Q440" i="1"/>
  <c r="Q441" i="1"/>
  <c r="Q442" i="1"/>
  <c r="T438" i="1"/>
  <c r="T439" i="1"/>
  <c r="T440" i="1"/>
  <c r="T441" i="1"/>
  <c r="T442" i="1"/>
  <c r="N443" i="1"/>
  <c r="O443" i="1"/>
  <c r="P443" i="1"/>
  <c r="Q443" i="1"/>
  <c r="T443" i="1"/>
  <c r="N435" i="1"/>
  <c r="O432" i="1"/>
  <c r="O433" i="1"/>
  <c r="O434" i="1"/>
  <c r="O435" i="1"/>
  <c r="P432" i="1"/>
  <c r="P433" i="1"/>
  <c r="P434" i="1"/>
  <c r="P435" i="1"/>
  <c r="Q432" i="1"/>
  <c r="Q433" i="1"/>
  <c r="Q434" i="1"/>
  <c r="Q435" i="1"/>
  <c r="T433" i="1"/>
  <c r="T434" i="1"/>
  <c r="T435" i="1"/>
  <c r="O425" i="1"/>
  <c r="O426" i="1"/>
  <c r="O427" i="1"/>
  <c r="P425" i="1"/>
  <c r="P426" i="1"/>
  <c r="P427" i="1"/>
  <c r="Q425" i="1"/>
  <c r="Q426" i="1"/>
  <c r="Q427" i="1"/>
  <c r="T426" i="1"/>
  <c r="T427" i="1"/>
  <c r="O428" i="1"/>
  <c r="P428" i="1"/>
  <c r="Q428" i="1"/>
  <c r="T428" i="1"/>
  <c r="O429" i="1"/>
  <c r="P429" i="1"/>
  <c r="Q429" i="1"/>
  <c r="T429" i="1"/>
  <c r="N428" i="1"/>
  <c r="N429" i="1"/>
  <c r="O418" i="1"/>
  <c r="O419" i="1"/>
  <c r="O420" i="1"/>
  <c r="P418" i="1"/>
  <c r="P419" i="1"/>
  <c r="P420" i="1"/>
  <c r="Q418" i="1"/>
  <c r="Q419" i="1"/>
  <c r="Q420" i="1"/>
  <c r="T417" i="1"/>
  <c r="T418" i="1"/>
  <c r="T419" i="1"/>
  <c r="T420" i="1"/>
  <c r="O421" i="1"/>
  <c r="P421" i="1"/>
  <c r="Q421" i="1"/>
  <c r="T421" i="1"/>
  <c r="O422" i="1"/>
  <c r="P422" i="1"/>
  <c r="Q422" i="1"/>
  <c r="T422" i="1"/>
  <c r="N418" i="1"/>
  <c r="N419" i="1"/>
  <c r="N420" i="1"/>
  <c r="N421" i="1"/>
  <c r="N422" i="1"/>
  <c r="R632" i="1"/>
  <c r="R633" i="1"/>
  <c r="R634" i="1"/>
  <c r="T625" i="1"/>
  <c r="T626" i="1"/>
  <c r="T627" i="1"/>
  <c r="T628" i="1"/>
  <c r="R626" i="1"/>
  <c r="R627" i="1"/>
  <c r="R628" i="1"/>
  <c r="R619" i="1"/>
  <c r="R620" i="1"/>
  <c r="R621" i="1"/>
  <c r="T613" i="1"/>
  <c r="T614" i="1"/>
  <c r="T615" i="1"/>
  <c r="T616" i="1"/>
  <c r="R614" i="1"/>
  <c r="R615" i="1"/>
  <c r="R616" i="1"/>
  <c r="Q614" i="1"/>
  <c r="Q615" i="1"/>
  <c r="Q616" i="1"/>
  <c r="P614" i="1"/>
  <c r="P615" i="1"/>
  <c r="P616" i="1"/>
  <c r="O614" i="1"/>
  <c r="O615" i="1"/>
  <c r="O616" i="1"/>
  <c r="N614" i="1"/>
  <c r="N615" i="1"/>
  <c r="N616" i="1"/>
  <c r="T431" i="1"/>
  <c r="T432" i="1"/>
  <c r="N432" i="1"/>
  <c r="N433" i="1"/>
  <c r="N434" i="1"/>
  <c r="T424" i="1"/>
  <c r="T425" i="1"/>
  <c r="N425" i="1"/>
  <c r="N426" i="1"/>
  <c r="N427" i="1"/>
  <c r="T410" i="1"/>
  <c r="T411" i="1"/>
  <c r="N411" i="1"/>
  <c r="N412" i="1"/>
  <c r="N413" i="1"/>
  <c r="T405" i="1"/>
  <c r="T406" i="1"/>
  <c r="T407" i="1"/>
  <c r="T408" i="1"/>
  <c r="Q406" i="1"/>
  <c r="Q407" i="1"/>
  <c r="Q408" i="1"/>
  <c r="P406" i="1"/>
  <c r="P407" i="1"/>
  <c r="P408" i="1"/>
  <c r="O406" i="1"/>
  <c r="O407" i="1"/>
  <c r="O408" i="1"/>
  <c r="N406" i="1"/>
  <c r="N407" i="1"/>
  <c r="N408" i="1"/>
  <c r="O398" i="1"/>
  <c r="O399" i="1"/>
  <c r="O400" i="1"/>
  <c r="O401" i="1"/>
  <c r="P398" i="1"/>
  <c r="P399" i="1"/>
  <c r="P400" i="1"/>
  <c r="P401" i="1"/>
  <c r="Q398" i="1"/>
  <c r="Q399" i="1"/>
  <c r="Q400" i="1"/>
  <c r="Q401" i="1"/>
  <c r="T398" i="1"/>
  <c r="T399" i="1"/>
  <c r="T400" i="1"/>
  <c r="T401" i="1"/>
  <c r="O402" i="1"/>
  <c r="P402" i="1"/>
  <c r="Q402" i="1"/>
  <c r="T402" i="1"/>
  <c r="N399" i="1"/>
  <c r="N400" i="1"/>
  <c r="N401" i="1"/>
  <c r="N402" i="1"/>
  <c r="T391" i="1"/>
  <c r="T392" i="1"/>
  <c r="T393" i="1"/>
  <c r="T394" i="1"/>
  <c r="T395" i="1"/>
  <c r="O391" i="1"/>
  <c r="O392" i="1"/>
  <c r="O393" i="1"/>
  <c r="O394" i="1"/>
  <c r="P391" i="1"/>
  <c r="P392" i="1"/>
  <c r="P393" i="1"/>
  <c r="P394" i="1"/>
  <c r="Q391" i="1"/>
  <c r="Q392" i="1"/>
  <c r="Q393" i="1"/>
  <c r="Q394" i="1"/>
  <c r="O395" i="1"/>
  <c r="P395" i="1"/>
  <c r="Q395" i="1"/>
  <c r="N392" i="1"/>
  <c r="N393" i="1"/>
  <c r="N394" i="1"/>
  <c r="N395" i="1"/>
  <c r="U386" i="1"/>
  <c r="T375" i="1"/>
  <c r="T376" i="1"/>
  <c r="T377" i="1"/>
  <c r="T378" i="1"/>
  <c r="T379" i="1"/>
  <c r="O375" i="1"/>
  <c r="O376" i="1"/>
  <c r="O377" i="1"/>
  <c r="O378" i="1"/>
  <c r="P375" i="1"/>
  <c r="P376" i="1"/>
  <c r="P377" i="1"/>
  <c r="P378" i="1"/>
  <c r="Q375" i="1"/>
  <c r="Q376" i="1"/>
  <c r="Q377" i="1"/>
  <c r="Q378" i="1"/>
  <c r="O379" i="1"/>
  <c r="P379" i="1"/>
  <c r="Q379" i="1"/>
  <c r="N376" i="1"/>
  <c r="N377" i="1"/>
  <c r="N378" i="1"/>
  <c r="N379" i="1"/>
  <c r="O370" i="1"/>
  <c r="O371" i="1"/>
  <c r="P370" i="1"/>
  <c r="P371" i="1"/>
  <c r="Q370" i="1"/>
  <c r="Q371" i="1"/>
  <c r="T371" i="1"/>
  <c r="O372" i="1"/>
  <c r="P372" i="1"/>
  <c r="Q372" i="1"/>
  <c r="T372" i="1"/>
  <c r="N370" i="1"/>
  <c r="N371" i="1"/>
  <c r="N372" i="1"/>
  <c r="T369" i="1"/>
  <c r="T370" i="1"/>
  <c r="T362" i="1"/>
  <c r="T363" i="1"/>
  <c r="T364" i="1"/>
  <c r="T365" i="1"/>
  <c r="T366" i="1"/>
  <c r="T367" i="1"/>
  <c r="O363" i="1"/>
  <c r="O364" i="1"/>
  <c r="O365" i="1"/>
  <c r="O366" i="1"/>
  <c r="P363" i="1"/>
  <c r="P364" i="1"/>
  <c r="P365" i="1"/>
  <c r="P366" i="1"/>
  <c r="Q363" i="1"/>
  <c r="Q364" i="1"/>
  <c r="Q365" i="1"/>
  <c r="Q366" i="1"/>
  <c r="O367" i="1"/>
  <c r="P367" i="1"/>
  <c r="Q367" i="1"/>
  <c r="N363" i="1"/>
  <c r="N364" i="1"/>
  <c r="N365" i="1"/>
  <c r="N366" i="1"/>
  <c r="N367" i="1"/>
  <c r="T355" i="1"/>
  <c r="T356" i="1"/>
  <c r="T357" i="1"/>
  <c r="T358" i="1"/>
  <c r="T359" i="1"/>
  <c r="T360" i="1"/>
  <c r="O356" i="1"/>
  <c r="O357" i="1"/>
  <c r="O358" i="1"/>
  <c r="O359" i="1"/>
  <c r="P356" i="1"/>
  <c r="P357" i="1"/>
  <c r="P358" i="1"/>
  <c r="P359" i="1"/>
  <c r="Q356" i="1"/>
  <c r="Q357" i="1"/>
  <c r="Q358" i="1"/>
  <c r="Q359" i="1"/>
  <c r="O360" i="1"/>
  <c r="P360" i="1"/>
  <c r="Q360" i="1"/>
  <c r="N356" i="1"/>
  <c r="N357" i="1"/>
  <c r="N358" i="1"/>
  <c r="N359" i="1"/>
  <c r="N360" i="1"/>
  <c r="T351" i="1"/>
  <c r="T352" i="1"/>
  <c r="T353" i="1"/>
  <c r="Q352" i="1"/>
  <c r="Q353" i="1"/>
  <c r="P352" i="1"/>
  <c r="P353" i="1"/>
  <c r="O352" i="1"/>
  <c r="O353" i="1"/>
  <c r="N352" i="1"/>
  <c r="N353" i="1"/>
  <c r="T337" i="1"/>
  <c r="T338" i="1"/>
  <c r="T339" i="1"/>
  <c r="T340" i="1"/>
  <c r="T341" i="1"/>
  <c r="T342" i="1"/>
  <c r="T343" i="1"/>
  <c r="O338" i="1"/>
  <c r="O339" i="1"/>
  <c r="O340" i="1"/>
  <c r="O341" i="1"/>
  <c r="P338" i="1"/>
  <c r="P339" i="1"/>
  <c r="P340" i="1"/>
  <c r="P341" i="1"/>
  <c r="Q338" i="1"/>
  <c r="Q339" i="1"/>
  <c r="Q340" i="1"/>
  <c r="Q341" i="1"/>
  <c r="O342" i="1"/>
  <c r="P342" i="1"/>
  <c r="Q342" i="1"/>
  <c r="O343" i="1"/>
  <c r="P343" i="1"/>
  <c r="Q343" i="1"/>
  <c r="N338" i="1"/>
  <c r="N339" i="1"/>
  <c r="N340" i="1"/>
  <c r="N341" i="1"/>
  <c r="N342" i="1"/>
  <c r="N343" i="1"/>
  <c r="O325" i="1"/>
  <c r="O326" i="1"/>
  <c r="O327" i="1"/>
  <c r="O328" i="1"/>
  <c r="O329" i="1"/>
  <c r="P325" i="1"/>
  <c r="P326" i="1"/>
  <c r="P327" i="1"/>
  <c r="P328" i="1"/>
  <c r="P329" i="1"/>
  <c r="Q325" i="1"/>
  <c r="Q326" i="1"/>
  <c r="Q327" i="1"/>
  <c r="Q328" i="1"/>
  <c r="Q329" i="1"/>
  <c r="N326" i="1"/>
  <c r="N327" i="1"/>
  <c r="N328" i="1"/>
  <c r="N329" i="1"/>
  <c r="T325" i="1"/>
  <c r="T326" i="1"/>
  <c r="T327" i="1"/>
  <c r="T328" i="1"/>
  <c r="T329" i="1"/>
  <c r="T308" i="1"/>
  <c r="T309" i="1"/>
  <c r="T310" i="1"/>
  <c r="Q309" i="1"/>
  <c r="Q310" i="1"/>
  <c r="P309" i="1"/>
  <c r="P310" i="1"/>
  <c r="O309" i="1"/>
  <c r="O310" i="1"/>
  <c r="N309" i="1"/>
  <c r="N310" i="1"/>
  <c r="T298" i="1"/>
  <c r="T299" i="1"/>
  <c r="T300" i="1"/>
  <c r="O299" i="1"/>
  <c r="P299" i="1"/>
  <c r="Q299" i="1"/>
  <c r="O300" i="1"/>
  <c r="P300" i="1"/>
  <c r="Q300" i="1"/>
  <c r="N299" i="1"/>
  <c r="N300" i="1"/>
  <c r="T397" i="1"/>
  <c r="N398" i="1"/>
  <c r="T390" i="1"/>
  <c r="N391" i="1"/>
  <c r="T381" i="1"/>
  <c r="T382" i="1"/>
  <c r="T383" i="1"/>
  <c r="T384" i="1"/>
  <c r="T385" i="1"/>
  <c r="Q382" i="1"/>
  <c r="Q383" i="1"/>
  <c r="Q384" i="1"/>
  <c r="Q385" i="1"/>
  <c r="P382" i="1"/>
  <c r="P383" i="1"/>
  <c r="P384" i="1"/>
  <c r="P385" i="1"/>
  <c r="O382" i="1"/>
  <c r="O383" i="1"/>
  <c r="O384" i="1"/>
  <c r="O385" i="1"/>
  <c r="N382" i="1"/>
  <c r="N383" i="1"/>
  <c r="N384" i="1"/>
  <c r="N385" i="1"/>
  <c r="T374" i="1"/>
  <c r="N375" i="1"/>
  <c r="T345" i="1"/>
  <c r="T346" i="1"/>
  <c r="T347" i="1"/>
  <c r="T348" i="1"/>
  <c r="T349" i="1"/>
  <c r="Q346" i="1"/>
  <c r="Q347" i="1"/>
  <c r="Q348" i="1"/>
  <c r="Q349" i="1"/>
  <c r="P346" i="1"/>
  <c r="P347" i="1"/>
  <c r="P348" i="1"/>
  <c r="P349" i="1"/>
  <c r="O346" i="1"/>
  <c r="O347" i="1"/>
  <c r="O348" i="1"/>
  <c r="O349" i="1"/>
  <c r="N346" i="1"/>
  <c r="N347" i="1"/>
  <c r="N348" i="1"/>
  <c r="N349" i="1"/>
  <c r="T331" i="1"/>
  <c r="T332" i="1"/>
  <c r="T333" i="1"/>
  <c r="T334" i="1"/>
  <c r="T335" i="1"/>
  <c r="Q332" i="1"/>
  <c r="Q333" i="1"/>
  <c r="Q334" i="1"/>
  <c r="Q335" i="1"/>
  <c r="P332" i="1"/>
  <c r="P333" i="1"/>
  <c r="P334" i="1"/>
  <c r="P335" i="1"/>
  <c r="O332" i="1"/>
  <c r="O333" i="1"/>
  <c r="O334" i="1"/>
  <c r="O335" i="1"/>
  <c r="N332" i="1"/>
  <c r="N333" i="1"/>
  <c r="N334" i="1"/>
  <c r="N335" i="1"/>
  <c r="T318" i="1"/>
  <c r="T319" i="1"/>
  <c r="T320" i="1"/>
  <c r="T321" i="1"/>
  <c r="T322" i="1"/>
  <c r="Q319" i="1"/>
  <c r="Q320" i="1"/>
  <c r="Q321" i="1"/>
  <c r="Q322" i="1"/>
  <c r="P319" i="1"/>
  <c r="P320" i="1"/>
  <c r="P321" i="1"/>
  <c r="P322" i="1"/>
  <c r="O319" i="1"/>
  <c r="O320" i="1"/>
  <c r="O321" i="1"/>
  <c r="O322" i="1"/>
  <c r="N319" i="1"/>
  <c r="N320" i="1"/>
  <c r="N321" i="1"/>
  <c r="N322" i="1"/>
  <c r="T324" i="1"/>
  <c r="N325" i="1"/>
  <c r="T312" i="1"/>
  <c r="T313" i="1"/>
  <c r="T314" i="1"/>
  <c r="T315" i="1"/>
  <c r="T316" i="1"/>
  <c r="Q313" i="1"/>
  <c r="Q314" i="1"/>
  <c r="Q315" i="1"/>
  <c r="Q316" i="1"/>
  <c r="P313" i="1"/>
  <c r="P314" i="1"/>
  <c r="P315" i="1"/>
  <c r="P316" i="1"/>
  <c r="O313" i="1"/>
  <c r="O314" i="1"/>
  <c r="O315" i="1"/>
  <c r="O316" i="1"/>
  <c r="N313" i="1"/>
  <c r="N314" i="1"/>
  <c r="N315" i="1"/>
  <c r="N316" i="1"/>
  <c r="T302" i="1"/>
  <c r="T303" i="1"/>
  <c r="T304" i="1"/>
  <c r="T305" i="1"/>
  <c r="T306" i="1"/>
  <c r="Q303" i="1"/>
  <c r="Q304" i="1"/>
  <c r="Q305" i="1"/>
  <c r="Q306" i="1"/>
  <c r="P303" i="1"/>
  <c r="P304" i="1"/>
  <c r="P305" i="1"/>
  <c r="P306" i="1"/>
  <c r="O303" i="1"/>
  <c r="O304" i="1"/>
  <c r="O305" i="1"/>
  <c r="O306" i="1"/>
  <c r="N303" i="1"/>
  <c r="N304" i="1"/>
  <c r="N305" i="1"/>
  <c r="N306" i="1"/>
  <c r="T284" i="1"/>
  <c r="T285" i="1"/>
  <c r="T286" i="1"/>
  <c r="T287" i="1"/>
  <c r="T288" i="1"/>
  <c r="Q285" i="1"/>
  <c r="Q286" i="1"/>
  <c r="Q287" i="1"/>
  <c r="Q288" i="1"/>
  <c r="P285" i="1"/>
  <c r="P286" i="1"/>
  <c r="P287" i="1"/>
  <c r="P288" i="1"/>
  <c r="O285" i="1"/>
  <c r="O286" i="1"/>
  <c r="O287" i="1"/>
  <c r="O288" i="1"/>
  <c r="N285" i="1"/>
  <c r="N286" i="1"/>
  <c r="N287" i="1"/>
  <c r="N288" i="1"/>
  <c r="T290" i="1"/>
  <c r="T291" i="1"/>
  <c r="T292" i="1"/>
  <c r="T293" i="1"/>
  <c r="T294" i="1"/>
  <c r="T295" i="1"/>
  <c r="T296" i="1"/>
  <c r="O291" i="1"/>
  <c r="O292" i="1"/>
  <c r="O293" i="1"/>
  <c r="O294" i="1"/>
  <c r="O295" i="1"/>
  <c r="O296" i="1"/>
  <c r="P291" i="1"/>
  <c r="P292" i="1"/>
  <c r="P293" i="1"/>
  <c r="P294" i="1"/>
  <c r="P295" i="1"/>
  <c r="P296" i="1"/>
  <c r="Q291" i="1"/>
  <c r="Q292" i="1"/>
  <c r="Q293" i="1"/>
  <c r="Q294" i="1"/>
  <c r="Q295" i="1"/>
  <c r="Q296" i="1"/>
  <c r="N291" i="1"/>
  <c r="N292" i="1"/>
  <c r="N293" i="1"/>
  <c r="N294" i="1"/>
  <c r="N295" i="1"/>
  <c r="N296" i="1"/>
  <c r="T277" i="1"/>
  <c r="T278" i="1"/>
  <c r="T279" i="1"/>
  <c r="T280" i="1"/>
  <c r="T281" i="1"/>
  <c r="T282" i="1"/>
  <c r="Q278" i="1"/>
  <c r="Q279" i="1"/>
  <c r="Q280" i="1"/>
  <c r="Q281" i="1"/>
  <c r="Q282" i="1"/>
  <c r="P278" i="1"/>
  <c r="P279" i="1"/>
  <c r="P280" i="1"/>
  <c r="P281" i="1"/>
  <c r="P282" i="1"/>
  <c r="O278" i="1"/>
  <c r="O279" i="1"/>
  <c r="O280" i="1"/>
  <c r="O281" i="1"/>
  <c r="O282" i="1"/>
  <c r="N278" i="1"/>
  <c r="N279" i="1"/>
  <c r="N280" i="1"/>
  <c r="N281" i="1"/>
  <c r="N282" i="1"/>
  <c r="T270" i="1"/>
  <c r="T271" i="1"/>
  <c r="T272" i="1"/>
  <c r="T273" i="1"/>
  <c r="T274" i="1"/>
  <c r="T275" i="1"/>
  <c r="Q271" i="1"/>
  <c r="Q272" i="1"/>
  <c r="Q273" i="1"/>
  <c r="Q274" i="1"/>
  <c r="Q275" i="1"/>
  <c r="P271" i="1"/>
  <c r="P272" i="1"/>
  <c r="P273" i="1"/>
  <c r="P274" i="1"/>
  <c r="P275" i="1"/>
  <c r="O271" i="1"/>
  <c r="O272" i="1"/>
  <c r="O273" i="1"/>
  <c r="O274" i="1"/>
  <c r="O275" i="1"/>
  <c r="N271" i="1"/>
  <c r="N272" i="1"/>
  <c r="N273" i="1"/>
  <c r="N274" i="1"/>
  <c r="N275" i="1"/>
  <c r="T263" i="1"/>
  <c r="T264" i="1"/>
  <c r="T265" i="1"/>
  <c r="T266" i="1"/>
  <c r="T267" i="1"/>
  <c r="T268" i="1"/>
  <c r="Q264" i="1"/>
  <c r="Q265" i="1"/>
  <c r="Q266" i="1"/>
  <c r="Q267" i="1"/>
  <c r="Q268" i="1"/>
  <c r="P264" i="1"/>
  <c r="P265" i="1"/>
  <c r="P266" i="1"/>
  <c r="P267" i="1"/>
  <c r="P268" i="1"/>
  <c r="O264" i="1"/>
  <c r="O265" i="1"/>
  <c r="O266" i="1"/>
  <c r="O267" i="1"/>
  <c r="O268" i="1"/>
  <c r="N264" i="1"/>
  <c r="N265" i="1"/>
  <c r="N266" i="1"/>
  <c r="N267" i="1"/>
  <c r="N268" i="1"/>
  <c r="T257" i="1"/>
  <c r="T258" i="1"/>
  <c r="T259" i="1"/>
  <c r="T260" i="1"/>
  <c r="T261" i="1"/>
  <c r="Q258" i="1"/>
  <c r="Q259" i="1"/>
  <c r="Q260" i="1"/>
  <c r="Q261" i="1"/>
  <c r="P258" i="1"/>
  <c r="P259" i="1"/>
  <c r="P260" i="1"/>
  <c r="P261" i="1"/>
  <c r="O258" i="1"/>
  <c r="O259" i="1"/>
  <c r="O260" i="1"/>
  <c r="O261" i="1"/>
  <c r="N258" i="1"/>
  <c r="N259" i="1"/>
  <c r="N260" i="1"/>
  <c r="N261" i="1"/>
  <c r="T250" i="1"/>
  <c r="T251" i="1"/>
  <c r="T252" i="1"/>
  <c r="T253" i="1"/>
  <c r="T254" i="1"/>
  <c r="T255" i="1"/>
  <c r="O251" i="1"/>
  <c r="O252" i="1"/>
  <c r="O253" i="1"/>
  <c r="O254" i="1"/>
  <c r="O255" i="1"/>
  <c r="P251" i="1"/>
  <c r="P252" i="1"/>
  <c r="P253" i="1"/>
  <c r="P254" i="1"/>
  <c r="P255" i="1"/>
  <c r="Q251" i="1"/>
  <c r="Q252" i="1"/>
  <c r="Q253" i="1"/>
  <c r="Q254" i="1"/>
  <c r="Q255" i="1"/>
  <c r="N251" i="1"/>
  <c r="N252" i="1"/>
  <c r="N253" i="1"/>
  <c r="N254" i="1"/>
  <c r="N255" i="1"/>
  <c r="T243" i="1"/>
  <c r="T244" i="1"/>
  <c r="T245" i="1"/>
  <c r="T246" i="1"/>
  <c r="T247" i="1"/>
  <c r="O244" i="1"/>
  <c r="O245" i="1"/>
  <c r="O246" i="1"/>
  <c r="O247" i="1"/>
  <c r="P244" i="1"/>
  <c r="P245" i="1"/>
  <c r="P246" i="1"/>
  <c r="P247" i="1"/>
  <c r="Q244" i="1"/>
  <c r="Q245" i="1"/>
  <c r="Q246" i="1"/>
  <c r="Q247" i="1"/>
  <c r="N244" i="1"/>
  <c r="N245" i="1"/>
  <c r="N246" i="1"/>
  <c r="N247" i="1"/>
  <c r="U246" i="1"/>
  <c r="U245" i="1"/>
  <c r="U244" i="1"/>
  <c r="U242" i="1"/>
  <c r="T238" i="1"/>
  <c r="T239" i="1"/>
  <c r="T240" i="1"/>
  <c r="T241" i="1"/>
  <c r="U241" i="1"/>
  <c r="Q239" i="1"/>
  <c r="Q240" i="1"/>
  <c r="Q241" i="1"/>
  <c r="P239" i="1"/>
  <c r="P240" i="1"/>
  <c r="P241" i="1"/>
  <c r="O239" i="1"/>
  <c r="O240" i="1"/>
  <c r="O241" i="1"/>
  <c r="N239" i="1"/>
  <c r="N240" i="1"/>
  <c r="N241" i="1"/>
  <c r="U240" i="1"/>
  <c r="U239" i="1"/>
  <c r="U237" i="1"/>
  <c r="T233" i="1"/>
  <c r="T234" i="1"/>
  <c r="T235" i="1"/>
  <c r="T236" i="1"/>
  <c r="O234" i="1"/>
  <c r="P234" i="1"/>
  <c r="Q234" i="1"/>
  <c r="O235" i="1"/>
  <c r="P235" i="1"/>
  <c r="Q235" i="1"/>
  <c r="O236" i="1"/>
  <c r="P236" i="1"/>
  <c r="Q236" i="1"/>
  <c r="N234" i="1"/>
  <c r="N235" i="1"/>
  <c r="N236" i="1"/>
  <c r="T197" i="1"/>
  <c r="T198" i="1"/>
  <c r="T199" i="1"/>
  <c r="T200" i="1"/>
  <c r="T201" i="1"/>
  <c r="T196" i="1"/>
  <c r="T227" i="1"/>
  <c r="T228" i="1"/>
  <c r="T229" i="1"/>
  <c r="T230" i="1"/>
  <c r="T231" i="1"/>
  <c r="Q228" i="1"/>
  <c r="Q229" i="1"/>
  <c r="Q230" i="1"/>
  <c r="Q231" i="1"/>
  <c r="P228" i="1"/>
  <c r="P229" i="1"/>
  <c r="P230" i="1"/>
  <c r="P231" i="1"/>
  <c r="O228" i="1"/>
  <c r="O229" i="1"/>
  <c r="O230" i="1"/>
  <c r="O231" i="1"/>
  <c r="N228" i="1"/>
  <c r="N229" i="1"/>
  <c r="N230" i="1"/>
  <c r="N231" i="1"/>
  <c r="T221" i="1"/>
  <c r="T222" i="1"/>
  <c r="T223" i="1"/>
  <c r="T224" i="1"/>
  <c r="T225" i="1"/>
  <c r="Q222" i="1"/>
  <c r="Q223" i="1"/>
  <c r="Q224" i="1"/>
  <c r="Q225" i="1"/>
  <c r="P222" i="1"/>
  <c r="P223" i="1"/>
  <c r="P224" i="1"/>
  <c r="P225" i="1"/>
  <c r="O222" i="1"/>
  <c r="O223" i="1"/>
  <c r="O224" i="1"/>
  <c r="O225" i="1"/>
  <c r="N222" i="1"/>
  <c r="N223" i="1"/>
  <c r="N224" i="1"/>
  <c r="N225" i="1"/>
  <c r="T215" i="1"/>
  <c r="T216" i="1"/>
  <c r="T217" i="1"/>
  <c r="T218" i="1"/>
  <c r="T219" i="1"/>
  <c r="Q216" i="1"/>
  <c r="Q217" i="1"/>
  <c r="Q218" i="1"/>
  <c r="Q219" i="1"/>
  <c r="P216" i="1"/>
  <c r="P217" i="1"/>
  <c r="P218" i="1"/>
  <c r="P219" i="1"/>
  <c r="O216" i="1"/>
  <c r="O217" i="1"/>
  <c r="O218" i="1"/>
  <c r="O219" i="1"/>
  <c r="N216" i="1"/>
  <c r="N217" i="1"/>
  <c r="N218" i="1"/>
  <c r="N219" i="1"/>
  <c r="T209" i="1"/>
  <c r="T210" i="1"/>
  <c r="T211" i="1"/>
  <c r="T212" i="1"/>
  <c r="T213" i="1"/>
  <c r="Q210" i="1"/>
  <c r="Q211" i="1"/>
  <c r="Q212" i="1"/>
  <c r="Q213" i="1"/>
  <c r="P210" i="1"/>
  <c r="P211" i="1"/>
  <c r="P212" i="1"/>
  <c r="P213" i="1"/>
  <c r="O210" i="1"/>
  <c r="O211" i="1"/>
  <c r="O212" i="1"/>
  <c r="O213" i="1"/>
  <c r="N210" i="1"/>
  <c r="N211" i="1"/>
  <c r="N212" i="1"/>
  <c r="N213" i="1"/>
  <c r="T203" i="1"/>
  <c r="T204" i="1"/>
  <c r="T205" i="1"/>
  <c r="T206" i="1"/>
  <c r="T207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N204" i="1"/>
  <c r="N205" i="1"/>
  <c r="N206" i="1"/>
  <c r="N207" i="1"/>
  <c r="N197" i="1"/>
  <c r="N198" i="1"/>
  <c r="O197" i="1"/>
  <c r="O198" i="1"/>
  <c r="P197" i="1"/>
  <c r="P198" i="1"/>
  <c r="Q197" i="1"/>
  <c r="Q198" i="1"/>
  <c r="R197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O192" i="1"/>
  <c r="P192" i="1"/>
  <c r="Q192" i="1"/>
  <c r="O193" i="1"/>
  <c r="P193" i="1"/>
  <c r="Q193" i="1"/>
  <c r="O194" i="1"/>
  <c r="P194" i="1"/>
  <c r="Q194" i="1"/>
  <c r="N192" i="1"/>
  <c r="N193" i="1"/>
  <c r="N194" i="1"/>
  <c r="T191" i="1"/>
  <c r="T192" i="1"/>
  <c r="T193" i="1"/>
  <c r="T194" i="1"/>
  <c r="T185" i="1"/>
  <c r="T186" i="1"/>
  <c r="T187" i="1"/>
  <c r="T188" i="1"/>
  <c r="T189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N186" i="1"/>
  <c r="N187" i="1"/>
  <c r="N188" i="1"/>
  <c r="N189" i="1"/>
  <c r="T180" i="1"/>
  <c r="T181" i="1"/>
  <c r="T182" i="1"/>
  <c r="T183" i="1"/>
  <c r="N181" i="1"/>
  <c r="O181" i="1"/>
  <c r="P181" i="1"/>
  <c r="Q181" i="1"/>
  <c r="O182" i="1"/>
  <c r="P182" i="1"/>
  <c r="Q182" i="1"/>
  <c r="O183" i="1"/>
  <c r="P183" i="1"/>
  <c r="Q183" i="1"/>
  <c r="N182" i="1"/>
  <c r="N183" i="1"/>
  <c r="T173" i="1"/>
  <c r="T174" i="1"/>
  <c r="T175" i="1"/>
  <c r="T176" i="1"/>
  <c r="T177" i="1"/>
  <c r="T178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N174" i="1"/>
  <c r="N175" i="1"/>
  <c r="N176" i="1"/>
  <c r="N177" i="1"/>
  <c r="N178" i="1"/>
  <c r="T167" i="1"/>
  <c r="T168" i="1"/>
  <c r="T169" i="1"/>
  <c r="T170" i="1"/>
  <c r="T171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N168" i="1"/>
  <c r="N169" i="1"/>
  <c r="N170" i="1"/>
  <c r="N171" i="1"/>
  <c r="T162" i="1"/>
  <c r="T163" i="1"/>
  <c r="T164" i="1"/>
  <c r="T165" i="1"/>
  <c r="O163" i="1"/>
  <c r="P163" i="1"/>
  <c r="Q163" i="1"/>
  <c r="O164" i="1"/>
  <c r="P164" i="1"/>
  <c r="Q164" i="1"/>
  <c r="O165" i="1"/>
  <c r="P165" i="1"/>
  <c r="Q165" i="1"/>
  <c r="N163" i="1"/>
  <c r="N164" i="1"/>
  <c r="N165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N155" i="1"/>
  <c r="N156" i="1"/>
  <c r="N157" i="1"/>
  <c r="N158" i="1"/>
  <c r="N159" i="1"/>
  <c r="N160" i="1"/>
  <c r="T154" i="1"/>
  <c r="T155" i="1"/>
  <c r="T156" i="1"/>
  <c r="T157" i="1"/>
  <c r="T158" i="1"/>
  <c r="T159" i="1"/>
  <c r="T160" i="1"/>
  <c r="T148" i="1"/>
  <c r="T149" i="1"/>
  <c r="T150" i="1"/>
  <c r="T151" i="1"/>
  <c r="T152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N149" i="1"/>
  <c r="N150" i="1"/>
  <c r="N151" i="1"/>
  <c r="N152" i="1"/>
  <c r="T141" i="1"/>
  <c r="T142" i="1"/>
  <c r="T143" i="1"/>
  <c r="T144" i="1"/>
  <c r="T145" i="1"/>
  <c r="T146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N142" i="1"/>
  <c r="N143" i="1"/>
  <c r="N144" i="1"/>
  <c r="N145" i="1"/>
  <c r="N146" i="1"/>
  <c r="T134" i="1"/>
  <c r="T135" i="1"/>
  <c r="T136" i="1"/>
  <c r="T137" i="1"/>
  <c r="T138" i="1"/>
  <c r="T139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N135" i="1"/>
  <c r="N136" i="1"/>
  <c r="N137" i="1"/>
  <c r="N138" i="1"/>
  <c r="N139" i="1"/>
  <c r="T127" i="1"/>
  <c r="T128" i="1"/>
  <c r="T129" i="1"/>
  <c r="T130" i="1"/>
  <c r="T131" i="1"/>
  <c r="T132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N128" i="1"/>
  <c r="N129" i="1"/>
  <c r="N130" i="1"/>
  <c r="N131" i="1"/>
  <c r="N132" i="1"/>
  <c r="T121" i="1"/>
  <c r="T122" i="1"/>
  <c r="T123" i="1"/>
  <c r="T124" i="1"/>
  <c r="T125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N122" i="1"/>
  <c r="N123" i="1"/>
  <c r="N124" i="1"/>
  <c r="N125" i="1"/>
  <c r="T115" i="1"/>
  <c r="T116" i="1"/>
  <c r="T117" i="1"/>
  <c r="T118" i="1"/>
  <c r="T119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N116" i="1"/>
  <c r="N117" i="1"/>
  <c r="N118" i="1"/>
  <c r="N119" i="1"/>
  <c r="T109" i="1"/>
  <c r="T110" i="1"/>
  <c r="T111" i="1"/>
  <c r="T112" i="1"/>
  <c r="T113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N110" i="1"/>
  <c r="N111" i="1"/>
  <c r="N112" i="1"/>
  <c r="N113" i="1"/>
  <c r="T102" i="1"/>
  <c r="T103" i="1"/>
  <c r="T104" i="1"/>
  <c r="T105" i="1"/>
  <c r="T106" i="1"/>
  <c r="T107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N103" i="1"/>
  <c r="N104" i="1"/>
  <c r="N105" i="1"/>
  <c r="N106" i="1"/>
  <c r="N107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N96" i="1"/>
  <c r="N97" i="1"/>
  <c r="N98" i="1"/>
  <c r="N99" i="1"/>
  <c r="N100" i="1"/>
  <c r="T96" i="1"/>
  <c r="T97" i="1"/>
  <c r="T98" i="1"/>
  <c r="T99" i="1"/>
  <c r="T100" i="1"/>
  <c r="T95" i="1"/>
  <c r="T90" i="1"/>
  <c r="T91" i="1"/>
  <c r="T92" i="1"/>
  <c r="T93" i="1"/>
  <c r="T89" i="1"/>
  <c r="O90" i="1"/>
  <c r="P90" i="1"/>
  <c r="Q90" i="1"/>
  <c r="O91" i="1"/>
  <c r="P91" i="1"/>
  <c r="Q91" i="1"/>
  <c r="O92" i="1"/>
  <c r="P92" i="1"/>
  <c r="Q92" i="1"/>
  <c r="O93" i="1"/>
  <c r="P93" i="1"/>
  <c r="Q93" i="1"/>
  <c r="N91" i="1"/>
  <c r="N92" i="1"/>
  <c r="N93" i="1"/>
  <c r="N90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N84" i="1"/>
  <c r="N85" i="1"/>
  <c r="N86" i="1"/>
  <c r="N87" i="1"/>
  <c r="N83" i="1"/>
  <c r="T83" i="1"/>
  <c r="T84" i="1"/>
  <c r="T85" i="1"/>
  <c r="T86" i="1"/>
  <c r="T87" i="1"/>
  <c r="T82" i="1"/>
  <c r="T77" i="1"/>
  <c r="T78" i="1"/>
  <c r="T79" i="1"/>
  <c r="T80" i="1"/>
  <c r="T76" i="1"/>
  <c r="O77" i="1"/>
  <c r="P77" i="1"/>
  <c r="Q77" i="1"/>
  <c r="O78" i="1"/>
  <c r="P78" i="1"/>
  <c r="Q78" i="1"/>
  <c r="O79" i="1"/>
  <c r="P79" i="1"/>
  <c r="Q79" i="1"/>
  <c r="O80" i="1"/>
  <c r="P80" i="1"/>
  <c r="Q80" i="1"/>
  <c r="N78" i="1"/>
  <c r="N79" i="1"/>
  <c r="N80" i="1"/>
  <c r="N77" i="1"/>
  <c r="O72" i="1"/>
  <c r="P72" i="1"/>
  <c r="Q72" i="1"/>
  <c r="O73" i="1"/>
  <c r="P73" i="1"/>
  <c r="Q73" i="1"/>
  <c r="O74" i="1"/>
  <c r="P74" i="1"/>
  <c r="Q74" i="1"/>
  <c r="N73" i="1"/>
  <c r="N74" i="1"/>
  <c r="N72" i="1"/>
  <c r="T72" i="1"/>
  <c r="T73" i="1"/>
  <c r="T74" i="1"/>
  <c r="T71" i="1"/>
  <c r="R72" i="1"/>
  <c r="O67" i="1"/>
  <c r="P67" i="1"/>
  <c r="Q67" i="1"/>
  <c r="O68" i="1"/>
  <c r="P68" i="1"/>
  <c r="Q68" i="1"/>
  <c r="O69" i="1"/>
  <c r="P69" i="1"/>
  <c r="Q69" i="1"/>
  <c r="N68" i="1"/>
  <c r="N69" i="1"/>
  <c r="N67" i="1"/>
  <c r="T67" i="1"/>
  <c r="T68" i="1"/>
  <c r="T69" i="1"/>
  <c r="T66" i="1"/>
  <c r="T64" i="1"/>
  <c r="O59" i="1"/>
  <c r="P59" i="1"/>
  <c r="Q59" i="1"/>
  <c r="O60" i="1"/>
  <c r="P60" i="1"/>
  <c r="Q60" i="1"/>
  <c r="O61" i="1"/>
  <c r="P61" i="1"/>
  <c r="Q61" i="1"/>
  <c r="O62" i="1"/>
  <c r="P62" i="1"/>
  <c r="Q62" i="1"/>
  <c r="N60" i="1"/>
  <c r="N61" i="1"/>
  <c r="N62" i="1"/>
  <c r="N59" i="1"/>
  <c r="T59" i="1"/>
  <c r="T60" i="1"/>
  <c r="T61" i="1"/>
  <c r="T62" i="1"/>
  <c r="T58" i="1"/>
  <c r="O54" i="1"/>
  <c r="P54" i="1"/>
  <c r="Q54" i="1"/>
  <c r="O55" i="1"/>
  <c r="P55" i="1"/>
  <c r="Q55" i="1"/>
  <c r="O56" i="1"/>
  <c r="P56" i="1"/>
  <c r="Q56" i="1"/>
  <c r="N55" i="1"/>
  <c r="N56" i="1"/>
  <c r="N54" i="1"/>
  <c r="T54" i="1"/>
  <c r="T55" i="1"/>
  <c r="T56" i="1"/>
  <c r="T53" i="1"/>
  <c r="O48" i="1"/>
  <c r="P48" i="1"/>
  <c r="Q48" i="1"/>
  <c r="O49" i="1"/>
  <c r="P49" i="1"/>
  <c r="Q49" i="1"/>
  <c r="O50" i="1"/>
  <c r="P50" i="1"/>
  <c r="Q50" i="1"/>
  <c r="O51" i="1"/>
  <c r="P51" i="1"/>
  <c r="Q51" i="1"/>
  <c r="N48" i="1"/>
  <c r="N49" i="1"/>
  <c r="N50" i="1"/>
  <c r="N51" i="1"/>
  <c r="T48" i="1"/>
  <c r="T49" i="1"/>
  <c r="T50" i="1"/>
  <c r="T51" i="1"/>
  <c r="T47" i="1"/>
  <c r="O44" i="1"/>
  <c r="P44" i="1"/>
  <c r="Q44" i="1"/>
  <c r="O45" i="1"/>
  <c r="P45" i="1"/>
  <c r="Q45" i="1"/>
  <c r="N45" i="1"/>
  <c r="N44" i="1"/>
  <c r="T45" i="1"/>
  <c r="T44" i="1"/>
  <c r="T43" i="1"/>
  <c r="O39" i="1"/>
  <c r="P39" i="1"/>
  <c r="Q39" i="1"/>
  <c r="O40" i="1"/>
  <c r="P40" i="1"/>
  <c r="Q40" i="1"/>
  <c r="O41" i="1"/>
  <c r="P41" i="1"/>
  <c r="Q41" i="1"/>
  <c r="N40" i="1"/>
  <c r="N41" i="1"/>
  <c r="N39" i="1"/>
  <c r="T39" i="1"/>
  <c r="T40" i="1"/>
  <c r="T41" i="1"/>
  <c r="T38" i="1"/>
  <c r="N34" i="1"/>
  <c r="O34" i="1"/>
  <c r="P34" i="1"/>
  <c r="Q34" i="1"/>
  <c r="N35" i="1"/>
  <c r="O35" i="1"/>
  <c r="P35" i="1"/>
  <c r="Q35" i="1"/>
  <c r="N36" i="1"/>
  <c r="O36" i="1"/>
  <c r="P36" i="1"/>
  <c r="Q36" i="1"/>
  <c r="O33" i="1"/>
  <c r="P33" i="1"/>
  <c r="Q33" i="1"/>
  <c r="R33" i="1"/>
  <c r="N33" i="1"/>
  <c r="T33" i="1"/>
  <c r="T34" i="1"/>
  <c r="T35" i="1"/>
  <c r="T36" i="1"/>
  <c r="T32" i="1"/>
  <c r="O28" i="1"/>
  <c r="P28" i="1"/>
  <c r="Q28" i="1"/>
  <c r="O29" i="1"/>
  <c r="P29" i="1"/>
  <c r="Q29" i="1"/>
  <c r="O30" i="1"/>
  <c r="P30" i="1"/>
  <c r="Q30" i="1"/>
  <c r="N28" i="1"/>
  <c r="N29" i="1"/>
  <c r="N30" i="1"/>
  <c r="T28" i="1"/>
  <c r="T29" i="1"/>
  <c r="T30" i="1"/>
  <c r="T27" i="1"/>
  <c r="O25" i="1"/>
  <c r="P25" i="1"/>
  <c r="Q25" i="1"/>
  <c r="R25" i="1"/>
  <c r="N25" i="1"/>
  <c r="T25" i="1"/>
  <c r="T24" i="1"/>
  <c r="O21" i="1"/>
  <c r="P21" i="1"/>
  <c r="Q21" i="1"/>
  <c r="O22" i="1"/>
  <c r="P22" i="1"/>
  <c r="Q22" i="1"/>
  <c r="N22" i="1"/>
  <c r="N21" i="1"/>
  <c r="T21" i="1"/>
  <c r="T22" i="1"/>
  <c r="T20" i="1"/>
  <c r="T17" i="1"/>
  <c r="T18" i="1"/>
  <c r="T16" i="1"/>
  <c r="O17" i="1"/>
  <c r="P17" i="1"/>
  <c r="Q17" i="1"/>
  <c r="O18" i="1"/>
  <c r="P18" i="1"/>
  <c r="Q18" i="1"/>
  <c r="N18" i="1"/>
  <c r="N17" i="1"/>
  <c r="O14" i="1"/>
  <c r="P14" i="1"/>
  <c r="Q14" i="1"/>
  <c r="R14" i="1"/>
  <c r="N14" i="1"/>
  <c r="T14" i="1"/>
  <c r="T13" i="1"/>
  <c r="T8" i="1"/>
  <c r="T9" i="1"/>
  <c r="T10" i="1"/>
  <c r="T11" i="1"/>
  <c r="O9" i="1"/>
  <c r="P9" i="1"/>
  <c r="Q9" i="1"/>
  <c r="O10" i="1"/>
  <c r="P10" i="1"/>
  <c r="Q10" i="1"/>
  <c r="O11" i="1"/>
  <c r="P11" i="1"/>
  <c r="Q11" i="1"/>
  <c r="N10" i="1"/>
  <c r="N11" i="1"/>
  <c r="N9" i="1"/>
  <c r="T4" i="1"/>
  <c r="T5" i="1"/>
  <c r="T6" i="1"/>
  <c r="T3" i="1"/>
  <c r="U4" i="1"/>
  <c r="U5" i="1"/>
  <c r="U6" i="1"/>
  <c r="U7" i="1"/>
  <c r="U9" i="1"/>
  <c r="U10" i="1"/>
  <c r="U11" i="1"/>
  <c r="U12" i="1"/>
  <c r="U14" i="1"/>
  <c r="U15" i="1"/>
  <c r="U17" i="1"/>
  <c r="U18" i="1"/>
  <c r="U19" i="1"/>
  <c r="U21" i="1"/>
  <c r="U22" i="1"/>
  <c r="U23" i="1"/>
  <c r="U25" i="1"/>
  <c r="U26" i="1"/>
  <c r="U28" i="1"/>
  <c r="U29" i="1"/>
  <c r="U30" i="1"/>
  <c r="U31" i="1"/>
  <c r="U33" i="1"/>
  <c r="U34" i="1"/>
  <c r="U35" i="1"/>
  <c r="U36" i="1"/>
  <c r="U37" i="1"/>
  <c r="U39" i="1"/>
  <c r="U40" i="1"/>
  <c r="U41" i="1"/>
  <c r="U42" i="1"/>
  <c r="U44" i="1"/>
  <c r="U45" i="1"/>
  <c r="U46" i="1"/>
  <c r="U48" i="1"/>
  <c r="U49" i="1"/>
  <c r="U50" i="1"/>
  <c r="U51" i="1"/>
  <c r="U52" i="1"/>
  <c r="U54" i="1"/>
  <c r="U55" i="1"/>
  <c r="U56" i="1"/>
  <c r="U57" i="1"/>
  <c r="U59" i="1"/>
  <c r="U60" i="1"/>
  <c r="U61" i="1"/>
  <c r="U62" i="1"/>
  <c r="U63" i="1"/>
  <c r="U65" i="1"/>
  <c r="U67" i="1"/>
  <c r="U68" i="1"/>
  <c r="U69" i="1"/>
  <c r="U70" i="1"/>
  <c r="U72" i="1"/>
  <c r="U73" i="1"/>
  <c r="U74" i="1"/>
  <c r="U75" i="1"/>
  <c r="U77" i="1"/>
  <c r="U78" i="1"/>
  <c r="U79" i="1"/>
  <c r="U80" i="1"/>
  <c r="U81" i="1"/>
  <c r="U83" i="1"/>
  <c r="U84" i="1"/>
  <c r="U85" i="1"/>
  <c r="U86" i="1"/>
  <c r="U87" i="1"/>
  <c r="U88" i="1"/>
  <c r="U90" i="1"/>
  <c r="U91" i="1"/>
  <c r="U92" i="1"/>
  <c r="U93" i="1"/>
  <c r="U94" i="1"/>
  <c r="U96" i="1"/>
  <c r="U97" i="1"/>
  <c r="U98" i="1"/>
  <c r="U99" i="1"/>
  <c r="U100" i="1"/>
  <c r="U101" i="1"/>
  <c r="U103" i="1"/>
  <c r="U104" i="1"/>
  <c r="U105" i="1"/>
  <c r="U106" i="1"/>
  <c r="U107" i="1"/>
  <c r="U110" i="1"/>
  <c r="U111" i="1"/>
  <c r="U112" i="1"/>
  <c r="U113" i="1"/>
  <c r="U114" i="1"/>
  <c r="U116" i="1"/>
  <c r="U117" i="1"/>
  <c r="U118" i="1"/>
  <c r="U119" i="1"/>
  <c r="U120" i="1"/>
  <c r="U122" i="1"/>
  <c r="U123" i="1"/>
  <c r="U124" i="1"/>
  <c r="U125" i="1"/>
  <c r="U126" i="1"/>
  <c r="U128" i="1"/>
  <c r="U129" i="1"/>
  <c r="U130" i="1"/>
  <c r="U131" i="1"/>
  <c r="U132" i="1"/>
  <c r="U133" i="1"/>
  <c r="U135" i="1"/>
  <c r="U136" i="1"/>
  <c r="U137" i="1"/>
  <c r="U138" i="1"/>
  <c r="U139" i="1"/>
  <c r="U140" i="1"/>
  <c r="U142" i="1"/>
  <c r="U143" i="1"/>
  <c r="U144" i="1"/>
  <c r="U145" i="1"/>
  <c r="U146" i="1"/>
  <c r="U147" i="1"/>
  <c r="U149" i="1"/>
  <c r="U150" i="1"/>
  <c r="U151" i="1"/>
  <c r="U152" i="1"/>
  <c r="U153" i="1"/>
  <c r="U155" i="1"/>
  <c r="U156" i="1"/>
  <c r="U157" i="1"/>
  <c r="U158" i="1"/>
  <c r="U159" i="1"/>
  <c r="U160" i="1"/>
  <c r="U161" i="1"/>
  <c r="U163" i="1"/>
  <c r="U164" i="1"/>
  <c r="U165" i="1"/>
  <c r="U166" i="1"/>
  <c r="U168" i="1"/>
  <c r="U169" i="1"/>
  <c r="U170" i="1"/>
  <c r="U171" i="1"/>
  <c r="U172" i="1"/>
  <c r="U174" i="1"/>
  <c r="U175" i="1"/>
  <c r="U176" i="1"/>
  <c r="U177" i="1"/>
  <c r="U178" i="1"/>
  <c r="U179" i="1"/>
  <c r="U181" i="1"/>
  <c r="U182" i="1"/>
  <c r="U183" i="1"/>
  <c r="U184" i="1"/>
  <c r="U186" i="1"/>
  <c r="U187" i="1"/>
  <c r="U188" i="1"/>
  <c r="U189" i="1"/>
  <c r="U190" i="1"/>
  <c r="U192" i="1"/>
  <c r="U193" i="1"/>
  <c r="U194" i="1"/>
  <c r="U195" i="1"/>
  <c r="U197" i="1"/>
  <c r="U198" i="1"/>
  <c r="U199" i="1"/>
  <c r="U200" i="1"/>
  <c r="U201" i="1"/>
  <c r="U202" i="1"/>
  <c r="U204" i="1"/>
  <c r="U205" i="1"/>
  <c r="U206" i="1"/>
  <c r="U207" i="1"/>
  <c r="U208" i="1"/>
  <c r="U210" i="1"/>
  <c r="U211" i="1"/>
  <c r="U212" i="1"/>
  <c r="U213" i="1"/>
  <c r="U214" i="1"/>
  <c r="U216" i="1"/>
  <c r="U217" i="1"/>
  <c r="U218" i="1"/>
  <c r="U219" i="1"/>
  <c r="U220" i="1"/>
  <c r="U222" i="1"/>
  <c r="U223" i="1"/>
  <c r="U224" i="1"/>
  <c r="U225" i="1"/>
  <c r="U226" i="1"/>
  <c r="U228" i="1"/>
  <c r="U229" i="1"/>
  <c r="U230" i="1"/>
  <c r="U231" i="1"/>
  <c r="U232" i="1"/>
  <c r="U234" i="1"/>
  <c r="U235" i="1"/>
  <c r="U236" i="1"/>
  <c r="U247" i="1"/>
  <c r="U249" i="1"/>
  <c r="U251" i="1"/>
  <c r="U252" i="1"/>
  <c r="U253" i="1"/>
  <c r="U254" i="1"/>
  <c r="U255" i="1"/>
  <c r="U256" i="1"/>
  <c r="U258" i="1"/>
  <c r="U259" i="1"/>
  <c r="U260" i="1"/>
  <c r="U261" i="1"/>
  <c r="U262" i="1"/>
  <c r="U264" i="1"/>
  <c r="U265" i="1"/>
  <c r="U266" i="1"/>
  <c r="U267" i="1"/>
  <c r="U268" i="1"/>
  <c r="U269" i="1"/>
  <c r="U271" i="1"/>
  <c r="U272" i="1"/>
  <c r="U273" i="1"/>
  <c r="U274" i="1"/>
  <c r="U275" i="1"/>
  <c r="U276" i="1"/>
  <c r="U278" i="1"/>
  <c r="U279" i="1"/>
  <c r="U280" i="1"/>
  <c r="U281" i="1"/>
  <c r="U282" i="1"/>
  <c r="U283" i="1"/>
  <c r="U285" i="1"/>
  <c r="U286" i="1"/>
  <c r="U287" i="1"/>
  <c r="U288" i="1"/>
  <c r="U289" i="1"/>
  <c r="U291" i="1"/>
  <c r="U292" i="1"/>
  <c r="U293" i="1"/>
  <c r="U294" i="1"/>
  <c r="U295" i="1"/>
  <c r="U296" i="1"/>
  <c r="U297" i="1"/>
  <c r="U299" i="1"/>
  <c r="U300" i="1"/>
  <c r="U301" i="1"/>
  <c r="U303" i="1"/>
  <c r="U304" i="1"/>
  <c r="U305" i="1"/>
  <c r="U306" i="1"/>
  <c r="U307" i="1"/>
  <c r="U309" i="1"/>
  <c r="U310" i="1"/>
  <c r="U311" i="1"/>
  <c r="U313" i="1"/>
  <c r="U314" i="1"/>
  <c r="U315" i="1"/>
  <c r="U316" i="1"/>
  <c r="U317" i="1"/>
  <c r="U319" i="1"/>
  <c r="U320" i="1"/>
  <c r="U321" i="1"/>
  <c r="U322" i="1"/>
  <c r="U323" i="1"/>
  <c r="U325" i="1"/>
  <c r="U326" i="1"/>
  <c r="U327" i="1"/>
  <c r="U328" i="1"/>
  <c r="U329" i="1"/>
  <c r="U330" i="1"/>
  <c r="U332" i="1"/>
  <c r="U333" i="1"/>
  <c r="U334" i="1"/>
  <c r="U335" i="1"/>
  <c r="U336" i="1"/>
  <c r="U338" i="1"/>
  <c r="U339" i="1"/>
  <c r="U340" i="1"/>
  <c r="U341" i="1"/>
  <c r="U342" i="1"/>
  <c r="U343" i="1"/>
  <c r="U344" i="1"/>
  <c r="U346" i="1"/>
  <c r="U347" i="1"/>
  <c r="U348" i="1"/>
  <c r="U349" i="1"/>
  <c r="U350" i="1"/>
  <c r="U352" i="1"/>
  <c r="U353" i="1"/>
  <c r="U354" i="1"/>
  <c r="U356" i="1"/>
  <c r="U357" i="1"/>
  <c r="U358" i="1"/>
  <c r="U359" i="1"/>
  <c r="U360" i="1"/>
  <c r="U361" i="1"/>
  <c r="U363" i="1"/>
  <c r="U364" i="1"/>
  <c r="U365" i="1"/>
  <c r="U366" i="1"/>
  <c r="U367" i="1"/>
  <c r="U368" i="1"/>
  <c r="U370" i="1"/>
  <c r="U371" i="1"/>
  <c r="U372" i="1"/>
  <c r="U373" i="1"/>
  <c r="U375" i="1"/>
  <c r="U376" i="1"/>
  <c r="U377" i="1"/>
  <c r="U378" i="1"/>
  <c r="U379" i="1"/>
  <c r="U380" i="1"/>
  <c r="U382" i="1"/>
  <c r="U383" i="1"/>
  <c r="U384" i="1"/>
  <c r="U385" i="1"/>
  <c r="U388" i="1"/>
  <c r="U389" i="1"/>
  <c r="U391" i="1"/>
  <c r="U392" i="1"/>
  <c r="U393" i="1"/>
  <c r="U394" i="1"/>
  <c r="U395" i="1"/>
  <c r="U396" i="1"/>
  <c r="U398" i="1"/>
  <c r="U399" i="1"/>
  <c r="U400" i="1"/>
  <c r="U401" i="1"/>
  <c r="U402" i="1"/>
  <c r="U404" i="1"/>
  <c r="U406" i="1"/>
  <c r="U407" i="1"/>
  <c r="U408" i="1"/>
  <c r="U409" i="1"/>
  <c r="U411" i="1"/>
  <c r="U412" i="1"/>
  <c r="U413" i="1"/>
  <c r="U416" i="1"/>
  <c r="U418" i="1"/>
  <c r="U419" i="1"/>
  <c r="U420" i="1"/>
  <c r="U421" i="1"/>
  <c r="U422" i="1"/>
  <c r="U423" i="1"/>
  <c r="U425" i="1"/>
  <c r="U426" i="1"/>
  <c r="U427" i="1"/>
  <c r="U428" i="1"/>
  <c r="U429" i="1"/>
  <c r="U430" i="1"/>
  <c r="U432" i="1"/>
  <c r="U433" i="1"/>
  <c r="U434" i="1"/>
  <c r="U435" i="1"/>
  <c r="U437" i="1"/>
  <c r="U439" i="1"/>
  <c r="U440" i="1"/>
  <c r="U441" i="1"/>
  <c r="U442" i="1"/>
  <c r="U443" i="1"/>
  <c r="U2" i="1"/>
  <c r="O4" i="1"/>
  <c r="P4" i="1"/>
  <c r="Q4" i="1"/>
  <c r="O5" i="1"/>
  <c r="P5" i="1"/>
  <c r="Q5" i="1"/>
  <c r="O6" i="1"/>
  <c r="P6" i="1"/>
  <c r="Q6" i="1"/>
  <c r="N5" i="1"/>
  <c r="N6" i="1"/>
  <c r="N4" i="1"/>
</calcChain>
</file>

<file path=xl/sharedStrings.xml><?xml version="1.0" encoding="utf-8"?>
<sst xmlns="http://schemas.openxmlformats.org/spreadsheetml/2006/main" count="1087" uniqueCount="55">
  <si>
    <t>ID</t>
  </si>
  <si>
    <t>Hb</t>
  </si>
  <si>
    <t>HbO2</t>
  </si>
  <si>
    <t>THC</t>
  </si>
  <si>
    <t>StO2</t>
  </si>
  <si>
    <t>BFI (1e-9)</t>
  </si>
  <si>
    <t/>
  </si>
  <si>
    <t>NaN</t>
  </si>
  <si>
    <t>NaN</t>
  </si>
  <si>
    <t>Post-Op Glucose</t>
  </si>
  <si>
    <t>Pre-Op PVL (cm3)</t>
  </si>
  <si>
    <t>Post-Op PVL (cm3)</t>
  </si>
  <si>
    <t>Pre-Op PVL Grade</t>
  </si>
  <si>
    <t>Post-Op PVL Grade</t>
  </si>
  <si>
    <t>Pre-Op Glucose</t>
  </si>
  <si>
    <t>Pre-Op Glucose (min)</t>
  </si>
  <si>
    <t>Pre-Op Glucose (max)</t>
  </si>
  <si>
    <t>Post-Op Glucose (min)</t>
  </si>
  <si>
    <t>Post-Op Glucose (max)</t>
  </si>
  <si>
    <t>Pre-Op Glucose (median)</t>
  </si>
  <si>
    <t>Post-Op Glucose (median)</t>
  </si>
  <si>
    <t>None</t>
  </si>
  <si>
    <t>Mild</t>
  </si>
  <si>
    <t>Moderate</t>
  </si>
  <si>
    <t>Severe</t>
  </si>
  <si>
    <t>CHD</t>
  </si>
  <si>
    <t>CHD Value</t>
  </si>
  <si>
    <t>PVL</t>
  </si>
  <si>
    <t>HLHS</t>
  </si>
  <si>
    <t>TGA</t>
  </si>
  <si>
    <t>ToF</t>
  </si>
  <si>
    <t>Aortic Anomaly</t>
  </si>
  <si>
    <t>Other</t>
  </si>
  <si>
    <t>Time (hours after bypass)</t>
  </si>
  <si>
    <t>Heterotaxia</t>
  </si>
  <si>
    <t>-</t>
  </si>
  <si>
    <t>DORV</t>
  </si>
  <si>
    <t>DILV</t>
  </si>
  <si>
    <t>Pre-Op Hb (Avg)</t>
  </si>
  <si>
    <t>Pre-Op THC (Avg)</t>
  </si>
  <si>
    <t>Pre-Op StO2(Avg)</t>
  </si>
  <si>
    <t>Post-Op THC (Avg)</t>
  </si>
  <si>
    <t>Post-Op StO2(Avg)</t>
  </si>
  <si>
    <t>Pre-Op BFI (1e-9) (Avg)</t>
  </si>
  <si>
    <t>Post-Op BFI (1e-9) (Avg)</t>
  </si>
  <si>
    <t>Post-Op Hb (Avg)</t>
  </si>
  <si>
    <t>Post-Op</t>
  </si>
  <si>
    <t>Pre-Op HbO2 (Avg)</t>
  </si>
  <si>
    <t>Post-Op HbO2 (Avg)</t>
  </si>
  <si>
    <t>Pre-Op</t>
  </si>
  <si>
    <t>Difference from Pre-Op to Post-Op PVL</t>
  </si>
  <si>
    <t>Percent Difference in PVL from Pre-Op to Post-Op</t>
  </si>
  <si>
    <t>Ebstein's Anomaly</t>
  </si>
  <si>
    <t>Dextrocardia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</si>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</sst>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00"/>
  </numFmts>
  <fonts count="7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Calibri"/>
    </font>
    <font>
      <sz val="12"/>
      <name val="Calibri"/>
    </font>
    <font>
      <sz val="12"/>
      <color theme="4" tint="-0.249977111117893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167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2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/>
    </xf>
    <xf numFmtId="2" fontId="5" fillId="0" borderId="1" xfId="0" applyNumberFormat="1" applyFont="1" applyBorder="1" applyAlignment="1">
      <alignment horizontal="right" vertical="center" wrapText="1"/>
    </xf>
    <xf numFmtId="167" fontId="4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Pre-Op Hgb</c:v>
          </c:tx>
          <c:spPr>
            <a:ln w="47625">
              <a:noFill/>
            </a:ln>
          </c:spPr>
          <c:trendline>
            <c:spPr>
              <a:ln w="57150" cmpd="sng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8929976900639"/>
                  <c:y val="-0.0739076009212221"/>
                </c:manualLayout>
              </c:layout>
              <c:numFmt formatCode="General" sourceLinked="0"/>
            </c:trendlineLbl>
          </c:trendline>
          <c:xVal>
            <c:strRef>
              <c:f>'Pre-Op and Post-Op'!$C$2:$C$116</c:f>
              <c:strCache>
                <c:ptCount val="115"/>
                <c:pt idx="0">
                  <c:v>19.20</c:v>
                </c:pt>
                <c:pt idx="1">
                  <c:v>17.20</c:v>
                </c:pt>
                <c:pt idx="2">
                  <c:v>14.44</c:v>
                </c:pt>
                <c:pt idx="3">
                  <c:v>21.00</c:v>
                </c:pt>
                <c:pt idx="4">
                  <c:v>17.28</c:v>
                </c:pt>
                <c:pt idx="5">
                  <c:v>NaN</c:v>
                </c:pt>
                <c:pt idx="6">
                  <c:v>24.96</c:v>
                </c:pt>
                <c:pt idx="7">
                  <c:v>NaN</c:v>
                </c:pt>
                <c:pt idx="8">
                  <c:v>15.83</c:v>
                </c:pt>
                <c:pt idx="9">
                  <c:v>29.80</c:v>
                </c:pt>
                <c:pt idx="10">
                  <c:v>11.11</c:v>
                </c:pt>
                <c:pt idx="11">
                  <c:v>13.09</c:v>
                </c:pt>
                <c:pt idx="12">
                  <c:v>27.09</c:v>
                </c:pt>
                <c:pt idx="13">
                  <c:v>25.67</c:v>
                </c:pt>
                <c:pt idx="14">
                  <c:v>21.04</c:v>
                </c:pt>
                <c:pt idx="15">
                  <c:v>NaN</c:v>
                </c:pt>
                <c:pt idx="16">
                  <c:v>24.59</c:v>
                </c:pt>
                <c:pt idx="17">
                  <c:v>18.20</c:v>
                </c:pt>
                <c:pt idx="18">
                  <c:v>17.01</c:v>
                </c:pt>
                <c:pt idx="19">
                  <c:v>18.99</c:v>
                </c:pt>
                <c:pt idx="20">
                  <c:v>34.51</c:v>
                </c:pt>
                <c:pt idx="21">
                  <c:v>18.60</c:v>
                </c:pt>
                <c:pt idx="22">
                  <c:v>NaN</c:v>
                </c:pt>
                <c:pt idx="23">
                  <c:v>16.00</c:v>
                </c:pt>
                <c:pt idx="24">
                  <c:v>20.42</c:v>
                </c:pt>
                <c:pt idx="25">
                  <c:v>14.13</c:v>
                </c:pt>
                <c:pt idx="26">
                  <c:v>20.16</c:v>
                </c:pt>
                <c:pt idx="27">
                  <c:v>19.76</c:v>
                </c:pt>
                <c:pt idx="28">
                  <c:v>14.87</c:v>
                </c:pt>
                <c:pt idx="29">
                  <c:v>NaN</c:v>
                </c:pt>
                <c:pt idx="30">
                  <c:v>21.79</c:v>
                </c:pt>
                <c:pt idx="31">
                  <c:v>30.48</c:v>
                </c:pt>
                <c:pt idx="32">
                  <c:v>NaN</c:v>
                </c:pt>
                <c:pt idx="33">
                  <c:v>16.92</c:v>
                </c:pt>
                <c:pt idx="34">
                  <c:v>19.95</c:v>
                </c:pt>
                <c:pt idx="35">
                  <c:v>19.96</c:v>
                </c:pt>
                <c:pt idx="36">
                  <c:v>23.75</c:v>
                </c:pt>
                <c:pt idx="37">
                  <c:v>13.20</c:v>
                </c:pt>
                <c:pt idx="38">
                  <c:v>8.63</c:v>
                </c:pt>
                <c:pt idx="39">
                  <c:v>13.41</c:v>
                </c:pt>
                <c:pt idx="40">
                  <c:v>15.02</c:v>
                </c:pt>
                <c:pt idx="41">
                  <c:v>15.94</c:v>
                </c:pt>
                <c:pt idx="42">
                  <c:v>18.90</c:v>
                </c:pt>
                <c:pt idx="43">
                  <c:v>26.57</c:v>
                </c:pt>
                <c:pt idx="44">
                  <c:v>14.75</c:v>
                </c:pt>
                <c:pt idx="45">
                  <c:v>27.01</c:v>
                </c:pt>
                <c:pt idx="46">
                  <c:v>22.38</c:v>
                </c:pt>
                <c:pt idx="47">
                  <c:v>19.33</c:v>
                </c:pt>
                <c:pt idx="48">
                  <c:v>19.77</c:v>
                </c:pt>
                <c:pt idx="49">
                  <c:v>22.29</c:v>
                </c:pt>
                <c:pt idx="50">
                  <c:v>15.24</c:v>
                </c:pt>
                <c:pt idx="51">
                  <c:v>20.01</c:v>
                </c:pt>
                <c:pt idx="52">
                  <c:v>17.92</c:v>
                </c:pt>
                <c:pt idx="53">
                  <c:v>21.42</c:v>
                </c:pt>
                <c:pt idx="54">
                  <c:v>25.97</c:v>
                </c:pt>
                <c:pt idx="55">
                  <c:v>NaN</c:v>
                </c:pt>
                <c:pt idx="56">
                  <c:v>30.86</c:v>
                </c:pt>
                <c:pt idx="57">
                  <c:v>17.96</c:v>
                </c:pt>
                <c:pt idx="58">
                  <c:v>NaN</c:v>
                </c:pt>
                <c:pt idx="59">
                  <c:v>25.77</c:v>
                </c:pt>
                <c:pt idx="60">
                  <c:v>20.46</c:v>
                </c:pt>
                <c:pt idx="61">
                  <c:v>18.57</c:v>
                </c:pt>
                <c:pt idx="62">
                  <c:v>14.01</c:v>
                </c:pt>
                <c:pt idx="63">
                  <c:v>24.77</c:v>
                </c:pt>
                <c:pt idx="64">
                  <c:v>19.67</c:v>
                </c:pt>
                <c:pt idx="65">
                  <c:v>16.70</c:v>
                </c:pt>
                <c:pt idx="66">
                  <c:v>-</c:v>
                </c:pt>
                <c:pt idx="67">
                  <c:v>-</c:v>
                </c:pt>
                <c:pt idx="68">
                  <c:v>-</c:v>
                </c:pt>
                <c:pt idx="69">
                  <c:v>-</c:v>
                </c:pt>
                <c:pt idx="70">
                  <c:v>-</c:v>
                </c:pt>
                <c:pt idx="71">
                  <c:v>-</c:v>
                </c:pt>
                <c:pt idx="72">
                  <c:v>-</c:v>
                </c:pt>
                <c:pt idx="73">
                  <c:v>-</c:v>
                </c:pt>
                <c:pt idx="74">
                  <c:v>-</c:v>
                </c:pt>
                <c:pt idx="75">
                  <c:v>-</c:v>
                </c:pt>
                <c:pt idx="76">
                  <c:v>-</c:v>
                </c:pt>
                <c:pt idx="77">
                  <c:v>-</c:v>
                </c:pt>
                <c:pt idx="78">
                  <c:v>-</c:v>
                </c:pt>
                <c:pt idx="79">
                  <c:v>-</c:v>
                </c:pt>
                <c:pt idx="80">
                  <c:v>-</c:v>
                </c:pt>
                <c:pt idx="81">
                  <c:v>-</c:v>
                </c:pt>
                <c:pt idx="82">
                  <c:v>-</c:v>
                </c:pt>
                <c:pt idx="83">
                  <c:v>-</c:v>
                </c:pt>
                <c:pt idx="84">
                  <c:v>-</c:v>
                </c:pt>
                <c:pt idx="85">
                  <c:v>-</c:v>
                </c:pt>
                <c:pt idx="86">
                  <c:v>-</c:v>
                </c:pt>
                <c:pt idx="87">
                  <c:v>-</c:v>
                </c:pt>
                <c:pt idx="88">
                  <c:v>11.8902</c:v>
                </c:pt>
                <c:pt idx="89">
                  <c:v>15.82</c:v>
                </c:pt>
                <c:pt idx="90">
                  <c:v>17.50</c:v>
                </c:pt>
                <c:pt idx="91">
                  <c:v>12.02</c:v>
                </c:pt>
                <c:pt idx="92">
                  <c:v>18.71</c:v>
                </c:pt>
                <c:pt idx="93">
                  <c:v>17.39</c:v>
                </c:pt>
                <c:pt idx="94">
                  <c:v>-</c:v>
                </c:pt>
                <c:pt idx="95">
                  <c:v>-</c:v>
                </c:pt>
                <c:pt idx="96">
                  <c:v>-</c:v>
                </c:pt>
                <c:pt idx="97">
                  <c:v>-</c:v>
                </c:pt>
                <c:pt idx="98">
                  <c:v>-</c:v>
                </c:pt>
                <c:pt idx="99">
                  <c:v>-</c:v>
                </c:pt>
                <c:pt idx="100">
                  <c:v>-</c:v>
                </c:pt>
                <c:pt idx="101">
                  <c:v>-</c:v>
                </c:pt>
                <c:pt idx="102">
                  <c:v>20.66</c:v>
                </c:pt>
                <c:pt idx="103">
                  <c:v>14.83</c:v>
                </c:pt>
                <c:pt idx="104">
                  <c:v>15.83</c:v>
                </c:pt>
                <c:pt idx="105">
                  <c:v>10.80</c:v>
                </c:pt>
                <c:pt idx="106">
                  <c:v>11.91</c:v>
                </c:pt>
                <c:pt idx="107">
                  <c:v>13.96</c:v>
                </c:pt>
                <c:pt idx="108">
                  <c:v>11.92</c:v>
                </c:pt>
                <c:pt idx="109">
                  <c:v>15.86</c:v>
                </c:pt>
                <c:pt idx="110">
                  <c:v>17.10</c:v>
                </c:pt>
                <c:pt idx="111">
                  <c:v>21.05</c:v>
                </c:pt>
                <c:pt idx="112">
                  <c:v>15.53</c:v>
                </c:pt>
                <c:pt idx="113">
                  <c:v>20.50</c:v>
                </c:pt>
                <c:pt idx="114">
                  <c:v>16.78</c:v>
                </c:pt>
              </c:strCache>
            </c:strRef>
          </c:xVal>
          <c:yVal>
            <c:numRef>
              <c:f>'Pre-Op and Post-Op'!$H$2:$H$116</c:f>
              <c:numCache>
                <c:formatCode>0.00</c:formatCode>
                <c:ptCount val="115"/>
                <c:pt idx="0">
                  <c:v>105.33</c:v>
                </c:pt>
                <c:pt idx="1">
                  <c:v>70.0</c:v>
                </c:pt>
                <c:pt idx="2">
                  <c:v>127.0</c:v>
                </c:pt>
                <c:pt idx="3">
                  <c:v>71.5</c:v>
                </c:pt>
                <c:pt idx="4">
                  <c:v>87.0</c:v>
                </c:pt>
                <c:pt idx="5">
                  <c:v>92.0</c:v>
                </c:pt>
                <c:pt idx="6">
                  <c:v>123.0</c:v>
                </c:pt>
                <c:pt idx="7">
                  <c:v>86.0</c:v>
                </c:pt>
                <c:pt idx="8">
                  <c:v>73.0</c:v>
                </c:pt>
                <c:pt idx="9">
                  <c:v>98.75</c:v>
                </c:pt>
                <c:pt idx="10">
                  <c:v>82.0</c:v>
                </c:pt>
                <c:pt idx="11">
                  <c:v>131.0</c:v>
                </c:pt>
                <c:pt idx="12">
                  <c:v>154.0</c:v>
                </c:pt>
                <c:pt idx="13">
                  <c:v>97.5</c:v>
                </c:pt>
                <c:pt idx="14">
                  <c:v>115.67</c:v>
                </c:pt>
                <c:pt idx="15" formatCode="General">
                  <c:v>0.0</c:v>
                </c:pt>
                <c:pt idx="16">
                  <c:v>81.0</c:v>
                </c:pt>
                <c:pt idx="17">
                  <c:v>142.5</c:v>
                </c:pt>
                <c:pt idx="18">
                  <c:v>183.0</c:v>
                </c:pt>
                <c:pt idx="19">
                  <c:v>124.0</c:v>
                </c:pt>
                <c:pt idx="20">
                  <c:v>81.5</c:v>
                </c:pt>
                <c:pt idx="21">
                  <c:v>83.0</c:v>
                </c:pt>
                <c:pt idx="22">
                  <c:v>230.0</c:v>
                </c:pt>
                <c:pt idx="23">
                  <c:v>118.0</c:v>
                </c:pt>
                <c:pt idx="24">
                  <c:v>84.5</c:v>
                </c:pt>
                <c:pt idx="25">
                  <c:v>144.0</c:v>
                </c:pt>
                <c:pt idx="26">
                  <c:v>247.0</c:v>
                </c:pt>
                <c:pt idx="27">
                  <c:v>89.5</c:v>
                </c:pt>
                <c:pt idx="28">
                  <c:v>107.0</c:v>
                </c:pt>
                <c:pt idx="29">
                  <c:v>120.0</c:v>
                </c:pt>
                <c:pt idx="30">
                  <c:v>92.0</c:v>
                </c:pt>
                <c:pt idx="31">
                  <c:v>94.0</c:v>
                </c:pt>
                <c:pt idx="32">
                  <c:v>77.0</c:v>
                </c:pt>
                <c:pt idx="33">
                  <c:v>131.0</c:v>
                </c:pt>
                <c:pt idx="34">
                  <c:v>86.0</c:v>
                </c:pt>
                <c:pt idx="35">
                  <c:v>84.5</c:v>
                </c:pt>
                <c:pt idx="36">
                  <c:v>105.0</c:v>
                </c:pt>
                <c:pt idx="37">
                  <c:v>83.0</c:v>
                </c:pt>
                <c:pt idx="38">
                  <c:v>111.0</c:v>
                </c:pt>
                <c:pt idx="39">
                  <c:v>121.5</c:v>
                </c:pt>
                <c:pt idx="40">
                  <c:v>136.5</c:v>
                </c:pt>
                <c:pt idx="41">
                  <c:v>77.0</c:v>
                </c:pt>
                <c:pt idx="42">
                  <c:v>105.0</c:v>
                </c:pt>
                <c:pt idx="43">
                  <c:v>83.5</c:v>
                </c:pt>
                <c:pt idx="44">
                  <c:v>82.0</c:v>
                </c:pt>
                <c:pt idx="45">
                  <c:v>160.0</c:v>
                </c:pt>
                <c:pt idx="46">
                  <c:v>111.5</c:v>
                </c:pt>
                <c:pt idx="47">
                  <c:v>80.0</c:v>
                </c:pt>
                <c:pt idx="48">
                  <c:v>86.0</c:v>
                </c:pt>
                <c:pt idx="49">
                  <c:v>86.0</c:v>
                </c:pt>
                <c:pt idx="50">
                  <c:v>93.0</c:v>
                </c:pt>
                <c:pt idx="51">
                  <c:v>86.0</c:v>
                </c:pt>
                <c:pt idx="52">
                  <c:v>70.5</c:v>
                </c:pt>
                <c:pt idx="53">
                  <c:v>196.0</c:v>
                </c:pt>
                <c:pt idx="54">
                  <c:v>99.5</c:v>
                </c:pt>
                <c:pt idx="55">
                  <c:v>0.0</c:v>
                </c:pt>
                <c:pt idx="56">
                  <c:v>118.0</c:v>
                </c:pt>
                <c:pt idx="57">
                  <c:v>86.0</c:v>
                </c:pt>
                <c:pt idx="58">
                  <c:v>0.0</c:v>
                </c:pt>
                <c:pt idx="59">
                  <c:v>90.0</c:v>
                </c:pt>
                <c:pt idx="60">
                  <c:v>126.14</c:v>
                </c:pt>
                <c:pt idx="61">
                  <c:v>176.5</c:v>
                </c:pt>
                <c:pt idx="62">
                  <c:v>92.0</c:v>
                </c:pt>
                <c:pt idx="63">
                  <c:v>153.0</c:v>
                </c:pt>
                <c:pt idx="64">
                  <c:v>87.0</c:v>
                </c:pt>
                <c:pt idx="65">
                  <c:v>108.67</c:v>
                </c:pt>
                <c:pt idx="66">
                  <c:v>164.0</c:v>
                </c:pt>
                <c:pt idx="67">
                  <c:v>104.5</c:v>
                </c:pt>
                <c:pt idx="68">
                  <c:v>204.0</c:v>
                </c:pt>
                <c:pt idx="69">
                  <c:v>83.5</c:v>
                </c:pt>
                <c:pt idx="70">
                  <c:v>94.0</c:v>
                </c:pt>
                <c:pt idx="71">
                  <c:v>93.0</c:v>
                </c:pt>
                <c:pt idx="72">
                  <c:v>85.5</c:v>
                </c:pt>
                <c:pt idx="73">
                  <c:v>83.0</c:v>
                </c:pt>
                <c:pt idx="74">
                  <c:v>92.0</c:v>
                </c:pt>
                <c:pt idx="75">
                  <c:v>120.6666666666667</c:v>
                </c:pt>
                <c:pt idx="76">
                  <c:v>101.3333333333333</c:v>
                </c:pt>
                <c:pt idx="77">
                  <c:v>112.5</c:v>
                </c:pt>
                <c:pt idx="78">
                  <c:v>106.5</c:v>
                </c:pt>
                <c:pt idx="79">
                  <c:v>96.0</c:v>
                </c:pt>
                <c:pt idx="80">
                  <c:v>90.0</c:v>
                </c:pt>
                <c:pt idx="81">
                  <c:v>77.0</c:v>
                </c:pt>
                <c:pt idx="82">
                  <c:v>99.0</c:v>
                </c:pt>
                <c:pt idx="83">
                  <c:v>86.0</c:v>
                </c:pt>
                <c:pt idx="84">
                  <c:v>93.0</c:v>
                </c:pt>
                <c:pt idx="85">
                  <c:v>80.0</c:v>
                </c:pt>
                <c:pt idx="86">
                  <c:v>0.0</c:v>
                </c:pt>
                <c:pt idx="87">
                  <c:v>0.0</c:v>
                </c:pt>
                <c:pt idx="88" formatCode="General">
                  <c:v>118.0</c:v>
                </c:pt>
                <c:pt idx="89">
                  <c:v>90.667</c:v>
                </c:pt>
                <c:pt idx="90">
                  <c:v>84.0</c:v>
                </c:pt>
                <c:pt idx="91">
                  <c:v>115.0</c:v>
                </c:pt>
                <c:pt idx="92">
                  <c:v>93.33</c:v>
                </c:pt>
                <c:pt idx="93">
                  <c:v>84.0</c:v>
                </c:pt>
                <c:pt idx="94">
                  <c:v>84.0</c:v>
                </c:pt>
                <c:pt idx="95">
                  <c:v>94.0</c:v>
                </c:pt>
                <c:pt idx="96">
                  <c:v>119.0</c:v>
                </c:pt>
                <c:pt idx="97">
                  <c:v>126.0</c:v>
                </c:pt>
                <c:pt idx="98">
                  <c:v>62.5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77.5</c:v>
                </c:pt>
                <c:pt idx="103">
                  <c:v>64.0</c:v>
                </c:pt>
                <c:pt idx="104">
                  <c:v>92.5</c:v>
                </c:pt>
                <c:pt idx="105">
                  <c:v>119.0</c:v>
                </c:pt>
                <c:pt idx="106">
                  <c:v>92.5</c:v>
                </c:pt>
                <c:pt idx="107">
                  <c:v>115.0</c:v>
                </c:pt>
                <c:pt idx="108">
                  <c:v>105.0</c:v>
                </c:pt>
                <c:pt idx="109">
                  <c:v>93.0</c:v>
                </c:pt>
                <c:pt idx="110">
                  <c:v>111.0</c:v>
                </c:pt>
                <c:pt idx="111">
                  <c:v>56.5</c:v>
                </c:pt>
                <c:pt idx="112">
                  <c:v>83.0</c:v>
                </c:pt>
                <c:pt idx="113">
                  <c:v>63.5</c:v>
                </c:pt>
                <c:pt idx="114">
                  <c:v>91.5</c:v>
                </c:pt>
              </c:numCache>
            </c:numRef>
          </c:yVal>
          <c:smooth val="0"/>
        </c:ser>
        <c:ser>
          <c:idx val="1"/>
          <c:order val="1"/>
          <c:tx>
            <c:v>Pre-Op Hgb Max Glu</c:v>
          </c:tx>
          <c:spPr>
            <a:ln w="47625">
              <a:noFill/>
            </a:ln>
          </c:spPr>
          <c:trendline>
            <c:spPr>
              <a:ln w="57150" cmpd="sng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700372624728119"/>
                  <c:y val="-0.0910186719467738"/>
                </c:manualLayout>
              </c:layout>
              <c:numFmt formatCode="General" sourceLinked="0"/>
            </c:trendlineLbl>
          </c:trendline>
          <c:xVal>
            <c:strRef>
              <c:f>'Pre-Op and Post-Op'!$C$2:$C$116</c:f>
              <c:strCache>
                <c:ptCount val="115"/>
                <c:pt idx="0">
                  <c:v>19.20</c:v>
                </c:pt>
                <c:pt idx="1">
                  <c:v>17.20</c:v>
                </c:pt>
                <c:pt idx="2">
                  <c:v>14.44</c:v>
                </c:pt>
                <c:pt idx="3">
                  <c:v>21.00</c:v>
                </c:pt>
                <c:pt idx="4">
                  <c:v>17.28</c:v>
                </c:pt>
                <c:pt idx="5">
                  <c:v>NaN</c:v>
                </c:pt>
                <c:pt idx="6">
                  <c:v>24.96</c:v>
                </c:pt>
                <c:pt idx="7">
                  <c:v>NaN</c:v>
                </c:pt>
                <c:pt idx="8">
                  <c:v>15.83</c:v>
                </c:pt>
                <c:pt idx="9">
                  <c:v>29.80</c:v>
                </c:pt>
                <c:pt idx="10">
                  <c:v>11.11</c:v>
                </c:pt>
                <c:pt idx="11">
                  <c:v>13.09</c:v>
                </c:pt>
                <c:pt idx="12">
                  <c:v>27.09</c:v>
                </c:pt>
                <c:pt idx="13">
                  <c:v>25.67</c:v>
                </c:pt>
                <c:pt idx="14">
                  <c:v>21.04</c:v>
                </c:pt>
                <c:pt idx="15">
                  <c:v>NaN</c:v>
                </c:pt>
                <c:pt idx="16">
                  <c:v>24.59</c:v>
                </c:pt>
                <c:pt idx="17">
                  <c:v>18.20</c:v>
                </c:pt>
                <c:pt idx="18">
                  <c:v>17.01</c:v>
                </c:pt>
                <c:pt idx="19">
                  <c:v>18.99</c:v>
                </c:pt>
                <c:pt idx="20">
                  <c:v>34.51</c:v>
                </c:pt>
                <c:pt idx="21">
                  <c:v>18.60</c:v>
                </c:pt>
                <c:pt idx="22">
                  <c:v>NaN</c:v>
                </c:pt>
                <c:pt idx="23">
                  <c:v>16.00</c:v>
                </c:pt>
                <c:pt idx="24">
                  <c:v>20.42</c:v>
                </c:pt>
                <c:pt idx="25">
                  <c:v>14.13</c:v>
                </c:pt>
                <c:pt idx="26">
                  <c:v>20.16</c:v>
                </c:pt>
                <c:pt idx="27">
                  <c:v>19.76</c:v>
                </c:pt>
                <c:pt idx="28">
                  <c:v>14.87</c:v>
                </c:pt>
                <c:pt idx="29">
                  <c:v>NaN</c:v>
                </c:pt>
                <c:pt idx="30">
                  <c:v>21.79</c:v>
                </c:pt>
                <c:pt idx="31">
                  <c:v>30.48</c:v>
                </c:pt>
                <c:pt idx="32">
                  <c:v>NaN</c:v>
                </c:pt>
                <c:pt idx="33">
                  <c:v>16.92</c:v>
                </c:pt>
                <c:pt idx="34">
                  <c:v>19.95</c:v>
                </c:pt>
                <c:pt idx="35">
                  <c:v>19.96</c:v>
                </c:pt>
                <c:pt idx="36">
                  <c:v>23.75</c:v>
                </c:pt>
                <c:pt idx="37">
                  <c:v>13.20</c:v>
                </c:pt>
                <c:pt idx="38">
                  <c:v>8.63</c:v>
                </c:pt>
                <c:pt idx="39">
                  <c:v>13.41</c:v>
                </c:pt>
                <c:pt idx="40">
                  <c:v>15.02</c:v>
                </c:pt>
                <c:pt idx="41">
                  <c:v>15.94</c:v>
                </c:pt>
                <c:pt idx="42">
                  <c:v>18.90</c:v>
                </c:pt>
                <c:pt idx="43">
                  <c:v>26.57</c:v>
                </c:pt>
                <c:pt idx="44">
                  <c:v>14.75</c:v>
                </c:pt>
                <c:pt idx="45">
                  <c:v>27.01</c:v>
                </c:pt>
                <c:pt idx="46">
                  <c:v>22.38</c:v>
                </c:pt>
                <c:pt idx="47">
                  <c:v>19.33</c:v>
                </c:pt>
                <c:pt idx="48">
                  <c:v>19.77</c:v>
                </c:pt>
                <c:pt idx="49">
                  <c:v>22.29</c:v>
                </c:pt>
                <c:pt idx="50">
                  <c:v>15.24</c:v>
                </c:pt>
                <c:pt idx="51">
                  <c:v>20.01</c:v>
                </c:pt>
                <c:pt idx="52">
                  <c:v>17.92</c:v>
                </c:pt>
                <c:pt idx="53">
                  <c:v>21.42</c:v>
                </c:pt>
                <c:pt idx="54">
                  <c:v>25.97</c:v>
                </c:pt>
                <c:pt idx="55">
                  <c:v>NaN</c:v>
                </c:pt>
                <c:pt idx="56">
                  <c:v>30.86</c:v>
                </c:pt>
                <c:pt idx="57">
                  <c:v>17.96</c:v>
                </c:pt>
                <c:pt idx="58">
                  <c:v>NaN</c:v>
                </c:pt>
                <c:pt idx="59">
                  <c:v>25.77</c:v>
                </c:pt>
                <c:pt idx="60">
                  <c:v>20.46</c:v>
                </c:pt>
                <c:pt idx="61">
                  <c:v>18.57</c:v>
                </c:pt>
                <c:pt idx="62">
                  <c:v>14.01</c:v>
                </c:pt>
                <c:pt idx="63">
                  <c:v>24.77</c:v>
                </c:pt>
                <c:pt idx="64">
                  <c:v>19.67</c:v>
                </c:pt>
                <c:pt idx="65">
                  <c:v>16.70</c:v>
                </c:pt>
                <c:pt idx="66">
                  <c:v>-</c:v>
                </c:pt>
                <c:pt idx="67">
                  <c:v>-</c:v>
                </c:pt>
                <c:pt idx="68">
                  <c:v>-</c:v>
                </c:pt>
                <c:pt idx="69">
                  <c:v>-</c:v>
                </c:pt>
                <c:pt idx="70">
                  <c:v>-</c:v>
                </c:pt>
                <c:pt idx="71">
                  <c:v>-</c:v>
                </c:pt>
                <c:pt idx="72">
                  <c:v>-</c:v>
                </c:pt>
                <c:pt idx="73">
                  <c:v>-</c:v>
                </c:pt>
                <c:pt idx="74">
                  <c:v>-</c:v>
                </c:pt>
                <c:pt idx="75">
                  <c:v>-</c:v>
                </c:pt>
                <c:pt idx="76">
                  <c:v>-</c:v>
                </c:pt>
                <c:pt idx="77">
                  <c:v>-</c:v>
                </c:pt>
                <c:pt idx="78">
                  <c:v>-</c:v>
                </c:pt>
                <c:pt idx="79">
                  <c:v>-</c:v>
                </c:pt>
                <c:pt idx="80">
                  <c:v>-</c:v>
                </c:pt>
                <c:pt idx="81">
                  <c:v>-</c:v>
                </c:pt>
                <c:pt idx="82">
                  <c:v>-</c:v>
                </c:pt>
                <c:pt idx="83">
                  <c:v>-</c:v>
                </c:pt>
                <c:pt idx="84">
                  <c:v>-</c:v>
                </c:pt>
                <c:pt idx="85">
                  <c:v>-</c:v>
                </c:pt>
                <c:pt idx="86">
                  <c:v>-</c:v>
                </c:pt>
                <c:pt idx="87">
                  <c:v>-</c:v>
                </c:pt>
                <c:pt idx="88">
                  <c:v>11.8902</c:v>
                </c:pt>
                <c:pt idx="89">
                  <c:v>15.82</c:v>
                </c:pt>
                <c:pt idx="90">
                  <c:v>17.50</c:v>
                </c:pt>
                <c:pt idx="91">
                  <c:v>12.02</c:v>
                </c:pt>
                <c:pt idx="92">
                  <c:v>18.71</c:v>
                </c:pt>
                <c:pt idx="93">
                  <c:v>17.39</c:v>
                </c:pt>
                <c:pt idx="94">
                  <c:v>-</c:v>
                </c:pt>
                <c:pt idx="95">
                  <c:v>-</c:v>
                </c:pt>
                <c:pt idx="96">
                  <c:v>-</c:v>
                </c:pt>
                <c:pt idx="97">
                  <c:v>-</c:v>
                </c:pt>
                <c:pt idx="98">
                  <c:v>-</c:v>
                </c:pt>
                <c:pt idx="99">
                  <c:v>-</c:v>
                </c:pt>
                <c:pt idx="100">
                  <c:v>-</c:v>
                </c:pt>
                <c:pt idx="101">
                  <c:v>-</c:v>
                </c:pt>
                <c:pt idx="102">
                  <c:v>20.66</c:v>
                </c:pt>
                <c:pt idx="103">
                  <c:v>14.83</c:v>
                </c:pt>
                <c:pt idx="104">
                  <c:v>15.83</c:v>
                </c:pt>
                <c:pt idx="105">
                  <c:v>10.80</c:v>
                </c:pt>
                <c:pt idx="106">
                  <c:v>11.91</c:v>
                </c:pt>
                <c:pt idx="107">
                  <c:v>13.96</c:v>
                </c:pt>
                <c:pt idx="108">
                  <c:v>11.92</c:v>
                </c:pt>
                <c:pt idx="109">
                  <c:v>15.86</c:v>
                </c:pt>
                <c:pt idx="110">
                  <c:v>17.10</c:v>
                </c:pt>
                <c:pt idx="111">
                  <c:v>21.05</c:v>
                </c:pt>
                <c:pt idx="112">
                  <c:v>15.53</c:v>
                </c:pt>
                <c:pt idx="113">
                  <c:v>20.50</c:v>
                </c:pt>
                <c:pt idx="114">
                  <c:v>16.78</c:v>
                </c:pt>
              </c:strCache>
            </c:strRef>
          </c:xVal>
          <c:yVal>
            <c:numRef>
              <c:f>'Pre-Op and Post-Op'!$J$2:$J$116</c:f>
              <c:numCache>
                <c:formatCode>0.00</c:formatCode>
                <c:ptCount val="115"/>
                <c:pt idx="0">
                  <c:v>109.0</c:v>
                </c:pt>
                <c:pt idx="1">
                  <c:v>72.0</c:v>
                </c:pt>
                <c:pt idx="2">
                  <c:v>127.0</c:v>
                </c:pt>
                <c:pt idx="3">
                  <c:v>72.0</c:v>
                </c:pt>
                <c:pt idx="4">
                  <c:v>87.0</c:v>
                </c:pt>
                <c:pt idx="5">
                  <c:v>92.0</c:v>
                </c:pt>
                <c:pt idx="6">
                  <c:v>123.0</c:v>
                </c:pt>
                <c:pt idx="7">
                  <c:v>86.0</c:v>
                </c:pt>
                <c:pt idx="8">
                  <c:v>73.0</c:v>
                </c:pt>
                <c:pt idx="9">
                  <c:v>108.0</c:v>
                </c:pt>
                <c:pt idx="10">
                  <c:v>82.0</c:v>
                </c:pt>
                <c:pt idx="11">
                  <c:v>131.0</c:v>
                </c:pt>
                <c:pt idx="12">
                  <c:v>171.0</c:v>
                </c:pt>
                <c:pt idx="13">
                  <c:v>100.0</c:v>
                </c:pt>
                <c:pt idx="14">
                  <c:v>124.0</c:v>
                </c:pt>
                <c:pt idx="15" formatCode="General">
                  <c:v>0.0</c:v>
                </c:pt>
                <c:pt idx="16">
                  <c:v>82.0</c:v>
                </c:pt>
                <c:pt idx="17">
                  <c:v>147.0</c:v>
                </c:pt>
                <c:pt idx="18">
                  <c:v>183.0</c:v>
                </c:pt>
                <c:pt idx="19">
                  <c:v>124.0</c:v>
                </c:pt>
                <c:pt idx="20">
                  <c:v>98.0</c:v>
                </c:pt>
                <c:pt idx="21">
                  <c:v>89.0</c:v>
                </c:pt>
                <c:pt idx="22">
                  <c:v>230.0</c:v>
                </c:pt>
                <c:pt idx="23">
                  <c:v>118.0</c:v>
                </c:pt>
                <c:pt idx="24">
                  <c:v>88.0</c:v>
                </c:pt>
                <c:pt idx="25">
                  <c:v>148.0</c:v>
                </c:pt>
                <c:pt idx="26">
                  <c:v>289.0</c:v>
                </c:pt>
                <c:pt idx="27">
                  <c:v>94.0</c:v>
                </c:pt>
                <c:pt idx="28">
                  <c:v>111.0</c:v>
                </c:pt>
                <c:pt idx="29">
                  <c:v>122.0</c:v>
                </c:pt>
                <c:pt idx="30">
                  <c:v>92.0</c:v>
                </c:pt>
                <c:pt idx="31">
                  <c:v>94.0</c:v>
                </c:pt>
                <c:pt idx="32">
                  <c:v>77.0</c:v>
                </c:pt>
                <c:pt idx="33">
                  <c:v>131.0</c:v>
                </c:pt>
                <c:pt idx="34">
                  <c:v>89.0</c:v>
                </c:pt>
                <c:pt idx="35">
                  <c:v>88.0</c:v>
                </c:pt>
                <c:pt idx="36">
                  <c:v>107.0</c:v>
                </c:pt>
                <c:pt idx="37">
                  <c:v>83.0</c:v>
                </c:pt>
                <c:pt idx="38">
                  <c:v>111.0</c:v>
                </c:pt>
                <c:pt idx="39">
                  <c:v>122.0</c:v>
                </c:pt>
                <c:pt idx="40">
                  <c:v>160.0</c:v>
                </c:pt>
                <c:pt idx="41">
                  <c:v>77.0</c:v>
                </c:pt>
                <c:pt idx="42">
                  <c:v>115.0</c:v>
                </c:pt>
                <c:pt idx="43">
                  <c:v>85.0</c:v>
                </c:pt>
                <c:pt idx="44">
                  <c:v>82.0</c:v>
                </c:pt>
                <c:pt idx="45">
                  <c:v>160.0</c:v>
                </c:pt>
                <c:pt idx="46">
                  <c:v>112.0</c:v>
                </c:pt>
                <c:pt idx="47">
                  <c:v>80.0</c:v>
                </c:pt>
                <c:pt idx="48">
                  <c:v>86.0</c:v>
                </c:pt>
                <c:pt idx="49">
                  <c:v>90.0</c:v>
                </c:pt>
                <c:pt idx="50">
                  <c:v>93.0</c:v>
                </c:pt>
                <c:pt idx="51">
                  <c:v>108.0</c:v>
                </c:pt>
                <c:pt idx="52">
                  <c:v>72.0</c:v>
                </c:pt>
                <c:pt idx="53">
                  <c:v>196.0</c:v>
                </c:pt>
                <c:pt idx="54">
                  <c:v>107.0</c:v>
                </c:pt>
                <c:pt idx="55">
                  <c:v>0.0</c:v>
                </c:pt>
                <c:pt idx="56">
                  <c:v>118.0</c:v>
                </c:pt>
                <c:pt idx="57">
                  <c:v>86.0</c:v>
                </c:pt>
                <c:pt idx="58">
                  <c:v>0.0</c:v>
                </c:pt>
                <c:pt idx="59">
                  <c:v>90.0</c:v>
                </c:pt>
                <c:pt idx="60">
                  <c:v>200.0</c:v>
                </c:pt>
                <c:pt idx="61">
                  <c:v>182.0</c:v>
                </c:pt>
                <c:pt idx="62">
                  <c:v>92.0</c:v>
                </c:pt>
                <c:pt idx="63">
                  <c:v>210.0</c:v>
                </c:pt>
                <c:pt idx="64">
                  <c:v>89.0</c:v>
                </c:pt>
                <c:pt idx="65">
                  <c:v>112.0</c:v>
                </c:pt>
                <c:pt idx="66">
                  <c:v>177.0</c:v>
                </c:pt>
                <c:pt idx="67">
                  <c:v>106.0</c:v>
                </c:pt>
                <c:pt idx="68">
                  <c:v>204.0</c:v>
                </c:pt>
                <c:pt idx="69">
                  <c:v>88.0</c:v>
                </c:pt>
                <c:pt idx="70">
                  <c:v>94.0</c:v>
                </c:pt>
                <c:pt idx="71">
                  <c:v>93.0</c:v>
                </c:pt>
                <c:pt idx="72">
                  <c:v>89.0</c:v>
                </c:pt>
                <c:pt idx="73">
                  <c:v>83.0</c:v>
                </c:pt>
                <c:pt idx="74">
                  <c:v>92.0</c:v>
                </c:pt>
                <c:pt idx="75">
                  <c:v>140.0</c:v>
                </c:pt>
                <c:pt idx="76">
                  <c:v>126.0</c:v>
                </c:pt>
                <c:pt idx="77">
                  <c:v>116.0</c:v>
                </c:pt>
                <c:pt idx="78">
                  <c:v>112.0</c:v>
                </c:pt>
                <c:pt idx="79">
                  <c:v>96.0</c:v>
                </c:pt>
                <c:pt idx="80">
                  <c:v>97.0</c:v>
                </c:pt>
                <c:pt idx="81">
                  <c:v>77.0</c:v>
                </c:pt>
                <c:pt idx="82">
                  <c:v>108.0</c:v>
                </c:pt>
                <c:pt idx="83">
                  <c:v>90.0</c:v>
                </c:pt>
                <c:pt idx="84">
                  <c:v>100.0</c:v>
                </c:pt>
                <c:pt idx="85">
                  <c:v>80.0</c:v>
                </c:pt>
                <c:pt idx="86">
                  <c:v>0.0</c:v>
                </c:pt>
                <c:pt idx="87">
                  <c:v>0.0</c:v>
                </c:pt>
                <c:pt idx="88" formatCode="General">
                  <c:v>118.0</c:v>
                </c:pt>
                <c:pt idx="89">
                  <c:v>119.0</c:v>
                </c:pt>
                <c:pt idx="90">
                  <c:v>85.0</c:v>
                </c:pt>
                <c:pt idx="91">
                  <c:v>192.0</c:v>
                </c:pt>
                <c:pt idx="92">
                  <c:v>101.0</c:v>
                </c:pt>
                <c:pt idx="93">
                  <c:v>84.0</c:v>
                </c:pt>
                <c:pt idx="94">
                  <c:v>84.0</c:v>
                </c:pt>
                <c:pt idx="95">
                  <c:v>94.0</c:v>
                </c:pt>
                <c:pt idx="96">
                  <c:v>119.0</c:v>
                </c:pt>
                <c:pt idx="97">
                  <c:v>126.0</c:v>
                </c:pt>
                <c:pt idx="98">
                  <c:v>72.0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87.0</c:v>
                </c:pt>
                <c:pt idx="103">
                  <c:v>64.0</c:v>
                </c:pt>
                <c:pt idx="104">
                  <c:v>94.0</c:v>
                </c:pt>
                <c:pt idx="105">
                  <c:v>119.0</c:v>
                </c:pt>
                <c:pt idx="106">
                  <c:v>94.0</c:v>
                </c:pt>
                <c:pt idx="107">
                  <c:v>120.0</c:v>
                </c:pt>
                <c:pt idx="108">
                  <c:v>110.0</c:v>
                </c:pt>
                <c:pt idx="109">
                  <c:v>93.0</c:v>
                </c:pt>
                <c:pt idx="110">
                  <c:v>126.0</c:v>
                </c:pt>
                <c:pt idx="111">
                  <c:v>64.0</c:v>
                </c:pt>
                <c:pt idx="112">
                  <c:v>84.0</c:v>
                </c:pt>
                <c:pt idx="113">
                  <c:v>64.0</c:v>
                </c:pt>
                <c:pt idx="114">
                  <c:v>105.0</c:v>
                </c:pt>
              </c:numCache>
            </c:numRef>
          </c:yVal>
          <c:smooth val="0"/>
        </c:ser>
        <c:ser>
          <c:idx val="2"/>
          <c:order val="2"/>
          <c:tx>
            <c:v>Pre-Op Min Glu</c:v>
          </c:tx>
          <c:spPr>
            <a:ln w="47625">
              <a:noFill/>
            </a:ln>
          </c:spPr>
          <c:trendline>
            <c:spPr>
              <a:ln w="57150" cmpd="sng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109271779999663"/>
                  <c:y val="0.0294286828957249"/>
                </c:manualLayout>
              </c:layout>
              <c:numFmt formatCode="General" sourceLinked="0"/>
            </c:trendlineLbl>
          </c:trendline>
          <c:xVal>
            <c:strRef>
              <c:f>'Pre-Op and Post-Op'!$C$2:$C$116</c:f>
              <c:strCache>
                <c:ptCount val="115"/>
                <c:pt idx="0">
                  <c:v>19.20</c:v>
                </c:pt>
                <c:pt idx="1">
                  <c:v>17.20</c:v>
                </c:pt>
                <c:pt idx="2">
                  <c:v>14.44</c:v>
                </c:pt>
                <c:pt idx="3">
                  <c:v>21.00</c:v>
                </c:pt>
                <c:pt idx="4">
                  <c:v>17.28</c:v>
                </c:pt>
                <c:pt idx="5">
                  <c:v>NaN</c:v>
                </c:pt>
                <c:pt idx="6">
                  <c:v>24.96</c:v>
                </c:pt>
                <c:pt idx="7">
                  <c:v>NaN</c:v>
                </c:pt>
                <c:pt idx="8">
                  <c:v>15.83</c:v>
                </c:pt>
                <c:pt idx="9">
                  <c:v>29.80</c:v>
                </c:pt>
                <c:pt idx="10">
                  <c:v>11.11</c:v>
                </c:pt>
                <c:pt idx="11">
                  <c:v>13.09</c:v>
                </c:pt>
                <c:pt idx="12">
                  <c:v>27.09</c:v>
                </c:pt>
                <c:pt idx="13">
                  <c:v>25.67</c:v>
                </c:pt>
                <c:pt idx="14">
                  <c:v>21.04</c:v>
                </c:pt>
                <c:pt idx="15">
                  <c:v>NaN</c:v>
                </c:pt>
                <c:pt idx="16">
                  <c:v>24.59</c:v>
                </c:pt>
                <c:pt idx="17">
                  <c:v>18.20</c:v>
                </c:pt>
                <c:pt idx="18">
                  <c:v>17.01</c:v>
                </c:pt>
                <c:pt idx="19">
                  <c:v>18.99</c:v>
                </c:pt>
                <c:pt idx="20">
                  <c:v>34.51</c:v>
                </c:pt>
                <c:pt idx="21">
                  <c:v>18.60</c:v>
                </c:pt>
                <c:pt idx="22">
                  <c:v>NaN</c:v>
                </c:pt>
                <c:pt idx="23">
                  <c:v>16.00</c:v>
                </c:pt>
                <c:pt idx="24">
                  <c:v>20.42</c:v>
                </c:pt>
                <c:pt idx="25">
                  <c:v>14.13</c:v>
                </c:pt>
                <c:pt idx="26">
                  <c:v>20.16</c:v>
                </c:pt>
                <c:pt idx="27">
                  <c:v>19.76</c:v>
                </c:pt>
                <c:pt idx="28">
                  <c:v>14.87</c:v>
                </c:pt>
                <c:pt idx="29">
                  <c:v>NaN</c:v>
                </c:pt>
                <c:pt idx="30">
                  <c:v>21.79</c:v>
                </c:pt>
                <c:pt idx="31">
                  <c:v>30.48</c:v>
                </c:pt>
                <c:pt idx="32">
                  <c:v>NaN</c:v>
                </c:pt>
                <c:pt idx="33">
                  <c:v>16.92</c:v>
                </c:pt>
                <c:pt idx="34">
                  <c:v>19.95</c:v>
                </c:pt>
                <c:pt idx="35">
                  <c:v>19.96</c:v>
                </c:pt>
                <c:pt idx="36">
                  <c:v>23.75</c:v>
                </c:pt>
                <c:pt idx="37">
                  <c:v>13.20</c:v>
                </c:pt>
                <c:pt idx="38">
                  <c:v>8.63</c:v>
                </c:pt>
                <c:pt idx="39">
                  <c:v>13.41</c:v>
                </c:pt>
                <c:pt idx="40">
                  <c:v>15.02</c:v>
                </c:pt>
                <c:pt idx="41">
                  <c:v>15.94</c:v>
                </c:pt>
                <c:pt idx="42">
                  <c:v>18.90</c:v>
                </c:pt>
                <c:pt idx="43">
                  <c:v>26.57</c:v>
                </c:pt>
                <c:pt idx="44">
                  <c:v>14.75</c:v>
                </c:pt>
                <c:pt idx="45">
                  <c:v>27.01</c:v>
                </c:pt>
                <c:pt idx="46">
                  <c:v>22.38</c:v>
                </c:pt>
                <c:pt idx="47">
                  <c:v>19.33</c:v>
                </c:pt>
                <c:pt idx="48">
                  <c:v>19.77</c:v>
                </c:pt>
                <c:pt idx="49">
                  <c:v>22.29</c:v>
                </c:pt>
                <c:pt idx="50">
                  <c:v>15.24</c:v>
                </c:pt>
                <c:pt idx="51">
                  <c:v>20.01</c:v>
                </c:pt>
                <c:pt idx="52">
                  <c:v>17.92</c:v>
                </c:pt>
                <c:pt idx="53">
                  <c:v>21.42</c:v>
                </c:pt>
                <c:pt idx="54">
                  <c:v>25.97</c:v>
                </c:pt>
                <c:pt idx="55">
                  <c:v>NaN</c:v>
                </c:pt>
                <c:pt idx="56">
                  <c:v>30.86</c:v>
                </c:pt>
                <c:pt idx="57">
                  <c:v>17.96</c:v>
                </c:pt>
                <c:pt idx="58">
                  <c:v>NaN</c:v>
                </c:pt>
                <c:pt idx="59">
                  <c:v>25.77</c:v>
                </c:pt>
                <c:pt idx="60">
                  <c:v>20.46</c:v>
                </c:pt>
                <c:pt idx="61">
                  <c:v>18.57</c:v>
                </c:pt>
                <c:pt idx="62">
                  <c:v>14.01</c:v>
                </c:pt>
                <c:pt idx="63">
                  <c:v>24.77</c:v>
                </c:pt>
                <c:pt idx="64">
                  <c:v>19.67</c:v>
                </c:pt>
                <c:pt idx="65">
                  <c:v>16.70</c:v>
                </c:pt>
                <c:pt idx="66">
                  <c:v>-</c:v>
                </c:pt>
                <c:pt idx="67">
                  <c:v>-</c:v>
                </c:pt>
                <c:pt idx="68">
                  <c:v>-</c:v>
                </c:pt>
                <c:pt idx="69">
                  <c:v>-</c:v>
                </c:pt>
                <c:pt idx="70">
                  <c:v>-</c:v>
                </c:pt>
                <c:pt idx="71">
                  <c:v>-</c:v>
                </c:pt>
                <c:pt idx="72">
                  <c:v>-</c:v>
                </c:pt>
                <c:pt idx="73">
                  <c:v>-</c:v>
                </c:pt>
                <c:pt idx="74">
                  <c:v>-</c:v>
                </c:pt>
                <c:pt idx="75">
                  <c:v>-</c:v>
                </c:pt>
                <c:pt idx="76">
                  <c:v>-</c:v>
                </c:pt>
                <c:pt idx="77">
                  <c:v>-</c:v>
                </c:pt>
                <c:pt idx="78">
                  <c:v>-</c:v>
                </c:pt>
                <c:pt idx="79">
                  <c:v>-</c:v>
                </c:pt>
                <c:pt idx="80">
                  <c:v>-</c:v>
                </c:pt>
                <c:pt idx="81">
                  <c:v>-</c:v>
                </c:pt>
                <c:pt idx="82">
                  <c:v>-</c:v>
                </c:pt>
                <c:pt idx="83">
                  <c:v>-</c:v>
                </c:pt>
                <c:pt idx="84">
                  <c:v>-</c:v>
                </c:pt>
                <c:pt idx="85">
                  <c:v>-</c:v>
                </c:pt>
                <c:pt idx="86">
                  <c:v>-</c:v>
                </c:pt>
                <c:pt idx="87">
                  <c:v>-</c:v>
                </c:pt>
                <c:pt idx="88">
                  <c:v>11.8902</c:v>
                </c:pt>
                <c:pt idx="89">
                  <c:v>15.82</c:v>
                </c:pt>
                <c:pt idx="90">
                  <c:v>17.50</c:v>
                </c:pt>
                <c:pt idx="91">
                  <c:v>12.02</c:v>
                </c:pt>
                <c:pt idx="92">
                  <c:v>18.71</c:v>
                </c:pt>
                <c:pt idx="93">
                  <c:v>17.39</c:v>
                </c:pt>
                <c:pt idx="94">
                  <c:v>-</c:v>
                </c:pt>
                <c:pt idx="95">
                  <c:v>-</c:v>
                </c:pt>
                <c:pt idx="96">
                  <c:v>-</c:v>
                </c:pt>
                <c:pt idx="97">
                  <c:v>-</c:v>
                </c:pt>
                <c:pt idx="98">
                  <c:v>-</c:v>
                </c:pt>
                <c:pt idx="99">
                  <c:v>-</c:v>
                </c:pt>
                <c:pt idx="100">
                  <c:v>-</c:v>
                </c:pt>
                <c:pt idx="101">
                  <c:v>-</c:v>
                </c:pt>
                <c:pt idx="102">
                  <c:v>20.66</c:v>
                </c:pt>
                <c:pt idx="103">
                  <c:v>14.83</c:v>
                </c:pt>
                <c:pt idx="104">
                  <c:v>15.83</c:v>
                </c:pt>
                <c:pt idx="105">
                  <c:v>10.80</c:v>
                </c:pt>
                <c:pt idx="106">
                  <c:v>11.91</c:v>
                </c:pt>
                <c:pt idx="107">
                  <c:v>13.96</c:v>
                </c:pt>
                <c:pt idx="108">
                  <c:v>11.92</c:v>
                </c:pt>
                <c:pt idx="109">
                  <c:v>15.86</c:v>
                </c:pt>
                <c:pt idx="110">
                  <c:v>17.10</c:v>
                </c:pt>
                <c:pt idx="111">
                  <c:v>21.05</c:v>
                </c:pt>
                <c:pt idx="112">
                  <c:v>15.53</c:v>
                </c:pt>
                <c:pt idx="113">
                  <c:v>20.50</c:v>
                </c:pt>
                <c:pt idx="114">
                  <c:v>16.78</c:v>
                </c:pt>
              </c:strCache>
            </c:strRef>
          </c:xVal>
          <c:yVal>
            <c:numRef>
              <c:f>'Pre-Op and Post-Op'!$K$2:$K$116</c:f>
              <c:numCache>
                <c:formatCode>0.00</c:formatCode>
                <c:ptCount val="115"/>
                <c:pt idx="0">
                  <c:v>102.0</c:v>
                </c:pt>
                <c:pt idx="1">
                  <c:v>68.0</c:v>
                </c:pt>
                <c:pt idx="2">
                  <c:v>127.0</c:v>
                </c:pt>
                <c:pt idx="3">
                  <c:v>71.0</c:v>
                </c:pt>
                <c:pt idx="4">
                  <c:v>87.0</c:v>
                </c:pt>
                <c:pt idx="5">
                  <c:v>92.0</c:v>
                </c:pt>
                <c:pt idx="6">
                  <c:v>123.0</c:v>
                </c:pt>
                <c:pt idx="7">
                  <c:v>86.0</c:v>
                </c:pt>
                <c:pt idx="8">
                  <c:v>73.0</c:v>
                </c:pt>
                <c:pt idx="9">
                  <c:v>88.0</c:v>
                </c:pt>
                <c:pt idx="10">
                  <c:v>82.0</c:v>
                </c:pt>
                <c:pt idx="11">
                  <c:v>131.0</c:v>
                </c:pt>
                <c:pt idx="12">
                  <c:v>137.0</c:v>
                </c:pt>
                <c:pt idx="13">
                  <c:v>95.0</c:v>
                </c:pt>
                <c:pt idx="14">
                  <c:v>106.0</c:v>
                </c:pt>
                <c:pt idx="15" formatCode="General">
                  <c:v>0.0</c:v>
                </c:pt>
                <c:pt idx="16">
                  <c:v>80.0</c:v>
                </c:pt>
                <c:pt idx="17">
                  <c:v>138.0</c:v>
                </c:pt>
                <c:pt idx="18">
                  <c:v>183.0</c:v>
                </c:pt>
                <c:pt idx="19">
                  <c:v>124.0</c:v>
                </c:pt>
                <c:pt idx="20">
                  <c:v>65.0</c:v>
                </c:pt>
                <c:pt idx="21">
                  <c:v>73.0</c:v>
                </c:pt>
                <c:pt idx="22">
                  <c:v>230.0</c:v>
                </c:pt>
                <c:pt idx="23">
                  <c:v>118.0</c:v>
                </c:pt>
                <c:pt idx="24">
                  <c:v>81.0</c:v>
                </c:pt>
                <c:pt idx="25">
                  <c:v>140.0</c:v>
                </c:pt>
                <c:pt idx="26">
                  <c:v>105.0</c:v>
                </c:pt>
                <c:pt idx="27">
                  <c:v>85.0</c:v>
                </c:pt>
                <c:pt idx="28">
                  <c:v>103.0</c:v>
                </c:pt>
                <c:pt idx="29">
                  <c:v>118.0</c:v>
                </c:pt>
                <c:pt idx="30">
                  <c:v>92.0</c:v>
                </c:pt>
                <c:pt idx="31">
                  <c:v>94.0</c:v>
                </c:pt>
                <c:pt idx="32">
                  <c:v>77.0</c:v>
                </c:pt>
                <c:pt idx="33">
                  <c:v>131.0</c:v>
                </c:pt>
                <c:pt idx="34">
                  <c:v>83.0</c:v>
                </c:pt>
                <c:pt idx="35">
                  <c:v>81.0</c:v>
                </c:pt>
                <c:pt idx="36">
                  <c:v>103.0</c:v>
                </c:pt>
                <c:pt idx="37">
                  <c:v>83.0</c:v>
                </c:pt>
                <c:pt idx="38">
                  <c:v>111.0</c:v>
                </c:pt>
                <c:pt idx="39">
                  <c:v>121.0</c:v>
                </c:pt>
                <c:pt idx="40">
                  <c:v>113.0</c:v>
                </c:pt>
                <c:pt idx="41">
                  <c:v>77.0</c:v>
                </c:pt>
                <c:pt idx="42">
                  <c:v>95.0</c:v>
                </c:pt>
                <c:pt idx="43">
                  <c:v>82.0</c:v>
                </c:pt>
                <c:pt idx="44">
                  <c:v>82.0</c:v>
                </c:pt>
                <c:pt idx="45">
                  <c:v>160.0</c:v>
                </c:pt>
                <c:pt idx="46">
                  <c:v>111.0</c:v>
                </c:pt>
                <c:pt idx="47">
                  <c:v>80.0</c:v>
                </c:pt>
                <c:pt idx="48">
                  <c:v>86.0</c:v>
                </c:pt>
                <c:pt idx="49">
                  <c:v>82.0</c:v>
                </c:pt>
                <c:pt idx="50">
                  <c:v>93.0</c:v>
                </c:pt>
                <c:pt idx="51">
                  <c:v>64.0</c:v>
                </c:pt>
                <c:pt idx="52">
                  <c:v>69.0</c:v>
                </c:pt>
                <c:pt idx="53">
                  <c:v>196.0</c:v>
                </c:pt>
                <c:pt idx="54">
                  <c:v>92.0</c:v>
                </c:pt>
                <c:pt idx="55">
                  <c:v>0.0</c:v>
                </c:pt>
                <c:pt idx="56">
                  <c:v>118.0</c:v>
                </c:pt>
                <c:pt idx="57">
                  <c:v>86.0</c:v>
                </c:pt>
                <c:pt idx="58">
                  <c:v>0.0</c:v>
                </c:pt>
                <c:pt idx="59">
                  <c:v>90.0</c:v>
                </c:pt>
                <c:pt idx="60">
                  <c:v>86.0</c:v>
                </c:pt>
                <c:pt idx="61">
                  <c:v>171.0</c:v>
                </c:pt>
                <c:pt idx="62">
                  <c:v>92.0</c:v>
                </c:pt>
                <c:pt idx="63">
                  <c:v>96.0</c:v>
                </c:pt>
                <c:pt idx="64">
                  <c:v>85.0</c:v>
                </c:pt>
                <c:pt idx="65">
                  <c:v>105.0</c:v>
                </c:pt>
                <c:pt idx="66">
                  <c:v>150.0</c:v>
                </c:pt>
                <c:pt idx="67">
                  <c:v>103.0</c:v>
                </c:pt>
                <c:pt idx="68">
                  <c:v>204.0</c:v>
                </c:pt>
                <c:pt idx="69">
                  <c:v>79.0</c:v>
                </c:pt>
                <c:pt idx="70">
                  <c:v>94.0</c:v>
                </c:pt>
                <c:pt idx="71">
                  <c:v>93.0</c:v>
                </c:pt>
                <c:pt idx="72">
                  <c:v>82.0</c:v>
                </c:pt>
                <c:pt idx="73">
                  <c:v>83.0</c:v>
                </c:pt>
                <c:pt idx="74">
                  <c:v>92.0</c:v>
                </c:pt>
                <c:pt idx="75">
                  <c:v>87.0</c:v>
                </c:pt>
                <c:pt idx="76">
                  <c:v>71.0</c:v>
                </c:pt>
                <c:pt idx="77">
                  <c:v>109.0</c:v>
                </c:pt>
                <c:pt idx="78">
                  <c:v>101.0</c:v>
                </c:pt>
                <c:pt idx="79">
                  <c:v>96.0</c:v>
                </c:pt>
                <c:pt idx="80">
                  <c:v>83.0</c:v>
                </c:pt>
                <c:pt idx="81">
                  <c:v>77.0</c:v>
                </c:pt>
                <c:pt idx="82">
                  <c:v>90.0</c:v>
                </c:pt>
                <c:pt idx="83">
                  <c:v>82.0</c:v>
                </c:pt>
                <c:pt idx="84">
                  <c:v>85.0</c:v>
                </c:pt>
                <c:pt idx="85">
                  <c:v>80.0</c:v>
                </c:pt>
                <c:pt idx="86">
                  <c:v>0.0</c:v>
                </c:pt>
                <c:pt idx="87">
                  <c:v>0.0</c:v>
                </c:pt>
                <c:pt idx="88" formatCode="General">
                  <c:v>118.0</c:v>
                </c:pt>
                <c:pt idx="89">
                  <c:v>73.0</c:v>
                </c:pt>
                <c:pt idx="90">
                  <c:v>83.0</c:v>
                </c:pt>
                <c:pt idx="91">
                  <c:v>60.0</c:v>
                </c:pt>
                <c:pt idx="92">
                  <c:v>87.0</c:v>
                </c:pt>
                <c:pt idx="93">
                  <c:v>84.0</c:v>
                </c:pt>
                <c:pt idx="94">
                  <c:v>84.0</c:v>
                </c:pt>
                <c:pt idx="95">
                  <c:v>94.0</c:v>
                </c:pt>
                <c:pt idx="96">
                  <c:v>119.0</c:v>
                </c:pt>
                <c:pt idx="97">
                  <c:v>126.0</c:v>
                </c:pt>
                <c:pt idx="98">
                  <c:v>53.0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68.0</c:v>
                </c:pt>
                <c:pt idx="103">
                  <c:v>64.0</c:v>
                </c:pt>
                <c:pt idx="104">
                  <c:v>91.0</c:v>
                </c:pt>
                <c:pt idx="105">
                  <c:v>119.0</c:v>
                </c:pt>
                <c:pt idx="106">
                  <c:v>91.0</c:v>
                </c:pt>
                <c:pt idx="107">
                  <c:v>110.0</c:v>
                </c:pt>
                <c:pt idx="108">
                  <c:v>100.0</c:v>
                </c:pt>
                <c:pt idx="109">
                  <c:v>93.0</c:v>
                </c:pt>
                <c:pt idx="110">
                  <c:v>91.0</c:v>
                </c:pt>
                <c:pt idx="111">
                  <c:v>49.0</c:v>
                </c:pt>
                <c:pt idx="112">
                  <c:v>82.0</c:v>
                </c:pt>
                <c:pt idx="113">
                  <c:v>63.0</c:v>
                </c:pt>
                <c:pt idx="114">
                  <c:v>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81848"/>
        <c:axId val="2147087208"/>
      </c:scatterChart>
      <c:valAx>
        <c:axId val="214708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Hgb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7087208"/>
        <c:crosses val="autoZero"/>
        <c:crossBetween val="midCat"/>
      </c:valAx>
      <c:valAx>
        <c:axId val="2147087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7081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0</xdr:row>
      <xdr:rowOff>69850</xdr:rowOff>
    </xdr:from>
    <xdr:to>
      <xdr:col>18</xdr:col>
      <xdr:colOff>114300</xdr:colOff>
      <xdr:row>78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693"/>
  <sheetViews>
    <sheetView tabSelected="1" workbookViewId="0">
      <pane xSplit="1" ySplit="1" topLeftCell="B438" activePane="bottomRight" state="frozen"/>
      <selection pane="topRight" activeCell="B1" sqref="B1"/>
      <selection pane="bottomLeft" activeCell="A2" sqref="A2"/>
      <selection pane="bottomRight" activeCell="H590" sqref="H590"/>
    </sheetView>
  </sheetViews>
  <sheetFormatPr baseColWidth="10" defaultColWidth="8.83203125" defaultRowHeight="15" x14ac:dyDescent="0"/>
  <cols>
    <col min="1" max="1" width="8.83203125" style="9"/>
    <col min="2" max="6" width="8.83203125" style="11"/>
    <col min="7" max="7" width="8.83203125" style="25"/>
    <col min="8" max="12" width="8.83203125" style="10"/>
    <col min="13" max="13" width="8.83203125" style="30"/>
    <col min="14" max="18" width="8.83203125" style="10"/>
    <col min="19" max="19" width="8.83203125" style="30"/>
    <col min="20" max="20" width="12.5" style="10" bestFit="1" customWidth="1"/>
    <col min="21" max="21" width="8.83203125" style="10"/>
    <col min="22" max="22" width="8.83203125" style="43"/>
    <col min="23" max="243" width="8.83203125" style="10"/>
    <col min="244" max="16384" width="8.83203125" style="15"/>
  </cols>
  <sheetData>
    <row r="1" spans="1:1032" s="8" customFormat="1" ht="60">
      <c r="A1" s="1" t="s">
        <v>0</v>
      </c>
      <c r="B1" s="2" t="s">
        <v>33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14</v>
      </c>
      <c r="I1" s="4" t="s">
        <v>19</v>
      </c>
      <c r="J1" s="4" t="s">
        <v>16</v>
      </c>
      <c r="K1" s="4" t="s">
        <v>15</v>
      </c>
      <c r="L1" s="4" t="s">
        <v>10</v>
      </c>
      <c r="M1" s="29" t="s">
        <v>12</v>
      </c>
      <c r="N1" s="4" t="s">
        <v>9</v>
      </c>
      <c r="O1" s="4" t="s">
        <v>20</v>
      </c>
      <c r="P1" s="4" t="s">
        <v>18</v>
      </c>
      <c r="Q1" s="4" t="s">
        <v>17</v>
      </c>
      <c r="R1" s="4" t="s">
        <v>11</v>
      </c>
      <c r="S1" s="29" t="s">
        <v>13</v>
      </c>
      <c r="T1" s="4" t="s">
        <v>25</v>
      </c>
      <c r="U1" s="4" t="s">
        <v>26</v>
      </c>
      <c r="V1" s="6"/>
      <c r="W1" s="7" t="s">
        <v>27</v>
      </c>
      <c r="X1" s="7"/>
      <c r="Y1" s="7"/>
      <c r="Z1" s="7" t="s">
        <v>25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</row>
    <row r="2" spans="1:1032">
      <c r="A2" s="18">
        <v>220</v>
      </c>
      <c r="B2" s="11">
        <v>-5.3333000000000004</v>
      </c>
      <c r="C2" s="11">
        <v>20.657299999999999</v>
      </c>
      <c r="D2" s="11">
        <v>20.524000000000001</v>
      </c>
      <c r="E2" s="11">
        <v>41.181199999999997</v>
      </c>
      <c r="F2" s="11">
        <v>49.791200000000003</v>
      </c>
      <c r="G2" s="19">
        <v>21.797999999999998</v>
      </c>
      <c r="H2" s="11">
        <v>77.5</v>
      </c>
      <c r="I2" s="11">
        <v>77.5</v>
      </c>
      <c r="J2" s="11">
        <v>87</v>
      </c>
      <c r="K2" s="11">
        <v>68</v>
      </c>
      <c r="L2" s="11">
        <v>0</v>
      </c>
      <c r="M2" s="30">
        <f>IF(L2&gt;10000, "NaN",IF(L2&gt;500,3,IF(L2&gt;72,2,IF(L2&gt;0,1,IF(0=L2,0,"NaN")))))</f>
        <v>0</v>
      </c>
      <c r="S2" s="30">
        <f>IF(R2&gt;10000, "NaN",IF(R2&gt;500,3,IF(R2&gt;72,2,IF(R2&gt;0,1,IF(0=R2,0,"NaN")))))</f>
        <v>0</v>
      </c>
      <c r="T2" s="10" t="s">
        <v>28</v>
      </c>
      <c r="U2" s="10">
        <f>IF(T2="HLHS",1,IF(T2="TGA",2,IF(T2="ToF",3,IF(T2="Aortic Anomaly",4,5))))</f>
        <v>1</v>
      </c>
      <c r="W2" s="10" t="s">
        <v>21</v>
      </c>
      <c r="X2" s="10">
        <v>0</v>
      </c>
      <c r="Z2" s="10" t="s">
        <v>28</v>
      </c>
      <c r="AA2" s="10">
        <v>1</v>
      </c>
    </row>
    <row r="3" spans="1:1032">
      <c r="A3" s="18">
        <v>220</v>
      </c>
      <c r="B3" s="11">
        <v>1.1667000000000001</v>
      </c>
      <c r="C3" s="11">
        <v>31.8827</v>
      </c>
      <c r="D3" s="11">
        <v>33.983499999999999</v>
      </c>
      <c r="E3" s="11">
        <v>65.866200000000006</v>
      </c>
      <c r="F3" s="11">
        <v>51.594799999999999</v>
      </c>
      <c r="G3" s="19">
        <v>14.7399</v>
      </c>
      <c r="M3" s="30">
        <f t="shared" ref="M3:M66" si="0">IF(L3&gt;10000, "NaN",IF(L3&gt;500,3,IF(L3&gt;72,2,IF(L3&gt;0,1,IF(0=L3,0,"NaN")))))</f>
        <v>0</v>
      </c>
      <c r="N3" s="11">
        <v>209.75</v>
      </c>
      <c r="O3" s="11">
        <v>211.5</v>
      </c>
      <c r="P3" s="11">
        <v>305</v>
      </c>
      <c r="Q3" s="11">
        <v>111</v>
      </c>
      <c r="R3" s="11">
        <v>0</v>
      </c>
      <c r="S3" s="30">
        <f t="shared" ref="S3:S66" si="1">IF(R3&gt;10000, "NaN",IF(R3&gt;500,3,IF(R3&gt;72,2,IF(R3&gt;0,1,IF(0=R3,0,"NaN")))))</f>
        <v>0</v>
      </c>
      <c r="T3" s="10" t="str">
        <f>T2</f>
        <v>HLHS</v>
      </c>
      <c r="U3" s="10">
        <f t="shared" ref="U3:U66" si="2">IF(T3="HLHS",1,IF(T3="TGA",2,IF(T3="ToF",3,IF(T3="Aortic Anomaly",4,5))))</f>
        <v>1</v>
      </c>
      <c r="W3" s="10" t="s">
        <v>22</v>
      </c>
      <c r="X3" s="10">
        <v>1</v>
      </c>
      <c r="Z3" s="10" t="s">
        <v>29</v>
      </c>
      <c r="AA3" s="10">
        <v>2</v>
      </c>
    </row>
    <row r="4" spans="1:1032">
      <c r="A4" s="18">
        <v>220</v>
      </c>
      <c r="B4" s="11">
        <v>4.3333000000000004</v>
      </c>
      <c r="C4" s="11">
        <v>21.122900000000001</v>
      </c>
      <c r="D4" s="11">
        <v>27.847100000000001</v>
      </c>
      <c r="E4" s="11">
        <v>48.97</v>
      </c>
      <c r="F4" s="11">
        <v>56.865699999999997</v>
      </c>
      <c r="G4" s="19">
        <v>26.253399999999999</v>
      </c>
      <c r="M4" s="30">
        <f t="shared" si="0"/>
        <v>0</v>
      </c>
      <c r="N4" s="11">
        <f>N3</f>
        <v>209.75</v>
      </c>
      <c r="O4" s="11">
        <f t="shared" ref="O4:R6" si="3">O3</f>
        <v>211.5</v>
      </c>
      <c r="P4" s="11">
        <f t="shared" si="3"/>
        <v>305</v>
      </c>
      <c r="Q4" s="11">
        <f t="shared" si="3"/>
        <v>111</v>
      </c>
      <c r="R4" s="11">
        <f t="shared" si="3"/>
        <v>0</v>
      </c>
      <c r="S4" s="30">
        <f t="shared" si="1"/>
        <v>0</v>
      </c>
      <c r="T4" s="10" t="str">
        <f t="shared" ref="T4:T6" si="4">T3</f>
        <v>HLHS</v>
      </c>
      <c r="U4" s="10">
        <f t="shared" si="2"/>
        <v>1</v>
      </c>
      <c r="W4" s="10" t="s">
        <v>23</v>
      </c>
      <c r="X4" s="10">
        <v>2</v>
      </c>
      <c r="Z4" s="10" t="s">
        <v>30</v>
      </c>
      <c r="AA4" s="10">
        <v>3</v>
      </c>
    </row>
    <row r="5" spans="1:1032">
      <c r="A5" s="18">
        <v>220</v>
      </c>
      <c r="B5" s="13">
        <v>6.4166999999999996</v>
      </c>
      <c r="C5" s="13">
        <v>15.717599999999999</v>
      </c>
      <c r="D5" s="13">
        <v>25.489799999999999</v>
      </c>
      <c r="E5" s="13">
        <v>41.207299999999996</v>
      </c>
      <c r="F5" s="13">
        <v>61.854100000000003</v>
      </c>
      <c r="G5" s="20">
        <v>19.4099</v>
      </c>
      <c r="H5" s="16"/>
      <c r="I5" s="16"/>
      <c r="J5" s="16"/>
      <c r="K5" s="16"/>
      <c r="L5" s="16"/>
      <c r="M5" s="30">
        <f t="shared" si="0"/>
        <v>0</v>
      </c>
      <c r="N5" s="11">
        <f t="shared" ref="N5:N6" si="5">N4</f>
        <v>209.75</v>
      </c>
      <c r="O5" s="11">
        <f t="shared" si="3"/>
        <v>211.5</v>
      </c>
      <c r="P5" s="11">
        <f t="shared" si="3"/>
        <v>305</v>
      </c>
      <c r="Q5" s="11">
        <f t="shared" si="3"/>
        <v>111</v>
      </c>
      <c r="R5" s="11">
        <f t="shared" si="3"/>
        <v>0</v>
      </c>
      <c r="S5" s="30">
        <f t="shared" si="1"/>
        <v>0</v>
      </c>
      <c r="T5" s="10" t="str">
        <f t="shared" si="4"/>
        <v>HLHS</v>
      </c>
      <c r="U5" s="10">
        <f t="shared" si="2"/>
        <v>1</v>
      </c>
      <c r="W5" s="10" t="s">
        <v>24</v>
      </c>
      <c r="X5" s="10">
        <v>3</v>
      </c>
      <c r="Z5" s="10" t="s">
        <v>31</v>
      </c>
      <c r="AA5" s="10">
        <v>4</v>
      </c>
    </row>
    <row r="6" spans="1:1032">
      <c r="A6" s="18">
        <v>220</v>
      </c>
      <c r="B6" s="13">
        <v>9.6667000000000005</v>
      </c>
      <c r="C6" s="13">
        <v>14.639900000000001</v>
      </c>
      <c r="D6" s="13">
        <v>21.973199999999999</v>
      </c>
      <c r="E6" s="13">
        <v>36.613100000000003</v>
      </c>
      <c r="F6" s="13">
        <v>59.941000000000003</v>
      </c>
      <c r="G6" s="20">
        <v>24.866599999999998</v>
      </c>
      <c r="H6" s="16"/>
      <c r="I6" s="16"/>
      <c r="J6" s="16"/>
      <c r="K6" s="16"/>
      <c r="L6" s="16"/>
      <c r="M6" s="30">
        <f t="shared" si="0"/>
        <v>0</v>
      </c>
      <c r="N6" s="11">
        <f t="shared" si="5"/>
        <v>209.75</v>
      </c>
      <c r="O6" s="11">
        <f t="shared" si="3"/>
        <v>211.5</v>
      </c>
      <c r="P6" s="11">
        <f t="shared" si="3"/>
        <v>305</v>
      </c>
      <c r="Q6" s="11">
        <f t="shared" si="3"/>
        <v>111</v>
      </c>
      <c r="R6" s="11">
        <f t="shared" si="3"/>
        <v>0</v>
      </c>
      <c r="S6" s="30">
        <f t="shared" si="1"/>
        <v>0</v>
      </c>
      <c r="T6" s="10" t="str">
        <f t="shared" si="4"/>
        <v>HLHS</v>
      </c>
      <c r="U6" s="10">
        <f t="shared" si="2"/>
        <v>1</v>
      </c>
      <c r="Z6" s="10" t="s">
        <v>32</v>
      </c>
      <c r="AA6" s="10">
        <v>5</v>
      </c>
    </row>
    <row r="7" spans="1:1032" s="28" customFormat="1">
      <c r="A7" s="21">
        <v>221</v>
      </c>
      <c r="B7" s="22">
        <v>-4</v>
      </c>
      <c r="C7" s="22">
        <v>14.829000000000001</v>
      </c>
      <c r="D7" s="22">
        <v>39.572000000000003</v>
      </c>
      <c r="E7" s="22">
        <v>54.401000000000003</v>
      </c>
      <c r="F7" s="22">
        <v>72.548699999999997</v>
      </c>
      <c r="G7" s="23">
        <v>29.248999999999999</v>
      </c>
      <c r="H7" s="24">
        <v>64</v>
      </c>
      <c r="I7" s="24">
        <v>64</v>
      </c>
      <c r="J7" s="24">
        <v>64</v>
      </c>
      <c r="K7" s="24">
        <v>64</v>
      </c>
      <c r="L7" s="24">
        <v>0</v>
      </c>
      <c r="M7" s="30">
        <f t="shared" si="0"/>
        <v>0</v>
      </c>
      <c r="N7" s="24"/>
      <c r="O7" s="24"/>
      <c r="P7" s="24"/>
      <c r="Q7" s="24"/>
      <c r="R7" s="24"/>
      <c r="S7" s="30">
        <f t="shared" si="1"/>
        <v>0</v>
      </c>
      <c r="T7" s="24" t="s">
        <v>28</v>
      </c>
      <c r="U7" s="24">
        <f t="shared" si="2"/>
        <v>1</v>
      </c>
      <c r="V7" s="4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</row>
    <row r="8" spans="1:1032" s="10" customFormat="1">
      <c r="A8" s="18">
        <v>221</v>
      </c>
      <c r="B8" s="11">
        <v>1.6667000000000001</v>
      </c>
      <c r="C8" s="11">
        <v>46.215800000000002</v>
      </c>
      <c r="D8" s="11">
        <v>27.285</v>
      </c>
      <c r="E8" s="11">
        <v>73.500799999999998</v>
      </c>
      <c r="F8" s="11">
        <v>37.122</v>
      </c>
      <c r="G8" s="19" t="s">
        <v>6</v>
      </c>
      <c r="M8" s="30">
        <f t="shared" si="0"/>
        <v>0</v>
      </c>
      <c r="N8" s="10">
        <v>142.75</v>
      </c>
      <c r="O8" s="10">
        <v>143.75</v>
      </c>
      <c r="P8" s="10">
        <v>144.75</v>
      </c>
      <c r="Q8" s="10">
        <v>145.75</v>
      </c>
      <c r="R8" s="10">
        <v>146.75</v>
      </c>
      <c r="S8" s="30">
        <f t="shared" si="1"/>
        <v>2</v>
      </c>
      <c r="T8" s="10" t="str">
        <f>T7</f>
        <v>HLHS</v>
      </c>
      <c r="U8" s="10">
        <f t="shared" si="2"/>
        <v>1</v>
      </c>
      <c r="V8" s="43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  <c r="AMK8" s="15"/>
      <c r="AML8" s="15"/>
      <c r="AMM8" s="15"/>
      <c r="AMN8" s="15"/>
      <c r="AMO8" s="15"/>
      <c r="AMP8" s="15"/>
      <c r="AMQ8" s="15"/>
      <c r="AMR8" s="15"/>
    </row>
    <row r="9" spans="1:1032">
      <c r="A9" s="18">
        <v>221</v>
      </c>
      <c r="B9" s="11">
        <v>5.75</v>
      </c>
      <c r="C9" s="11">
        <v>35.914499999999997</v>
      </c>
      <c r="D9" s="11">
        <v>20.688400000000001</v>
      </c>
      <c r="E9" s="11">
        <v>56.602899999999998</v>
      </c>
      <c r="F9" s="11">
        <v>36.7241</v>
      </c>
      <c r="G9" s="19">
        <v>23.764800000000001</v>
      </c>
      <c r="M9" s="30">
        <f t="shared" si="0"/>
        <v>0</v>
      </c>
      <c r="N9" s="10">
        <f>N8</f>
        <v>142.75</v>
      </c>
      <c r="O9" s="10">
        <f t="shared" ref="O9:R11" si="6">O8</f>
        <v>143.75</v>
      </c>
      <c r="P9" s="10">
        <f t="shared" si="6"/>
        <v>144.75</v>
      </c>
      <c r="Q9" s="10">
        <f t="shared" si="6"/>
        <v>145.75</v>
      </c>
      <c r="R9" s="10">
        <f t="shared" si="6"/>
        <v>146.75</v>
      </c>
      <c r="S9" s="30">
        <f t="shared" si="1"/>
        <v>2</v>
      </c>
      <c r="T9" s="10" t="str">
        <f t="shared" ref="T9:T11" si="7">T8</f>
        <v>HLHS</v>
      </c>
      <c r="U9" s="10">
        <f t="shared" si="2"/>
        <v>1</v>
      </c>
    </row>
    <row r="10" spans="1:1032" s="10" customFormat="1">
      <c r="A10" s="18">
        <v>221</v>
      </c>
      <c r="B10" s="11">
        <v>8.1667000000000005</v>
      </c>
      <c r="C10" s="11">
        <v>21.7636</v>
      </c>
      <c r="D10" s="11">
        <v>4.7191000000000001</v>
      </c>
      <c r="E10" s="11">
        <v>26.482800000000001</v>
      </c>
      <c r="F10" s="11">
        <v>17.819600000000001</v>
      </c>
      <c r="G10" s="19" t="s">
        <v>6</v>
      </c>
      <c r="M10" s="30">
        <f t="shared" si="0"/>
        <v>0</v>
      </c>
      <c r="N10" s="10">
        <f t="shared" ref="N10:N11" si="8">N9</f>
        <v>142.75</v>
      </c>
      <c r="O10" s="10">
        <f t="shared" si="6"/>
        <v>143.75</v>
      </c>
      <c r="P10" s="10">
        <f t="shared" si="6"/>
        <v>144.75</v>
      </c>
      <c r="Q10" s="10">
        <f t="shared" si="6"/>
        <v>145.75</v>
      </c>
      <c r="R10" s="10">
        <f t="shared" si="6"/>
        <v>146.75</v>
      </c>
      <c r="S10" s="30">
        <f t="shared" si="1"/>
        <v>2</v>
      </c>
      <c r="T10" s="10" t="str">
        <f t="shared" si="7"/>
        <v>HLHS</v>
      </c>
      <c r="U10" s="10">
        <f t="shared" si="2"/>
        <v>1</v>
      </c>
      <c r="V10" s="43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</row>
    <row r="11" spans="1:1032">
      <c r="A11" s="18">
        <v>221</v>
      </c>
      <c r="B11" s="11">
        <v>11</v>
      </c>
      <c r="C11" s="11">
        <v>25.535900000000002</v>
      </c>
      <c r="D11" s="11">
        <v>28.356200000000001</v>
      </c>
      <c r="E11" s="11">
        <v>53.892099999999999</v>
      </c>
      <c r="F11" s="11">
        <v>52.572699999999998</v>
      </c>
      <c r="G11" s="19">
        <v>31.285</v>
      </c>
      <c r="M11" s="30">
        <f t="shared" si="0"/>
        <v>0</v>
      </c>
      <c r="N11" s="10">
        <f t="shared" si="8"/>
        <v>142.75</v>
      </c>
      <c r="O11" s="10">
        <f t="shared" si="6"/>
        <v>143.75</v>
      </c>
      <c r="P11" s="10">
        <f t="shared" si="6"/>
        <v>144.75</v>
      </c>
      <c r="Q11" s="10">
        <f t="shared" si="6"/>
        <v>145.75</v>
      </c>
      <c r="R11" s="10">
        <f t="shared" si="6"/>
        <v>146.75</v>
      </c>
      <c r="S11" s="30">
        <f t="shared" si="1"/>
        <v>2</v>
      </c>
      <c r="T11" s="10" t="str">
        <f t="shared" si="7"/>
        <v>HLHS</v>
      </c>
      <c r="U11" s="10">
        <f t="shared" si="2"/>
        <v>1</v>
      </c>
    </row>
    <row r="12" spans="1:1032" s="28" customFormat="1">
      <c r="A12" s="21">
        <v>222</v>
      </c>
      <c r="B12" s="22">
        <v>-4.6666999999999996</v>
      </c>
      <c r="C12" s="22">
        <v>15.8284</v>
      </c>
      <c r="D12" s="22">
        <v>18.324300000000001</v>
      </c>
      <c r="E12" s="22">
        <v>34.152700000000003</v>
      </c>
      <c r="F12" s="22">
        <v>51.791899999999998</v>
      </c>
      <c r="G12" s="23">
        <v>20.756</v>
      </c>
      <c r="H12" s="24">
        <v>92.5</v>
      </c>
      <c r="I12" s="24">
        <v>92.5</v>
      </c>
      <c r="J12" s="24">
        <v>94</v>
      </c>
      <c r="K12" s="24">
        <v>91</v>
      </c>
      <c r="L12" s="24">
        <v>0</v>
      </c>
      <c r="M12" s="30">
        <f t="shared" si="0"/>
        <v>0</v>
      </c>
      <c r="N12" s="24"/>
      <c r="O12" s="24"/>
      <c r="P12" s="24"/>
      <c r="Q12" s="24"/>
      <c r="R12" s="24"/>
      <c r="S12" s="30">
        <f t="shared" si="1"/>
        <v>0</v>
      </c>
      <c r="T12" s="24" t="s">
        <v>29</v>
      </c>
      <c r="U12" s="24">
        <f t="shared" si="2"/>
        <v>2</v>
      </c>
      <c r="V12" s="4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</row>
    <row r="13" spans="1:1032">
      <c r="A13" s="18">
        <v>222</v>
      </c>
      <c r="B13" s="11">
        <v>2.75</v>
      </c>
      <c r="C13" s="11">
        <v>49.495899999999999</v>
      </c>
      <c r="D13" s="11">
        <v>37.037599999999998</v>
      </c>
      <c r="E13" s="11">
        <v>86.533500000000004</v>
      </c>
      <c r="F13" s="11">
        <v>42.117800000000003</v>
      </c>
      <c r="G13" s="19">
        <v>7.0970000000000004</v>
      </c>
      <c r="M13" s="30">
        <f t="shared" si="0"/>
        <v>0</v>
      </c>
      <c r="N13" s="10">
        <v>162.80000000000001</v>
      </c>
      <c r="O13" s="10">
        <v>177</v>
      </c>
      <c r="P13" s="10">
        <v>191</v>
      </c>
      <c r="Q13" s="10">
        <v>116</v>
      </c>
      <c r="R13" s="10">
        <v>0</v>
      </c>
      <c r="S13" s="30">
        <f t="shared" si="1"/>
        <v>0</v>
      </c>
      <c r="T13" s="10" t="str">
        <f>T12</f>
        <v>TGA</v>
      </c>
      <c r="U13" s="10">
        <f t="shared" si="2"/>
        <v>2</v>
      </c>
    </row>
    <row r="14" spans="1:1032">
      <c r="A14" s="18">
        <v>222</v>
      </c>
      <c r="B14" s="11">
        <v>6.9166999999999996</v>
      </c>
      <c r="C14" s="11">
        <v>28.8902</v>
      </c>
      <c r="D14" s="11">
        <v>30.732700000000001</v>
      </c>
      <c r="E14" s="11">
        <v>59.622900000000001</v>
      </c>
      <c r="F14" s="11">
        <v>47.176200000000001</v>
      </c>
      <c r="G14" s="19">
        <v>8.2817000000000007</v>
      </c>
      <c r="M14" s="30">
        <f t="shared" si="0"/>
        <v>0</v>
      </c>
      <c r="N14" s="10">
        <f>N13</f>
        <v>162.80000000000001</v>
      </c>
      <c r="O14" s="10">
        <f t="shared" ref="O14:R14" si="9">O13</f>
        <v>177</v>
      </c>
      <c r="P14" s="10">
        <f t="shared" si="9"/>
        <v>191</v>
      </c>
      <c r="Q14" s="10">
        <f t="shared" si="9"/>
        <v>116</v>
      </c>
      <c r="R14" s="10">
        <f t="shared" si="9"/>
        <v>0</v>
      </c>
      <c r="S14" s="30">
        <f t="shared" si="1"/>
        <v>0</v>
      </c>
      <c r="T14" s="10" t="str">
        <f>T13</f>
        <v>TGA</v>
      </c>
      <c r="U14" s="10">
        <f t="shared" si="2"/>
        <v>2</v>
      </c>
    </row>
    <row r="15" spans="1:1032" s="28" customFormat="1">
      <c r="A15" s="21">
        <v>223</v>
      </c>
      <c r="B15" s="22">
        <v>-4.4166999999999996</v>
      </c>
      <c r="C15" s="22">
        <v>10.796200000000001</v>
      </c>
      <c r="D15" s="22">
        <v>14.2301</v>
      </c>
      <c r="E15" s="22">
        <v>25.026299999999999</v>
      </c>
      <c r="F15" s="22">
        <v>56.414099999999998</v>
      </c>
      <c r="G15" s="23">
        <v>40.195</v>
      </c>
      <c r="H15" s="24">
        <v>119</v>
      </c>
      <c r="I15" s="24">
        <v>119</v>
      </c>
      <c r="J15" s="24">
        <v>119</v>
      </c>
      <c r="K15" s="24">
        <v>119</v>
      </c>
      <c r="L15" s="24">
        <v>0</v>
      </c>
      <c r="M15" s="30">
        <f t="shared" si="0"/>
        <v>0</v>
      </c>
      <c r="N15" s="24"/>
      <c r="O15" s="24"/>
      <c r="P15" s="24"/>
      <c r="Q15" s="24"/>
      <c r="R15" s="24"/>
      <c r="S15" s="30">
        <f t="shared" si="1"/>
        <v>0</v>
      </c>
      <c r="T15" s="24" t="s">
        <v>28</v>
      </c>
      <c r="U15" s="24">
        <f t="shared" si="2"/>
        <v>1</v>
      </c>
      <c r="V15" s="4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</row>
    <row r="16" spans="1:1032">
      <c r="A16" s="18">
        <v>223</v>
      </c>
      <c r="B16" s="11">
        <v>0.66669999999999996</v>
      </c>
      <c r="C16" s="11">
        <v>30.3443</v>
      </c>
      <c r="D16" s="11">
        <v>19.604099999999999</v>
      </c>
      <c r="E16" s="11">
        <v>49.948300000000003</v>
      </c>
      <c r="F16" s="11">
        <v>39.247700000000002</v>
      </c>
      <c r="G16" s="19">
        <v>15.668699999999999</v>
      </c>
      <c r="M16" s="30">
        <f t="shared" si="0"/>
        <v>0</v>
      </c>
      <c r="N16" s="10">
        <v>192</v>
      </c>
      <c r="O16" s="10">
        <v>160</v>
      </c>
      <c r="P16" s="10">
        <v>312</v>
      </c>
      <c r="Q16" s="10">
        <v>140</v>
      </c>
      <c r="R16" s="10">
        <v>0</v>
      </c>
      <c r="S16" s="30">
        <f t="shared" si="1"/>
        <v>0</v>
      </c>
      <c r="T16" s="10" t="str">
        <f>T15</f>
        <v>HLHS</v>
      </c>
      <c r="U16" s="10">
        <f t="shared" si="2"/>
        <v>1</v>
      </c>
    </row>
    <row r="17" spans="1:1032" s="10" customFormat="1">
      <c r="A17" s="18">
        <v>223</v>
      </c>
      <c r="B17" s="11">
        <v>3.8332999999999999</v>
      </c>
      <c r="C17" s="11">
        <v>24.688500000000001</v>
      </c>
      <c r="D17" s="11">
        <v>33.126899999999999</v>
      </c>
      <c r="E17" s="11">
        <v>57.815399999999997</v>
      </c>
      <c r="F17" s="11">
        <v>57.301000000000002</v>
      </c>
      <c r="G17" s="19">
        <v>22.122800000000002</v>
      </c>
      <c r="M17" s="30">
        <f t="shared" si="0"/>
        <v>0</v>
      </c>
      <c r="N17" s="10">
        <f>N16</f>
        <v>192</v>
      </c>
      <c r="O17" s="10">
        <f t="shared" ref="O17:R18" si="10">O16</f>
        <v>160</v>
      </c>
      <c r="P17" s="10">
        <f t="shared" si="10"/>
        <v>312</v>
      </c>
      <c r="Q17" s="10">
        <f t="shared" si="10"/>
        <v>140</v>
      </c>
      <c r="R17" s="10">
        <f t="shared" si="10"/>
        <v>0</v>
      </c>
      <c r="S17" s="30">
        <f t="shared" si="1"/>
        <v>0</v>
      </c>
      <c r="T17" s="10" t="str">
        <f t="shared" ref="T17:T18" si="11">T16</f>
        <v>HLHS</v>
      </c>
      <c r="U17" s="10">
        <f t="shared" si="2"/>
        <v>1</v>
      </c>
      <c r="V17" s="43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</row>
    <row r="18" spans="1:1032">
      <c r="A18" s="18">
        <v>223</v>
      </c>
      <c r="B18" s="11">
        <v>10.5</v>
      </c>
      <c r="C18" s="11">
        <v>21.790600000000001</v>
      </c>
      <c r="D18" s="11">
        <v>13.382</v>
      </c>
      <c r="E18" s="11">
        <v>35.172499999999999</v>
      </c>
      <c r="F18" s="11">
        <v>37.8294</v>
      </c>
      <c r="G18" s="19">
        <v>16.932099999999998</v>
      </c>
      <c r="M18" s="30">
        <f t="shared" si="0"/>
        <v>0</v>
      </c>
      <c r="N18" s="10">
        <f>N17</f>
        <v>192</v>
      </c>
      <c r="O18" s="10">
        <f t="shared" si="10"/>
        <v>160</v>
      </c>
      <c r="P18" s="10">
        <f t="shared" si="10"/>
        <v>312</v>
      </c>
      <c r="Q18" s="10">
        <f t="shared" si="10"/>
        <v>140</v>
      </c>
      <c r="R18" s="10">
        <f t="shared" si="10"/>
        <v>0</v>
      </c>
      <c r="S18" s="30">
        <f t="shared" si="1"/>
        <v>0</v>
      </c>
      <c r="T18" s="10" t="str">
        <f t="shared" si="11"/>
        <v>HLHS</v>
      </c>
      <c r="U18" s="10">
        <f t="shared" si="2"/>
        <v>1</v>
      </c>
    </row>
    <row r="19" spans="1:1032" s="28" customFormat="1">
      <c r="A19" s="21">
        <v>224</v>
      </c>
      <c r="B19" s="22">
        <v>-5.1666999999999996</v>
      </c>
      <c r="C19" s="22">
        <v>11.910299999999999</v>
      </c>
      <c r="D19" s="22">
        <v>21.8752</v>
      </c>
      <c r="E19" s="22">
        <v>33.785400000000003</v>
      </c>
      <c r="F19" s="22">
        <v>64.823999999999998</v>
      </c>
      <c r="G19" s="23">
        <v>25.771000000000001</v>
      </c>
      <c r="H19" s="24">
        <v>92.5</v>
      </c>
      <c r="I19" s="24">
        <v>92.5</v>
      </c>
      <c r="J19" s="24">
        <v>94</v>
      </c>
      <c r="K19" s="24">
        <v>91</v>
      </c>
      <c r="L19" s="24">
        <v>0</v>
      </c>
      <c r="M19" s="30">
        <f t="shared" si="0"/>
        <v>0</v>
      </c>
      <c r="N19" s="24"/>
      <c r="O19" s="24"/>
      <c r="P19" s="24"/>
      <c r="Q19" s="24"/>
      <c r="R19" s="24"/>
      <c r="S19" s="30">
        <f t="shared" si="1"/>
        <v>0</v>
      </c>
      <c r="T19" s="24" t="s">
        <v>29</v>
      </c>
      <c r="U19" s="24">
        <f t="shared" si="2"/>
        <v>2</v>
      </c>
      <c r="V19" s="4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</row>
    <row r="20" spans="1:1032" s="10" customFormat="1">
      <c r="A20" s="18">
        <v>224</v>
      </c>
      <c r="B20" s="11">
        <v>1.75</v>
      </c>
      <c r="C20" s="11">
        <v>19.379300000000001</v>
      </c>
      <c r="D20" s="11">
        <v>11.0359</v>
      </c>
      <c r="E20" s="11">
        <v>30.415199999999999</v>
      </c>
      <c r="F20" s="11">
        <v>36.105600000000003</v>
      </c>
      <c r="G20" s="19">
        <v>18.997599999999998</v>
      </c>
      <c r="M20" s="30">
        <f t="shared" si="0"/>
        <v>0</v>
      </c>
      <c r="N20" s="10">
        <v>149.83000000000001</v>
      </c>
      <c r="O20" s="10">
        <v>151</v>
      </c>
      <c r="P20" s="10">
        <v>159</v>
      </c>
      <c r="Q20" s="10">
        <v>136</v>
      </c>
      <c r="R20" s="10">
        <v>0</v>
      </c>
      <c r="S20" s="30">
        <f t="shared" si="1"/>
        <v>0</v>
      </c>
      <c r="T20" s="10" t="str">
        <f>T19</f>
        <v>TGA</v>
      </c>
      <c r="U20" s="10">
        <f t="shared" si="2"/>
        <v>2</v>
      </c>
      <c r="V20" s="43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</row>
    <row r="21" spans="1:1032">
      <c r="A21" s="18">
        <v>224</v>
      </c>
      <c r="B21" s="11">
        <v>5.5833000000000004</v>
      </c>
      <c r="C21" s="11">
        <v>13.427300000000001</v>
      </c>
      <c r="D21" s="11">
        <v>21.292400000000001</v>
      </c>
      <c r="E21" s="11">
        <v>34.719700000000003</v>
      </c>
      <c r="F21" s="11">
        <v>60.7911</v>
      </c>
      <c r="G21" s="19">
        <v>26.764299999999999</v>
      </c>
      <c r="M21" s="30">
        <f t="shared" si="0"/>
        <v>0</v>
      </c>
      <c r="N21" s="10">
        <f>N20</f>
        <v>149.83000000000001</v>
      </c>
      <c r="O21" s="10">
        <f t="shared" ref="O21:R22" si="12">O20</f>
        <v>151</v>
      </c>
      <c r="P21" s="10">
        <f t="shared" si="12"/>
        <v>159</v>
      </c>
      <c r="Q21" s="10">
        <f t="shared" si="12"/>
        <v>136</v>
      </c>
      <c r="R21" s="10">
        <f t="shared" si="12"/>
        <v>0</v>
      </c>
      <c r="S21" s="30">
        <f t="shared" si="1"/>
        <v>0</v>
      </c>
      <c r="T21" s="10" t="str">
        <f t="shared" ref="T21:T22" si="13">T20</f>
        <v>TGA</v>
      </c>
      <c r="U21" s="10">
        <f t="shared" si="2"/>
        <v>2</v>
      </c>
    </row>
    <row r="22" spans="1:1032">
      <c r="A22" s="18">
        <v>224</v>
      </c>
      <c r="B22" s="11">
        <v>10.166700000000001</v>
      </c>
      <c r="C22" s="11">
        <v>14.827199999999999</v>
      </c>
      <c r="D22" s="11">
        <v>21.526199999999999</v>
      </c>
      <c r="E22" s="11">
        <v>36.353400000000001</v>
      </c>
      <c r="F22" s="11">
        <v>59.464399999999998</v>
      </c>
      <c r="G22" s="19">
        <v>22.4819</v>
      </c>
      <c r="M22" s="30">
        <f t="shared" si="0"/>
        <v>0</v>
      </c>
      <c r="N22" s="10">
        <f>N21</f>
        <v>149.83000000000001</v>
      </c>
      <c r="O22" s="10">
        <f t="shared" si="12"/>
        <v>151</v>
      </c>
      <c r="P22" s="10">
        <f t="shared" si="12"/>
        <v>159</v>
      </c>
      <c r="Q22" s="10">
        <f t="shared" si="12"/>
        <v>136</v>
      </c>
      <c r="R22" s="10">
        <f t="shared" si="12"/>
        <v>0</v>
      </c>
      <c r="S22" s="30">
        <f t="shared" si="1"/>
        <v>0</v>
      </c>
      <c r="T22" s="10" t="str">
        <f t="shared" si="13"/>
        <v>TGA</v>
      </c>
      <c r="U22" s="10">
        <f t="shared" si="2"/>
        <v>2</v>
      </c>
    </row>
    <row r="23" spans="1:1032" s="28" customFormat="1">
      <c r="A23" s="21">
        <v>225</v>
      </c>
      <c r="B23" s="22">
        <v>-5.8333000000000004</v>
      </c>
      <c r="C23" s="22">
        <v>13.960100000000001</v>
      </c>
      <c r="D23" s="22">
        <v>9.2845999999999993</v>
      </c>
      <c r="E23" s="22">
        <v>23.244800000000001</v>
      </c>
      <c r="F23" s="22">
        <v>39.942900000000002</v>
      </c>
      <c r="G23" s="23">
        <v>27.702999999999999</v>
      </c>
      <c r="H23" s="24">
        <v>115</v>
      </c>
      <c r="I23" s="24">
        <v>115</v>
      </c>
      <c r="J23" s="24">
        <v>120</v>
      </c>
      <c r="K23" s="24">
        <v>110</v>
      </c>
      <c r="L23" s="24">
        <v>0</v>
      </c>
      <c r="M23" s="30">
        <f t="shared" si="0"/>
        <v>0</v>
      </c>
      <c r="N23" s="24"/>
      <c r="O23" s="24"/>
      <c r="P23" s="24"/>
      <c r="Q23" s="24"/>
      <c r="R23" s="24"/>
      <c r="S23" s="30">
        <f t="shared" si="1"/>
        <v>0</v>
      </c>
      <c r="T23" s="24" t="s">
        <v>29</v>
      </c>
      <c r="U23" s="24">
        <f t="shared" si="2"/>
        <v>2</v>
      </c>
      <c r="V23" s="4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</row>
    <row r="24" spans="1:1032">
      <c r="A24" s="18">
        <v>225</v>
      </c>
      <c r="B24" s="11">
        <v>6.5833000000000004</v>
      </c>
      <c r="C24" s="11">
        <v>52.758299999999998</v>
      </c>
      <c r="D24" s="11">
        <v>26.860299999999999</v>
      </c>
      <c r="E24" s="11">
        <v>79.618600000000001</v>
      </c>
      <c r="F24" s="11">
        <v>33.7363</v>
      </c>
      <c r="G24" s="19">
        <v>11.5318</v>
      </c>
      <c r="M24" s="30">
        <f t="shared" si="0"/>
        <v>0</v>
      </c>
      <c r="N24" s="10">
        <v>162.80000000000001</v>
      </c>
      <c r="O24" s="10">
        <v>177</v>
      </c>
      <c r="P24" s="10">
        <v>191</v>
      </c>
      <c r="Q24" s="10">
        <v>116</v>
      </c>
      <c r="R24" s="10">
        <v>0</v>
      </c>
      <c r="S24" s="30">
        <f t="shared" si="1"/>
        <v>0</v>
      </c>
      <c r="T24" s="10" t="str">
        <f>T23</f>
        <v>TGA</v>
      </c>
      <c r="U24" s="10">
        <f t="shared" si="2"/>
        <v>2</v>
      </c>
    </row>
    <row r="25" spans="1:1032" s="10" customFormat="1">
      <c r="A25" s="18">
        <v>225</v>
      </c>
      <c r="B25" s="11">
        <v>9.6667000000000005</v>
      </c>
      <c r="C25" s="11">
        <v>36.420999999999999</v>
      </c>
      <c r="D25" s="11">
        <v>37.374400000000001</v>
      </c>
      <c r="E25" s="11">
        <v>73.795400000000001</v>
      </c>
      <c r="F25" s="11">
        <v>50.645899999999997</v>
      </c>
      <c r="G25" s="19" t="s">
        <v>6</v>
      </c>
      <c r="M25" s="30">
        <f t="shared" si="0"/>
        <v>0</v>
      </c>
      <c r="N25" s="10">
        <f>N24</f>
        <v>162.80000000000001</v>
      </c>
      <c r="O25" s="10">
        <f t="shared" ref="O25:R25" si="14">O24</f>
        <v>177</v>
      </c>
      <c r="P25" s="10">
        <f t="shared" si="14"/>
        <v>191</v>
      </c>
      <c r="Q25" s="10">
        <f t="shared" si="14"/>
        <v>116</v>
      </c>
      <c r="R25" s="10">
        <f t="shared" si="14"/>
        <v>0</v>
      </c>
      <c r="S25" s="30">
        <f t="shared" si="1"/>
        <v>0</v>
      </c>
      <c r="T25" s="10" t="str">
        <f>T24</f>
        <v>TGA</v>
      </c>
      <c r="U25" s="10">
        <f t="shared" si="2"/>
        <v>2</v>
      </c>
      <c r="V25" s="43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  <c r="AMK25" s="15"/>
      <c r="AML25" s="15"/>
      <c r="AMM25" s="15"/>
      <c r="AMN25" s="15"/>
      <c r="AMO25" s="15"/>
      <c r="AMP25" s="15"/>
      <c r="AMQ25" s="15"/>
      <c r="AMR25" s="15"/>
    </row>
    <row r="26" spans="1:1032" s="28" customFormat="1">
      <c r="A26" s="21">
        <v>226</v>
      </c>
      <c r="B26" s="22">
        <v>-4.4166999999999996</v>
      </c>
      <c r="C26" s="22">
        <v>11.9201</v>
      </c>
      <c r="D26" s="22">
        <v>22.898199999999999</v>
      </c>
      <c r="E26" s="22">
        <v>34.818300000000001</v>
      </c>
      <c r="F26" s="22">
        <v>65.780600000000007</v>
      </c>
      <c r="G26" s="23">
        <v>21.795000000000002</v>
      </c>
      <c r="H26" s="24">
        <v>105</v>
      </c>
      <c r="I26" s="24">
        <v>105</v>
      </c>
      <c r="J26" s="24">
        <v>110</v>
      </c>
      <c r="K26" s="24">
        <v>100</v>
      </c>
      <c r="L26" s="24">
        <v>16.907</v>
      </c>
      <c r="M26" s="30">
        <f t="shared" si="0"/>
        <v>1</v>
      </c>
      <c r="N26" s="24"/>
      <c r="O26" s="24"/>
      <c r="P26" s="24"/>
      <c r="Q26" s="24"/>
      <c r="R26" s="24"/>
      <c r="S26" s="30">
        <f t="shared" si="1"/>
        <v>0</v>
      </c>
      <c r="T26" s="24" t="s">
        <v>28</v>
      </c>
      <c r="U26" s="24">
        <f t="shared" si="2"/>
        <v>1</v>
      </c>
      <c r="V26" s="4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</row>
    <row r="27" spans="1:1032">
      <c r="A27" s="18">
        <v>226</v>
      </c>
      <c r="B27" s="11">
        <v>1.3332999999999999</v>
      </c>
      <c r="C27" s="11">
        <v>24.326699999999999</v>
      </c>
      <c r="D27" s="11">
        <v>24.982600000000001</v>
      </c>
      <c r="E27" s="11">
        <v>49.309399999999997</v>
      </c>
      <c r="F27" s="11">
        <v>50.583199999999998</v>
      </c>
      <c r="G27" s="19">
        <v>22.2607</v>
      </c>
      <c r="M27" s="30">
        <f t="shared" si="0"/>
        <v>0</v>
      </c>
      <c r="N27" s="10">
        <v>150.66999999999999</v>
      </c>
      <c r="O27" s="10">
        <v>127.5</v>
      </c>
      <c r="P27" s="10">
        <v>286</v>
      </c>
      <c r="Q27" s="10">
        <v>103</v>
      </c>
      <c r="R27" s="10">
        <v>19.43</v>
      </c>
      <c r="S27" s="30">
        <f t="shared" si="1"/>
        <v>1</v>
      </c>
      <c r="T27" s="10" t="str">
        <f>T26</f>
        <v>HLHS</v>
      </c>
      <c r="U27" s="10">
        <f t="shared" si="2"/>
        <v>1</v>
      </c>
    </row>
    <row r="28" spans="1:1032">
      <c r="A28" s="18">
        <v>226</v>
      </c>
      <c r="B28" s="11">
        <v>3.8332999999999999</v>
      </c>
      <c r="C28" s="11">
        <v>20.206600000000002</v>
      </c>
      <c r="D28" s="11">
        <v>17.341999999999999</v>
      </c>
      <c r="E28" s="11">
        <v>37.5486</v>
      </c>
      <c r="F28" s="11">
        <v>46.109699999999997</v>
      </c>
      <c r="G28" s="19">
        <v>24.229299999999999</v>
      </c>
      <c r="M28" s="30">
        <f t="shared" si="0"/>
        <v>0</v>
      </c>
      <c r="N28" s="10">
        <f>N27</f>
        <v>150.66999999999999</v>
      </c>
      <c r="O28" s="10">
        <f t="shared" ref="O28:R30" si="15">O27</f>
        <v>127.5</v>
      </c>
      <c r="P28" s="10">
        <f t="shared" si="15"/>
        <v>286</v>
      </c>
      <c r="Q28" s="10">
        <f t="shared" si="15"/>
        <v>103</v>
      </c>
      <c r="R28" s="10">
        <f t="shared" si="15"/>
        <v>19.43</v>
      </c>
      <c r="S28" s="30">
        <f t="shared" si="1"/>
        <v>1</v>
      </c>
      <c r="T28" s="10" t="str">
        <f t="shared" ref="T28:T30" si="16">T27</f>
        <v>HLHS</v>
      </c>
      <c r="U28" s="10">
        <f t="shared" si="2"/>
        <v>1</v>
      </c>
    </row>
    <row r="29" spans="1:1032">
      <c r="A29" s="18">
        <v>226</v>
      </c>
      <c r="B29" s="11">
        <v>6.25</v>
      </c>
      <c r="C29" s="11">
        <v>30.640999999999998</v>
      </c>
      <c r="D29" s="11">
        <v>28.9207</v>
      </c>
      <c r="E29" s="11">
        <v>59.561700000000002</v>
      </c>
      <c r="F29" s="11">
        <v>48.577500000000001</v>
      </c>
      <c r="G29" s="19">
        <v>14.5197</v>
      </c>
      <c r="M29" s="30">
        <f t="shared" si="0"/>
        <v>0</v>
      </c>
      <c r="N29" s="10">
        <f t="shared" ref="N29:N30" si="17">N28</f>
        <v>150.66999999999999</v>
      </c>
      <c r="O29" s="10">
        <f t="shared" si="15"/>
        <v>127.5</v>
      </c>
      <c r="P29" s="10">
        <f t="shared" si="15"/>
        <v>286</v>
      </c>
      <c r="Q29" s="10">
        <f t="shared" si="15"/>
        <v>103</v>
      </c>
      <c r="R29" s="10">
        <f t="shared" si="15"/>
        <v>19.43</v>
      </c>
      <c r="S29" s="30">
        <f t="shared" si="1"/>
        <v>1</v>
      </c>
      <c r="T29" s="10" t="str">
        <f t="shared" si="16"/>
        <v>HLHS</v>
      </c>
      <c r="U29" s="10">
        <f t="shared" si="2"/>
        <v>1</v>
      </c>
    </row>
    <row r="30" spans="1:1032">
      <c r="A30" s="18">
        <v>226</v>
      </c>
      <c r="B30" s="11">
        <v>8.8332999999999995</v>
      </c>
      <c r="C30" s="11">
        <v>19.459399999999999</v>
      </c>
      <c r="D30" s="11">
        <v>19.780999999999999</v>
      </c>
      <c r="E30" s="11">
        <v>39.240299999999998</v>
      </c>
      <c r="F30" s="11">
        <v>50.2729</v>
      </c>
      <c r="G30" s="19">
        <v>12.051299999999999</v>
      </c>
      <c r="M30" s="30">
        <f t="shared" si="0"/>
        <v>0</v>
      </c>
      <c r="N30" s="10">
        <f t="shared" si="17"/>
        <v>150.66999999999999</v>
      </c>
      <c r="O30" s="10">
        <f t="shared" si="15"/>
        <v>127.5</v>
      </c>
      <c r="P30" s="10">
        <f t="shared" si="15"/>
        <v>286</v>
      </c>
      <c r="Q30" s="10">
        <f t="shared" si="15"/>
        <v>103</v>
      </c>
      <c r="R30" s="10">
        <f t="shared" si="15"/>
        <v>19.43</v>
      </c>
      <c r="S30" s="30">
        <f t="shared" si="1"/>
        <v>1</v>
      </c>
      <c r="T30" s="10" t="str">
        <f t="shared" si="16"/>
        <v>HLHS</v>
      </c>
      <c r="U30" s="10">
        <f t="shared" si="2"/>
        <v>1</v>
      </c>
    </row>
    <row r="31" spans="1:1032" s="28" customFormat="1">
      <c r="A31" s="21">
        <v>227</v>
      </c>
      <c r="B31" s="22">
        <v>-4.4166999999999996</v>
      </c>
      <c r="C31" s="22">
        <v>15.8629</v>
      </c>
      <c r="D31" s="22">
        <v>37.902099999999997</v>
      </c>
      <c r="E31" s="22">
        <v>53.765000000000001</v>
      </c>
      <c r="F31" s="22">
        <v>70.589799999999997</v>
      </c>
      <c r="G31" s="23">
        <v>19.669</v>
      </c>
      <c r="H31" s="24">
        <v>93</v>
      </c>
      <c r="I31" s="24">
        <v>93</v>
      </c>
      <c r="J31" s="24">
        <v>93</v>
      </c>
      <c r="K31" s="24">
        <v>93</v>
      </c>
      <c r="L31" s="24">
        <v>0</v>
      </c>
      <c r="M31" s="30">
        <f t="shared" si="0"/>
        <v>0</v>
      </c>
      <c r="N31" s="24"/>
      <c r="O31" s="24"/>
      <c r="P31" s="24"/>
      <c r="Q31" s="24"/>
      <c r="R31" s="24"/>
      <c r="S31" s="30">
        <f t="shared" si="1"/>
        <v>0</v>
      </c>
      <c r="T31" s="24" t="s">
        <v>29</v>
      </c>
      <c r="U31" s="24">
        <f t="shared" si="2"/>
        <v>2</v>
      </c>
      <c r="V31" s="4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</row>
    <row r="32" spans="1:1032" s="10" customFormat="1">
      <c r="A32" s="18">
        <v>227</v>
      </c>
      <c r="B32" s="11">
        <v>1.8332999999999999</v>
      </c>
      <c r="C32" s="11">
        <v>21.387499999999999</v>
      </c>
      <c r="D32" s="11">
        <v>28.177900000000001</v>
      </c>
      <c r="E32" s="11">
        <v>49.565399999999997</v>
      </c>
      <c r="F32" s="11">
        <v>56.816899999999997</v>
      </c>
      <c r="G32" s="19" t="s">
        <v>6</v>
      </c>
      <c r="M32" s="30">
        <f t="shared" si="0"/>
        <v>0</v>
      </c>
      <c r="N32" s="10">
        <v>340.71</v>
      </c>
      <c r="O32" s="10">
        <v>351</v>
      </c>
      <c r="P32" s="10">
        <v>457</v>
      </c>
      <c r="Q32" s="10">
        <v>238</v>
      </c>
      <c r="R32" s="10">
        <v>0</v>
      </c>
      <c r="S32" s="30">
        <f t="shared" si="1"/>
        <v>0</v>
      </c>
      <c r="T32" s="10" t="str">
        <f>T31</f>
        <v>TGA</v>
      </c>
      <c r="U32" s="10">
        <f t="shared" si="2"/>
        <v>2</v>
      </c>
      <c r="V32" s="43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  <c r="AMK32" s="15"/>
      <c r="AML32" s="15"/>
      <c r="AMM32" s="15"/>
      <c r="AMN32" s="15"/>
      <c r="AMO32" s="15"/>
      <c r="AMP32" s="15"/>
      <c r="AMQ32" s="15"/>
      <c r="AMR32" s="15"/>
    </row>
    <row r="33" spans="1:1032">
      <c r="A33" s="18">
        <v>227</v>
      </c>
      <c r="B33" s="11">
        <v>4.25</v>
      </c>
      <c r="C33" s="11">
        <v>15.5504</v>
      </c>
      <c r="D33" s="11">
        <v>21.538699999999999</v>
      </c>
      <c r="E33" s="11">
        <v>37.089100000000002</v>
      </c>
      <c r="F33" s="11">
        <v>57.717500000000001</v>
      </c>
      <c r="G33" s="19">
        <v>28.744599999999998</v>
      </c>
      <c r="M33" s="30">
        <f t="shared" si="0"/>
        <v>0</v>
      </c>
      <c r="N33" s="10">
        <f>N32</f>
        <v>340.71</v>
      </c>
      <c r="O33" s="10">
        <f t="shared" ref="O33:R33" si="18">O32</f>
        <v>351</v>
      </c>
      <c r="P33" s="10">
        <f t="shared" si="18"/>
        <v>457</v>
      </c>
      <c r="Q33" s="10">
        <f t="shared" si="18"/>
        <v>238</v>
      </c>
      <c r="R33" s="10">
        <f t="shared" si="18"/>
        <v>0</v>
      </c>
      <c r="S33" s="30">
        <f t="shared" si="1"/>
        <v>0</v>
      </c>
      <c r="T33" s="10" t="str">
        <f t="shared" ref="T33:T36" si="19">T32</f>
        <v>TGA</v>
      </c>
      <c r="U33" s="10">
        <f t="shared" si="2"/>
        <v>2</v>
      </c>
    </row>
    <row r="34" spans="1:1032">
      <c r="A34" s="18">
        <v>227</v>
      </c>
      <c r="B34" s="11">
        <v>6.4166999999999996</v>
      </c>
      <c r="C34" s="11">
        <v>16.052800000000001</v>
      </c>
      <c r="D34" s="11">
        <v>24.303000000000001</v>
      </c>
      <c r="E34" s="11">
        <v>40.355800000000002</v>
      </c>
      <c r="F34" s="11">
        <v>60.180700000000002</v>
      </c>
      <c r="G34" s="19">
        <v>26.250599999999999</v>
      </c>
      <c r="M34" s="30">
        <f t="shared" si="0"/>
        <v>0</v>
      </c>
      <c r="N34" s="10">
        <f t="shared" ref="N34:N36" si="20">N33</f>
        <v>340.71</v>
      </c>
      <c r="O34" s="10">
        <f t="shared" ref="O34:O36" si="21">O33</f>
        <v>351</v>
      </c>
      <c r="P34" s="10">
        <f t="shared" ref="P34:P36" si="22">P33</f>
        <v>457</v>
      </c>
      <c r="Q34" s="10">
        <f t="shared" ref="Q34:Q36" si="23">Q33</f>
        <v>238</v>
      </c>
      <c r="R34" s="10">
        <f t="shared" ref="R34:R36" si="24">R33</f>
        <v>0</v>
      </c>
      <c r="S34" s="30">
        <f t="shared" si="1"/>
        <v>0</v>
      </c>
      <c r="T34" s="10" t="str">
        <f t="shared" si="19"/>
        <v>TGA</v>
      </c>
      <c r="U34" s="10">
        <f t="shared" si="2"/>
        <v>2</v>
      </c>
    </row>
    <row r="35" spans="1:1032">
      <c r="A35" s="18">
        <v>227</v>
      </c>
      <c r="B35" s="11">
        <v>9</v>
      </c>
      <c r="C35" s="11">
        <v>18.712399999999999</v>
      </c>
      <c r="D35" s="11">
        <v>24.644600000000001</v>
      </c>
      <c r="E35" s="11">
        <v>43.356999999999999</v>
      </c>
      <c r="F35" s="11">
        <v>56.8414</v>
      </c>
      <c r="G35" s="19">
        <v>25.111899999999999</v>
      </c>
      <c r="M35" s="30">
        <f t="shared" si="0"/>
        <v>0</v>
      </c>
      <c r="N35" s="10">
        <f t="shared" si="20"/>
        <v>340.71</v>
      </c>
      <c r="O35" s="10">
        <f t="shared" si="21"/>
        <v>351</v>
      </c>
      <c r="P35" s="10">
        <f t="shared" si="22"/>
        <v>457</v>
      </c>
      <c r="Q35" s="10">
        <f t="shared" si="23"/>
        <v>238</v>
      </c>
      <c r="R35" s="10">
        <f t="shared" si="24"/>
        <v>0</v>
      </c>
      <c r="S35" s="30">
        <f t="shared" si="1"/>
        <v>0</v>
      </c>
      <c r="T35" s="10" t="str">
        <f t="shared" si="19"/>
        <v>TGA</v>
      </c>
      <c r="U35" s="10">
        <f t="shared" si="2"/>
        <v>2</v>
      </c>
    </row>
    <row r="36" spans="1:1032">
      <c r="A36" s="18">
        <v>227</v>
      </c>
      <c r="B36" s="11">
        <v>11.166700000000001</v>
      </c>
      <c r="C36" s="11">
        <v>14.222200000000001</v>
      </c>
      <c r="D36" s="11">
        <v>26.379899999999999</v>
      </c>
      <c r="E36" s="11">
        <v>40.601999999999997</v>
      </c>
      <c r="F36" s="11">
        <v>64.008700000000005</v>
      </c>
      <c r="G36" s="19">
        <v>35.147799999999997</v>
      </c>
      <c r="M36" s="30">
        <f t="shared" si="0"/>
        <v>0</v>
      </c>
      <c r="N36" s="10">
        <f t="shared" si="20"/>
        <v>340.71</v>
      </c>
      <c r="O36" s="10">
        <f t="shared" si="21"/>
        <v>351</v>
      </c>
      <c r="P36" s="10">
        <f t="shared" si="22"/>
        <v>457</v>
      </c>
      <c r="Q36" s="10">
        <f t="shared" si="23"/>
        <v>238</v>
      </c>
      <c r="R36" s="10">
        <f t="shared" si="24"/>
        <v>0</v>
      </c>
      <c r="S36" s="30">
        <f t="shared" si="1"/>
        <v>0</v>
      </c>
      <c r="T36" s="10" t="str">
        <f t="shared" si="19"/>
        <v>TGA</v>
      </c>
      <c r="U36" s="10">
        <f t="shared" si="2"/>
        <v>2</v>
      </c>
    </row>
    <row r="37" spans="1:1032" s="28" customFormat="1">
      <c r="A37" s="21">
        <v>228</v>
      </c>
      <c r="B37" s="22">
        <v>-4</v>
      </c>
      <c r="C37" s="22">
        <v>17.104399999999998</v>
      </c>
      <c r="D37" s="22">
        <v>24.2666</v>
      </c>
      <c r="E37" s="22">
        <v>41.371000000000002</v>
      </c>
      <c r="F37" s="22">
        <v>58.65</v>
      </c>
      <c r="G37" s="23">
        <v>51.417000000000002</v>
      </c>
      <c r="H37" s="24">
        <v>111</v>
      </c>
      <c r="I37" s="24">
        <v>112</v>
      </c>
      <c r="J37" s="24">
        <v>126</v>
      </c>
      <c r="K37" s="24">
        <v>91</v>
      </c>
      <c r="L37" s="24">
        <v>0</v>
      </c>
      <c r="M37" s="30">
        <f t="shared" si="0"/>
        <v>0</v>
      </c>
      <c r="N37" s="24"/>
      <c r="O37" s="24"/>
      <c r="P37" s="24"/>
      <c r="Q37" s="24"/>
      <c r="R37" s="24"/>
      <c r="S37" s="30">
        <f t="shared" si="1"/>
        <v>0</v>
      </c>
      <c r="T37" s="24" t="s">
        <v>28</v>
      </c>
      <c r="U37" s="24">
        <f t="shared" si="2"/>
        <v>1</v>
      </c>
      <c r="V37" s="4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</row>
    <row r="38" spans="1:1032">
      <c r="A38" s="18">
        <v>228</v>
      </c>
      <c r="B38" s="11">
        <v>1.25</v>
      </c>
      <c r="C38" s="11">
        <v>51.335999999999999</v>
      </c>
      <c r="D38" s="11">
        <v>27.197199999999999</v>
      </c>
      <c r="E38" s="11">
        <v>78.533199999999994</v>
      </c>
      <c r="F38" s="11">
        <v>34.815899999999999</v>
      </c>
      <c r="G38" s="19">
        <v>11.3224</v>
      </c>
      <c r="M38" s="30">
        <f t="shared" si="0"/>
        <v>0</v>
      </c>
      <c r="N38" s="10">
        <v>167.17</v>
      </c>
      <c r="O38" s="10">
        <v>169</v>
      </c>
      <c r="P38" s="10">
        <v>200</v>
      </c>
      <c r="Q38" s="10">
        <v>128</v>
      </c>
      <c r="R38" s="10">
        <v>0</v>
      </c>
      <c r="S38" s="30">
        <f t="shared" si="1"/>
        <v>0</v>
      </c>
      <c r="T38" s="10" t="str">
        <f>T37</f>
        <v>HLHS</v>
      </c>
      <c r="U38" s="10">
        <f t="shared" si="2"/>
        <v>1</v>
      </c>
    </row>
    <row r="39" spans="1:1032" s="10" customFormat="1">
      <c r="A39" s="18">
        <v>228</v>
      </c>
      <c r="B39" s="11">
        <v>3.75</v>
      </c>
      <c r="C39" s="11">
        <v>31.079799999999999</v>
      </c>
      <c r="D39" s="11">
        <v>26.149699999999999</v>
      </c>
      <c r="E39" s="11">
        <v>57.229399999999998</v>
      </c>
      <c r="F39" s="11">
        <v>45.397199999999998</v>
      </c>
      <c r="G39" s="19">
        <v>11.172499999999999</v>
      </c>
      <c r="M39" s="30">
        <f t="shared" si="0"/>
        <v>0</v>
      </c>
      <c r="N39" s="10">
        <f>N38</f>
        <v>167.17</v>
      </c>
      <c r="O39" s="10">
        <f t="shared" ref="O39:R41" si="25">O38</f>
        <v>169</v>
      </c>
      <c r="P39" s="10">
        <f t="shared" si="25"/>
        <v>200</v>
      </c>
      <c r="Q39" s="10">
        <f t="shared" si="25"/>
        <v>128</v>
      </c>
      <c r="R39" s="10">
        <f t="shared" si="25"/>
        <v>0</v>
      </c>
      <c r="S39" s="30">
        <f t="shared" si="1"/>
        <v>0</v>
      </c>
      <c r="T39" s="10" t="str">
        <f t="shared" ref="T39:T41" si="26">T38</f>
        <v>HLHS</v>
      </c>
      <c r="U39" s="10">
        <f t="shared" si="2"/>
        <v>1</v>
      </c>
      <c r="V39" s="43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  <c r="AMK39" s="15"/>
      <c r="AML39" s="15"/>
      <c r="AMM39" s="15"/>
      <c r="AMN39" s="15"/>
      <c r="AMO39" s="15"/>
      <c r="AMP39" s="15"/>
      <c r="AMQ39" s="15"/>
      <c r="AMR39" s="15"/>
    </row>
    <row r="40" spans="1:1032">
      <c r="A40" s="18">
        <v>228</v>
      </c>
      <c r="B40" s="11">
        <v>6.1666999999999996</v>
      </c>
      <c r="C40" s="11">
        <v>29.387799999999999</v>
      </c>
      <c r="D40" s="11">
        <v>28.853899999999999</v>
      </c>
      <c r="E40" s="11">
        <v>58.241599999999998</v>
      </c>
      <c r="F40" s="11">
        <v>49.804600000000001</v>
      </c>
      <c r="G40" s="19">
        <v>14.7813</v>
      </c>
      <c r="M40" s="30">
        <f t="shared" si="0"/>
        <v>0</v>
      </c>
      <c r="N40" s="10">
        <f t="shared" ref="N40:N41" si="27">N39</f>
        <v>167.17</v>
      </c>
      <c r="O40" s="10">
        <f t="shared" si="25"/>
        <v>169</v>
      </c>
      <c r="P40" s="10">
        <f t="shared" si="25"/>
        <v>200</v>
      </c>
      <c r="Q40" s="10">
        <f t="shared" si="25"/>
        <v>128</v>
      </c>
      <c r="R40" s="10">
        <f t="shared" si="25"/>
        <v>0</v>
      </c>
      <c r="S40" s="30">
        <f t="shared" si="1"/>
        <v>0</v>
      </c>
      <c r="T40" s="10" t="str">
        <f t="shared" si="26"/>
        <v>HLHS</v>
      </c>
      <c r="U40" s="10">
        <f t="shared" si="2"/>
        <v>1</v>
      </c>
    </row>
    <row r="41" spans="1:1032">
      <c r="A41" s="18">
        <v>228</v>
      </c>
      <c r="B41" s="11">
        <v>9.8332999999999995</v>
      </c>
      <c r="C41" s="11">
        <v>29.739000000000001</v>
      </c>
      <c r="D41" s="11">
        <v>20.934200000000001</v>
      </c>
      <c r="E41" s="11">
        <v>50.673299999999998</v>
      </c>
      <c r="F41" s="11">
        <v>42.033499999999997</v>
      </c>
      <c r="G41" s="19">
        <v>10.7339</v>
      </c>
      <c r="M41" s="30">
        <f t="shared" si="0"/>
        <v>0</v>
      </c>
      <c r="N41" s="10">
        <f t="shared" si="27"/>
        <v>167.17</v>
      </c>
      <c r="O41" s="10">
        <f t="shared" si="25"/>
        <v>169</v>
      </c>
      <c r="P41" s="10">
        <f t="shared" si="25"/>
        <v>200</v>
      </c>
      <c r="Q41" s="10">
        <f t="shared" si="25"/>
        <v>128</v>
      </c>
      <c r="R41" s="10">
        <f t="shared" si="25"/>
        <v>0</v>
      </c>
      <c r="S41" s="30">
        <f t="shared" si="1"/>
        <v>0</v>
      </c>
      <c r="T41" s="10" t="str">
        <f t="shared" si="26"/>
        <v>HLHS</v>
      </c>
      <c r="U41" s="10">
        <f t="shared" si="2"/>
        <v>1</v>
      </c>
    </row>
    <row r="42" spans="1:1032" s="28" customFormat="1">
      <c r="A42" s="21">
        <v>229</v>
      </c>
      <c r="B42" s="22">
        <v>-5</v>
      </c>
      <c r="C42" s="22">
        <v>21.046299999999999</v>
      </c>
      <c r="D42" s="22">
        <v>22.925000000000001</v>
      </c>
      <c r="E42" s="22">
        <v>43.971200000000003</v>
      </c>
      <c r="F42" s="22">
        <v>51.870199999999997</v>
      </c>
      <c r="G42" s="23">
        <v>15.432</v>
      </c>
      <c r="H42" s="24">
        <v>56.5</v>
      </c>
      <c r="I42" s="24">
        <v>56.5</v>
      </c>
      <c r="J42" s="24">
        <v>64</v>
      </c>
      <c r="K42" s="24">
        <v>49</v>
      </c>
      <c r="L42" s="24">
        <v>0</v>
      </c>
      <c r="M42" s="30">
        <f t="shared" si="0"/>
        <v>0</v>
      </c>
      <c r="N42" s="24"/>
      <c r="O42" s="24"/>
      <c r="P42" s="24"/>
      <c r="Q42" s="24"/>
      <c r="R42" s="24"/>
      <c r="S42" s="30">
        <f t="shared" si="1"/>
        <v>0</v>
      </c>
      <c r="T42" s="24" t="s">
        <v>28</v>
      </c>
      <c r="U42" s="24">
        <f t="shared" si="2"/>
        <v>1</v>
      </c>
      <c r="V42" s="4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</row>
    <row r="43" spans="1:1032" s="10" customFormat="1">
      <c r="A43" s="18">
        <v>229</v>
      </c>
      <c r="B43" s="11">
        <v>2</v>
      </c>
      <c r="C43" s="11">
        <v>31.695699999999999</v>
      </c>
      <c r="D43" s="11">
        <v>23.5611</v>
      </c>
      <c r="E43" s="11">
        <v>55.256700000000002</v>
      </c>
      <c r="F43" s="11">
        <v>42.432000000000002</v>
      </c>
      <c r="G43" s="19" t="s">
        <v>6</v>
      </c>
      <c r="M43" s="30">
        <f t="shared" si="0"/>
        <v>0</v>
      </c>
      <c r="N43" s="10">
        <v>75</v>
      </c>
      <c r="O43" s="10">
        <v>75</v>
      </c>
      <c r="P43" s="10">
        <v>75</v>
      </c>
      <c r="Q43" s="10">
        <v>75</v>
      </c>
      <c r="R43" s="10" t="s">
        <v>35</v>
      </c>
      <c r="S43" s="30" t="str">
        <f t="shared" si="1"/>
        <v>NaN</v>
      </c>
      <c r="T43" s="10" t="str">
        <f>T42</f>
        <v>HLHS</v>
      </c>
      <c r="U43" s="10">
        <f t="shared" si="2"/>
        <v>1</v>
      </c>
      <c r="V43" s="43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  <c r="AMK43" s="15"/>
      <c r="AML43" s="15"/>
      <c r="AMM43" s="15"/>
      <c r="AMN43" s="15"/>
      <c r="AMO43" s="15"/>
      <c r="AMP43" s="15"/>
      <c r="AMQ43" s="15"/>
      <c r="AMR43" s="15"/>
    </row>
    <row r="44" spans="1:1032" s="10" customFormat="1">
      <c r="A44" s="18">
        <v>229</v>
      </c>
      <c r="B44" s="11">
        <v>4.5</v>
      </c>
      <c r="C44" s="11">
        <v>28.173400000000001</v>
      </c>
      <c r="D44" s="11">
        <v>18.484500000000001</v>
      </c>
      <c r="E44" s="11">
        <v>46.657899999999998</v>
      </c>
      <c r="F44" s="11">
        <v>39.361499999999999</v>
      </c>
      <c r="G44" s="19">
        <v>26.580100000000002</v>
      </c>
      <c r="M44" s="30">
        <f t="shared" si="0"/>
        <v>0</v>
      </c>
      <c r="N44" s="10">
        <f>N43</f>
        <v>75</v>
      </c>
      <c r="O44" s="10">
        <f t="shared" ref="O44:R45" si="28">O43</f>
        <v>75</v>
      </c>
      <c r="P44" s="10">
        <f t="shared" si="28"/>
        <v>75</v>
      </c>
      <c r="Q44" s="10">
        <f t="shared" si="28"/>
        <v>75</v>
      </c>
      <c r="R44" s="10" t="str">
        <f t="shared" si="28"/>
        <v>-</v>
      </c>
      <c r="S44" s="30" t="str">
        <f t="shared" si="1"/>
        <v>NaN</v>
      </c>
      <c r="T44" s="10" t="str">
        <f>T43</f>
        <v>HLHS</v>
      </c>
      <c r="U44" s="10">
        <f t="shared" si="2"/>
        <v>1</v>
      </c>
      <c r="V44" s="43"/>
      <c r="ALW44" s="15"/>
      <c r="ALX44" s="15"/>
      <c r="ALY44" s="15"/>
      <c r="ALZ44" s="15"/>
      <c r="AMA44" s="15"/>
      <c r="AMB44" s="15"/>
      <c r="AMC44" s="15"/>
      <c r="AMD44" s="15"/>
      <c r="AME44" s="15"/>
      <c r="AMF44" s="15"/>
      <c r="AMG44" s="15"/>
      <c r="AMH44" s="15"/>
      <c r="AMI44" s="15"/>
      <c r="AMJ44" s="15"/>
      <c r="AMK44" s="15"/>
      <c r="AML44" s="15"/>
      <c r="AMM44" s="15"/>
      <c r="AMN44" s="15"/>
      <c r="AMO44" s="15"/>
      <c r="AMP44" s="15"/>
      <c r="AMQ44" s="15"/>
      <c r="AMR44" s="15"/>
    </row>
    <row r="45" spans="1:1032">
      <c r="A45" s="18">
        <v>229</v>
      </c>
      <c r="B45" s="11">
        <v>8.5</v>
      </c>
      <c r="C45" s="11">
        <v>28.181699999999999</v>
      </c>
      <c r="D45" s="11">
        <v>23.4986</v>
      </c>
      <c r="E45" s="11">
        <v>51.680399999999999</v>
      </c>
      <c r="F45" s="11">
        <v>45.6586</v>
      </c>
      <c r="G45" s="19">
        <v>16.523700000000002</v>
      </c>
      <c r="M45" s="30">
        <f t="shared" si="0"/>
        <v>0</v>
      </c>
      <c r="N45" s="10">
        <f>N44</f>
        <v>75</v>
      </c>
      <c r="O45" s="10">
        <f t="shared" si="28"/>
        <v>75</v>
      </c>
      <c r="P45" s="10">
        <f t="shared" si="28"/>
        <v>75</v>
      </c>
      <c r="Q45" s="10">
        <f t="shared" si="28"/>
        <v>75</v>
      </c>
      <c r="R45" s="10" t="str">
        <f t="shared" si="28"/>
        <v>-</v>
      </c>
      <c r="S45" s="30" t="str">
        <f t="shared" si="1"/>
        <v>NaN</v>
      </c>
      <c r="T45" s="10" t="str">
        <f>T44</f>
        <v>HLHS</v>
      </c>
      <c r="U45" s="10">
        <f t="shared" si="2"/>
        <v>1</v>
      </c>
    </row>
    <row r="46" spans="1:1032" s="28" customFormat="1">
      <c r="A46" s="21">
        <v>230</v>
      </c>
      <c r="B46" s="22">
        <v>-6</v>
      </c>
      <c r="C46" s="22">
        <v>15.5276</v>
      </c>
      <c r="D46" s="22">
        <v>18.3154</v>
      </c>
      <c r="E46" s="22">
        <v>33.843000000000004</v>
      </c>
      <c r="F46" s="22">
        <v>53.772100000000002</v>
      </c>
      <c r="G46" s="23">
        <v>103.383</v>
      </c>
      <c r="H46" s="24">
        <v>83</v>
      </c>
      <c r="I46" s="24">
        <v>83</v>
      </c>
      <c r="J46" s="24">
        <v>84</v>
      </c>
      <c r="K46" s="24">
        <v>82</v>
      </c>
      <c r="L46" s="24">
        <v>0</v>
      </c>
      <c r="M46" s="30">
        <f t="shared" si="0"/>
        <v>0</v>
      </c>
      <c r="N46" s="24"/>
      <c r="O46" s="24"/>
      <c r="P46" s="24"/>
      <c r="Q46" s="24"/>
      <c r="R46" s="24"/>
      <c r="S46" s="30">
        <f t="shared" si="1"/>
        <v>0</v>
      </c>
      <c r="T46" s="24" t="s">
        <v>29</v>
      </c>
      <c r="U46" s="24">
        <f t="shared" si="2"/>
        <v>2</v>
      </c>
      <c r="V46" s="4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</row>
    <row r="47" spans="1:1032" s="10" customFormat="1">
      <c r="A47" s="18">
        <v>230</v>
      </c>
      <c r="B47" s="11">
        <v>2</v>
      </c>
      <c r="C47" s="11">
        <v>20.476099999999999</v>
      </c>
      <c r="D47" s="11">
        <v>43.411299999999997</v>
      </c>
      <c r="E47" s="11">
        <v>63.8874</v>
      </c>
      <c r="F47" s="11">
        <v>67.949700000000007</v>
      </c>
      <c r="G47" s="19">
        <v>18.941199999999998</v>
      </c>
      <c r="M47" s="30">
        <f t="shared" si="0"/>
        <v>0</v>
      </c>
      <c r="N47" s="17">
        <v>159</v>
      </c>
      <c r="O47" s="17">
        <v>138</v>
      </c>
      <c r="P47" s="17">
        <v>215</v>
      </c>
      <c r="Q47" s="17">
        <v>124</v>
      </c>
      <c r="R47" s="10">
        <v>0</v>
      </c>
      <c r="S47" s="30">
        <f t="shared" si="1"/>
        <v>0</v>
      </c>
      <c r="T47" s="10" t="str">
        <f>T46</f>
        <v>TGA</v>
      </c>
      <c r="U47" s="10">
        <f t="shared" si="2"/>
        <v>2</v>
      </c>
      <c r="V47" s="43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  <c r="AMK47" s="15"/>
      <c r="AML47" s="15"/>
      <c r="AMM47" s="15"/>
      <c r="AMN47" s="15"/>
      <c r="AMO47" s="15"/>
      <c r="AMP47" s="15"/>
      <c r="AMQ47" s="15"/>
      <c r="AMR47" s="15"/>
    </row>
    <row r="48" spans="1:1032">
      <c r="A48" s="18">
        <v>230</v>
      </c>
      <c r="B48" s="11">
        <v>4.5</v>
      </c>
      <c r="C48" s="11">
        <v>13.5101</v>
      </c>
      <c r="D48" s="11">
        <v>36.839500000000001</v>
      </c>
      <c r="E48" s="11">
        <v>50.349699999999999</v>
      </c>
      <c r="F48" s="11">
        <v>73.167400000000001</v>
      </c>
      <c r="G48" s="19">
        <v>38.765900000000002</v>
      </c>
      <c r="M48" s="30">
        <f t="shared" si="0"/>
        <v>0</v>
      </c>
      <c r="N48" s="10">
        <f>N47</f>
        <v>159</v>
      </c>
      <c r="O48" s="10">
        <f t="shared" ref="O48:R51" si="29">O47</f>
        <v>138</v>
      </c>
      <c r="P48" s="10">
        <f t="shared" si="29"/>
        <v>215</v>
      </c>
      <c r="Q48" s="10">
        <f t="shared" si="29"/>
        <v>124</v>
      </c>
      <c r="R48" s="10">
        <f t="shared" si="29"/>
        <v>0</v>
      </c>
      <c r="S48" s="30">
        <f t="shared" si="1"/>
        <v>0</v>
      </c>
      <c r="T48" s="10" t="str">
        <f t="shared" ref="T48:T51" si="30">T47</f>
        <v>TGA</v>
      </c>
      <c r="U48" s="10">
        <f t="shared" si="2"/>
        <v>2</v>
      </c>
    </row>
    <row r="49" spans="1:1032" s="10" customFormat="1">
      <c r="A49" s="18">
        <v>230</v>
      </c>
      <c r="B49" s="11">
        <v>6.6666999999999996</v>
      </c>
      <c r="C49" s="11">
        <v>15.970499999999999</v>
      </c>
      <c r="D49" s="11">
        <v>33.921300000000002</v>
      </c>
      <c r="E49" s="11">
        <v>49.891800000000003</v>
      </c>
      <c r="F49" s="11">
        <v>67.989800000000002</v>
      </c>
      <c r="G49" s="19" t="s">
        <v>6</v>
      </c>
      <c r="M49" s="30">
        <f t="shared" si="0"/>
        <v>0</v>
      </c>
      <c r="N49" s="10">
        <f t="shared" ref="N49:N51" si="31">N48</f>
        <v>159</v>
      </c>
      <c r="O49" s="10">
        <f t="shared" si="29"/>
        <v>138</v>
      </c>
      <c r="P49" s="10">
        <f t="shared" si="29"/>
        <v>215</v>
      </c>
      <c r="Q49" s="10">
        <f t="shared" si="29"/>
        <v>124</v>
      </c>
      <c r="R49" s="10">
        <f t="shared" si="29"/>
        <v>0</v>
      </c>
      <c r="S49" s="30">
        <f t="shared" si="1"/>
        <v>0</v>
      </c>
      <c r="T49" s="10" t="str">
        <f t="shared" si="30"/>
        <v>TGA</v>
      </c>
      <c r="U49" s="10">
        <f t="shared" si="2"/>
        <v>2</v>
      </c>
      <c r="V49" s="43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  <c r="AMK49" s="15"/>
      <c r="AML49" s="15"/>
      <c r="AMM49" s="15"/>
      <c r="AMN49" s="15"/>
      <c r="AMO49" s="15"/>
      <c r="AMP49" s="15"/>
      <c r="AMQ49" s="15"/>
      <c r="AMR49" s="15"/>
    </row>
    <row r="50" spans="1:1032">
      <c r="A50" s="18">
        <v>230</v>
      </c>
      <c r="B50" s="11">
        <v>8.6667000000000005</v>
      </c>
      <c r="C50" s="11">
        <v>15.0532</v>
      </c>
      <c r="D50" s="11">
        <v>34.5214</v>
      </c>
      <c r="E50" s="11">
        <v>49.574599999999997</v>
      </c>
      <c r="F50" s="11">
        <v>69.646799999999999</v>
      </c>
      <c r="G50" s="19">
        <v>30.1159</v>
      </c>
      <c r="M50" s="30">
        <f t="shared" si="0"/>
        <v>0</v>
      </c>
      <c r="N50" s="10">
        <f t="shared" si="31"/>
        <v>159</v>
      </c>
      <c r="O50" s="10">
        <f t="shared" si="29"/>
        <v>138</v>
      </c>
      <c r="P50" s="10">
        <f t="shared" si="29"/>
        <v>215</v>
      </c>
      <c r="Q50" s="10">
        <f t="shared" si="29"/>
        <v>124</v>
      </c>
      <c r="R50" s="10">
        <f t="shared" si="29"/>
        <v>0</v>
      </c>
      <c r="S50" s="30">
        <f t="shared" si="1"/>
        <v>0</v>
      </c>
      <c r="T50" s="10" t="str">
        <f t="shared" si="30"/>
        <v>TGA</v>
      </c>
      <c r="U50" s="10">
        <f t="shared" si="2"/>
        <v>2</v>
      </c>
    </row>
    <row r="51" spans="1:1032" s="10" customFormat="1">
      <c r="A51" s="18">
        <v>230</v>
      </c>
      <c r="B51" s="11">
        <v>10.666700000000001</v>
      </c>
      <c r="C51" s="11"/>
      <c r="D51" s="11"/>
      <c r="E51" s="11"/>
      <c r="F51" s="11"/>
      <c r="G51" s="19" t="s">
        <v>6</v>
      </c>
      <c r="M51" s="30">
        <f t="shared" si="0"/>
        <v>0</v>
      </c>
      <c r="N51" s="10">
        <f t="shared" si="31"/>
        <v>159</v>
      </c>
      <c r="O51" s="10">
        <f t="shared" si="29"/>
        <v>138</v>
      </c>
      <c r="P51" s="10">
        <f t="shared" si="29"/>
        <v>215</v>
      </c>
      <c r="Q51" s="10">
        <f t="shared" si="29"/>
        <v>124</v>
      </c>
      <c r="R51" s="10">
        <f t="shared" si="29"/>
        <v>0</v>
      </c>
      <c r="S51" s="30">
        <f t="shared" si="1"/>
        <v>0</v>
      </c>
      <c r="T51" s="10" t="str">
        <f t="shared" si="30"/>
        <v>TGA</v>
      </c>
      <c r="U51" s="10">
        <f t="shared" si="2"/>
        <v>2</v>
      </c>
      <c r="V51" s="43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  <c r="AMK51" s="15"/>
      <c r="AML51" s="15"/>
      <c r="AMM51" s="15"/>
      <c r="AMN51" s="15"/>
      <c r="AMO51" s="15"/>
      <c r="AMP51" s="15"/>
      <c r="AMQ51" s="15"/>
      <c r="AMR51" s="15"/>
    </row>
    <row r="52" spans="1:1032" s="28" customFormat="1">
      <c r="A52" s="21">
        <v>231</v>
      </c>
      <c r="B52" s="22">
        <v>-5</v>
      </c>
      <c r="C52" s="22">
        <v>20.500399999999999</v>
      </c>
      <c r="D52" s="22">
        <v>31.8551</v>
      </c>
      <c r="E52" s="22">
        <v>52.355499999999999</v>
      </c>
      <c r="F52" s="22">
        <v>60.661299999999997</v>
      </c>
      <c r="G52" s="23">
        <v>13.169</v>
      </c>
      <c r="H52" s="24">
        <v>63.5</v>
      </c>
      <c r="I52" s="24">
        <v>63.5</v>
      </c>
      <c r="J52" s="24">
        <v>64</v>
      </c>
      <c r="K52" s="24">
        <v>63</v>
      </c>
      <c r="L52" s="24">
        <v>0</v>
      </c>
      <c r="M52" s="30">
        <f t="shared" si="0"/>
        <v>0</v>
      </c>
      <c r="N52" s="24"/>
      <c r="O52" s="24"/>
      <c r="P52" s="24"/>
      <c r="Q52" s="24"/>
      <c r="R52" s="24"/>
      <c r="S52" s="30">
        <f t="shared" si="1"/>
        <v>0</v>
      </c>
      <c r="T52" s="24" t="s">
        <v>28</v>
      </c>
      <c r="U52" s="24">
        <f t="shared" si="2"/>
        <v>1</v>
      </c>
      <c r="V52" s="4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</row>
    <row r="53" spans="1:1032">
      <c r="A53" s="18">
        <v>231</v>
      </c>
      <c r="B53" s="11">
        <v>1.75</v>
      </c>
      <c r="C53" s="11">
        <v>39.619</v>
      </c>
      <c r="D53" s="11">
        <v>34.1235</v>
      </c>
      <c r="E53" s="11">
        <v>73.742599999999996</v>
      </c>
      <c r="F53" s="11">
        <v>46.277299999999997</v>
      </c>
      <c r="G53" s="19">
        <v>13.899800000000001</v>
      </c>
      <c r="M53" s="30">
        <f t="shared" si="0"/>
        <v>0</v>
      </c>
      <c r="N53" s="10">
        <v>115.75</v>
      </c>
      <c r="O53" s="10">
        <v>114.5</v>
      </c>
      <c r="P53" s="10">
        <v>142</v>
      </c>
      <c r="Q53" s="10">
        <v>101</v>
      </c>
      <c r="R53" s="10">
        <v>128.04</v>
      </c>
      <c r="S53" s="30">
        <f t="shared" si="1"/>
        <v>2</v>
      </c>
      <c r="T53" s="10" t="str">
        <f>T52</f>
        <v>HLHS</v>
      </c>
      <c r="U53" s="10">
        <f t="shared" si="2"/>
        <v>1</v>
      </c>
    </row>
    <row r="54" spans="1:1032">
      <c r="A54" s="18">
        <v>231</v>
      </c>
      <c r="B54" s="11">
        <v>4.75</v>
      </c>
      <c r="C54" s="11">
        <v>31.169899999999998</v>
      </c>
      <c r="D54" s="11">
        <v>33.749400000000001</v>
      </c>
      <c r="E54" s="11">
        <v>64.919300000000007</v>
      </c>
      <c r="F54" s="11">
        <v>51.7273</v>
      </c>
      <c r="G54" s="19">
        <v>21.423300000000001</v>
      </c>
      <c r="M54" s="30">
        <f t="shared" si="0"/>
        <v>0</v>
      </c>
      <c r="N54" s="10">
        <f>N53</f>
        <v>115.75</v>
      </c>
      <c r="O54" s="10">
        <f t="shared" ref="O54:R56" si="32">O53</f>
        <v>114.5</v>
      </c>
      <c r="P54" s="10">
        <f t="shared" si="32"/>
        <v>142</v>
      </c>
      <c r="Q54" s="10">
        <f t="shared" si="32"/>
        <v>101</v>
      </c>
      <c r="R54" s="10">
        <f t="shared" si="32"/>
        <v>128.04</v>
      </c>
      <c r="S54" s="30">
        <f t="shared" si="1"/>
        <v>2</v>
      </c>
      <c r="T54" s="10" t="str">
        <f t="shared" ref="T54:T56" si="33">T53</f>
        <v>HLHS</v>
      </c>
      <c r="U54" s="10">
        <f t="shared" si="2"/>
        <v>1</v>
      </c>
    </row>
    <row r="55" spans="1:1032">
      <c r="A55" s="18">
        <v>231</v>
      </c>
      <c r="B55" s="11">
        <v>8.4167000000000005</v>
      </c>
      <c r="C55" s="11">
        <v>29.450800000000001</v>
      </c>
      <c r="D55" s="11">
        <v>30.029599999999999</v>
      </c>
      <c r="E55" s="11">
        <v>59.480400000000003</v>
      </c>
      <c r="F55" s="11">
        <v>50.480899999999998</v>
      </c>
      <c r="G55" s="19">
        <v>18.1586</v>
      </c>
      <c r="M55" s="30">
        <f t="shared" si="0"/>
        <v>0</v>
      </c>
      <c r="N55" s="10">
        <f t="shared" ref="N55:N56" si="34">N54</f>
        <v>115.75</v>
      </c>
      <c r="O55" s="10">
        <f t="shared" si="32"/>
        <v>114.5</v>
      </c>
      <c r="P55" s="10">
        <f t="shared" si="32"/>
        <v>142</v>
      </c>
      <c r="Q55" s="10">
        <f t="shared" si="32"/>
        <v>101</v>
      </c>
      <c r="R55" s="10">
        <f t="shared" si="32"/>
        <v>128.04</v>
      </c>
      <c r="S55" s="30">
        <f t="shared" si="1"/>
        <v>2</v>
      </c>
      <c r="T55" s="10" t="str">
        <f t="shared" si="33"/>
        <v>HLHS</v>
      </c>
      <c r="U55" s="10">
        <f t="shared" si="2"/>
        <v>1</v>
      </c>
    </row>
    <row r="56" spans="1:1032">
      <c r="A56" s="18">
        <v>231</v>
      </c>
      <c r="B56" s="11">
        <v>10.5</v>
      </c>
      <c r="C56" s="11">
        <v>24.0366</v>
      </c>
      <c r="D56" s="11">
        <v>34.625999999999998</v>
      </c>
      <c r="E56" s="11">
        <v>58.662700000000001</v>
      </c>
      <c r="F56" s="11">
        <v>59.026800000000001</v>
      </c>
      <c r="G56" s="19">
        <v>15.125299999999999</v>
      </c>
      <c r="M56" s="30">
        <f t="shared" si="0"/>
        <v>0</v>
      </c>
      <c r="N56" s="10">
        <f t="shared" si="34"/>
        <v>115.75</v>
      </c>
      <c r="O56" s="10">
        <f t="shared" si="32"/>
        <v>114.5</v>
      </c>
      <c r="P56" s="10">
        <f t="shared" si="32"/>
        <v>142</v>
      </c>
      <c r="Q56" s="10">
        <f t="shared" si="32"/>
        <v>101</v>
      </c>
      <c r="R56" s="10">
        <f t="shared" si="32"/>
        <v>128.04</v>
      </c>
      <c r="S56" s="30">
        <f t="shared" si="1"/>
        <v>2</v>
      </c>
      <c r="T56" s="10" t="str">
        <f t="shared" si="33"/>
        <v>HLHS</v>
      </c>
      <c r="U56" s="10">
        <f t="shared" si="2"/>
        <v>1</v>
      </c>
    </row>
    <row r="57" spans="1:1032" s="28" customFormat="1">
      <c r="A57" s="21">
        <v>232</v>
      </c>
      <c r="B57" s="22">
        <v>-5</v>
      </c>
      <c r="C57" s="22">
        <v>16.778400000000001</v>
      </c>
      <c r="D57" s="22">
        <v>33.859000000000002</v>
      </c>
      <c r="E57" s="22">
        <v>50.637300000000003</v>
      </c>
      <c r="F57" s="22">
        <v>66.8489</v>
      </c>
      <c r="G57" s="23">
        <v>11.848000000000001</v>
      </c>
      <c r="H57" s="24">
        <v>91.5</v>
      </c>
      <c r="I57" s="24">
        <v>91.5</v>
      </c>
      <c r="J57" s="24">
        <v>105</v>
      </c>
      <c r="K57" s="24">
        <v>78</v>
      </c>
      <c r="L57" s="24">
        <v>0</v>
      </c>
      <c r="M57" s="30">
        <f t="shared" si="0"/>
        <v>0</v>
      </c>
      <c r="N57" s="24"/>
      <c r="O57" s="24"/>
      <c r="P57" s="24"/>
      <c r="Q57" s="24"/>
      <c r="R57" s="24"/>
      <c r="S57" s="30">
        <f t="shared" si="1"/>
        <v>0</v>
      </c>
      <c r="T57" s="24" t="s">
        <v>28</v>
      </c>
      <c r="U57" s="24">
        <f t="shared" si="2"/>
        <v>1</v>
      </c>
      <c r="V57" s="4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</row>
    <row r="58" spans="1:1032">
      <c r="A58" s="9">
        <v>232</v>
      </c>
      <c r="B58" s="11">
        <v>1</v>
      </c>
      <c r="C58" s="11">
        <v>42.709099999999999</v>
      </c>
      <c r="D58" s="11">
        <v>33.501399999999997</v>
      </c>
      <c r="E58" s="11">
        <v>76.210499999999996</v>
      </c>
      <c r="F58" s="11">
        <v>43.938800000000001</v>
      </c>
      <c r="G58" s="19">
        <v>11.7494</v>
      </c>
      <c r="M58" s="30">
        <f t="shared" si="0"/>
        <v>0</v>
      </c>
      <c r="N58" s="10">
        <v>207.89</v>
      </c>
      <c r="O58" s="10">
        <v>235</v>
      </c>
      <c r="P58" s="10">
        <v>260</v>
      </c>
      <c r="Q58" s="10">
        <v>123</v>
      </c>
      <c r="R58" s="10">
        <v>80.5</v>
      </c>
      <c r="S58" s="30">
        <f t="shared" si="1"/>
        <v>2</v>
      </c>
      <c r="T58" s="10" t="str">
        <f>T57</f>
        <v>HLHS</v>
      </c>
      <c r="U58" s="10">
        <f t="shared" si="2"/>
        <v>1</v>
      </c>
    </row>
    <row r="59" spans="1:1032">
      <c r="A59" s="9">
        <v>232</v>
      </c>
      <c r="B59" s="11">
        <v>3.25</v>
      </c>
      <c r="C59" s="11">
        <v>40.242600000000003</v>
      </c>
      <c r="D59" s="11">
        <v>31.784199999999998</v>
      </c>
      <c r="E59" s="11">
        <v>72.026799999999994</v>
      </c>
      <c r="F59" s="11">
        <v>44.756</v>
      </c>
      <c r="G59" s="19">
        <v>24.061800000000002</v>
      </c>
      <c r="M59" s="30">
        <f t="shared" si="0"/>
        <v>0</v>
      </c>
      <c r="N59" s="10">
        <f>N58</f>
        <v>207.89</v>
      </c>
      <c r="O59" s="10">
        <f t="shared" ref="O59:R62" si="35">O58</f>
        <v>235</v>
      </c>
      <c r="P59" s="10">
        <f t="shared" si="35"/>
        <v>260</v>
      </c>
      <c r="Q59" s="10">
        <f t="shared" si="35"/>
        <v>123</v>
      </c>
      <c r="R59" s="10">
        <f t="shared" si="35"/>
        <v>80.5</v>
      </c>
      <c r="S59" s="30">
        <f t="shared" si="1"/>
        <v>2</v>
      </c>
      <c r="T59" s="10" t="str">
        <f t="shared" ref="T59:T62" si="36">T58</f>
        <v>HLHS</v>
      </c>
      <c r="U59" s="10">
        <f t="shared" si="2"/>
        <v>1</v>
      </c>
    </row>
    <row r="60" spans="1:1032" s="10" customFormat="1">
      <c r="A60" s="9">
        <v>232</v>
      </c>
      <c r="B60" s="11">
        <v>6.5</v>
      </c>
      <c r="C60" s="11">
        <v>25.8249</v>
      </c>
      <c r="D60" s="11">
        <v>28.672799999999999</v>
      </c>
      <c r="E60" s="11">
        <v>54.497700000000002</v>
      </c>
      <c r="F60" s="11">
        <v>52.465499999999999</v>
      </c>
      <c r="G60" s="19">
        <v>24.908899999999999</v>
      </c>
      <c r="M60" s="30">
        <f t="shared" si="0"/>
        <v>0</v>
      </c>
      <c r="N60" s="10">
        <f t="shared" ref="N60:N62" si="37">N59</f>
        <v>207.89</v>
      </c>
      <c r="O60" s="10">
        <f t="shared" si="35"/>
        <v>235</v>
      </c>
      <c r="P60" s="10">
        <f t="shared" si="35"/>
        <v>260</v>
      </c>
      <c r="Q60" s="10">
        <f t="shared" si="35"/>
        <v>123</v>
      </c>
      <c r="R60" s="10">
        <f t="shared" si="35"/>
        <v>80.5</v>
      </c>
      <c r="S60" s="30">
        <f t="shared" si="1"/>
        <v>2</v>
      </c>
      <c r="T60" s="10" t="str">
        <f t="shared" si="36"/>
        <v>HLHS</v>
      </c>
      <c r="U60" s="10">
        <f t="shared" si="2"/>
        <v>1</v>
      </c>
      <c r="V60" s="43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  <c r="AMK60" s="15"/>
      <c r="AML60" s="15"/>
      <c r="AMM60" s="15"/>
      <c r="AMN60" s="15"/>
      <c r="AMO60" s="15"/>
      <c r="AMP60" s="15"/>
      <c r="AMQ60" s="15"/>
      <c r="AMR60" s="15"/>
    </row>
    <row r="61" spans="1:1032" s="10" customFormat="1">
      <c r="A61" s="9">
        <v>232</v>
      </c>
      <c r="B61" s="11">
        <v>8.4167000000000005</v>
      </c>
      <c r="C61" s="11">
        <v>24.053699999999999</v>
      </c>
      <c r="D61" s="11">
        <v>24.723299999999998</v>
      </c>
      <c r="E61" s="11">
        <v>48.777099999999997</v>
      </c>
      <c r="F61" s="11">
        <v>50.709200000000003</v>
      </c>
      <c r="G61" s="19">
        <v>31.9834</v>
      </c>
      <c r="M61" s="30">
        <f t="shared" si="0"/>
        <v>0</v>
      </c>
      <c r="N61" s="10">
        <f t="shared" si="37"/>
        <v>207.89</v>
      </c>
      <c r="O61" s="10">
        <f t="shared" si="35"/>
        <v>235</v>
      </c>
      <c r="P61" s="10">
        <f t="shared" si="35"/>
        <v>260</v>
      </c>
      <c r="Q61" s="10">
        <f t="shared" si="35"/>
        <v>123</v>
      </c>
      <c r="R61" s="10">
        <f t="shared" si="35"/>
        <v>80.5</v>
      </c>
      <c r="S61" s="30">
        <f t="shared" si="1"/>
        <v>2</v>
      </c>
      <c r="T61" s="10" t="str">
        <f t="shared" si="36"/>
        <v>HLHS</v>
      </c>
      <c r="U61" s="10">
        <f t="shared" si="2"/>
        <v>1</v>
      </c>
      <c r="V61" s="43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  <c r="AMK61" s="15"/>
      <c r="AML61" s="15"/>
      <c r="AMM61" s="15"/>
      <c r="AMN61" s="15"/>
      <c r="AMO61" s="15"/>
      <c r="AMP61" s="15"/>
      <c r="AMQ61" s="15"/>
      <c r="AMR61" s="15"/>
    </row>
    <row r="62" spans="1:1032">
      <c r="A62" s="9">
        <v>232</v>
      </c>
      <c r="B62" s="11">
        <v>10.333299999999999</v>
      </c>
      <c r="C62" s="11">
        <v>31.450600000000001</v>
      </c>
      <c r="D62" s="11">
        <v>27.377700000000001</v>
      </c>
      <c r="E62" s="11">
        <v>58.828299999999999</v>
      </c>
      <c r="F62" s="11">
        <v>46.564799999999998</v>
      </c>
      <c r="G62" s="19">
        <v>14.1068</v>
      </c>
      <c r="M62" s="30">
        <f t="shared" si="0"/>
        <v>0</v>
      </c>
      <c r="N62" s="10">
        <f t="shared" si="37"/>
        <v>207.89</v>
      </c>
      <c r="O62" s="10">
        <f t="shared" si="35"/>
        <v>235</v>
      </c>
      <c r="P62" s="10">
        <f t="shared" si="35"/>
        <v>260</v>
      </c>
      <c r="Q62" s="10">
        <f t="shared" si="35"/>
        <v>123</v>
      </c>
      <c r="R62" s="10">
        <f t="shared" si="35"/>
        <v>80.5</v>
      </c>
      <c r="S62" s="30">
        <f t="shared" si="1"/>
        <v>2</v>
      </c>
      <c r="T62" s="10" t="str">
        <f t="shared" si="36"/>
        <v>HLHS</v>
      </c>
      <c r="U62" s="10">
        <f t="shared" si="2"/>
        <v>1</v>
      </c>
    </row>
    <row r="63" spans="1:1032" s="28" customFormat="1">
      <c r="A63" s="21">
        <v>1</v>
      </c>
      <c r="B63" s="22">
        <v>-4</v>
      </c>
      <c r="C63" s="22">
        <v>19.201499999999999</v>
      </c>
      <c r="D63" s="22">
        <v>11.0977</v>
      </c>
      <c r="E63" s="22">
        <v>30.299199999999999</v>
      </c>
      <c r="F63" s="22">
        <v>36.161099999999998</v>
      </c>
      <c r="G63" s="23">
        <v>19.370999999999999</v>
      </c>
      <c r="H63" s="24">
        <v>105.33</v>
      </c>
      <c r="I63" s="24">
        <v>105</v>
      </c>
      <c r="J63" s="24">
        <v>109</v>
      </c>
      <c r="K63" s="24">
        <v>102</v>
      </c>
      <c r="L63" s="24">
        <v>0</v>
      </c>
      <c r="M63" s="30">
        <f t="shared" si="0"/>
        <v>0</v>
      </c>
      <c r="N63" s="24"/>
      <c r="O63" s="24"/>
      <c r="P63" s="24"/>
      <c r="Q63" s="24"/>
      <c r="R63" s="24"/>
      <c r="S63" s="30">
        <f t="shared" si="1"/>
        <v>0</v>
      </c>
      <c r="T63" s="24" t="s">
        <v>28</v>
      </c>
      <c r="U63" s="24">
        <f t="shared" si="2"/>
        <v>1</v>
      </c>
      <c r="V63" s="4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</row>
    <row r="64" spans="1:1032">
      <c r="A64" s="9">
        <v>1</v>
      </c>
      <c r="B64" s="11">
        <v>2.6667000000000001</v>
      </c>
      <c r="C64" s="11">
        <v>35.216099999999997</v>
      </c>
      <c r="D64" s="11">
        <v>30.247599999999998</v>
      </c>
      <c r="E64" s="11">
        <v>65.463700000000003</v>
      </c>
      <c r="F64" s="11">
        <v>46.205199999999998</v>
      </c>
      <c r="G64" s="19">
        <v>9.5769000000000002</v>
      </c>
      <c r="M64" s="30">
        <f t="shared" si="0"/>
        <v>0</v>
      </c>
      <c r="N64" s="10">
        <v>89.38</v>
      </c>
      <c r="O64" s="10">
        <v>88.5</v>
      </c>
      <c r="P64" s="10">
        <v>105</v>
      </c>
      <c r="Q64" s="10">
        <v>78</v>
      </c>
      <c r="R64" s="10">
        <v>245.33</v>
      </c>
      <c r="S64" s="30">
        <f t="shared" si="1"/>
        <v>2</v>
      </c>
      <c r="T64" s="10" t="str">
        <f>T63</f>
        <v>HLHS</v>
      </c>
      <c r="U64" s="10">
        <f t="shared" si="2"/>
        <v>1</v>
      </c>
    </row>
    <row r="65" spans="1:1032" s="28" customFormat="1">
      <c r="A65" s="21">
        <v>2</v>
      </c>
      <c r="B65" s="22">
        <v>-2</v>
      </c>
      <c r="C65" s="22">
        <v>17.1982</v>
      </c>
      <c r="D65" s="22">
        <v>28.6752</v>
      </c>
      <c r="E65" s="22">
        <v>45.8735</v>
      </c>
      <c r="F65" s="22">
        <v>62.525500000000001</v>
      </c>
      <c r="G65" s="23">
        <v>27.068999999999999</v>
      </c>
      <c r="H65" s="24">
        <v>70</v>
      </c>
      <c r="I65" s="24">
        <v>70</v>
      </c>
      <c r="J65" s="24">
        <v>72</v>
      </c>
      <c r="K65" s="24">
        <v>68</v>
      </c>
      <c r="L65" s="24">
        <v>0</v>
      </c>
      <c r="M65" s="30">
        <f t="shared" si="0"/>
        <v>0</v>
      </c>
      <c r="N65" s="24"/>
      <c r="O65" s="24"/>
      <c r="P65" s="24"/>
      <c r="Q65" s="24"/>
      <c r="R65" s="24"/>
      <c r="S65" s="30">
        <f t="shared" si="1"/>
        <v>0</v>
      </c>
      <c r="T65" s="24" t="s">
        <v>29</v>
      </c>
      <c r="U65" s="24">
        <f t="shared" si="2"/>
        <v>2</v>
      </c>
      <c r="V65" s="4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</row>
    <row r="66" spans="1:1032">
      <c r="A66" s="9">
        <v>2</v>
      </c>
      <c r="B66" s="11">
        <v>1.1667000000000001</v>
      </c>
      <c r="C66" s="11">
        <v>19.7468</v>
      </c>
      <c r="D66" s="11">
        <v>30.115100000000002</v>
      </c>
      <c r="E66" s="11">
        <v>49.861899999999999</v>
      </c>
      <c r="F66" s="11">
        <v>60.442399999999999</v>
      </c>
      <c r="G66" s="19">
        <v>26.740300000000001</v>
      </c>
      <c r="M66" s="30">
        <f t="shared" si="0"/>
        <v>0</v>
      </c>
      <c r="N66" s="10">
        <v>170.75</v>
      </c>
      <c r="O66" s="10">
        <v>158.5</v>
      </c>
      <c r="P66" s="10">
        <v>222</v>
      </c>
      <c r="Q66" s="10">
        <v>144</v>
      </c>
      <c r="R66" s="10">
        <v>0</v>
      </c>
      <c r="S66" s="30">
        <f t="shared" si="1"/>
        <v>0</v>
      </c>
      <c r="T66" s="10" t="str">
        <f>T65</f>
        <v>TGA</v>
      </c>
      <c r="U66" s="10">
        <f t="shared" si="2"/>
        <v>2</v>
      </c>
    </row>
    <row r="67" spans="1:1032">
      <c r="A67" s="9">
        <v>2</v>
      </c>
      <c r="B67" s="11">
        <v>4</v>
      </c>
      <c r="C67" s="11">
        <v>17.710100000000001</v>
      </c>
      <c r="D67" s="11">
        <v>20.316299999999998</v>
      </c>
      <c r="E67" s="11">
        <v>38.026299999999999</v>
      </c>
      <c r="F67" s="11">
        <v>53.484900000000003</v>
      </c>
      <c r="G67" s="19">
        <v>30.660299999999999</v>
      </c>
      <c r="M67" s="30">
        <f t="shared" ref="M67:M130" si="38">IF(L67&gt;10000, "NaN",IF(L67&gt;500,3,IF(L67&gt;72,2,IF(L67&gt;0,1,IF(0=L67,0,"NaN")))))</f>
        <v>0</v>
      </c>
      <c r="N67" s="10">
        <f>N66</f>
        <v>170.75</v>
      </c>
      <c r="O67" s="10">
        <f t="shared" ref="O67:R69" si="39">O66</f>
        <v>158.5</v>
      </c>
      <c r="P67" s="10">
        <f t="shared" si="39"/>
        <v>222</v>
      </c>
      <c r="Q67" s="10">
        <f t="shared" si="39"/>
        <v>144</v>
      </c>
      <c r="R67" s="10">
        <f t="shared" si="39"/>
        <v>0</v>
      </c>
      <c r="S67" s="30">
        <f t="shared" ref="S67:S130" si="40">IF(R67&gt;10000, "NaN",IF(R67&gt;500,3,IF(R67&gt;72,2,IF(R67&gt;0,1,IF(0=R67,0,"NaN")))))</f>
        <v>0</v>
      </c>
      <c r="T67" s="10" t="str">
        <f t="shared" ref="T67:T69" si="41">T66</f>
        <v>TGA</v>
      </c>
      <c r="U67" s="10">
        <f t="shared" ref="U67:U130" si="42">IF(T67="HLHS",1,IF(T67="TGA",2,IF(T67="ToF",3,IF(T67="Aortic Anomaly",4,5))))</f>
        <v>2</v>
      </c>
    </row>
    <row r="68" spans="1:1032">
      <c r="A68" s="9">
        <v>2</v>
      </c>
      <c r="B68" s="11">
        <v>6</v>
      </c>
      <c r="C68" s="11">
        <v>14.1396</v>
      </c>
      <c r="D68" s="11">
        <v>15.605499999999999</v>
      </c>
      <c r="E68" s="11">
        <v>29.745100000000001</v>
      </c>
      <c r="F68" s="11">
        <v>51.215699999999998</v>
      </c>
      <c r="G68" s="19">
        <v>26.7637</v>
      </c>
      <c r="M68" s="30">
        <f t="shared" si="38"/>
        <v>0</v>
      </c>
      <c r="N68" s="10">
        <f t="shared" ref="N68:N69" si="43">N67</f>
        <v>170.75</v>
      </c>
      <c r="O68" s="10">
        <f t="shared" si="39"/>
        <v>158.5</v>
      </c>
      <c r="P68" s="10">
        <f t="shared" si="39"/>
        <v>222</v>
      </c>
      <c r="Q68" s="10">
        <f t="shared" si="39"/>
        <v>144</v>
      </c>
      <c r="R68" s="10">
        <f t="shared" si="39"/>
        <v>0</v>
      </c>
      <c r="S68" s="30">
        <f t="shared" si="40"/>
        <v>0</v>
      </c>
      <c r="T68" s="10" t="str">
        <f t="shared" si="41"/>
        <v>TGA</v>
      </c>
      <c r="U68" s="10">
        <f t="shared" si="42"/>
        <v>2</v>
      </c>
    </row>
    <row r="69" spans="1:1032">
      <c r="A69" s="9">
        <v>2</v>
      </c>
      <c r="B69" s="11">
        <v>8</v>
      </c>
      <c r="C69" s="11">
        <v>13.301</v>
      </c>
      <c r="D69" s="11">
        <v>17.164100000000001</v>
      </c>
      <c r="E69" s="11">
        <v>30.4651</v>
      </c>
      <c r="F69" s="11">
        <v>55.714100000000002</v>
      </c>
      <c r="G69" s="19">
        <v>39.235300000000002</v>
      </c>
      <c r="M69" s="30">
        <f t="shared" si="38"/>
        <v>0</v>
      </c>
      <c r="N69" s="10">
        <f t="shared" si="43"/>
        <v>170.75</v>
      </c>
      <c r="O69" s="10">
        <f t="shared" si="39"/>
        <v>158.5</v>
      </c>
      <c r="P69" s="10">
        <f t="shared" si="39"/>
        <v>222</v>
      </c>
      <c r="Q69" s="10">
        <f t="shared" si="39"/>
        <v>144</v>
      </c>
      <c r="R69" s="10">
        <f t="shared" si="39"/>
        <v>0</v>
      </c>
      <c r="S69" s="30">
        <f t="shared" si="40"/>
        <v>0</v>
      </c>
      <c r="T69" s="10" t="str">
        <f t="shared" si="41"/>
        <v>TGA</v>
      </c>
      <c r="U69" s="10">
        <f t="shared" si="42"/>
        <v>2</v>
      </c>
    </row>
    <row r="70" spans="1:1032" s="28" customFormat="1">
      <c r="A70" s="21">
        <v>3</v>
      </c>
      <c r="B70" s="22">
        <v>-2.8332999999999999</v>
      </c>
      <c r="C70" s="22">
        <v>14.4398</v>
      </c>
      <c r="D70" s="22">
        <v>17.032299999999999</v>
      </c>
      <c r="E70" s="22">
        <v>31.472100000000001</v>
      </c>
      <c r="F70" s="22">
        <v>54.473500000000001</v>
      </c>
      <c r="G70" s="23">
        <v>17.917999999999999</v>
      </c>
      <c r="H70" s="24">
        <v>127</v>
      </c>
      <c r="I70" s="24">
        <v>127</v>
      </c>
      <c r="J70" s="24">
        <v>127</v>
      </c>
      <c r="K70" s="24">
        <v>127</v>
      </c>
      <c r="L70" s="24">
        <v>0</v>
      </c>
      <c r="M70" s="30">
        <f t="shared" si="38"/>
        <v>0</v>
      </c>
      <c r="N70" s="24"/>
      <c r="O70" s="24"/>
      <c r="P70" s="24"/>
      <c r="Q70" s="24"/>
      <c r="R70" s="24"/>
      <c r="S70" s="30">
        <f t="shared" si="40"/>
        <v>0</v>
      </c>
      <c r="T70" s="24" t="s">
        <v>28</v>
      </c>
      <c r="U70" s="24">
        <f t="shared" si="42"/>
        <v>1</v>
      </c>
      <c r="V70" s="4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</row>
    <row r="71" spans="1:1032" s="10" customFormat="1">
      <c r="A71" s="9">
        <v>3</v>
      </c>
      <c r="B71" s="11">
        <v>1.5</v>
      </c>
      <c r="C71" s="11">
        <v>47.9861</v>
      </c>
      <c r="D71" s="11">
        <v>41.799599999999998</v>
      </c>
      <c r="E71" s="11">
        <v>89.785700000000006</v>
      </c>
      <c r="F71" s="11">
        <v>46.5548</v>
      </c>
      <c r="G71" s="19">
        <v>7.8623000000000003</v>
      </c>
      <c r="M71" s="30">
        <f t="shared" si="38"/>
        <v>0</v>
      </c>
      <c r="N71" s="10">
        <v>196.67</v>
      </c>
      <c r="O71" s="10">
        <v>215</v>
      </c>
      <c r="P71" s="10">
        <v>234</v>
      </c>
      <c r="Q71" s="10">
        <v>144</v>
      </c>
      <c r="R71" s="10">
        <v>765.61</v>
      </c>
      <c r="S71" s="30">
        <f t="shared" si="40"/>
        <v>3</v>
      </c>
      <c r="T71" s="10" t="str">
        <f>T70</f>
        <v>HLHS</v>
      </c>
      <c r="U71" s="10">
        <f t="shared" si="42"/>
        <v>1</v>
      </c>
      <c r="V71" s="43"/>
      <c r="ALW71" s="15"/>
      <c r="ALX71" s="15"/>
      <c r="ALY71" s="15"/>
      <c r="ALZ71" s="15"/>
      <c r="AMA71" s="15"/>
      <c r="AMB71" s="15"/>
      <c r="AMC71" s="15"/>
      <c r="AMD71" s="15"/>
      <c r="AME71" s="15"/>
      <c r="AMF71" s="15"/>
      <c r="AMG71" s="15"/>
      <c r="AMH71" s="15"/>
      <c r="AMI71" s="15"/>
      <c r="AMJ71" s="15"/>
      <c r="AMK71" s="15"/>
      <c r="AML71" s="15"/>
      <c r="AMM71" s="15"/>
      <c r="AMN71" s="15"/>
      <c r="AMO71" s="15"/>
      <c r="AMP71" s="15"/>
      <c r="AMQ71" s="15"/>
      <c r="AMR71" s="15"/>
    </row>
    <row r="72" spans="1:1032">
      <c r="A72" s="9">
        <v>3</v>
      </c>
      <c r="B72" s="11">
        <v>4</v>
      </c>
      <c r="C72" s="11">
        <v>39.17</v>
      </c>
      <c r="D72" s="11">
        <v>27.550599999999999</v>
      </c>
      <c r="E72" s="11">
        <v>66.720600000000005</v>
      </c>
      <c r="F72" s="11">
        <v>41.290799999999997</v>
      </c>
      <c r="G72" s="19">
        <v>10.0418</v>
      </c>
      <c r="M72" s="30">
        <f t="shared" si="38"/>
        <v>0</v>
      </c>
      <c r="N72" s="10">
        <f>N71</f>
        <v>196.67</v>
      </c>
      <c r="O72" s="10">
        <f t="shared" ref="O72:Q74" si="44">O71</f>
        <v>215</v>
      </c>
      <c r="P72" s="10">
        <f t="shared" si="44"/>
        <v>234</v>
      </c>
      <c r="Q72" s="10">
        <f t="shared" si="44"/>
        <v>144</v>
      </c>
      <c r="R72" s="10">
        <f>R71</f>
        <v>765.61</v>
      </c>
      <c r="S72" s="30">
        <f t="shared" si="40"/>
        <v>3</v>
      </c>
      <c r="T72" s="10" t="str">
        <f t="shared" ref="T72:T74" si="45">T71</f>
        <v>HLHS</v>
      </c>
      <c r="U72" s="10">
        <f t="shared" si="42"/>
        <v>1</v>
      </c>
    </row>
    <row r="73" spans="1:1032">
      <c r="A73" s="9">
        <v>3</v>
      </c>
      <c r="B73" s="11">
        <v>7.1666999999999996</v>
      </c>
      <c r="C73" s="11">
        <v>32.976500000000001</v>
      </c>
      <c r="D73" s="11">
        <v>25.203800000000001</v>
      </c>
      <c r="E73" s="11">
        <v>58.180300000000003</v>
      </c>
      <c r="F73" s="11">
        <v>42.769100000000002</v>
      </c>
      <c r="G73" s="19">
        <v>13.5411</v>
      </c>
      <c r="M73" s="30">
        <f t="shared" si="38"/>
        <v>0</v>
      </c>
      <c r="N73" s="10">
        <f t="shared" ref="N73:N74" si="46">N72</f>
        <v>196.67</v>
      </c>
      <c r="O73" s="10">
        <f t="shared" si="44"/>
        <v>215</v>
      </c>
      <c r="P73" s="10">
        <f t="shared" si="44"/>
        <v>234</v>
      </c>
      <c r="Q73" s="10">
        <f t="shared" si="44"/>
        <v>144</v>
      </c>
      <c r="R73" s="10">
        <f t="shared" ref="R73:R74" si="47">R72</f>
        <v>765.61</v>
      </c>
      <c r="S73" s="30">
        <f t="shared" si="40"/>
        <v>3</v>
      </c>
      <c r="T73" s="10" t="str">
        <f t="shared" si="45"/>
        <v>HLHS</v>
      </c>
      <c r="U73" s="10">
        <f t="shared" si="42"/>
        <v>1</v>
      </c>
    </row>
    <row r="74" spans="1:1032">
      <c r="A74" s="9">
        <v>3</v>
      </c>
      <c r="B74" s="11">
        <v>9.1667000000000005</v>
      </c>
      <c r="C74" s="11">
        <v>33.223399999999998</v>
      </c>
      <c r="D74" s="11">
        <v>27.443899999999999</v>
      </c>
      <c r="E74" s="11">
        <v>60.667299999999997</v>
      </c>
      <c r="F74" s="11">
        <v>45.062399999999997</v>
      </c>
      <c r="G74" s="19">
        <v>13.855700000000001</v>
      </c>
      <c r="M74" s="30">
        <f t="shared" si="38"/>
        <v>0</v>
      </c>
      <c r="N74" s="10">
        <f t="shared" si="46"/>
        <v>196.67</v>
      </c>
      <c r="O74" s="10">
        <f t="shared" si="44"/>
        <v>215</v>
      </c>
      <c r="P74" s="10">
        <f t="shared" si="44"/>
        <v>234</v>
      </c>
      <c r="Q74" s="10">
        <f t="shared" si="44"/>
        <v>144</v>
      </c>
      <c r="R74" s="10">
        <f t="shared" si="47"/>
        <v>765.61</v>
      </c>
      <c r="S74" s="30">
        <f t="shared" si="40"/>
        <v>3</v>
      </c>
      <c r="T74" s="10" t="str">
        <f t="shared" si="45"/>
        <v>HLHS</v>
      </c>
      <c r="U74" s="10">
        <f t="shared" si="42"/>
        <v>1</v>
      </c>
    </row>
    <row r="75" spans="1:1032" s="28" customFormat="1">
      <c r="A75" s="21">
        <v>4</v>
      </c>
      <c r="B75" s="22">
        <v>-2</v>
      </c>
      <c r="C75" s="22">
        <v>20.9953</v>
      </c>
      <c r="D75" s="22">
        <v>12.726800000000001</v>
      </c>
      <c r="E75" s="22">
        <v>33.722000000000001</v>
      </c>
      <c r="F75" s="22">
        <v>37.887599999999999</v>
      </c>
      <c r="G75" s="23">
        <v>24.876999999999999</v>
      </c>
      <c r="H75" s="24">
        <v>71.5</v>
      </c>
      <c r="I75" s="24">
        <v>71.5</v>
      </c>
      <c r="J75" s="24">
        <v>72</v>
      </c>
      <c r="K75" s="24">
        <v>71</v>
      </c>
      <c r="L75" s="24">
        <v>0</v>
      </c>
      <c r="M75" s="30">
        <f t="shared" si="38"/>
        <v>0</v>
      </c>
      <c r="N75" s="24"/>
      <c r="O75" s="24"/>
      <c r="P75" s="24"/>
      <c r="Q75" s="24"/>
      <c r="R75" s="24"/>
      <c r="S75" s="30">
        <f t="shared" si="40"/>
        <v>0</v>
      </c>
      <c r="T75" s="24" t="s">
        <v>28</v>
      </c>
      <c r="U75" s="24">
        <f t="shared" si="42"/>
        <v>1</v>
      </c>
      <c r="V75" s="4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</row>
    <row r="76" spans="1:1032">
      <c r="A76" s="9">
        <v>4</v>
      </c>
      <c r="B76" s="11">
        <v>1.5</v>
      </c>
      <c r="C76" s="11">
        <v>40.6997</v>
      </c>
      <c r="D76" s="11">
        <v>32.4955</v>
      </c>
      <c r="E76" s="11">
        <v>73.195099999999996</v>
      </c>
      <c r="F76" s="11">
        <v>44.063600000000001</v>
      </c>
      <c r="G76" s="19">
        <v>12.2746</v>
      </c>
      <c r="M76" s="30">
        <f t="shared" si="38"/>
        <v>0</v>
      </c>
      <c r="N76" s="10">
        <v>120.57</v>
      </c>
      <c r="O76" s="10">
        <v>128</v>
      </c>
      <c r="P76" s="10">
        <v>148</v>
      </c>
      <c r="Q76" s="10">
        <v>86</v>
      </c>
      <c r="R76" s="10">
        <v>0</v>
      </c>
      <c r="S76" s="30">
        <f t="shared" si="40"/>
        <v>0</v>
      </c>
      <c r="T76" s="10" t="str">
        <f>T75</f>
        <v>HLHS</v>
      </c>
      <c r="U76" s="10">
        <f t="shared" si="42"/>
        <v>1</v>
      </c>
    </row>
    <row r="77" spans="1:1032">
      <c r="A77" s="9">
        <v>4</v>
      </c>
      <c r="B77" s="11">
        <v>4</v>
      </c>
      <c r="C77" s="11">
        <v>24.157900000000001</v>
      </c>
      <c r="D77" s="11">
        <v>16.630099999999999</v>
      </c>
      <c r="E77" s="11">
        <v>40.7879</v>
      </c>
      <c r="F77" s="11">
        <v>39.081299999999999</v>
      </c>
      <c r="G77" s="19">
        <v>26.841100000000001</v>
      </c>
      <c r="M77" s="30">
        <f t="shared" si="38"/>
        <v>0</v>
      </c>
      <c r="N77" s="10">
        <f>N76</f>
        <v>120.57</v>
      </c>
      <c r="O77" s="10">
        <f t="shared" ref="O77:R80" si="48">O76</f>
        <v>128</v>
      </c>
      <c r="P77" s="10">
        <f t="shared" si="48"/>
        <v>148</v>
      </c>
      <c r="Q77" s="10">
        <f t="shared" si="48"/>
        <v>86</v>
      </c>
      <c r="R77" s="10">
        <f t="shared" si="48"/>
        <v>0</v>
      </c>
      <c r="S77" s="30">
        <f t="shared" si="40"/>
        <v>0</v>
      </c>
      <c r="T77" s="10" t="str">
        <f t="shared" ref="T77:T80" si="49">T76</f>
        <v>HLHS</v>
      </c>
      <c r="U77" s="10">
        <f t="shared" si="42"/>
        <v>1</v>
      </c>
    </row>
    <row r="78" spans="1:1032">
      <c r="A78" s="9">
        <v>4</v>
      </c>
      <c r="B78" s="11">
        <v>6</v>
      </c>
      <c r="C78" s="11">
        <v>37.452199999999998</v>
      </c>
      <c r="D78" s="11">
        <v>24.681999999999999</v>
      </c>
      <c r="E78" s="11">
        <v>62.1342</v>
      </c>
      <c r="F78" s="11">
        <v>38.741700000000002</v>
      </c>
      <c r="G78" s="19">
        <v>24.410299999999999</v>
      </c>
      <c r="M78" s="30">
        <f t="shared" si="38"/>
        <v>0</v>
      </c>
      <c r="N78" s="10">
        <f t="shared" ref="N78:N80" si="50">N77</f>
        <v>120.57</v>
      </c>
      <c r="O78" s="10">
        <f t="shared" si="48"/>
        <v>128</v>
      </c>
      <c r="P78" s="10">
        <f t="shared" si="48"/>
        <v>148</v>
      </c>
      <c r="Q78" s="10">
        <f t="shared" si="48"/>
        <v>86</v>
      </c>
      <c r="R78" s="10">
        <f t="shared" si="48"/>
        <v>0</v>
      </c>
      <c r="S78" s="30">
        <f t="shared" si="40"/>
        <v>0</v>
      </c>
      <c r="T78" s="10" t="str">
        <f t="shared" si="49"/>
        <v>HLHS</v>
      </c>
      <c r="U78" s="10">
        <f t="shared" si="42"/>
        <v>1</v>
      </c>
    </row>
    <row r="79" spans="1:1032">
      <c r="A79" s="9">
        <v>4</v>
      </c>
      <c r="B79" s="11">
        <v>8.3332999999999995</v>
      </c>
      <c r="C79" s="11">
        <v>37.747700000000002</v>
      </c>
      <c r="D79" s="11">
        <v>34.997500000000002</v>
      </c>
      <c r="E79" s="11">
        <v>72.745199999999997</v>
      </c>
      <c r="F79" s="11">
        <v>46.984900000000003</v>
      </c>
      <c r="G79" s="19">
        <v>5.7451999999999996</v>
      </c>
      <c r="M79" s="30">
        <f t="shared" si="38"/>
        <v>0</v>
      </c>
      <c r="N79" s="10">
        <f t="shared" si="50"/>
        <v>120.57</v>
      </c>
      <c r="O79" s="10">
        <f t="shared" si="48"/>
        <v>128</v>
      </c>
      <c r="P79" s="10">
        <f t="shared" si="48"/>
        <v>148</v>
      </c>
      <c r="Q79" s="10">
        <f t="shared" si="48"/>
        <v>86</v>
      </c>
      <c r="R79" s="10">
        <f t="shared" si="48"/>
        <v>0</v>
      </c>
      <c r="S79" s="30">
        <f t="shared" si="40"/>
        <v>0</v>
      </c>
      <c r="T79" s="10" t="str">
        <f t="shared" si="49"/>
        <v>HLHS</v>
      </c>
      <c r="U79" s="10">
        <f t="shared" si="42"/>
        <v>1</v>
      </c>
    </row>
    <row r="80" spans="1:1032" s="10" customFormat="1">
      <c r="A80" s="9">
        <v>4</v>
      </c>
      <c r="B80" s="11">
        <v>10.166700000000001</v>
      </c>
      <c r="C80" s="11">
        <v>20.376000000000001</v>
      </c>
      <c r="D80" s="11">
        <v>30.466699999999999</v>
      </c>
      <c r="E80" s="11">
        <v>50.842700000000001</v>
      </c>
      <c r="F80" s="11">
        <v>59.923499999999997</v>
      </c>
      <c r="G80" s="19">
        <v>48.004800000000003</v>
      </c>
      <c r="M80" s="30">
        <f t="shared" si="38"/>
        <v>0</v>
      </c>
      <c r="N80" s="10">
        <f t="shared" si="50"/>
        <v>120.57</v>
      </c>
      <c r="O80" s="10">
        <f t="shared" si="48"/>
        <v>128</v>
      </c>
      <c r="P80" s="10">
        <f t="shared" si="48"/>
        <v>148</v>
      </c>
      <c r="Q80" s="10">
        <f t="shared" si="48"/>
        <v>86</v>
      </c>
      <c r="R80" s="10">
        <f t="shared" si="48"/>
        <v>0</v>
      </c>
      <c r="S80" s="30">
        <f t="shared" si="40"/>
        <v>0</v>
      </c>
      <c r="T80" s="10" t="str">
        <f t="shared" si="49"/>
        <v>HLHS</v>
      </c>
      <c r="U80" s="10">
        <f t="shared" si="42"/>
        <v>1</v>
      </c>
      <c r="V80" s="43"/>
      <c r="ALW80" s="15"/>
      <c r="ALX80" s="15"/>
      <c r="ALY80" s="15"/>
      <c r="ALZ80" s="15"/>
      <c r="AMA80" s="15"/>
      <c r="AMB80" s="15"/>
      <c r="AMC80" s="15"/>
      <c r="AMD80" s="15"/>
      <c r="AME80" s="15"/>
      <c r="AMF80" s="15"/>
      <c r="AMG80" s="15"/>
      <c r="AMH80" s="15"/>
      <c r="AMI80" s="15"/>
      <c r="AMJ80" s="15"/>
      <c r="AMK80" s="15"/>
      <c r="AML80" s="15"/>
      <c r="AMM80" s="15"/>
      <c r="AMN80" s="15"/>
      <c r="AMO80" s="15"/>
      <c r="AMP80" s="15"/>
      <c r="AMQ80" s="15"/>
      <c r="AMR80" s="15"/>
    </row>
    <row r="81" spans="1:1032" s="28" customFormat="1">
      <c r="A81" s="21">
        <v>5</v>
      </c>
      <c r="B81" s="22">
        <v>-2</v>
      </c>
      <c r="C81" s="22">
        <v>17.2834</v>
      </c>
      <c r="D81" s="22">
        <v>17.097000000000001</v>
      </c>
      <c r="E81" s="22">
        <v>34.380400000000002</v>
      </c>
      <c r="F81" s="22">
        <v>49.7331</v>
      </c>
      <c r="G81" s="23">
        <v>33.755000000000003</v>
      </c>
      <c r="H81" s="24">
        <v>87</v>
      </c>
      <c r="I81" s="24">
        <v>87</v>
      </c>
      <c r="J81" s="24">
        <v>87</v>
      </c>
      <c r="K81" s="24">
        <v>87</v>
      </c>
      <c r="L81" s="24">
        <v>0</v>
      </c>
      <c r="M81" s="30">
        <f t="shared" si="38"/>
        <v>0</v>
      </c>
      <c r="N81" s="24"/>
      <c r="O81" s="24"/>
      <c r="P81" s="24"/>
      <c r="Q81" s="24"/>
      <c r="R81" s="24"/>
      <c r="S81" s="30">
        <f t="shared" si="40"/>
        <v>0</v>
      </c>
      <c r="T81" s="24" t="s">
        <v>29</v>
      </c>
      <c r="U81" s="24">
        <f t="shared" si="42"/>
        <v>2</v>
      </c>
      <c r="V81" s="4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</row>
    <row r="82" spans="1:1032">
      <c r="A82" s="9">
        <v>5</v>
      </c>
      <c r="B82" s="11">
        <v>1.1667000000000001</v>
      </c>
      <c r="C82" s="11">
        <v>22.314</v>
      </c>
      <c r="D82" s="11">
        <v>23.743300000000001</v>
      </c>
      <c r="E82" s="11">
        <v>46.057299999999998</v>
      </c>
      <c r="F82" s="11">
        <v>51.219299999999997</v>
      </c>
      <c r="G82" s="19">
        <v>45.6342</v>
      </c>
      <c r="M82" s="30">
        <f t="shared" si="38"/>
        <v>0</v>
      </c>
      <c r="N82" s="10">
        <v>162</v>
      </c>
      <c r="O82" s="10">
        <v>162</v>
      </c>
      <c r="P82" s="10">
        <v>184</v>
      </c>
      <c r="Q82" s="10">
        <v>140</v>
      </c>
      <c r="R82" s="10">
        <v>0</v>
      </c>
      <c r="S82" s="30">
        <f t="shared" si="40"/>
        <v>0</v>
      </c>
      <c r="T82" s="10" t="str">
        <f>T81</f>
        <v>TGA</v>
      </c>
      <c r="U82" s="10">
        <f t="shared" si="42"/>
        <v>2</v>
      </c>
    </row>
    <row r="83" spans="1:1032">
      <c r="A83" s="9">
        <v>5</v>
      </c>
      <c r="B83" s="11">
        <v>3.8332999999999999</v>
      </c>
      <c r="C83" s="11">
        <v>24.0151</v>
      </c>
      <c r="D83" s="11">
        <v>47.662700000000001</v>
      </c>
      <c r="E83" s="11">
        <v>71.677700000000002</v>
      </c>
      <c r="F83" s="11">
        <v>66.118700000000004</v>
      </c>
      <c r="G83" s="19">
        <v>20.235399999999998</v>
      </c>
      <c r="M83" s="30">
        <f t="shared" si="38"/>
        <v>0</v>
      </c>
      <c r="N83" s="10">
        <f>N82</f>
        <v>162</v>
      </c>
      <c r="O83" s="10">
        <f t="shared" ref="O83:R87" si="51">O82</f>
        <v>162</v>
      </c>
      <c r="P83" s="10">
        <f t="shared" si="51"/>
        <v>184</v>
      </c>
      <c r="Q83" s="10">
        <f t="shared" si="51"/>
        <v>140</v>
      </c>
      <c r="R83" s="10">
        <f t="shared" si="51"/>
        <v>0</v>
      </c>
      <c r="S83" s="30">
        <f t="shared" si="40"/>
        <v>0</v>
      </c>
      <c r="T83" s="10" t="str">
        <f t="shared" ref="T83:T87" si="52">T82</f>
        <v>TGA</v>
      </c>
      <c r="U83" s="10">
        <f t="shared" si="42"/>
        <v>2</v>
      </c>
    </row>
    <row r="84" spans="1:1032">
      <c r="A84" s="9">
        <v>5</v>
      </c>
      <c r="B84" s="11">
        <v>6.5</v>
      </c>
      <c r="C84" s="11">
        <v>18.608699999999999</v>
      </c>
      <c r="D84" s="11">
        <v>39.787999999999997</v>
      </c>
      <c r="E84" s="11">
        <v>58.396700000000003</v>
      </c>
      <c r="F84" s="11">
        <v>67.625100000000003</v>
      </c>
      <c r="G84" s="19">
        <v>26.023900000000001</v>
      </c>
      <c r="M84" s="30">
        <f t="shared" si="38"/>
        <v>0</v>
      </c>
      <c r="N84" s="10">
        <f t="shared" ref="N84:N87" si="53">N83</f>
        <v>162</v>
      </c>
      <c r="O84" s="10">
        <f t="shared" si="51"/>
        <v>162</v>
      </c>
      <c r="P84" s="10">
        <f t="shared" si="51"/>
        <v>184</v>
      </c>
      <c r="Q84" s="10">
        <f t="shared" si="51"/>
        <v>140</v>
      </c>
      <c r="R84" s="10">
        <f t="shared" si="51"/>
        <v>0</v>
      </c>
      <c r="S84" s="30">
        <f t="shared" si="40"/>
        <v>0</v>
      </c>
      <c r="T84" s="10" t="str">
        <f t="shared" si="52"/>
        <v>TGA</v>
      </c>
      <c r="U84" s="10">
        <f t="shared" si="42"/>
        <v>2</v>
      </c>
    </row>
    <row r="85" spans="1:1032">
      <c r="A85" s="9">
        <v>5</v>
      </c>
      <c r="B85" s="11">
        <v>8.6667000000000005</v>
      </c>
      <c r="C85" s="11">
        <v>16.660599999999999</v>
      </c>
      <c r="D85" s="11">
        <v>38.395099999999999</v>
      </c>
      <c r="E85" s="11">
        <v>55.055700000000002</v>
      </c>
      <c r="F85" s="11">
        <v>69.884</v>
      </c>
      <c r="G85" s="19">
        <v>42.862000000000002</v>
      </c>
      <c r="M85" s="30">
        <f t="shared" si="38"/>
        <v>0</v>
      </c>
      <c r="N85" s="10">
        <f t="shared" si="53"/>
        <v>162</v>
      </c>
      <c r="O85" s="10">
        <f t="shared" si="51"/>
        <v>162</v>
      </c>
      <c r="P85" s="10">
        <f t="shared" si="51"/>
        <v>184</v>
      </c>
      <c r="Q85" s="10">
        <f t="shared" si="51"/>
        <v>140</v>
      </c>
      <c r="R85" s="10">
        <f t="shared" si="51"/>
        <v>0</v>
      </c>
      <c r="S85" s="30">
        <f t="shared" si="40"/>
        <v>0</v>
      </c>
      <c r="T85" s="10" t="str">
        <f t="shared" si="52"/>
        <v>TGA</v>
      </c>
      <c r="U85" s="10">
        <f t="shared" si="42"/>
        <v>2</v>
      </c>
    </row>
    <row r="86" spans="1:1032" s="10" customFormat="1">
      <c r="A86" s="9">
        <v>5</v>
      </c>
      <c r="B86" s="11">
        <v>10.5</v>
      </c>
      <c r="C86" s="11">
        <v>20.670400000000001</v>
      </c>
      <c r="D86" s="11">
        <v>45.709499999999998</v>
      </c>
      <c r="E86" s="11">
        <v>66.379900000000006</v>
      </c>
      <c r="F86" s="11">
        <v>68.413200000000003</v>
      </c>
      <c r="G86" s="19">
        <v>32.455399999999997</v>
      </c>
      <c r="M86" s="30">
        <f t="shared" si="38"/>
        <v>0</v>
      </c>
      <c r="N86" s="10">
        <f t="shared" si="53"/>
        <v>162</v>
      </c>
      <c r="O86" s="10">
        <f t="shared" si="51"/>
        <v>162</v>
      </c>
      <c r="P86" s="10">
        <f t="shared" si="51"/>
        <v>184</v>
      </c>
      <c r="Q86" s="10">
        <f t="shared" si="51"/>
        <v>140</v>
      </c>
      <c r="R86" s="10">
        <f t="shared" si="51"/>
        <v>0</v>
      </c>
      <c r="S86" s="30">
        <f t="shared" si="40"/>
        <v>0</v>
      </c>
      <c r="T86" s="10" t="str">
        <f t="shared" si="52"/>
        <v>TGA</v>
      </c>
      <c r="U86" s="10">
        <f t="shared" si="42"/>
        <v>2</v>
      </c>
      <c r="V86" s="43"/>
      <c r="ALW86" s="15"/>
      <c r="ALX86" s="15"/>
      <c r="ALY86" s="15"/>
      <c r="ALZ86" s="15"/>
      <c r="AMA86" s="15"/>
      <c r="AMB86" s="15"/>
      <c r="AMC86" s="15"/>
      <c r="AMD86" s="15"/>
      <c r="AME86" s="15"/>
      <c r="AMF86" s="15"/>
      <c r="AMG86" s="15"/>
      <c r="AMH86" s="15"/>
      <c r="AMI86" s="15"/>
      <c r="AMJ86" s="15"/>
      <c r="AMK86" s="15"/>
      <c r="AML86" s="15"/>
      <c r="AMM86" s="15"/>
      <c r="AMN86" s="15"/>
      <c r="AMO86" s="15"/>
      <c r="AMP86" s="15"/>
      <c r="AMQ86" s="15"/>
      <c r="AMR86" s="15"/>
    </row>
    <row r="87" spans="1:1032" s="10" customFormat="1">
      <c r="A87" s="9">
        <v>5</v>
      </c>
      <c r="B87" s="11">
        <v>12.25</v>
      </c>
      <c r="C87" s="11">
        <v>13.7173</v>
      </c>
      <c r="D87" s="11">
        <v>28.6187</v>
      </c>
      <c r="E87" s="11">
        <v>42.335900000000002</v>
      </c>
      <c r="F87" s="11">
        <v>65.704300000000003</v>
      </c>
      <c r="G87" s="19">
        <v>61.118600000000001</v>
      </c>
      <c r="M87" s="30">
        <f t="shared" si="38"/>
        <v>0</v>
      </c>
      <c r="N87" s="10">
        <f t="shared" si="53"/>
        <v>162</v>
      </c>
      <c r="O87" s="10">
        <f t="shared" si="51"/>
        <v>162</v>
      </c>
      <c r="P87" s="10">
        <f t="shared" si="51"/>
        <v>184</v>
      </c>
      <c r="Q87" s="10">
        <f t="shared" si="51"/>
        <v>140</v>
      </c>
      <c r="R87" s="10">
        <f t="shared" si="51"/>
        <v>0</v>
      </c>
      <c r="S87" s="30">
        <f t="shared" si="40"/>
        <v>0</v>
      </c>
      <c r="T87" s="10" t="str">
        <f t="shared" si="52"/>
        <v>TGA</v>
      </c>
      <c r="U87" s="10">
        <f t="shared" si="42"/>
        <v>2</v>
      </c>
      <c r="V87" s="43"/>
      <c r="ALW87" s="15"/>
      <c r="ALX87" s="15"/>
      <c r="ALY87" s="15"/>
      <c r="ALZ87" s="15"/>
      <c r="AMA87" s="15"/>
      <c r="AMB87" s="15"/>
      <c r="AMC87" s="15"/>
      <c r="AMD87" s="15"/>
      <c r="AME87" s="15"/>
      <c r="AMF87" s="15"/>
      <c r="AMG87" s="15"/>
      <c r="AMH87" s="15"/>
      <c r="AMI87" s="15"/>
      <c r="AMJ87" s="15"/>
      <c r="AMK87" s="15"/>
      <c r="AML87" s="15"/>
      <c r="AMM87" s="15"/>
      <c r="AMN87" s="15"/>
      <c r="AMO87" s="15"/>
      <c r="AMP87" s="15"/>
      <c r="AMQ87" s="15"/>
      <c r="AMR87" s="15"/>
    </row>
    <row r="88" spans="1:1032" s="28" customFormat="1">
      <c r="A88" s="21">
        <v>6</v>
      </c>
      <c r="B88" s="22">
        <v>-2.5</v>
      </c>
      <c r="C88" s="22"/>
      <c r="D88" s="22"/>
      <c r="E88" s="22"/>
      <c r="F88" s="22"/>
      <c r="G88" s="23" t="s">
        <v>6</v>
      </c>
      <c r="H88" s="24">
        <v>92</v>
      </c>
      <c r="I88" s="24">
        <v>92</v>
      </c>
      <c r="J88" s="24">
        <v>92</v>
      </c>
      <c r="K88" s="24">
        <v>92</v>
      </c>
      <c r="L88" s="24">
        <v>905.15</v>
      </c>
      <c r="M88" s="30">
        <f t="shared" si="38"/>
        <v>3</v>
      </c>
      <c r="N88" s="24"/>
      <c r="O88" s="24"/>
      <c r="P88" s="24"/>
      <c r="Q88" s="24"/>
      <c r="R88" s="24"/>
      <c r="S88" s="30">
        <f t="shared" si="40"/>
        <v>0</v>
      </c>
      <c r="T88" s="24" t="s">
        <v>28</v>
      </c>
      <c r="U88" s="24">
        <f t="shared" si="42"/>
        <v>1</v>
      </c>
      <c r="V88" s="4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</row>
    <row r="89" spans="1:1032" s="10" customFormat="1">
      <c r="A89" s="9">
        <v>6</v>
      </c>
      <c r="B89" s="11">
        <v>1.6667000000000001</v>
      </c>
      <c r="C89" s="11">
        <v>48.853000000000002</v>
      </c>
      <c r="D89" s="11">
        <v>12.0183</v>
      </c>
      <c r="E89" s="11">
        <v>60.871400000000001</v>
      </c>
      <c r="F89" s="11">
        <v>19.7438</v>
      </c>
      <c r="G89" s="19">
        <v>54.338099999999997</v>
      </c>
      <c r="M89" s="30">
        <f t="shared" si="38"/>
        <v>0</v>
      </c>
      <c r="N89" s="10">
        <v>170.4</v>
      </c>
      <c r="O89" s="10">
        <v>171</v>
      </c>
      <c r="P89" s="10">
        <v>186</v>
      </c>
      <c r="Q89" s="10">
        <v>156</v>
      </c>
      <c r="R89" s="10">
        <v>819.86</v>
      </c>
      <c r="S89" s="30">
        <f t="shared" si="40"/>
        <v>3</v>
      </c>
      <c r="T89" s="10" t="str">
        <f>T88</f>
        <v>HLHS</v>
      </c>
      <c r="U89" s="10">
        <f t="shared" si="42"/>
        <v>1</v>
      </c>
      <c r="V89" s="43"/>
      <c r="ALW89" s="15"/>
      <c r="ALX89" s="15"/>
      <c r="ALY89" s="15"/>
      <c r="ALZ89" s="15"/>
      <c r="AMA89" s="15"/>
      <c r="AMB89" s="15"/>
      <c r="AMC89" s="15"/>
      <c r="AMD89" s="15"/>
      <c r="AME89" s="15"/>
      <c r="AMF89" s="15"/>
      <c r="AMG89" s="15"/>
      <c r="AMH89" s="15"/>
      <c r="AMI89" s="15"/>
      <c r="AMJ89" s="15"/>
      <c r="AMK89" s="15"/>
      <c r="AML89" s="15"/>
      <c r="AMM89" s="15"/>
      <c r="AMN89" s="15"/>
      <c r="AMO89" s="15"/>
      <c r="AMP89" s="15"/>
      <c r="AMQ89" s="15"/>
      <c r="AMR89" s="15"/>
    </row>
    <row r="90" spans="1:1032" s="10" customFormat="1">
      <c r="A90" s="9">
        <v>6</v>
      </c>
      <c r="B90" s="11">
        <v>3.5</v>
      </c>
      <c r="C90" s="11">
        <v>47.852699999999999</v>
      </c>
      <c r="D90" s="11">
        <v>28.4636</v>
      </c>
      <c r="E90" s="11">
        <v>76.316400000000002</v>
      </c>
      <c r="F90" s="11">
        <v>37.296900000000001</v>
      </c>
      <c r="G90" s="19">
        <v>5.2121000000000004</v>
      </c>
      <c r="M90" s="30">
        <f t="shared" si="38"/>
        <v>0</v>
      </c>
      <c r="N90" s="10">
        <f>N89</f>
        <v>170.4</v>
      </c>
      <c r="O90" s="10">
        <f t="shared" ref="O90:R93" si="54">O89</f>
        <v>171</v>
      </c>
      <c r="P90" s="10">
        <f t="shared" si="54"/>
        <v>186</v>
      </c>
      <c r="Q90" s="10">
        <f t="shared" si="54"/>
        <v>156</v>
      </c>
      <c r="R90" s="10">
        <f t="shared" si="54"/>
        <v>819.86</v>
      </c>
      <c r="S90" s="30">
        <f t="shared" si="40"/>
        <v>3</v>
      </c>
      <c r="T90" s="10" t="str">
        <f t="shared" ref="T90:T93" si="55">T89</f>
        <v>HLHS</v>
      </c>
      <c r="U90" s="10">
        <f t="shared" si="42"/>
        <v>1</v>
      </c>
      <c r="V90" s="43"/>
      <c r="ALW90" s="15"/>
      <c r="ALX90" s="15"/>
      <c r="ALY90" s="15"/>
      <c r="ALZ90" s="15"/>
      <c r="AMA90" s="15"/>
      <c r="AMB90" s="15"/>
      <c r="AMC90" s="15"/>
      <c r="AMD90" s="15"/>
      <c r="AME90" s="15"/>
      <c r="AMF90" s="15"/>
      <c r="AMG90" s="15"/>
      <c r="AMH90" s="15"/>
      <c r="AMI90" s="15"/>
      <c r="AMJ90" s="15"/>
      <c r="AMK90" s="15"/>
      <c r="AML90" s="15"/>
      <c r="AMM90" s="15"/>
      <c r="AMN90" s="15"/>
      <c r="AMO90" s="15"/>
      <c r="AMP90" s="15"/>
      <c r="AMQ90" s="15"/>
      <c r="AMR90" s="15"/>
    </row>
    <row r="91" spans="1:1032" s="10" customFormat="1">
      <c r="A91" s="9">
        <v>6</v>
      </c>
      <c r="B91" s="11">
        <v>5.5</v>
      </c>
      <c r="C91" s="11">
        <v>39.301299999999998</v>
      </c>
      <c r="D91" s="11">
        <v>40.445700000000002</v>
      </c>
      <c r="E91" s="11">
        <v>79.747</v>
      </c>
      <c r="F91" s="11">
        <v>50.717599999999997</v>
      </c>
      <c r="G91" s="19">
        <v>13.2515</v>
      </c>
      <c r="M91" s="30">
        <f t="shared" si="38"/>
        <v>0</v>
      </c>
      <c r="N91" s="10">
        <f t="shared" ref="N91:N93" si="56">N90</f>
        <v>170.4</v>
      </c>
      <c r="O91" s="10">
        <f t="shared" si="54"/>
        <v>171</v>
      </c>
      <c r="P91" s="10">
        <f t="shared" si="54"/>
        <v>186</v>
      </c>
      <c r="Q91" s="10">
        <f t="shared" si="54"/>
        <v>156</v>
      </c>
      <c r="R91" s="10">
        <f t="shared" si="54"/>
        <v>819.86</v>
      </c>
      <c r="S91" s="30">
        <f t="shared" si="40"/>
        <v>3</v>
      </c>
      <c r="T91" s="10" t="str">
        <f t="shared" si="55"/>
        <v>HLHS</v>
      </c>
      <c r="U91" s="10">
        <f t="shared" si="42"/>
        <v>1</v>
      </c>
      <c r="V91" s="43"/>
      <c r="ALW91" s="15"/>
      <c r="ALX91" s="15"/>
      <c r="ALY91" s="15"/>
      <c r="ALZ91" s="15"/>
      <c r="AMA91" s="15"/>
      <c r="AMB91" s="15"/>
      <c r="AMC91" s="15"/>
      <c r="AMD91" s="15"/>
      <c r="AME91" s="15"/>
      <c r="AMF91" s="15"/>
      <c r="AMG91" s="15"/>
      <c r="AMH91" s="15"/>
      <c r="AMI91" s="15"/>
      <c r="AMJ91" s="15"/>
      <c r="AMK91" s="15"/>
      <c r="AML91" s="15"/>
      <c r="AMM91" s="15"/>
      <c r="AMN91" s="15"/>
      <c r="AMO91" s="15"/>
      <c r="AMP91" s="15"/>
      <c r="AMQ91" s="15"/>
      <c r="AMR91" s="15"/>
    </row>
    <row r="92" spans="1:1032" s="10" customFormat="1">
      <c r="A92" s="9">
        <v>6</v>
      </c>
      <c r="B92" s="11">
        <v>7.5</v>
      </c>
      <c r="C92" s="11">
        <v>24.312000000000001</v>
      </c>
      <c r="D92" s="11">
        <v>26.3185</v>
      </c>
      <c r="E92" s="11">
        <v>50.630499999999998</v>
      </c>
      <c r="F92" s="11">
        <v>51.981499999999997</v>
      </c>
      <c r="G92" s="19">
        <v>8.7527000000000008</v>
      </c>
      <c r="M92" s="30">
        <f t="shared" si="38"/>
        <v>0</v>
      </c>
      <c r="N92" s="10">
        <f t="shared" si="56"/>
        <v>170.4</v>
      </c>
      <c r="O92" s="10">
        <f t="shared" si="54"/>
        <v>171</v>
      </c>
      <c r="P92" s="10">
        <f t="shared" si="54"/>
        <v>186</v>
      </c>
      <c r="Q92" s="10">
        <f t="shared" si="54"/>
        <v>156</v>
      </c>
      <c r="R92" s="10">
        <f t="shared" si="54"/>
        <v>819.86</v>
      </c>
      <c r="S92" s="30">
        <f t="shared" si="40"/>
        <v>3</v>
      </c>
      <c r="T92" s="10" t="str">
        <f t="shared" si="55"/>
        <v>HLHS</v>
      </c>
      <c r="U92" s="10">
        <f t="shared" si="42"/>
        <v>1</v>
      </c>
      <c r="V92" s="43"/>
      <c r="ALW92" s="15"/>
      <c r="ALX92" s="15"/>
      <c r="ALY92" s="15"/>
      <c r="ALZ92" s="15"/>
      <c r="AMA92" s="15"/>
      <c r="AMB92" s="15"/>
      <c r="AMC92" s="15"/>
      <c r="AMD92" s="15"/>
      <c r="AME92" s="15"/>
      <c r="AMF92" s="15"/>
      <c r="AMG92" s="15"/>
      <c r="AMH92" s="15"/>
      <c r="AMI92" s="15"/>
      <c r="AMJ92" s="15"/>
      <c r="AMK92" s="15"/>
      <c r="AML92" s="15"/>
      <c r="AMM92" s="15"/>
      <c r="AMN92" s="15"/>
      <c r="AMO92" s="15"/>
      <c r="AMP92" s="15"/>
      <c r="AMQ92" s="15"/>
      <c r="AMR92" s="15"/>
    </row>
    <row r="93" spans="1:1032">
      <c r="A93" s="9">
        <v>6</v>
      </c>
      <c r="B93" s="11">
        <v>10</v>
      </c>
      <c r="G93" s="19" t="s">
        <v>6</v>
      </c>
      <c r="M93" s="30">
        <f t="shared" si="38"/>
        <v>0</v>
      </c>
      <c r="N93" s="10">
        <f t="shared" si="56"/>
        <v>170.4</v>
      </c>
      <c r="O93" s="10">
        <f t="shared" si="54"/>
        <v>171</v>
      </c>
      <c r="P93" s="10">
        <f t="shared" si="54"/>
        <v>186</v>
      </c>
      <c r="Q93" s="10">
        <f t="shared" si="54"/>
        <v>156</v>
      </c>
      <c r="R93" s="10">
        <f t="shared" si="54"/>
        <v>819.86</v>
      </c>
      <c r="S93" s="30">
        <f t="shared" si="40"/>
        <v>3</v>
      </c>
      <c r="T93" s="10" t="str">
        <f t="shared" si="55"/>
        <v>HLHS</v>
      </c>
      <c r="U93" s="10">
        <f t="shared" si="42"/>
        <v>1</v>
      </c>
    </row>
    <row r="94" spans="1:1032" s="28" customFormat="1">
      <c r="A94" s="21">
        <v>7</v>
      </c>
      <c r="B94" s="22">
        <v>-2.33</v>
      </c>
      <c r="C94" s="22">
        <v>24.961099999999998</v>
      </c>
      <c r="D94" s="22">
        <v>7.6666999999999996</v>
      </c>
      <c r="E94" s="22">
        <v>32.627800000000001</v>
      </c>
      <c r="F94" s="22">
        <v>20.265999999999998</v>
      </c>
      <c r="G94" s="23">
        <v>81.828000000000003</v>
      </c>
      <c r="H94" s="24">
        <v>123</v>
      </c>
      <c r="I94" s="24">
        <v>123</v>
      </c>
      <c r="J94" s="24">
        <v>123</v>
      </c>
      <c r="K94" s="24">
        <v>123</v>
      </c>
      <c r="L94" s="24">
        <v>70.66</v>
      </c>
      <c r="M94" s="30">
        <f t="shared" si="38"/>
        <v>1</v>
      </c>
      <c r="N94" s="24"/>
      <c r="O94" s="24"/>
      <c r="P94" s="24"/>
      <c r="Q94" s="24"/>
      <c r="R94" s="24"/>
      <c r="S94" s="30">
        <f t="shared" si="40"/>
        <v>0</v>
      </c>
      <c r="T94" s="24" t="s">
        <v>28</v>
      </c>
      <c r="U94" s="24">
        <f t="shared" si="42"/>
        <v>1</v>
      </c>
      <c r="V94" s="4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</row>
    <row r="95" spans="1:1032">
      <c r="A95" s="9">
        <v>7</v>
      </c>
      <c r="B95" s="11">
        <v>1</v>
      </c>
      <c r="G95" s="19">
        <v>29.43</v>
      </c>
      <c r="M95" s="30">
        <f t="shared" si="38"/>
        <v>0</v>
      </c>
      <c r="N95" s="10">
        <v>248.14</v>
      </c>
      <c r="O95" s="10">
        <v>233</v>
      </c>
      <c r="P95" s="10">
        <v>287</v>
      </c>
      <c r="Q95" s="10">
        <v>218</v>
      </c>
      <c r="R95" s="10">
        <v>842.61</v>
      </c>
      <c r="S95" s="30">
        <f t="shared" si="40"/>
        <v>3</v>
      </c>
      <c r="T95" s="10" t="str">
        <f>T94</f>
        <v>HLHS</v>
      </c>
      <c r="U95" s="10">
        <f t="shared" si="42"/>
        <v>1</v>
      </c>
    </row>
    <row r="96" spans="1:1032" s="10" customFormat="1">
      <c r="A96" s="9">
        <v>7</v>
      </c>
      <c r="B96" s="11">
        <v>3.5</v>
      </c>
      <c r="C96" s="11">
        <v>43.684399999999997</v>
      </c>
      <c r="D96" s="11">
        <v>25.470099999999999</v>
      </c>
      <c r="E96" s="11">
        <v>69.154499999999999</v>
      </c>
      <c r="F96" s="11">
        <v>35.936599999999999</v>
      </c>
      <c r="G96" s="19">
        <v>9.5749999999999993</v>
      </c>
      <c r="M96" s="30">
        <f t="shared" si="38"/>
        <v>0</v>
      </c>
      <c r="N96" s="10">
        <f t="shared" ref="N96:N100" si="57">N95</f>
        <v>248.14</v>
      </c>
      <c r="O96" s="10">
        <f t="shared" ref="O96:O100" si="58">O95</f>
        <v>233</v>
      </c>
      <c r="P96" s="10">
        <f t="shared" ref="P96:P100" si="59">P95</f>
        <v>287</v>
      </c>
      <c r="Q96" s="10">
        <f t="shared" ref="Q96:Q100" si="60">Q95</f>
        <v>218</v>
      </c>
      <c r="R96" s="10">
        <f t="shared" ref="R96:R100" si="61">R95</f>
        <v>842.61</v>
      </c>
      <c r="S96" s="30">
        <f t="shared" si="40"/>
        <v>3</v>
      </c>
      <c r="T96" s="10" t="str">
        <f t="shared" ref="T96:T100" si="62">T95</f>
        <v>HLHS</v>
      </c>
      <c r="U96" s="10">
        <f t="shared" si="42"/>
        <v>1</v>
      </c>
      <c r="V96" s="43"/>
      <c r="ALW96" s="15"/>
      <c r="ALX96" s="15"/>
      <c r="ALY96" s="15"/>
      <c r="ALZ96" s="15"/>
      <c r="AMA96" s="15"/>
      <c r="AMB96" s="15"/>
      <c r="AMC96" s="15"/>
      <c r="AMD96" s="15"/>
      <c r="AME96" s="15"/>
      <c r="AMF96" s="15"/>
      <c r="AMG96" s="15"/>
      <c r="AMH96" s="15"/>
      <c r="AMI96" s="15"/>
      <c r="AMJ96" s="15"/>
      <c r="AMK96" s="15"/>
      <c r="AML96" s="15"/>
      <c r="AMM96" s="15"/>
      <c r="AMN96" s="15"/>
      <c r="AMO96" s="15"/>
      <c r="AMP96" s="15"/>
      <c r="AMQ96" s="15"/>
      <c r="AMR96" s="15"/>
    </row>
    <row r="97" spans="1:1032">
      <c r="A97" s="9">
        <v>7</v>
      </c>
      <c r="B97" s="11">
        <v>5.5833000000000004</v>
      </c>
      <c r="C97" s="11">
        <v>35.068899999999999</v>
      </c>
      <c r="D97" s="11">
        <v>8.6974999999999998</v>
      </c>
      <c r="E97" s="11">
        <v>43.766399999999997</v>
      </c>
      <c r="F97" s="11">
        <v>16.487100000000002</v>
      </c>
      <c r="G97" s="19">
        <v>23.392099999999999</v>
      </c>
      <c r="M97" s="30">
        <f t="shared" si="38"/>
        <v>0</v>
      </c>
      <c r="N97" s="10">
        <f t="shared" si="57"/>
        <v>248.14</v>
      </c>
      <c r="O97" s="10">
        <f t="shared" si="58"/>
        <v>233</v>
      </c>
      <c r="P97" s="10">
        <f t="shared" si="59"/>
        <v>287</v>
      </c>
      <c r="Q97" s="10">
        <f t="shared" si="60"/>
        <v>218</v>
      </c>
      <c r="R97" s="10">
        <f t="shared" si="61"/>
        <v>842.61</v>
      </c>
      <c r="S97" s="30">
        <f t="shared" si="40"/>
        <v>3</v>
      </c>
      <c r="T97" s="10" t="str">
        <f t="shared" si="62"/>
        <v>HLHS</v>
      </c>
      <c r="U97" s="10">
        <f t="shared" si="42"/>
        <v>1</v>
      </c>
    </row>
    <row r="98" spans="1:1032" s="10" customFormat="1">
      <c r="A98" s="9">
        <v>7</v>
      </c>
      <c r="B98" s="11">
        <v>7.5833000000000004</v>
      </c>
      <c r="C98" s="11">
        <v>36.695500000000003</v>
      </c>
      <c r="D98" s="11">
        <v>25.062100000000001</v>
      </c>
      <c r="E98" s="11">
        <v>61.757599999999996</v>
      </c>
      <c r="F98" s="11">
        <v>40.554900000000004</v>
      </c>
      <c r="G98" s="19">
        <v>17.340499999999999</v>
      </c>
      <c r="M98" s="30">
        <f t="shared" si="38"/>
        <v>0</v>
      </c>
      <c r="N98" s="10">
        <f t="shared" si="57"/>
        <v>248.14</v>
      </c>
      <c r="O98" s="10">
        <f t="shared" si="58"/>
        <v>233</v>
      </c>
      <c r="P98" s="10">
        <f t="shared" si="59"/>
        <v>287</v>
      </c>
      <c r="Q98" s="10">
        <f t="shared" si="60"/>
        <v>218</v>
      </c>
      <c r="R98" s="10">
        <f t="shared" si="61"/>
        <v>842.61</v>
      </c>
      <c r="S98" s="30">
        <f t="shared" si="40"/>
        <v>3</v>
      </c>
      <c r="T98" s="10" t="str">
        <f t="shared" si="62"/>
        <v>HLHS</v>
      </c>
      <c r="U98" s="10">
        <f t="shared" si="42"/>
        <v>1</v>
      </c>
      <c r="V98" s="43"/>
      <c r="ALW98" s="15"/>
      <c r="ALX98" s="15"/>
      <c r="ALY98" s="15"/>
      <c r="ALZ98" s="15"/>
      <c r="AMA98" s="15"/>
      <c r="AMB98" s="15"/>
      <c r="AMC98" s="15"/>
      <c r="AMD98" s="15"/>
      <c r="AME98" s="15"/>
      <c r="AMF98" s="15"/>
      <c r="AMG98" s="15"/>
      <c r="AMH98" s="15"/>
      <c r="AMI98" s="15"/>
      <c r="AMJ98" s="15"/>
      <c r="AMK98" s="15"/>
      <c r="AML98" s="15"/>
      <c r="AMM98" s="15"/>
      <c r="AMN98" s="15"/>
      <c r="AMO98" s="15"/>
      <c r="AMP98" s="15"/>
      <c r="AMQ98" s="15"/>
      <c r="AMR98" s="15"/>
    </row>
    <row r="99" spans="1:1032">
      <c r="A99" s="9">
        <v>7</v>
      </c>
      <c r="B99" s="11">
        <v>9.5</v>
      </c>
      <c r="C99" s="11">
        <v>25.364599999999999</v>
      </c>
      <c r="D99" s="11">
        <v>8.6991999999999994</v>
      </c>
      <c r="E99" s="11">
        <v>34.063699999999997</v>
      </c>
      <c r="F99" s="11">
        <v>25.006799999999998</v>
      </c>
      <c r="G99" s="19">
        <v>23.789899999999999</v>
      </c>
      <c r="M99" s="30">
        <f t="shared" si="38"/>
        <v>0</v>
      </c>
      <c r="N99" s="10">
        <f t="shared" si="57"/>
        <v>248.14</v>
      </c>
      <c r="O99" s="10">
        <f t="shared" si="58"/>
        <v>233</v>
      </c>
      <c r="P99" s="10">
        <f t="shared" si="59"/>
        <v>287</v>
      </c>
      <c r="Q99" s="10">
        <f t="shared" si="60"/>
        <v>218</v>
      </c>
      <c r="R99" s="10">
        <f t="shared" si="61"/>
        <v>842.61</v>
      </c>
      <c r="S99" s="30">
        <f t="shared" si="40"/>
        <v>3</v>
      </c>
      <c r="T99" s="10" t="str">
        <f t="shared" si="62"/>
        <v>HLHS</v>
      </c>
      <c r="U99" s="10">
        <f t="shared" si="42"/>
        <v>1</v>
      </c>
    </row>
    <row r="100" spans="1:1032" s="10" customFormat="1">
      <c r="A100" s="9">
        <v>7</v>
      </c>
      <c r="B100" s="11">
        <v>11.583299999999999</v>
      </c>
      <c r="C100" s="11">
        <v>27.011099999999999</v>
      </c>
      <c r="D100" s="11">
        <v>14.397</v>
      </c>
      <c r="E100" s="11">
        <v>41.408200000000001</v>
      </c>
      <c r="F100" s="11">
        <v>34.497300000000003</v>
      </c>
      <c r="G100" s="19">
        <v>24.999500000000001</v>
      </c>
      <c r="M100" s="30">
        <f t="shared" si="38"/>
        <v>0</v>
      </c>
      <c r="N100" s="10">
        <f t="shared" si="57"/>
        <v>248.14</v>
      </c>
      <c r="O100" s="10">
        <f t="shared" si="58"/>
        <v>233</v>
      </c>
      <c r="P100" s="10">
        <f t="shared" si="59"/>
        <v>287</v>
      </c>
      <c r="Q100" s="10">
        <f t="shared" si="60"/>
        <v>218</v>
      </c>
      <c r="R100" s="10">
        <f t="shared" si="61"/>
        <v>842.61</v>
      </c>
      <c r="S100" s="30">
        <f t="shared" si="40"/>
        <v>3</v>
      </c>
      <c r="T100" s="10" t="str">
        <f t="shared" si="62"/>
        <v>HLHS</v>
      </c>
      <c r="U100" s="10">
        <f t="shared" si="42"/>
        <v>1</v>
      </c>
      <c r="V100" s="43"/>
      <c r="ALW100" s="15"/>
      <c r="ALX100" s="15"/>
      <c r="ALY100" s="15"/>
      <c r="ALZ100" s="15"/>
      <c r="AMA100" s="15"/>
      <c r="AMB100" s="15"/>
      <c r="AMC100" s="15"/>
      <c r="AMD100" s="15"/>
      <c r="AME100" s="15"/>
      <c r="AMF100" s="15"/>
      <c r="AMG100" s="15"/>
      <c r="AMH100" s="15"/>
      <c r="AMI100" s="15"/>
      <c r="AMJ100" s="15"/>
      <c r="AMK100" s="15"/>
      <c r="AML100" s="15"/>
      <c r="AMM100" s="15"/>
      <c r="AMN100" s="15"/>
      <c r="AMO100" s="15"/>
      <c r="AMP100" s="15"/>
      <c r="AMQ100" s="15"/>
      <c r="AMR100" s="15"/>
    </row>
    <row r="101" spans="1:1032" s="28" customFormat="1">
      <c r="A101" s="21">
        <v>8</v>
      </c>
      <c r="B101" s="22">
        <v>-2</v>
      </c>
      <c r="C101" s="22"/>
      <c r="D101" s="22"/>
      <c r="E101" s="22"/>
      <c r="F101" s="22"/>
      <c r="G101" s="23" t="s">
        <v>6</v>
      </c>
      <c r="H101" s="24">
        <v>86</v>
      </c>
      <c r="I101" s="24">
        <v>86</v>
      </c>
      <c r="J101" s="24">
        <v>86</v>
      </c>
      <c r="K101" s="24">
        <v>86</v>
      </c>
      <c r="L101" s="24">
        <v>16.149999999999999</v>
      </c>
      <c r="M101" s="30">
        <f t="shared" si="38"/>
        <v>1</v>
      </c>
      <c r="N101" s="24"/>
      <c r="O101" s="24"/>
      <c r="P101" s="24"/>
      <c r="Q101" s="24"/>
      <c r="R101" s="24"/>
      <c r="S101" s="30">
        <f t="shared" si="40"/>
        <v>0</v>
      </c>
      <c r="T101" s="24" t="s">
        <v>30</v>
      </c>
      <c r="U101" s="24">
        <f t="shared" si="42"/>
        <v>3</v>
      </c>
      <c r="V101" s="4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</row>
    <row r="102" spans="1:1032" s="10" customFormat="1">
      <c r="A102" s="9">
        <v>8</v>
      </c>
      <c r="B102" s="11">
        <v>1.5</v>
      </c>
      <c r="C102" s="11">
        <v>17.773700000000002</v>
      </c>
      <c r="D102" s="11">
        <v>22.917000000000002</v>
      </c>
      <c r="E102" s="11">
        <v>40.6907</v>
      </c>
      <c r="F102" s="11">
        <v>56.977600000000002</v>
      </c>
      <c r="G102" s="19">
        <v>49.986199999999997</v>
      </c>
      <c r="M102" s="30">
        <f t="shared" si="38"/>
        <v>0</v>
      </c>
      <c r="N102" s="10">
        <v>156.75</v>
      </c>
      <c r="O102" s="10">
        <v>151.5</v>
      </c>
      <c r="P102" s="10">
        <v>217</v>
      </c>
      <c r="Q102" s="10">
        <v>107</v>
      </c>
      <c r="R102" s="10">
        <v>20.190000000000001</v>
      </c>
      <c r="S102" s="30">
        <f t="shared" si="40"/>
        <v>1</v>
      </c>
      <c r="T102" s="10" t="str">
        <f>T101</f>
        <v>ToF</v>
      </c>
      <c r="U102" s="10">
        <f t="shared" si="42"/>
        <v>3</v>
      </c>
      <c r="V102" s="43"/>
      <c r="ALW102" s="15"/>
      <c r="ALX102" s="15"/>
      <c r="ALY102" s="15"/>
      <c r="ALZ102" s="15"/>
      <c r="AMA102" s="15"/>
      <c r="AMB102" s="15"/>
      <c r="AMC102" s="15"/>
      <c r="AMD102" s="15"/>
      <c r="AME102" s="15"/>
      <c r="AMF102" s="15"/>
      <c r="AMG102" s="15"/>
      <c r="AMH102" s="15"/>
      <c r="AMI102" s="15"/>
      <c r="AMJ102" s="15"/>
      <c r="AMK102" s="15"/>
      <c r="AML102" s="15"/>
      <c r="AMM102" s="15"/>
      <c r="AMN102" s="15"/>
      <c r="AMO102" s="15"/>
      <c r="AMP102" s="15"/>
      <c r="AMQ102" s="15"/>
      <c r="AMR102" s="15"/>
    </row>
    <row r="103" spans="1:1032" s="10" customFormat="1">
      <c r="A103" s="9">
        <v>8</v>
      </c>
      <c r="B103" s="11">
        <v>4</v>
      </c>
      <c r="C103" s="11">
        <v>18.4389</v>
      </c>
      <c r="D103" s="11">
        <v>25.970199999999998</v>
      </c>
      <c r="E103" s="11">
        <v>44.409100000000002</v>
      </c>
      <c r="F103" s="11">
        <v>55.808300000000003</v>
      </c>
      <c r="G103" s="19">
        <v>18.607800000000001</v>
      </c>
      <c r="M103" s="30">
        <f t="shared" si="38"/>
        <v>0</v>
      </c>
      <c r="N103" s="10">
        <f>N102</f>
        <v>156.75</v>
      </c>
      <c r="O103" s="10">
        <f t="shared" ref="O103:R107" si="63">O102</f>
        <v>151.5</v>
      </c>
      <c r="P103" s="10">
        <f t="shared" si="63"/>
        <v>217</v>
      </c>
      <c r="Q103" s="10">
        <f t="shared" si="63"/>
        <v>107</v>
      </c>
      <c r="R103" s="10">
        <f t="shared" si="63"/>
        <v>20.190000000000001</v>
      </c>
      <c r="S103" s="30">
        <f t="shared" si="40"/>
        <v>1</v>
      </c>
      <c r="T103" s="10" t="str">
        <f t="shared" ref="T103:T107" si="64">T102</f>
        <v>ToF</v>
      </c>
      <c r="U103" s="10">
        <f t="shared" si="42"/>
        <v>3</v>
      </c>
      <c r="V103" s="43"/>
      <c r="ALW103" s="15"/>
      <c r="ALX103" s="15"/>
      <c r="ALY103" s="15"/>
      <c r="ALZ103" s="15"/>
      <c r="AMA103" s="15"/>
      <c r="AMB103" s="15"/>
      <c r="AMC103" s="15"/>
      <c r="AMD103" s="15"/>
      <c r="AME103" s="15"/>
      <c r="AMF103" s="15"/>
      <c r="AMG103" s="15"/>
      <c r="AMH103" s="15"/>
      <c r="AMI103" s="15"/>
      <c r="AMJ103" s="15"/>
      <c r="AMK103" s="15"/>
      <c r="AML103" s="15"/>
      <c r="AMM103" s="15"/>
      <c r="AMN103" s="15"/>
      <c r="AMO103" s="15"/>
      <c r="AMP103" s="15"/>
      <c r="AMQ103" s="15"/>
      <c r="AMR103" s="15"/>
    </row>
    <row r="104" spans="1:1032" s="10" customFormat="1">
      <c r="A104" s="9">
        <v>8</v>
      </c>
      <c r="B104" s="11">
        <v>6</v>
      </c>
      <c r="C104" s="11">
        <v>16.9709</v>
      </c>
      <c r="D104" s="11">
        <v>20.7517</v>
      </c>
      <c r="E104" s="11">
        <v>37.722700000000003</v>
      </c>
      <c r="F104" s="11">
        <v>55.095500000000001</v>
      </c>
      <c r="G104" s="19">
        <v>24.530999999999999</v>
      </c>
      <c r="M104" s="30">
        <f t="shared" si="38"/>
        <v>0</v>
      </c>
      <c r="N104" s="10">
        <f t="shared" ref="N104:N107" si="65">N103</f>
        <v>156.75</v>
      </c>
      <c r="O104" s="10">
        <f t="shared" si="63"/>
        <v>151.5</v>
      </c>
      <c r="P104" s="10">
        <f t="shared" si="63"/>
        <v>217</v>
      </c>
      <c r="Q104" s="10">
        <f t="shared" si="63"/>
        <v>107</v>
      </c>
      <c r="R104" s="10">
        <f t="shared" si="63"/>
        <v>20.190000000000001</v>
      </c>
      <c r="S104" s="30">
        <f t="shared" si="40"/>
        <v>1</v>
      </c>
      <c r="T104" s="10" t="str">
        <f t="shared" si="64"/>
        <v>ToF</v>
      </c>
      <c r="U104" s="10">
        <f t="shared" si="42"/>
        <v>3</v>
      </c>
      <c r="V104" s="43"/>
      <c r="ALW104" s="15"/>
      <c r="ALX104" s="15"/>
      <c r="ALY104" s="15"/>
      <c r="ALZ104" s="15"/>
      <c r="AMA104" s="15"/>
      <c r="AMB104" s="15"/>
      <c r="AMC104" s="15"/>
      <c r="AMD104" s="15"/>
      <c r="AME104" s="15"/>
      <c r="AMF104" s="15"/>
      <c r="AMG104" s="15"/>
      <c r="AMH104" s="15"/>
      <c r="AMI104" s="15"/>
      <c r="AMJ104" s="15"/>
      <c r="AMK104" s="15"/>
      <c r="AML104" s="15"/>
      <c r="AMM104" s="15"/>
      <c r="AMN104" s="15"/>
      <c r="AMO104" s="15"/>
      <c r="AMP104" s="15"/>
      <c r="AMQ104" s="15"/>
      <c r="AMR104" s="15"/>
    </row>
    <row r="105" spans="1:1032" s="10" customFormat="1">
      <c r="A105" s="9">
        <v>8</v>
      </c>
      <c r="B105" s="11">
        <v>7.75</v>
      </c>
      <c r="C105" s="11">
        <v>15.012499999999999</v>
      </c>
      <c r="D105" s="11">
        <v>28.832599999999999</v>
      </c>
      <c r="E105" s="11">
        <v>43.845100000000002</v>
      </c>
      <c r="F105" s="11">
        <v>64.766300000000001</v>
      </c>
      <c r="G105" s="19">
        <v>35.086100000000002</v>
      </c>
      <c r="M105" s="30">
        <f t="shared" si="38"/>
        <v>0</v>
      </c>
      <c r="N105" s="10">
        <f t="shared" si="65"/>
        <v>156.75</v>
      </c>
      <c r="O105" s="10">
        <f t="shared" si="63"/>
        <v>151.5</v>
      </c>
      <c r="P105" s="10">
        <f t="shared" si="63"/>
        <v>217</v>
      </c>
      <c r="Q105" s="10">
        <f t="shared" si="63"/>
        <v>107</v>
      </c>
      <c r="R105" s="10">
        <f t="shared" si="63"/>
        <v>20.190000000000001</v>
      </c>
      <c r="S105" s="30">
        <f t="shared" si="40"/>
        <v>1</v>
      </c>
      <c r="T105" s="10" t="str">
        <f t="shared" si="64"/>
        <v>ToF</v>
      </c>
      <c r="U105" s="10">
        <f t="shared" si="42"/>
        <v>3</v>
      </c>
      <c r="V105" s="43"/>
      <c r="ALW105" s="15"/>
      <c r="ALX105" s="15"/>
      <c r="ALY105" s="15"/>
      <c r="ALZ105" s="15"/>
      <c r="AMA105" s="15"/>
      <c r="AMB105" s="15"/>
      <c r="AMC105" s="15"/>
      <c r="AMD105" s="15"/>
      <c r="AME105" s="15"/>
      <c r="AMF105" s="15"/>
      <c r="AMG105" s="15"/>
      <c r="AMH105" s="15"/>
      <c r="AMI105" s="15"/>
      <c r="AMJ105" s="15"/>
      <c r="AMK105" s="15"/>
      <c r="AML105" s="15"/>
      <c r="AMM105" s="15"/>
      <c r="AMN105" s="15"/>
      <c r="AMO105" s="15"/>
      <c r="AMP105" s="15"/>
      <c r="AMQ105" s="15"/>
      <c r="AMR105" s="15"/>
    </row>
    <row r="106" spans="1:1032" s="10" customFormat="1">
      <c r="A106" s="9">
        <v>8</v>
      </c>
      <c r="B106" s="11">
        <v>9.5</v>
      </c>
      <c r="C106" s="11">
        <v>14.753500000000001</v>
      </c>
      <c r="D106" s="11">
        <v>13.494400000000001</v>
      </c>
      <c r="E106" s="11">
        <v>28.247900000000001</v>
      </c>
      <c r="F106" s="11">
        <v>47.779600000000002</v>
      </c>
      <c r="G106" s="19">
        <v>80.970100000000002</v>
      </c>
      <c r="M106" s="30">
        <f t="shared" si="38"/>
        <v>0</v>
      </c>
      <c r="N106" s="10">
        <f t="shared" si="65"/>
        <v>156.75</v>
      </c>
      <c r="O106" s="10">
        <f t="shared" si="63"/>
        <v>151.5</v>
      </c>
      <c r="P106" s="10">
        <f t="shared" si="63"/>
        <v>217</v>
      </c>
      <c r="Q106" s="10">
        <f t="shared" si="63"/>
        <v>107</v>
      </c>
      <c r="R106" s="10">
        <f t="shared" si="63"/>
        <v>20.190000000000001</v>
      </c>
      <c r="S106" s="30">
        <f t="shared" si="40"/>
        <v>1</v>
      </c>
      <c r="T106" s="10" t="str">
        <f t="shared" si="64"/>
        <v>ToF</v>
      </c>
      <c r="U106" s="10">
        <f t="shared" si="42"/>
        <v>3</v>
      </c>
      <c r="V106" s="43"/>
      <c r="ALW106" s="15"/>
      <c r="ALX106" s="15"/>
      <c r="ALY106" s="15"/>
      <c r="ALZ106" s="15"/>
      <c r="AMA106" s="15"/>
      <c r="AMB106" s="15"/>
      <c r="AMC106" s="15"/>
      <c r="AMD106" s="15"/>
      <c r="AME106" s="15"/>
      <c r="AMF106" s="15"/>
      <c r="AMG106" s="15"/>
      <c r="AMH106" s="15"/>
      <c r="AMI106" s="15"/>
      <c r="AMJ106" s="15"/>
      <c r="AMK106" s="15"/>
      <c r="AML106" s="15"/>
      <c r="AMM106" s="15"/>
      <c r="AMN106" s="15"/>
      <c r="AMO106" s="15"/>
      <c r="AMP106" s="15"/>
      <c r="AMQ106" s="15"/>
      <c r="AMR106" s="15"/>
    </row>
    <row r="107" spans="1:1032" s="10" customFormat="1">
      <c r="A107" s="9">
        <v>8</v>
      </c>
      <c r="B107" s="11">
        <v>11.5</v>
      </c>
      <c r="C107" s="11">
        <v>10.739100000000001</v>
      </c>
      <c r="D107" s="11">
        <v>18.626999999999999</v>
      </c>
      <c r="E107" s="11">
        <v>29.366099999999999</v>
      </c>
      <c r="F107" s="11">
        <v>63.392400000000002</v>
      </c>
      <c r="G107" s="19">
        <v>58.025300000000001</v>
      </c>
      <c r="M107" s="30">
        <f t="shared" si="38"/>
        <v>0</v>
      </c>
      <c r="N107" s="10">
        <f t="shared" si="65"/>
        <v>156.75</v>
      </c>
      <c r="O107" s="10">
        <f t="shared" si="63"/>
        <v>151.5</v>
      </c>
      <c r="P107" s="10">
        <f t="shared" si="63"/>
        <v>217</v>
      </c>
      <c r="Q107" s="10">
        <f t="shared" si="63"/>
        <v>107</v>
      </c>
      <c r="R107" s="10">
        <f t="shared" si="63"/>
        <v>20.190000000000001</v>
      </c>
      <c r="S107" s="30">
        <f t="shared" si="40"/>
        <v>1</v>
      </c>
      <c r="T107" s="10" t="str">
        <f t="shared" si="64"/>
        <v>ToF</v>
      </c>
      <c r="U107" s="10">
        <f t="shared" si="42"/>
        <v>3</v>
      </c>
      <c r="V107" s="43"/>
      <c r="ALW107" s="15"/>
      <c r="ALX107" s="15"/>
      <c r="ALY107" s="15"/>
      <c r="ALZ107" s="15"/>
      <c r="AMA107" s="15"/>
      <c r="AMB107" s="15"/>
      <c r="AMC107" s="15"/>
      <c r="AMD107" s="15"/>
      <c r="AME107" s="15"/>
      <c r="AMF107" s="15"/>
      <c r="AMG107" s="15"/>
      <c r="AMH107" s="15"/>
      <c r="AMI107" s="15"/>
      <c r="AMJ107" s="15"/>
      <c r="AMK107" s="15"/>
      <c r="AML107" s="15"/>
      <c r="AMM107" s="15"/>
      <c r="AMN107" s="15"/>
      <c r="AMO107" s="15"/>
      <c r="AMP107" s="15"/>
      <c r="AMQ107" s="15"/>
      <c r="AMR107" s="15"/>
    </row>
    <row r="108" spans="1:1032" s="28" customFormat="1">
      <c r="A108" s="21">
        <v>9</v>
      </c>
      <c r="B108" s="22">
        <v>-3</v>
      </c>
      <c r="C108" s="22">
        <v>15.826000000000001</v>
      </c>
      <c r="D108" s="22">
        <v>20.991399999999999</v>
      </c>
      <c r="E108" s="22">
        <v>36.817399999999999</v>
      </c>
      <c r="F108" s="22">
        <v>56.281100000000002</v>
      </c>
      <c r="G108" s="23">
        <v>79.921000000000006</v>
      </c>
      <c r="H108" s="24">
        <v>73</v>
      </c>
      <c r="I108" s="24">
        <v>73</v>
      </c>
      <c r="J108" s="24">
        <v>73</v>
      </c>
      <c r="K108" s="24">
        <v>73</v>
      </c>
      <c r="L108" s="24">
        <v>0</v>
      </c>
      <c r="M108" s="30">
        <f t="shared" si="38"/>
        <v>0</v>
      </c>
      <c r="N108" s="24"/>
      <c r="O108" s="24"/>
      <c r="P108" s="24"/>
      <c r="Q108" s="24"/>
      <c r="R108" s="24"/>
      <c r="S108" s="30">
        <f t="shared" si="40"/>
        <v>0</v>
      </c>
      <c r="T108" s="24" t="s">
        <v>30</v>
      </c>
      <c r="U108" s="24">
        <f>IF(T108="HLHS",1,IF(T108="TGA",2,IF(T108="ToF",3,IF(T108="Aortic Anomaly",4,5))))</f>
        <v>3</v>
      </c>
      <c r="V108" s="4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</row>
    <row r="109" spans="1:1032">
      <c r="A109" s="9">
        <v>9</v>
      </c>
      <c r="B109" s="11">
        <v>1.1667000000000001</v>
      </c>
      <c r="C109" s="11">
        <v>41.1676</v>
      </c>
      <c r="D109" s="11">
        <v>33.811300000000003</v>
      </c>
      <c r="E109" s="11">
        <v>74.978999999999999</v>
      </c>
      <c r="F109" s="11">
        <v>45.1083</v>
      </c>
      <c r="G109" s="19">
        <v>48.002099999999999</v>
      </c>
      <c r="M109" s="30">
        <f t="shared" si="38"/>
        <v>0</v>
      </c>
      <c r="N109" s="10">
        <v>205.67</v>
      </c>
      <c r="O109" s="10">
        <v>192</v>
      </c>
      <c r="P109" s="10">
        <v>281</v>
      </c>
      <c r="Q109" s="10">
        <v>144</v>
      </c>
      <c r="R109" s="10">
        <v>0</v>
      </c>
      <c r="S109" s="30">
        <f t="shared" si="40"/>
        <v>0</v>
      </c>
      <c r="T109" s="10" t="str">
        <f>T108</f>
        <v>ToF</v>
      </c>
      <c r="U109" s="10">
        <f t="shared" si="42"/>
        <v>3</v>
      </c>
    </row>
    <row r="110" spans="1:1032">
      <c r="A110" s="9">
        <v>9</v>
      </c>
      <c r="B110" s="11">
        <v>4</v>
      </c>
      <c r="C110" s="11">
        <v>30.322900000000001</v>
      </c>
      <c r="D110" s="11">
        <v>44.208799999999997</v>
      </c>
      <c r="E110" s="11">
        <v>74.531700000000001</v>
      </c>
      <c r="F110" s="11">
        <v>59.3279</v>
      </c>
      <c r="G110" s="19">
        <v>22.048200000000001</v>
      </c>
      <c r="M110" s="30">
        <f t="shared" si="38"/>
        <v>0</v>
      </c>
      <c r="N110" s="10">
        <f>N109</f>
        <v>205.67</v>
      </c>
      <c r="O110" s="10">
        <f t="shared" ref="O110:R113" si="66">O109</f>
        <v>192</v>
      </c>
      <c r="P110" s="10">
        <f t="shared" si="66"/>
        <v>281</v>
      </c>
      <c r="Q110" s="10">
        <f t="shared" si="66"/>
        <v>144</v>
      </c>
      <c r="R110" s="10">
        <f t="shared" si="66"/>
        <v>0</v>
      </c>
      <c r="S110" s="30">
        <f t="shared" si="40"/>
        <v>0</v>
      </c>
      <c r="T110" s="10" t="str">
        <f t="shared" ref="T110:T113" si="67">T109</f>
        <v>ToF</v>
      </c>
      <c r="U110" s="10">
        <f t="shared" si="42"/>
        <v>3</v>
      </c>
    </row>
    <row r="111" spans="1:1032">
      <c r="A111" s="9">
        <v>9</v>
      </c>
      <c r="B111" s="11">
        <v>6.5</v>
      </c>
      <c r="C111" s="11">
        <v>19.450199999999999</v>
      </c>
      <c r="D111" s="11">
        <v>31.048200000000001</v>
      </c>
      <c r="E111" s="11">
        <v>50.498399999999997</v>
      </c>
      <c r="F111" s="11">
        <v>61.485700000000001</v>
      </c>
      <c r="G111" s="19">
        <v>73.138800000000003</v>
      </c>
      <c r="M111" s="30">
        <f t="shared" si="38"/>
        <v>0</v>
      </c>
      <c r="N111" s="10">
        <f t="shared" ref="N111:N113" si="68">N110</f>
        <v>205.67</v>
      </c>
      <c r="O111" s="10">
        <f t="shared" si="66"/>
        <v>192</v>
      </c>
      <c r="P111" s="10">
        <f t="shared" si="66"/>
        <v>281</v>
      </c>
      <c r="Q111" s="10">
        <f t="shared" si="66"/>
        <v>144</v>
      </c>
      <c r="R111" s="10">
        <f t="shared" si="66"/>
        <v>0</v>
      </c>
      <c r="S111" s="30">
        <f t="shared" si="40"/>
        <v>0</v>
      </c>
      <c r="T111" s="10" t="str">
        <f t="shared" si="67"/>
        <v>ToF</v>
      </c>
      <c r="U111" s="10">
        <f t="shared" si="42"/>
        <v>3</v>
      </c>
    </row>
    <row r="112" spans="1:1032" s="10" customFormat="1">
      <c r="A112" s="9">
        <v>9</v>
      </c>
      <c r="B112" s="11">
        <v>9</v>
      </c>
      <c r="C112" s="11">
        <v>15.078099999999999</v>
      </c>
      <c r="D112" s="11">
        <v>26.311800000000002</v>
      </c>
      <c r="E112" s="11">
        <v>41.389899999999997</v>
      </c>
      <c r="F112" s="11">
        <v>63.352699999999999</v>
      </c>
      <c r="G112" s="19">
        <v>184.4477</v>
      </c>
      <c r="M112" s="30">
        <f t="shared" si="38"/>
        <v>0</v>
      </c>
      <c r="N112" s="10">
        <f t="shared" si="68"/>
        <v>205.67</v>
      </c>
      <c r="O112" s="10">
        <f t="shared" si="66"/>
        <v>192</v>
      </c>
      <c r="P112" s="10">
        <f t="shared" si="66"/>
        <v>281</v>
      </c>
      <c r="Q112" s="10">
        <f t="shared" si="66"/>
        <v>144</v>
      </c>
      <c r="R112" s="10">
        <f t="shared" si="66"/>
        <v>0</v>
      </c>
      <c r="S112" s="30">
        <f t="shared" si="40"/>
        <v>0</v>
      </c>
      <c r="T112" s="10" t="str">
        <f t="shared" si="67"/>
        <v>ToF</v>
      </c>
      <c r="U112" s="10">
        <f t="shared" si="42"/>
        <v>3</v>
      </c>
      <c r="V112" s="43"/>
      <c r="ALW112" s="15"/>
      <c r="ALX112" s="15"/>
      <c r="ALY112" s="15"/>
      <c r="ALZ112" s="15"/>
      <c r="AMA112" s="15"/>
      <c r="AMB112" s="15"/>
      <c r="AMC112" s="15"/>
      <c r="AMD112" s="15"/>
      <c r="AME112" s="15"/>
      <c r="AMF112" s="15"/>
      <c r="AMG112" s="15"/>
      <c r="AMH112" s="15"/>
      <c r="AMI112" s="15"/>
      <c r="AMJ112" s="15"/>
      <c r="AMK112" s="15"/>
      <c r="AML112" s="15"/>
      <c r="AMM112" s="15"/>
      <c r="AMN112" s="15"/>
      <c r="AMO112" s="15"/>
      <c r="AMP112" s="15"/>
      <c r="AMQ112" s="15"/>
      <c r="AMR112" s="15"/>
    </row>
    <row r="113" spans="1:1032">
      <c r="A113" s="9">
        <v>9</v>
      </c>
      <c r="B113" s="11">
        <v>10.75</v>
      </c>
      <c r="C113" s="11">
        <v>17.646000000000001</v>
      </c>
      <c r="D113" s="11">
        <v>30.004200000000001</v>
      </c>
      <c r="E113" s="11">
        <v>47.650199999999998</v>
      </c>
      <c r="F113" s="11">
        <v>62.967599999999997</v>
      </c>
      <c r="G113" s="19">
        <v>57.1751</v>
      </c>
      <c r="M113" s="30">
        <f t="shared" si="38"/>
        <v>0</v>
      </c>
      <c r="N113" s="10">
        <f t="shared" si="68"/>
        <v>205.67</v>
      </c>
      <c r="O113" s="10">
        <f t="shared" si="66"/>
        <v>192</v>
      </c>
      <c r="P113" s="10">
        <f t="shared" si="66"/>
        <v>281</v>
      </c>
      <c r="Q113" s="10">
        <f t="shared" si="66"/>
        <v>144</v>
      </c>
      <c r="R113" s="10">
        <f t="shared" si="66"/>
        <v>0</v>
      </c>
      <c r="S113" s="30">
        <f t="shared" si="40"/>
        <v>0</v>
      </c>
      <c r="T113" s="10" t="str">
        <f t="shared" si="67"/>
        <v>ToF</v>
      </c>
      <c r="U113" s="10">
        <f t="shared" si="42"/>
        <v>3</v>
      </c>
    </row>
    <row r="114" spans="1:1032" s="24" customFormat="1">
      <c r="A114" s="21">
        <v>10</v>
      </c>
      <c r="B114" s="22">
        <v>-3</v>
      </c>
      <c r="C114" s="22">
        <v>29.8049</v>
      </c>
      <c r="D114" s="22">
        <v>25.1953</v>
      </c>
      <c r="E114" s="22">
        <v>55.0002</v>
      </c>
      <c r="F114" s="22">
        <v>45.051900000000003</v>
      </c>
      <c r="G114" s="23" t="s">
        <v>6</v>
      </c>
      <c r="H114" s="24">
        <v>98.75</v>
      </c>
      <c r="I114" s="24">
        <v>99.5</v>
      </c>
      <c r="J114" s="24">
        <v>108</v>
      </c>
      <c r="K114" s="24">
        <v>88</v>
      </c>
      <c r="L114" s="24">
        <v>198.85</v>
      </c>
      <c r="M114" s="30">
        <f t="shared" si="38"/>
        <v>2</v>
      </c>
      <c r="S114" s="30">
        <f t="shared" si="40"/>
        <v>0</v>
      </c>
      <c r="T114" s="24" t="s">
        <v>28</v>
      </c>
      <c r="U114" s="24">
        <f t="shared" si="42"/>
        <v>1</v>
      </c>
      <c r="V114" s="44"/>
      <c r="ALW114" s="28"/>
      <c r="ALX114" s="28"/>
      <c r="ALY114" s="28"/>
      <c r="ALZ114" s="28"/>
      <c r="AMA114" s="28"/>
      <c r="AMB114" s="28"/>
      <c r="AMC114" s="28"/>
      <c r="AMD114" s="28"/>
      <c r="AME114" s="28"/>
      <c r="AMF114" s="28"/>
      <c r="AMG114" s="28"/>
      <c r="AMH114" s="28"/>
      <c r="AMI114" s="28"/>
      <c r="AMJ114" s="28"/>
      <c r="AMK114" s="28"/>
      <c r="AML114" s="28"/>
      <c r="AMM114" s="28"/>
      <c r="AMN114" s="28"/>
      <c r="AMO114" s="28"/>
      <c r="AMP114" s="28"/>
      <c r="AMQ114" s="28"/>
      <c r="AMR114" s="28"/>
    </row>
    <row r="115" spans="1:1032" s="10" customFormat="1">
      <c r="A115" s="9">
        <v>10</v>
      </c>
      <c r="B115" s="11">
        <v>1.8332999999999999</v>
      </c>
      <c r="C115" s="11">
        <v>46.810200000000002</v>
      </c>
      <c r="D115" s="11">
        <v>32.100099999999998</v>
      </c>
      <c r="E115" s="11">
        <v>78.910300000000007</v>
      </c>
      <c r="F115" s="11">
        <v>40.679000000000002</v>
      </c>
      <c r="G115" s="19" t="s">
        <v>6</v>
      </c>
      <c r="M115" s="30">
        <f t="shared" si="38"/>
        <v>0</v>
      </c>
      <c r="N115" s="10">
        <v>176.75</v>
      </c>
      <c r="O115" s="10">
        <v>196</v>
      </c>
      <c r="P115" s="10">
        <v>236</v>
      </c>
      <c r="Q115" s="10">
        <v>79</v>
      </c>
      <c r="R115" s="10">
        <v>1242.92</v>
      </c>
      <c r="S115" s="30">
        <f t="shared" si="40"/>
        <v>3</v>
      </c>
      <c r="T115" s="10" t="str">
        <f>T114</f>
        <v>HLHS</v>
      </c>
      <c r="U115" s="10">
        <f t="shared" si="42"/>
        <v>1</v>
      </c>
      <c r="V115" s="43"/>
      <c r="ALW115" s="15"/>
      <c r="ALX115" s="15"/>
      <c r="ALY115" s="15"/>
      <c r="ALZ115" s="15"/>
      <c r="AMA115" s="15"/>
      <c r="AMB115" s="15"/>
      <c r="AMC115" s="15"/>
      <c r="AMD115" s="15"/>
      <c r="AME115" s="15"/>
      <c r="AMF115" s="15"/>
      <c r="AMG115" s="15"/>
      <c r="AMH115" s="15"/>
      <c r="AMI115" s="15"/>
      <c r="AMJ115" s="15"/>
      <c r="AMK115" s="15"/>
      <c r="AML115" s="15"/>
      <c r="AMM115" s="15"/>
      <c r="AMN115" s="15"/>
      <c r="AMO115" s="15"/>
      <c r="AMP115" s="15"/>
      <c r="AMQ115" s="15"/>
      <c r="AMR115" s="15"/>
    </row>
    <row r="116" spans="1:1032" s="10" customFormat="1">
      <c r="A116" s="9">
        <v>10</v>
      </c>
      <c r="B116" s="11">
        <v>4.1666999999999996</v>
      </c>
      <c r="C116" s="11">
        <v>44.2577</v>
      </c>
      <c r="D116" s="11">
        <v>43.582099999999997</v>
      </c>
      <c r="E116" s="11">
        <v>87.839699999999993</v>
      </c>
      <c r="F116" s="11">
        <v>49.615400000000001</v>
      </c>
      <c r="G116" s="19" t="s">
        <v>6</v>
      </c>
      <c r="M116" s="30">
        <f t="shared" si="38"/>
        <v>0</v>
      </c>
      <c r="N116" s="10">
        <f>N115</f>
        <v>176.75</v>
      </c>
      <c r="O116" s="10">
        <f t="shared" ref="O116:R119" si="69">O115</f>
        <v>196</v>
      </c>
      <c r="P116" s="10">
        <f t="shared" si="69"/>
        <v>236</v>
      </c>
      <c r="Q116" s="10">
        <f t="shared" si="69"/>
        <v>79</v>
      </c>
      <c r="R116" s="10">
        <f t="shared" si="69"/>
        <v>1242.92</v>
      </c>
      <c r="S116" s="30">
        <f t="shared" si="40"/>
        <v>3</v>
      </c>
      <c r="T116" s="10" t="str">
        <f t="shared" ref="T116:T119" si="70">T115</f>
        <v>HLHS</v>
      </c>
      <c r="U116" s="10">
        <f t="shared" si="42"/>
        <v>1</v>
      </c>
      <c r="V116" s="43"/>
      <c r="ALW116" s="15"/>
      <c r="ALX116" s="15"/>
      <c r="ALY116" s="15"/>
      <c r="ALZ116" s="15"/>
      <c r="AMA116" s="15"/>
      <c r="AMB116" s="15"/>
      <c r="AMC116" s="15"/>
      <c r="AMD116" s="15"/>
      <c r="AME116" s="15"/>
      <c r="AMF116" s="15"/>
      <c r="AMG116" s="15"/>
      <c r="AMH116" s="15"/>
      <c r="AMI116" s="15"/>
      <c r="AMJ116" s="15"/>
      <c r="AMK116" s="15"/>
      <c r="AML116" s="15"/>
      <c r="AMM116" s="15"/>
      <c r="AMN116" s="15"/>
      <c r="AMO116" s="15"/>
      <c r="AMP116" s="15"/>
      <c r="AMQ116" s="15"/>
      <c r="AMR116" s="15"/>
    </row>
    <row r="117" spans="1:1032" s="10" customFormat="1">
      <c r="A117" s="9">
        <v>10</v>
      </c>
      <c r="B117" s="11">
        <v>5.8333000000000004</v>
      </c>
      <c r="C117" s="11">
        <v>41.351900000000001</v>
      </c>
      <c r="D117" s="11">
        <v>30.027200000000001</v>
      </c>
      <c r="E117" s="11">
        <v>71.379099999999994</v>
      </c>
      <c r="F117" s="11">
        <v>42.064900000000002</v>
      </c>
      <c r="G117" s="19" t="s">
        <v>6</v>
      </c>
      <c r="M117" s="30">
        <f t="shared" si="38"/>
        <v>0</v>
      </c>
      <c r="N117" s="10">
        <f t="shared" ref="N117:N119" si="71">N116</f>
        <v>176.75</v>
      </c>
      <c r="O117" s="10">
        <f t="shared" si="69"/>
        <v>196</v>
      </c>
      <c r="P117" s="10">
        <f t="shared" si="69"/>
        <v>236</v>
      </c>
      <c r="Q117" s="10">
        <f t="shared" si="69"/>
        <v>79</v>
      </c>
      <c r="R117" s="10">
        <f t="shared" si="69"/>
        <v>1242.92</v>
      </c>
      <c r="S117" s="30">
        <f t="shared" si="40"/>
        <v>3</v>
      </c>
      <c r="T117" s="10" t="str">
        <f t="shared" si="70"/>
        <v>HLHS</v>
      </c>
      <c r="U117" s="10">
        <f t="shared" si="42"/>
        <v>1</v>
      </c>
      <c r="V117" s="43"/>
      <c r="ALW117" s="15"/>
      <c r="ALX117" s="15"/>
      <c r="ALY117" s="15"/>
      <c r="ALZ117" s="15"/>
      <c r="AMA117" s="15"/>
      <c r="AMB117" s="15"/>
      <c r="AMC117" s="15"/>
      <c r="AMD117" s="15"/>
      <c r="AME117" s="15"/>
      <c r="AMF117" s="15"/>
      <c r="AMG117" s="15"/>
      <c r="AMH117" s="15"/>
      <c r="AMI117" s="15"/>
      <c r="AMJ117" s="15"/>
      <c r="AMK117" s="15"/>
      <c r="AML117" s="15"/>
      <c r="AMM117" s="15"/>
      <c r="AMN117" s="15"/>
      <c r="AMO117" s="15"/>
      <c r="AMP117" s="15"/>
      <c r="AMQ117" s="15"/>
      <c r="AMR117" s="15"/>
    </row>
    <row r="118" spans="1:1032" s="10" customFormat="1">
      <c r="A118" s="9">
        <v>10</v>
      </c>
      <c r="B118" s="11">
        <v>7.25</v>
      </c>
      <c r="C118" s="11">
        <v>38.5749</v>
      </c>
      <c r="D118" s="11">
        <v>36.236499999999999</v>
      </c>
      <c r="E118" s="11">
        <v>74.811400000000006</v>
      </c>
      <c r="F118" s="11">
        <v>48.425699999999999</v>
      </c>
      <c r="G118" s="19" t="s">
        <v>6</v>
      </c>
      <c r="M118" s="30">
        <f t="shared" si="38"/>
        <v>0</v>
      </c>
      <c r="N118" s="10">
        <f t="shared" si="71"/>
        <v>176.75</v>
      </c>
      <c r="O118" s="10">
        <f t="shared" si="69"/>
        <v>196</v>
      </c>
      <c r="P118" s="10">
        <f t="shared" si="69"/>
        <v>236</v>
      </c>
      <c r="Q118" s="10">
        <f t="shared" si="69"/>
        <v>79</v>
      </c>
      <c r="R118" s="10">
        <f t="shared" si="69"/>
        <v>1242.92</v>
      </c>
      <c r="S118" s="30">
        <f t="shared" si="40"/>
        <v>3</v>
      </c>
      <c r="T118" s="10" t="str">
        <f t="shared" si="70"/>
        <v>HLHS</v>
      </c>
      <c r="U118" s="10">
        <f t="shared" si="42"/>
        <v>1</v>
      </c>
      <c r="V118" s="43"/>
      <c r="ALW118" s="15"/>
      <c r="ALX118" s="15"/>
      <c r="ALY118" s="15"/>
      <c r="ALZ118" s="15"/>
      <c r="AMA118" s="15"/>
      <c r="AMB118" s="15"/>
      <c r="AMC118" s="15"/>
      <c r="AMD118" s="15"/>
      <c r="AME118" s="15"/>
      <c r="AMF118" s="15"/>
      <c r="AMG118" s="15"/>
      <c r="AMH118" s="15"/>
      <c r="AMI118" s="15"/>
      <c r="AMJ118" s="15"/>
      <c r="AMK118" s="15"/>
      <c r="AML118" s="15"/>
      <c r="AMM118" s="15"/>
      <c r="AMN118" s="15"/>
      <c r="AMO118" s="15"/>
      <c r="AMP118" s="15"/>
      <c r="AMQ118" s="15"/>
      <c r="AMR118" s="15"/>
    </row>
    <row r="119" spans="1:1032" s="10" customFormat="1">
      <c r="A119" s="9">
        <v>10</v>
      </c>
      <c r="B119" s="11">
        <v>9.5</v>
      </c>
      <c r="C119" s="11">
        <v>35.1877</v>
      </c>
      <c r="D119" s="11">
        <v>28.922899999999998</v>
      </c>
      <c r="E119" s="11">
        <v>64.110600000000005</v>
      </c>
      <c r="F119" s="11">
        <v>45.123899999999999</v>
      </c>
      <c r="G119" s="19" t="s">
        <v>6</v>
      </c>
      <c r="M119" s="30">
        <f t="shared" si="38"/>
        <v>0</v>
      </c>
      <c r="N119" s="10">
        <f t="shared" si="71"/>
        <v>176.75</v>
      </c>
      <c r="O119" s="10">
        <f t="shared" si="69"/>
        <v>196</v>
      </c>
      <c r="P119" s="10">
        <f t="shared" si="69"/>
        <v>236</v>
      </c>
      <c r="Q119" s="10">
        <f t="shared" si="69"/>
        <v>79</v>
      </c>
      <c r="R119" s="10">
        <f t="shared" si="69"/>
        <v>1242.92</v>
      </c>
      <c r="S119" s="30">
        <f t="shared" si="40"/>
        <v>3</v>
      </c>
      <c r="T119" s="10" t="str">
        <f t="shared" si="70"/>
        <v>HLHS</v>
      </c>
      <c r="U119" s="10">
        <f t="shared" si="42"/>
        <v>1</v>
      </c>
      <c r="V119" s="43"/>
      <c r="ALW119" s="15"/>
      <c r="ALX119" s="15"/>
      <c r="ALY119" s="15"/>
      <c r="ALZ119" s="15"/>
      <c r="AMA119" s="15"/>
      <c r="AMB119" s="15"/>
      <c r="AMC119" s="15"/>
      <c r="AMD119" s="15"/>
      <c r="AME119" s="15"/>
      <c r="AMF119" s="15"/>
      <c r="AMG119" s="15"/>
      <c r="AMH119" s="15"/>
      <c r="AMI119" s="15"/>
      <c r="AMJ119" s="15"/>
      <c r="AMK119" s="15"/>
      <c r="AML119" s="15"/>
      <c r="AMM119" s="15"/>
      <c r="AMN119" s="15"/>
      <c r="AMO119" s="15"/>
      <c r="AMP119" s="15"/>
      <c r="AMQ119" s="15"/>
      <c r="AMR119" s="15"/>
    </row>
    <row r="120" spans="1:1032" s="28" customFormat="1">
      <c r="A120" s="21">
        <v>11</v>
      </c>
      <c r="B120" s="22">
        <v>-3</v>
      </c>
      <c r="C120" s="22">
        <v>11.106299999999999</v>
      </c>
      <c r="D120" s="22">
        <v>16.168199999999999</v>
      </c>
      <c r="E120" s="22">
        <v>27.2745</v>
      </c>
      <c r="F120" s="22">
        <v>59.413400000000003</v>
      </c>
      <c r="G120" s="23">
        <v>47.723999999999997</v>
      </c>
      <c r="H120" s="24">
        <v>82</v>
      </c>
      <c r="I120" s="24">
        <v>82</v>
      </c>
      <c r="J120" s="24">
        <v>82</v>
      </c>
      <c r="K120" s="24">
        <v>82</v>
      </c>
      <c r="L120" s="24">
        <v>0</v>
      </c>
      <c r="M120" s="30">
        <f t="shared" si="38"/>
        <v>0</v>
      </c>
      <c r="N120" s="24"/>
      <c r="O120" s="24"/>
      <c r="P120" s="24"/>
      <c r="Q120" s="24"/>
      <c r="R120" s="24"/>
      <c r="S120" s="30">
        <f t="shared" si="40"/>
        <v>0</v>
      </c>
      <c r="T120" s="24" t="s">
        <v>34</v>
      </c>
      <c r="U120" s="24">
        <f t="shared" si="42"/>
        <v>5</v>
      </c>
      <c r="V120" s="4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</row>
    <row r="121" spans="1:1032">
      <c r="A121" s="9">
        <v>11</v>
      </c>
      <c r="B121" s="11">
        <v>2</v>
      </c>
      <c r="C121" s="11">
        <v>39.213299999999997</v>
      </c>
      <c r="D121" s="11">
        <v>25.113800000000001</v>
      </c>
      <c r="E121" s="11">
        <v>64.327200000000005</v>
      </c>
      <c r="F121" s="11">
        <v>38.067500000000003</v>
      </c>
      <c r="G121" s="19">
        <v>38.060499999999998</v>
      </c>
      <c r="M121" s="30">
        <f t="shared" si="38"/>
        <v>0</v>
      </c>
      <c r="N121" s="10">
        <v>236.5</v>
      </c>
      <c r="O121" s="10">
        <v>236.5</v>
      </c>
      <c r="P121" s="10">
        <v>278</v>
      </c>
      <c r="Q121" s="10">
        <v>195</v>
      </c>
      <c r="R121" s="10">
        <v>50.13</v>
      </c>
      <c r="S121" s="30">
        <f t="shared" si="40"/>
        <v>1</v>
      </c>
      <c r="T121" s="10" t="str">
        <f>T120</f>
        <v>Heterotaxia</v>
      </c>
      <c r="U121" s="10">
        <f t="shared" si="42"/>
        <v>5</v>
      </c>
    </row>
    <row r="122" spans="1:1032">
      <c r="A122" s="9">
        <v>11</v>
      </c>
      <c r="B122" s="11">
        <v>4.8333000000000004</v>
      </c>
      <c r="C122" s="11">
        <v>36.624699999999997</v>
      </c>
      <c r="D122" s="11">
        <v>30.4115</v>
      </c>
      <c r="E122" s="11">
        <v>67.036299999999997</v>
      </c>
      <c r="F122" s="11">
        <v>45.371099999999998</v>
      </c>
      <c r="G122" s="19">
        <v>28.974799999999998</v>
      </c>
      <c r="M122" s="30">
        <f t="shared" si="38"/>
        <v>0</v>
      </c>
      <c r="N122" s="10">
        <f>N121</f>
        <v>236.5</v>
      </c>
      <c r="O122" s="10">
        <f t="shared" ref="O122:R125" si="72">O121</f>
        <v>236.5</v>
      </c>
      <c r="P122" s="10">
        <f t="shared" si="72"/>
        <v>278</v>
      </c>
      <c r="Q122" s="10">
        <f t="shared" si="72"/>
        <v>195</v>
      </c>
      <c r="R122" s="10">
        <f t="shared" si="72"/>
        <v>50.13</v>
      </c>
      <c r="S122" s="30">
        <f t="shared" si="40"/>
        <v>1</v>
      </c>
      <c r="T122" s="10" t="str">
        <f t="shared" ref="T122:T125" si="73">T121</f>
        <v>Heterotaxia</v>
      </c>
      <c r="U122" s="10">
        <f t="shared" si="42"/>
        <v>5</v>
      </c>
    </row>
    <row r="123" spans="1:1032" s="10" customFormat="1">
      <c r="A123" s="9">
        <v>11</v>
      </c>
      <c r="B123" s="11">
        <v>7</v>
      </c>
      <c r="C123" s="11">
        <v>29.595500000000001</v>
      </c>
      <c r="D123" s="11">
        <v>23.439699999999998</v>
      </c>
      <c r="E123" s="11">
        <v>53.0351</v>
      </c>
      <c r="F123" s="11">
        <v>44.179499999999997</v>
      </c>
      <c r="G123" s="19">
        <v>41.346800000000002</v>
      </c>
      <c r="M123" s="30">
        <f t="shared" si="38"/>
        <v>0</v>
      </c>
      <c r="N123" s="10">
        <f t="shared" ref="N123:N125" si="74">N122</f>
        <v>236.5</v>
      </c>
      <c r="O123" s="10">
        <f t="shared" si="72"/>
        <v>236.5</v>
      </c>
      <c r="P123" s="10">
        <f t="shared" si="72"/>
        <v>278</v>
      </c>
      <c r="Q123" s="10">
        <f t="shared" si="72"/>
        <v>195</v>
      </c>
      <c r="R123" s="10">
        <f t="shared" si="72"/>
        <v>50.13</v>
      </c>
      <c r="S123" s="30">
        <f t="shared" si="40"/>
        <v>1</v>
      </c>
      <c r="T123" s="10" t="str">
        <f t="shared" si="73"/>
        <v>Heterotaxia</v>
      </c>
      <c r="U123" s="10">
        <f t="shared" si="42"/>
        <v>5</v>
      </c>
      <c r="V123" s="43"/>
      <c r="ALW123" s="15"/>
      <c r="ALX123" s="15"/>
      <c r="ALY123" s="15"/>
      <c r="ALZ123" s="15"/>
      <c r="AMA123" s="15"/>
      <c r="AMB123" s="15"/>
      <c r="AMC123" s="15"/>
      <c r="AMD123" s="15"/>
      <c r="AME123" s="15"/>
      <c r="AMF123" s="15"/>
      <c r="AMG123" s="15"/>
      <c r="AMH123" s="15"/>
      <c r="AMI123" s="15"/>
      <c r="AMJ123" s="15"/>
      <c r="AMK123" s="15"/>
      <c r="AML123" s="15"/>
      <c r="AMM123" s="15"/>
      <c r="AMN123" s="15"/>
      <c r="AMO123" s="15"/>
      <c r="AMP123" s="15"/>
      <c r="AMQ123" s="15"/>
      <c r="AMR123" s="15"/>
    </row>
    <row r="124" spans="1:1032">
      <c r="A124" s="9">
        <v>11</v>
      </c>
      <c r="B124" s="11">
        <v>9</v>
      </c>
      <c r="C124" s="11">
        <v>29.8475</v>
      </c>
      <c r="D124" s="11">
        <v>22.584900000000001</v>
      </c>
      <c r="E124" s="11">
        <v>52.432400000000001</v>
      </c>
      <c r="F124" s="11">
        <v>42.787799999999997</v>
      </c>
      <c r="G124" s="19">
        <v>37.348100000000002</v>
      </c>
      <c r="M124" s="30">
        <f t="shared" si="38"/>
        <v>0</v>
      </c>
      <c r="N124" s="10">
        <f t="shared" si="74"/>
        <v>236.5</v>
      </c>
      <c r="O124" s="10">
        <f t="shared" si="72"/>
        <v>236.5</v>
      </c>
      <c r="P124" s="10">
        <f t="shared" si="72"/>
        <v>278</v>
      </c>
      <c r="Q124" s="10">
        <f t="shared" si="72"/>
        <v>195</v>
      </c>
      <c r="R124" s="10">
        <f t="shared" si="72"/>
        <v>50.13</v>
      </c>
      <c r="S124" s="30">
        <f t="shared" si="40"/>
        <v>1</v>
      </c>
      <c r="T124" s="10" t="str">
        <f t="shared" si="73"/>
        <v>Heterotaxia</v>
      </c>
      <c r="U124" s="10">
        <f t="shared" si="42"/>
        <v>5</v>
      </c>
    </row>
    <row r="125" spans="1:1032" s="10" customFormat="1">
      <c r="A125" s="9">
        <v>11</v>
      </c>
      <c r="B125" s="11">
        <v>11</v>
      </c>
      <c r="C125" s="11">
        <v>25.6721</v>
      </c>
      <c r="D125" s="11">
        <v>24.364899999999999</v>
      </c>
      <c r="E125" s="11">
        <v>50.036999999999999</v>
      </c>
      <c r="F125" s="11">
        <v>48.756300000000003</v>
      </c>
      <c r="G125" s="19">
        <v>39.664999999999999</v>
      </c>
      <c r="M125" s="30">
        <f t="shared" si="38"/>
        <v>0</v>
      </c>
      <c r="N125" s="10">
        <f t="shared" si="74"/>
        <v>236.5</v>
      </c>
      <c r="O125" s="10">
        <f t="shared" si="72"/>
        <v>236.5</v>
      </c>
      <c r="P125" s="10">
        <f t="shared" si="72"/>
        <v>278</v>
      </c>
      <c r="Q125" s="10">
        <f t="shared" si="72"/>
        <v>195</v>
      </c>
      <c r="R125" s="10">
        <f t="shared" si="72"/>
        <v>50.13</v>
      </c>
      <c r="S125" s="30">
        <f t="shared" si="40"/>
        <v>1</v>
      </c>
      <c r="T125" s="10" t="str">
        <f t="shared" si="73"/>
        <v>Heterotaxia</v>
      </c>
      <c r="U125" s="10">
        <f t="shared" si="42"/>
        <v>5</v>
      </c>
      <c r="V125" s="43"/>
      <c r="ALW125" s="15"/>
      <c r="ALX125" s="15"/>
      <c r="ALY125" s="15"/>
      <c r="ALZ125" s="15"/>
      <c r="AMA125" s="15"/>
      <c r="AMB125" s="15"/>
      <c r="AMC125" s="15"/>
      <c r="AMD125" s="15"/>
      <c r="AME125" s="15"/>
      <c r="AMF125" s="15"/>
      <c r="AMG125" s="15"/>
      <c r="AMH125" s="15"/>
      <c r="AMI125" s="15"/>
      <c r="AMJ125" s="15"/>
      <c r="AMK125" s="15"/>
      <c r="AML125" s="15"/>
      <c r="AMM125" s="15"/>
      <c r="AMN125" s="15"/>
      <c r="AMO125" s="15"/>
      <c r="AMP125" s="15"/>
      <c r="AMQ125" s="15"/>
      <c r="AMR125" s="15"/>
    </row>
    <row r="126" spans="1:1032" s="28" customFormat="1">
      <c r="A126" s="21">
        <v>12</v>
      </c>
      <c r="B126" s="22">
        <v>-3</v>
      </c>
      <c r="C126" s="22">
        <v>13.092599999999999</v>
      </c>
      <c r="D126" s="22">
        <v>11.6897</v>
      </c>
      <c r="E126" s="22">
        <v>24.782299999999999</v>
      </c>
      <c r="F126" s="22">
        <v>46.7911</v>
      </c>
      <c r="G126" s="23">
        <v>47.41</v>
      </c>
      <c r="H126" s="24">
        <v>131</v>
      </c>
      <c r="I126" s="24">
        <v>131</v>
      </c>
      <c r="J126" s="24">
        <v>131</v>
      </c>
      <c r="K126" s="24">
        <v>131</v>
      </c>
      <c r="L126" s="24">
        <v>0</v>
      </c>
      <c r="M126" s="30">
        <f t="shared" si="38"/>
        <v>0</v>
      </c>
      <c r="N126" s="24"/>
      <c r="O126" s="24"/>
      <c r="P126" s="24"/>
      <c r="Q126" s="24"/>
      <c r="R126" s="24"/>
      <c r="S126" s="30">
        <f t="shared" si="40"/>
        <v>0</v>
      </c>
      <c r="T126" s="24" t="s">
        <v>28</v>
      </c>
      <c r="U126" s="24">
        <f t="shared" si="42"/>
        <v>1</v>
      </c>
      <c r="V126" s="4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</row>
    <row r="127" spans="1:1032" s="10" customFormat="1">
      <c r="A127" s="9">
        <v>12</v>
      </c>
      <c r="B127" s="11">
        <v>1.75</v>
      </c>
      <c r="C127" s="11">
        <v>32.912700000000001</v>
      </c>
      <c r="D127" s="11">
        <v>22.932400000000001</v>
      </c>
      <c r="E127" s="11">
        <v>55.845100000000002</v>
      </c>
      <c r="F127" s="11">
        <v>41.176499999999997</v>
      </c>
      <c r="G127" s="19" t="s">
        <v>6</v>
      </c>
      <c r="M127" s="30">
        <f t="shared" si="38"/>
        <v>0</v>
      </c>
      <c r="N127" s="10">
        <v>280.14</v>
      </c>
      <c r="O127" s="10">
        <v>272</v>
      </c>
      <c r="P127" s="10">
        <v>350</v>
      </c>
      <c r="Q127" s="10">
        <v>217</v>
      </c>
      <c r="R127" s="10">
        <v>29.02</v>
      </c>
      <c r="S127" s="30">
        <f t="shared" si="40"/>
        <v>1</v>
      </c>
      <c r="T127" s="10" t="str">
        <f>T126</f>
        <v>HLHS</v>
      </c>
      <c r="U127" s="10">
        <f t="shared" si="42"/>
        <v>1</v>
      </c>
      <c r="V127" s="43"/>
      <c r="ALW127" s="15"/>
      <c r="ALX127" s="15"/>
      <c r="ALY127" s="15"/>
      <c r="ALZ127" s="15"/>
      <c r="AMA127" s="15"/>
      <c r="AMB127" s="15"/>
      <c r="AMC127" s="15"/>
      <c r="AMD127" s="15"/>
      <c r="AME127" s="15"/>
      <c r="AMF127" s="15"/>
      <c r="AMG127" s="15"/>
      <c r="AMH127" s="15"/>
      <c r="AMI127" s="15"/>
      <c r="AMJ127" s="15"/>
      <c r="AMK127" s="15"/>
      <c r="AML127" s="15"/>
      <c r="AMM127" s="15"/>
      <c r="AMN127" s="15"/>
      <c r="AMO127" s="15"/>
      <c r="AMP127" s="15"/>
      <c r="AMQ127" s="15"/>
      <c r="AMR127" s="15"/>
    </row>
    <row r="128" spans="1:1032">
      <c r="A128" s="9">
        <v>12</v>
      </c>
      <c r="B128" s="11">
        <v>3.75</v>
      </c>
      <c r="C128" s="11">
        <v>35.994900000000001</v>
      </c>
      <c r="D128" s="11">
        <v>24.703099999999999</v>
      </c>
      <c r="E128" s="11">
        <v>60.698</v>
      </c>
      <c r="F128" s="11">
        <v>40.465299999999999</v>
      </c>
      <c r="G128" s="19">
        <v>10.833</v>
      </c>
      <c r="M128" s="30">
        <f t="shared" si="38"/>
        <v>0</v>
      </c>
      <c r="N128" s="10">
        <f>N127</f>
        <v>280.14</v>
      </c>
      <c r="O128" s="10">
        <f t="shared" ref="O128:R132" si="75">O127</f>
        <v>272</v>
      </c>
      <c r="P128" s="10">
        <f t="shared" si="75"/>
        <v>350</v>
      </c>
      <c r="Q128" s="10">
        <f t="shared" si="75"/>
        <v>217</v>
      </c>
      <c r="R128" s="10">
        <f t="shared" si="75"/>
        <v>29.02</v>
      </c>
      <c r="S128" s="30">
        <f t="shared" si="40"/>
        <v>1</v>
      </c>
      <c r="T128" s="10" t="str">
        <f t="shared" ref="T128:T132" si="76">T127</f>
        <v>HLHS</v>
      </c>
      <c r="U128" s="10">
        <f t="shared" si="42"/>
        <v>1</v>
      </c>
    </row>
    <row r="129" spans="1:1032">
      <c r="A129" s="9">
        <v>12</v>
      </c>
      <c r="B129" s="11">
        <v>6.5</v>
      </c>
      <c r="C129" s="11">
        <v>27.9102</v>
      </c>
      <c r="D129" s="11">
        <v>19.5624</v>
      </c>
      <c r="E129" s="11">
        <v>47.4726</v>
      </c>
      <c r="F129" s="11">
        <v>41.286299999999997</v>
      </c>
      <c r="G129" s="19">
        <v>13.490600000000001</v>
      </c>
      <c r="M129" s="30">
        <f t="shared" si="38"/>
        <v>0</v>
      </c>
      <c r="N129" s="10">
        <f t="shared" ref="N129:N132" si="77">N128</f>
        <v>280.14</v>
      </c>
      <c r="O129" s="10">
        <f t="shared" si="75"/>
        <v>272</v>
      </c>
      <c r="P129" s="10">
        <f t="shared" si="75"/>
        <v>350</v>
      </c>
      <c r="Q129" s="10">
        <f t="shared" si="75"/>
        <v>217</v>
      </c>
      <c r="R129" s="10">
        <f t="shared" si="75"/>
        <v>29.02</v>
      </c>
      <c r="S129" s="30">
        <f t="shared" si="40"/>
        <v>1</v>
      </c>
      <c r="T129" s="10" t="str">
        <f t="shared" si="76"/>
        <v>HLHS</v>
      </c>
      <c r="U129" s="10">
        <f t="shared" si="42"/>
        <v>1</v>
      </c>
    </row>
    <row r="130" spans="1:1032">
      <c r="A130" s="9">
        <v>12</v>
      </c>
      <c r="B130" s="11">
        <v>8.75</v>
      </c>
      <c r="C130" s="11">
        <v>27.064499999999999</v>
      </c>
      <c r="D130" s="11">
        <v>18.4831</v>
      </c>
      <c r="E130" s="11">
        <v>45.547699999999999</v>
      </c>
      <c r="F130" s="11">
        <v>40.315199999999997</v>
      </c>
      <c r="G130" s="19">
        <v>26.5684</v>
      </c>
      <c r="M130" s="30">
        <f t="shared" si="38"/>
        <v>0</v>
      </c>
      <c r="N130" s="10">
        <f t="shared" si="77"/>
        <v>280.14</v>
      </c>
      <c r="O130" s="10">
        <f t="shared" si="75"/>
        <v>272</v>
      </c>
      <c r="P130" s="10">
        <f t="shared" si="75"/>
        <v>350</v>
      </c>
      <c r="Q130" s="10">
        <f t="shared" si="75"/>
        <v>217</v>
      </c>
      <c r="R130" s="10">
        <f t="shared" si="75"/>
        <v>29.02</v>
      </c>
      <c r="S130" s="30">
        <f t="shared" si="40"/>
        <v>1</v>
      </c>
      <c r="T130" s="10" t="str">
        <f t="shared" si="76"/>
        <v>HLHS</v>
      </c>
      <c r="U130" s="10">
        <f t="shared" si="42"/>
        <v>1</v>
      </c>
    </row>
    <row r="131" spans="1:1032">
      <c r="A131" s="9">
        <v>12</v>
      </c>
      <c r="B131" s="11">
        <v>10.75</v>
      </c>
      <c r="C131" s="11">
        <v>23.986000000000001</v>
      </c>
      <c r="D131" s="11">
        <v>11.4749</v>
      </c>
      <c r="E131" s="11">
        <v>35.460900000000002</v>
      </c>
      <c r="F131" s="11">
        <v>31.7669</v>
      </c>
      <c r="G131" s="19">
        <v>35.362499999999997</v>
      </c>
      <c r="M131" s="30">
        <f t="shared" ref="M131:M194" si="78">IF(L131&gt;10000, "NaN",IF(L131&gt;500,3,IF(L131&gt;72,2,IF(L131&gt;0,1,IF(0=L131,0,"NaN")))))</f>
        <v>0</v>
      </c>
      <c r="N131" s="10">
        <f t="shared" si="77"/>
        <v>280.14</v>
      </c>
      <c r="O131" s="10">
        <f t="shared" si="75"/>
        <v>272</v>
      </c>
      <c r="P131" s="10">
        <f t="shared" si="75"/>
        <v>350</v>
      </c>
      <c r="Q131" s="10">
        <f t="shared" si="75"/>
        <v>217</v>
      </c>
      <c r="R131" s="10">
        <f t="shared" si="75"/>
        <v>29.02</v>
      </c>
      <c r="S131" s="30">
        <f t="shared" ref="S131:S194" si="79">IF(R131&gt;10000, "NaN",IF(R131&gt;500,3,IF(R131&gt;72,2,IF(R131&gt;0,1,IF(0=R131,0,"NaN")))))</f>
        <v>1</v>
      </c>
      <c r="T131" s="10" t="str">
        <f t="shared" si="76"/>
        <v>HLHS</v>
      </c>
      <c r="U131" s="10">
        <f t="shared" ref="U131:U194" si="80">IF(T131="HLHS",1,IF(T131="TGA",2,IF(T131="ToF",3,IF(T131="Aortic Anomaly",4,5))))</f>
        <v>1</v>
      </c>
    </row>
    <row r="132" spans="1:1032" s="10" customFormat="1">
      <c r="A132" s="9">
        <v>12</v>
      </c>
      <c r="B132" s="11">
        <v>12.666700000000001</v>
      </c>
      <c r="C132" s="11">
        <v>21.499099999999999</v>
      </c>
      <c r="D132" s="11">
        <v>14.236800000000001</v>
      </c>
      <c r="E132" s="11">
        <v>35.735900000000001</v>
      </c>
      <c r="F132" s="11">
        <v>39.3033</v>
      </c>
      <c r="G132" s="19">
        <v>36.3337</v>
      </c>
      <c r="M132" s="30">
        <f t="shared" si="78"/>
        <v>0</v>
      </c>
      <c r="N132" s="10">
        <f t="shared" si="77"/>
        <v>280.14</v>
      </c>
      <c r="O132" s="10">
        <f t="shared" si="75"/>
        <v>272</v>
      </c>
      <c r="P132" s="10">
        <f t="shared" si="75"/>
        <v>350</v>
      </c>
      <c r="Q132" s="10">
        <f t="shared" si="75"/>
        <v>217</v>
      </c>
      <c r="R132" s="10">
        <f t="shared" si="75"/>
        <v>29.02</v>
      </c>
      <c r="S132" s="30">
        <f t="shared" si="79"/>
        <v>1</v>
      </c>
      <c r="T132" s="10" t="str">
        <f t="shared" si="76"/>
        <v>HLHS</v>
      </c>
      <c r="U132" s="10">
        <f t="shared" si="80"/>
        <v>1</v>
      </c>
      <c r="V132" s="43"/>
      <c r="ALW132" s="15"/>
      <c r="ALX132" s="15"/>
      <c r="ALY132" s="15"/>
      <c r="ALZ132" s="15"/>
      <c r="AMA132" s="15"/>
      <c r="AMB132" s="15"/>
      <c r="AMC132" s="15"/>
      <c r="AMD132" s="15"/>
      <c r="AME132" s="15"/>
      <c r="AMF132" s="15"/>
      <c r="AMG132" s="15"/>
      <c r="AMH132" s="15"/>
      <c r="AMI132" s="15"/>
      <c r="AMJ132" s="15"/>
      <c r="AMK132" s="15"/>
      <c r="AML132" s="15"/>
      <c r="AMM132" s="15"/>
      <c r="AMN132" s="15"/>
      <c r="AMO132" s="15"/>
      <c r="AMP132" s="15"/>
      <c r="AMQ132" s="15"/>
      <c r="AMR132" s="15"/>
    </row>
    <row r="133" spans="1:1032" s="28" customFormat="1">
      <c r="A133" s="21">
        <v>13</v>
      </c>
      <c r="B133" s="22">
        <v>-3</v>
      </c>
      <c r="C133" s="22">
        <v>27.087</v>
      </c>
      <c r="D133" s="22">
        <v>24.990300000000001</v>
      </c>
      <c r="E133" s="22">
        <v>52.077300000000001</v>
      </c>
      <c r="F133" s="22">
        <v>48.020800000000001</v>
      </c>
      <c r="G133" s="23">
        <v>32.789000000000001</v>
      </c>
      <c r="H133" s="24">
        <v>154</v>
      </c>
      <c r="I133" s="24">
        <v>154</v>
      </c>
      <c r="J133" s="24">
        <v>171</v>
      </c>
      <c r="K133" s="24">
        <v>137</v>
      </c>
      <c r="L133" s="24">
        <v>277.07</v>
      </c>
      <c r="M133" s="30">
        <f t="shared" si="78"/>
        <v>2</v>
      </c>
      <c r="N133" s="24"/>
      <c r="O133" s="24"/>
      <c r="P133" s="24"/>
      <c r="Q133" s="24"/>
      <c r="R133" s="24"/>
      <c r="S133" s="30">
        <f t="shared" si="79"/>
        <v>0</v>
      </c>
      <c r="T133" s="24" t="s">
        <v>29</v>
      </c>
      <c r="U133" s="24">
        <f t="shared" si="80"/>
        <v>2</v>
      </c>
      <c r="V133" s="4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</row>
    <row r="134" spans="1:1032" s="10" customFormat="1">
      <c r="A134" s="9">
        <v>13</v>
      </c>
      <c r="B134" s="11">
        <v>1.5</v>
      </c>
      <c r="C134" s="11">
        <v>41.723700000000001</v>
      </c>
      <c r="D134" s="11">
        <v>29.311599999999999</v>
      </c>
      <c r="E134" s="11">
        <v>71.035300000000007</v>
      </c>
      <c r="F134" s="11">
        <v>41.214799999999997</v>
      </c>
      <c r="G134" s="19">
        <v>12.9711</v>
      </c>
      <c r="M134" s="30">
        <f t="shared" si="78"/>
        <v>0</v>
      </c>
      <c r="N134" s="10">
        <v>231.75</v>
      </c>
      <c r="O134" s="10">
        <v>247.5</v>
      </c>
      <c r="P134" s="10">
        <v>348</v>
      </c>
      <c r="Q134" s="10">
        <v>84</v>
      </c>
      <c r="R134" s="10" t="s">
        <v>35</v>
      </c>
      <c r="S134" s="30" t="str">
        <f t="shared" si="79"/>
        <v>NaN</v>
      </c>
      <c r="T134" s="10" t="str">
        <f>T133</f>
        <v>TGA</v>
      </c>
      <c r="U134" s="10">
        <f t="shared" si="80"/>
        <v>2</v>
      </c>
      <c r="V134" s="43"/>
      <c r="ALW134" s="15"/>
      <c r="ALX134" s="15"/>
      <c r="ALY134" s="15"/>
      <c r="ALZ134" s="15"/>
      <c r="AMA134" s="15"/>
      <c r="AMB134" s="15"/>
      <c r="AMC134" s="15"/>
      <c r="AMD134" s="15"/>
      <c r="AME134" s="15"/>
      <c r="AMF134" s="15"/>
      <c r="AMG134" s="15"/>
      <c r="AMH134" s="15"/>
      <c r="AMI134" s="15"/>
      <c r="AMJ134" s="15"/>
      <c r="AMK134" s="15"/>
      <c r="AML134" s="15"/>
      <c r="AMM134" s="15"/>
      <c r="AMN134" s="15"/>
      <c r="AMO134" s="15"/>
      <c r="AMP134" s="15"/>
      <c r="AMQ134" s="15"/>
      <c r="AMR134" s="15"/>
    </row>
    <row r="135" spans="1:1032" s="10" customFormat="1">
      <c r="A135" s="9">
        <v>13</v>
      </c>
      <c r="B135" s="11">
        <v>1.75</v>
      </c>
      <c r="C135" s="11">
        <v>32.759700000000002</v>
      </c>
      <c r="D135" s="11">
        <v>42.387700000000002</v>
      </c>
      <c r="E135" s="11">
        <v>75.147400000000005</v>
      </c>
      <c r="F135" s="11">
        <v>56.305599999999998</v>
      </c>
      <c r="G135" s="19">
        <v>16.240600000000001</v>
      </c>
      <c r="M135" s="30">
        <f t="shared" si="78"/>
        <v>0</v>
      </c>
      <c r="N135" s="10">
        <f>N134</f>
        <v>231.75</v>
      </c>
      <c r="O135" s="10">
        <f t="shared" ref="O135:R139" si="81">O134</f>
        <v>247.5</v>
      </c>
      <c r="P135" s="10">
        <f t="shared" si="81"/>
        <v>348</v>
      </c>
      <c r="Q135" s="10">
        <f t="shared" si="81"/>
        <v>84</v>
      </c>
      <c r="R135" s="10" t="str">
        <f t="shared" si="81"/>
        <v>-</v>
      </c>
      <c r="S135" s="30" t="str">
        <f t="shared" si="79"/>
        <v>NaN</v>
      </c>
      <c r="T135" s="10" t="str">
        <f t="shared" ref="T135:T139" si="82">T134</f>
        <v>TGA</v>
      </c>
      <c r="U135" s="10">
        <f t="shared" si="80"/>
        <v>2</v>
      </c>
      <c r="V135" s="43"/>
      <c r="ALW135" s="15"/>
      <c r="ALX135" s="15"/>
      <c r="ALY135" s="15"/>
      <c r="ALZ135" s="15"/>
      <c r="AMA135" s="15"/>
      <c r="AMB135" s="15"/>
      <c r="AMC135" s="15"/>
      <c r="AMD135" s="15"/>
      <c r="AME135" s="15"/>
      <c r="AMF135" s="15"/>
      <c r="AMG135" s="15"/>
      <c r="AMH135" s="15"/>
      <c r="AMI135" s="15"/>
      <c r="AMJ135" s="15"/>
      <c r="AMK135" s="15"/>
      <c r="AML135" s="15"/>
      <c r="AMM135" s="15"/>
      <c r="AMN135" s="15"/>
      <c r="AMO135" s="15"/>
      <c r="AMP135" s="15"/>
      <c r="AMQ135" s="15"/>
      <c r="AMR135" s="15"/>
    </row>
    <row r="136" spans="1:1032" s="10" customFormat="1">
      <c r="A136" s="9">
        <v>13</v>
      </c>
      <c r="B136" s="11">
        <v>4.1666999999999996</v>
      </c>
      <c r="C136" s="11">
        <v>32.035800000000002</v>
      </c>
      <c r="D136" s="11">
        <v>25.305099999999999</v>
      </c>
      <c r="E136" s="11">
        <v>57.341000000000001</v>
      </c>
      <c r="F136" s="11">
        <v>44.056600000000003</v>
      </c>
      <c r="G136" s="19">
        <v>13.2582</v>
      </c>
      <c r="M136" s="30">
        <f t="shared" si="78"/>
        <v>0</v>
      </c>
      <c r="N136" s="10">
        <f t="shared" ref="N136:N139" si="83">N135</f>
        <v>231.75</v>
      </c>
      <c r="O136" s="10">
        <f t="shared" si="81"/>
        <v>247.5</v>
      </c>
      <c r="P136" s="10">
        <f t="shared" si="81"/>
        <v>348</v>
      </c>
      <c r="Q136" s="10">
        <f t="shared" si="81"/>
        <v>84</v>
      </c>
      <c r="R136" s="10" t="str">
        <f t="shared" si="81"/>
        <v>-</v>
      </c>
      <c r="S136" s="30" t="str">
        <f t="shared" si="79"/>
        <v>NaN</v>
      </c>
      <c r="T136" s="10" t="str">
        <f t="shared" si="82"/>
        <v>TGA</v>
      </c>
      <c r="U136" s="10">
        <f t="shared" si="80"/>
        <v>2</v>
      </c>
      <c r="V136" s="43"/>
      <c r="ALW136" s="15"/>
      <c r="ALX136" s="15"/>
      <c r="ALY136" s="15"/>
      <c r="ALZ136" s="15"/>
      <c r="AMA136" s="15"/>
      <c r="AMB136" s="15"/>
      <c r="AMC136" s="15"/>
      <c r="AMD136" s="15"/>
      <c r="AME136" s="15"/>
      <c r="AMF136" s="15"/>
      <c r="AMG136" s="15"/>
      <c r="AMH136" s="15"/>
      <c r="AMI136" s="15"/>
      <c r="AMJ136" s="15"/>
      <c r="AMK136" s="15"/>
      <c r="AML136" s="15"/>
      <c r="AMM136" s="15"/>
      <c r="AMN136" s="15"/>
      <c r="AMO136" s="15"/>
      <c r="AMP136" s="15"/>
      <c r="AMQ136" s="15"/>
      <c r="AMR136" s="15"/>
    </row>
    <row r="137" spans="1:1032" s="10" customFormat="1">
      <c r="A137" s="9">
        <v>13</v>
      </c>
      <c r="B137" s="11">
        <v>6.1666999999999996</v>
      </c>
      <c r="C137" s="11">
        <v>23.644200000000001</v>
      </c>
      <c r="D137" s="11">
        <v>18.744700000000002</v>
      </c>
      <c r="E137" s="11">
        <v>42.3889</v>
      </c>
      <c r="F137" s="11">
        <v>44.211199999999998</v>
      </c>
      <c r="G137" s="19">
        <v>13.160299999999999</v>
      </c>
      <c r="M137" s="30">
        <f t="shared" si="78"/>
        <v>0</v>
      </c>
      <c r="N137" s="10">
        <f t="shared" si="83"/>
        <v>231.75</v>
      </c>
      <c r="O137" s="10">
        <f t="shared" si="81"/>
        <v>247.5</v>
      </c>
      <c r="P137" s="10">
        <f t="shared" si="81"/>
        <v>348</v>
      </c>
      <c r="Q137" s="10">
        <f t="shared" si="81"/>
        <v>84</v>
      </c>
      <c r="R137" s="10" t="str">
        <f t="shared" si="81"/>
        <v>-</v>
      </c>
      <c r="S137" s="30" t="str">
        <f t="shared" si="79"/>
        <v>NaN</v>
      </c>
      <c r="T137" s="10" t="str">
        <f t="shared" si="82"/>
        <v>TGA</v>
      </c>
      <c r="U137" s="10">
        <f t="shared" si="80"/>
        <v>2</v>
      </c>
      <c r="V137" s="43"/>
      <c r="ALW137" s="15"/>
      <c r="ALX137" s="15"/>
      <c r="ALY137" s="15"/>
      <c r="ALZ137" s="15"/>
      <c r="AMA137" s="15"/>
      <c r="AMB137" s="15"/>
      <c r="AMC137" s="15"/>
      <c r="AMD137" s="15"/>
      <c r="AME137" s="15"/>
      <c r="AMF137" s="15"/>
      <c r="AMG137" s="15"/>
      <c r="AMH137" s="15"/>
      <c r="AMI137" s="15"/>
      <c r="AMJ137" s="15"/>
      <c r="AMK137" s="15"/>
      <c r="AML137" s="15"/>
      <c r="AMM137" s="15"/>
      <c r="AMN137" s="15"/>
      <c r="AMO137" s="15"/>
      <c r="AMP137" s="15"/>
      <c r="AMQ137" s="15"/>
      <c r="AMR137" s="15"/>
    </row>
    <row r="138" spans="1:1032" s="10" customFormat="1">
      <c r="A138" s="9">
        <v>13</v>
      </c>
      <c r="B138" s="11">
        <v>8</v>
      </c>
      <c r="C138" s="11">
        <v>19.839600000000001</v>
      </c>
      <c r="D138" s="11">
        <v>33.632399999999997</v>
      </c>
      <c r="E138" s="11">
        <v>53.472000000000001</v>
      </c>
      <c r="F138" s="11">
        <v>62.936599999999999</v>
      </c>
      <c r="G138" s="19">
        <v>11.968</v>
      </c>
      <c r="M138" s="30">
        <f t="shared" si="78"/>
        <v>0</v>
      </c>
      <c r="N138" s="10">
        <f t="shared" si="83"/>
        <v>231.75</v>
      </c>
      <c r="O138" s="10">
        <f t="shared" si="81"/>
        <v>247.5</v>
      </c>
      <c r="P138" s="10">
        <f t="shared" si="81"/>
        <v>348</v>
      </c>
      <c r="Q138" s="10">
        <f t="shared" si="81"/>
        <v>84</v>
      </c>
      <c r="R138" s="10" t="str">
        <f t="shared" si="81"/>
        <v>-</v>
      </c>
      <c r="S138" s="30" t="str">
        <f t="shared" si="79"/>
        <v>NaN</v>
      </c>
      <c r="T138" s="10" t="str">
        <f t="shared" si="82"/>
        <v>TGA</v>
      </c>
      <c r="U138" s="10">
        <f t="shared" si="80"/>
        <v>2</v>
      </c>
      <c r="V138" s="43"/>
      <c r="ALW138" s="15"/>
      <c r="ALX138" s="15"/>
      <c r="ALY138" s="15"/>
      <c r="ALZ138" s="15"/>
      <c r="AMA138" s="15"/>
      <c r="AMB138" s="15"/>
      <c r="AMC138" s="15"/>
      <c r="AMD138" s="15"/>
      <c r="AME138" s="15"/>
      <c r="AMF138" s="15"/>
      <c r="AMG138" s="15"/>
      <c r="AMH138" s="15"/>
      <c r="AMI138" s="15"/>
      <c r="AMJ138" s="15"/>
      <c r="AMK138" s="15"/>
      <c r="AML138" s="15"/>
      <c r="AMM138" s="15"/>
      <c r="AMN138" s="15"/>
      <c r="AMO138" s="15"/>
      <c r="AMP138" s="15"/>
      <c r="AMQ138" s="15"/>
      <c r="AMR138" s="15"/>
    </row>
    <row r="139" spans="1:1032" s="10" customFormat="1">
      <c r="A139" s="9">
        <v>13</v>
      </c>
      <c r="B139" s="11">
        <v>10</v>
      </c>
      <c r="C139" s="11">
        <v>17.064800000000002</v>
      </c>
      <c r="D139" s="11">
        <v>28.267399999999999</v>
      </c>
      <c r="E139" s="11">
        <v>45.3322</v>
      </c>
      <c r="F139" s="11">
        <v>62.401699999999998</v>
      </c>
      <c r="G139" s="19">
        <v>20.1099</v>
      </c>
      <c r="M139" s="30">
        <f t="shared" si="78"/>
        <v>0</v>
      </c>
      <c r="N139" s="10">
        <f t="shared" si="83"/>
        <v>231.75</v>
      </c>
      <c r="O139" s="10">
        <f t="shared" si="81"/>
        <v>247.5</v>
      </c>
      <c r="P139" s="10">
        <f t="shared" si="81"/>
        <v>348</v>
      </c>
      <c r="Q139" s="10">
        <f t="shared" si="81"/>
        <v>84</v>
      </c>
      <c r="R139" s="10" t="str">
        <f t="shared" si="81"/>
        <v>-</v>
      </c>
      <c r="S139" s="30" t="str">
        <f t="shared" si="79"/>
        <v>NaN</v>
      </c>
      <c r="T139" s="10" t="str">
        <f t="shared" si="82"/>
        <v>TGA</v>
      </c>
      <c r="U139" s="10">
        <f t="shared" si="80"/>
        <v>2</v>
      </c>
      <c r="V139" s="43"/>
      <c r="ALW139" s="15"/>
      <c r="ALX139" s="15"/>
      <c r="ALY139" s="15"/>
      <c r="ALZ139" s="15"/>
      <c r="AMA139" s="15"/>
      <c r="AMB139" s="15"/>
      <c r="AMC139" s="15"/>
      <c r="AMD139" s="15"/>
      <c r="AME139" s="15"/>
      <c r="AMF139" s="15"/>
      <c r="AMG139" s="15"/>
      <c r="AMH139" s="15"/>
      <c r="AMI139" s="15"/>
      <c r="AMJ139" s="15"/>
      <c r="AMK139" s="15"/>
      <c r="AML139" s="15"/>
      <c r="AMM139" s="15"/>
      <c r="AMN139" s="15"/>
      <c r="AMO139" s="15"/>
      <c r="AMP139" s="15"/>
      <c r="AMQ139" s="15"/>
      <c r="AMR139" s="15"/>
    </row>
    <row r="140" spans="1:1032" s="28" customFormat="1">
      <c r="A140" s="21">
        <v>14</v>
      </c>
      <c r="B140" s="22">
        <v>-3</v>
      </c>
      <c r="C140" s="22">
        <v>25.6706</v>
      </c>
      <c r="D140" s="22">
        <v>20.465399999999999</v>
      </c>
      <c r="E140" s="22">
        <v>46.135899999999999</v>
      </c>
      <c r="F140" s="22">
        <v>42.787399999999998</v>
      </c>
      <c r="G140" s="23">
        <v>70.302000000000007</v>
      </c>
      <c r="H140" s="24">
        <v>97.5</v>
      </c>
      <c r="I140" s="24">
        <v>97.5</v>
      </c>
      <c r="J140" s="24">
        <v>100</v>
      </c>
      <c r="K140" s="24">
        <v>95</v>
      </c>
      <c r="L140" s="24">
        <v>0</v>
      </c>
      <c r="M140" s="30">
        <f t="shared" si="78"/>
        <v>0</v>
      </c>
      <c r="N140" s="24"/>
      <c r="O140" s="24"/>
      <c r="P140" s="24"/>
      <c r="Q140" s="24"/>
      <c r="R140" s="24"/>
      <c r="S140" s="30">
        <f t="shared" si="79"/>
        <v>0</v>
      </c>
      <c r="T140" s="24" t="s">
        <v>29</v>
      </c>
      <c r="U140" s="24">
        <f t="shared" si="80"/>
        <v>2</v>
      </c>
      <c r="V140" s="4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</row>
    <row r="141" spans="1:1032">
      <c r="A141" s="9">
        <v>14</v>
      </c>
      <c r="B141" s="11">
        <v>1.25</v>
      </c>
      <c r="C141" s="11">
        <v>25.7818</v>
      </c>
      <c r="D141" s="11">
        <v>44.0122</v>
      </c>
      <c r="E141" s="11">
        <v>69.793999999999997</v>
      </c>
      <c r="F141" s="11">
        <v>63.573399999999999</v>
      </c>
      <c r="G141" s="19">
        <v>19.268899999999999</v>
      </c>
      <c r="M141" s="30">
        <f t="shared" si="78"/>
        <v>0</v>
      </c>
      <c r="N141" s="10">
        <v>279.8</v>
      </c>
      <c r="O141" s="10">
        <v>297</v>
      </c>
      <c r="P141" s="10">
        <v>366</v>
      </c>
      <c r="Q141" s="10">
        <v>117</v>
      </c>
      <c r="R141" s="10">
        <v>0</v>
      </c>
      <c r="S141" s="30">
        <f t="shared" si="79"/>
        <v>0</v>
      </c>
      <c r="T141" s="10" t="str">
        <f>T140</f>
        <v>TGA</v>
      </c>
      <c r="U141" s="10">
        <f t="shared" si="80"/>
        <v>2</v>
      </c>
    </row>
    <row r="142" spans="1:1032">
      <c r="A142" s="9">
        <v>14</v>
      </c>
      <c r="B142" s="11">
        <v>3.5</v>
      </c>
      <c r="C142" s="11">
        <v>23.145499999999998</v>
      </c>
      <c r="D142" s="11">
        <v>33.515599999999999</v>
      </c>
      <c r="E142" s="11">
        <v>56.661099999999998</v>
      </c>
      <c r="F142" s="11">
        <v>58.8947</v>
      </c>
      <c r="G142" s="19">
        <v>29.838699999999999</v>
      </c>
      <c r="M142" s="30">
        <f t="shared" si="78"/>
        <v>0</v>
      </c>
      <c r="N142" s="10">
        <f>N141</f>
        <v>279.8</v>
      </c>
      <c r="O142" s="10">
        <f t="shared" ref="O142:R146" si="84">O141</f>
        <v>297</v>
      </c>
      <c r="P142" s="10">
        <f t="shared" si="84"/>
        <v>366</v>
      </c>
      <c r="Q142" s="10">
        <f t="shared" si="84"/>
        <v>117</v>
      </c>
      <c r="R142" s="10">
        <f t="shared" si="84"/>
        <v>0</v>
      </c>
      <c r="S142" s="30">
        <f t="shared" si="79"/>
        <v>0</v>
      </c>
      <c r="T142" s="10" t="str">
        <f t="shared" ref="T142:T146" si="85">T141</f>
        <v>TGA</v>
      </c>
      <c r="U142" s="10">
        <f t="shared" si="80"/>
        <v>2</v>
      </c>
    </row>
    <row r="143" spans="1:1032">
      <c r="A143" s="9">
        <v>14</v>
      </c>
      <c r="B143" s="11">
        <v>5.8333000000000004</v>
      </c>
      <c r="C143" s="11">
        <v>11.590299999999999</v>
      </c>
      <c r="D143" s="11">
        <v>16.945399999999999</v>
      </c>
      <c r="E143" s="11">
        <v>28.535699999999999</v>
      </c>
      <c r="F143" s="11">
        <v>58.848500000000001</v>
      </c>
      <c r="G143" s="19">
        <v>104.379</v>
      </c>
      <c r="M143" s="30">
        <f t="shared" si="78"/>
        <v>0</v>
      </c>
      <c r="N143" s="10">
        <f t="shared" ref="N143:N146" si="86">N142</f>
        <v>279.8</v>
      </c>
      <c r="O143" s="10">
        <f t="shared" si="84"/>
        <v>297</v>
      </c>
      <c r="P143" s="10">
        <f t="shared" si="84"/>
        <v>366</v>
      </c>
      <c r="Q143" s="10">
        <f t="shared" si="84"/>
        <v>117</v>
      </c>
      <c r="R143" s="10">
        <f t="shared" si="84"/>
        <v>0</v>
      </c>
      <c r="S143" s="30">
        <f t="shared" si="79"/>
        <v>0</v>
      </c>
      <c r="T143" s="10" t="str">
        <f t="shared" si="85"/>
        <v>TGA</v>
      </c>
      <c r="U143" s="10">
        <f t="shared" si="80"/>
        <v>2</v>
      </c>
    </row>
    <row r="144" spans="1:1032" s="10" customFormat="1">
      <c r="A144" s="9">
        <v>14</v>
      </c>
      <c r="B144" s="11">
        <v>7.8333000000000004</v>
      </c>
      <c r="C144" s="11">
        <v>11.007300000000001</v>
      </c>
      <c r="D144" s="11">
        <v>16.1708</v>
      </c>
      <c r="E144" s="11">
        <v>27.1782</v>
      </c>
      <c r="F144" s="11">
        <v>59.637500000000003</v>
      </c>
      <c r="G144" s="19">
        <v>94.940200000000004</v>
      </c>
      <c r="M144" s="30">
        <f t="shared" si="78"/>
        <v>0</v>
      </c>
      <c r="N144" s="10">
        <f t="shared" si="86"/>
        <v>279.8</v>
      </c>
      <c r="O144" s="10">
        <f t="shared" si="84"/>
        <v>297</v>
      </c>
      <c r="P144" s="10">
        <f t="shared" si="84"/>
        <v>366</v>
      </c>
      <c r="Q144" s="10">
        <f t="shared" si="84"/>
        <v>117</v>
      </c>
      <c r="R144" s="10">
        <f t="shared" si="84"/>
        <v>0</v>
      </c>
      <c r="S144" s="30">
        <f t="shared" si="79"/>
        <v>0</v>
      </c>
      <c r="T144" s="10" t="str">
        <f t="shared" si="85"/>
        <v>TGA</v>
      </c>
      <c r="U144" s="10">
        <f t="shared" si="80"/>
        <v>2</v>
      </c>
      <c r="V144" s="43"/>
      <c r="ALW144" s="15"/>
      <c r="ALX144" s="15"/>
      <c r="ALY144" s="15"/>
      <c r="ALZ144" s="15"/>
      <c r="AMA144" s="15"/>
      <c r="AMB144" s="15"/>
      <c r="AMC144" s="15"/>
      <c r="AMD144" s="15"/>
      <c r="AME144" s="15"/>
      <c r="AMF144" s="15"/>
      <c r="AMG144" s="15"/>
      <c r="AMH144" s="15"/>
      <c r="AMI144" s="15"/>
      <c r="AMJ144" s="15"/>
      <c r="AMK144" s="15"/>
      <c r="AML144" s="15"/>
      <c r="AMM144" s="15"/>
      <c r="AMN144" s="15"/>
      <c r="AMO144" s="15"/>
      <c r="AMP144" s="15"/>
      <c r="AMQ144" s="15"/>
      <c r="AMR144" s="15"/>
    </row>
    <row r="145" spans="1:1032" s="10" customFormat="1">
      <c r="A145" s="9">
        <v>14</v>
      </c>
      <c r="B145" s="11">
        <v>9.6667000000000005</v>
      </c>
      <c r="C145" s="11">
        <v>8.3634000000000004</v>
      </c>
      <c r="D145" s="11">
        <v>17.247</v>
      </c>
      <c r="E145" s="11">
        <v>25.610399999999998</v>
      </c>
      <c r="F145" s="11">
        <v>64.096400000000003</v>
      </c>
      <c r="G145" s="19">
        <v>104.78440000000001</v>
      </c>
      <c r="M145" s="30">
        <f t="shared" si="78"/>
        <v>0</v>
      </c>
      <c r="N145" s="10">
        <f t="shared" si="86"/>
        <v>279.8</v>
      </c>
      <c r="O145" s="10">
        <f t="shared" si="84"/>
        <v>297</v>
      </c>
      <c r="P145" s="10">
        <f t="shared" si="84"/>
        <v>366</v>
      </c>
      <c r="Q145" s="10">
        <f t="shared" si="84"/>
        <v>117</v>
      </c>
      <c r="R145" s="10">
        <f t="shared" si="84"/>
        <v>0</v>
      </c>
      <c r="S145" s="30">
        <f t="shared" si="79"/>
        <v>0</v>
      </c>
      <c r="T145" s="10" t="str">
        <f t="shared" si="85"/>
        <v>TGA</v>
      </c>
      <c r="U145" s="10">
        <f t="shared" si="80"/>
        <v>2</v>
      </c>
      <c r="V145" s="43"/>
      <c r="ALW145" s="15"/>
      <c r="ALX145" s="15"/>
      <c r="ALY145" s="15"/>
      <c r="ALZ145" s="15"/>
      <c r="AMA145" s="15"/>
      <c r="AMB145" s="15"/>
      <c r="AMC145" s="15"/>
      <c r="AMD145" s="15"/>
      <c r="AME145" s="15"/>
      <c r="AMF145" s="15"/>
      <c r="AMG145" s="15"/>
      <c r="AMH145" s="15"/>
      <c r="AMI145" s="15"/>
      <c r="AMJ145" s="15"/>
      <c r="AMK145" s="15"/>
      <c r="AML145" s="15"/>
      <c r="AMM145" s="15"/>
      <c r="AMN145" s="15"/>
      <c r="AMO145" s="15"/>
      <c r="AMP145" s="15"/>
      <c r="AMQ145" s="15"/>
      <c r="AMR145" s="15"/>
    </row>
    <row r="146" spans="1:1032">
      <c r="A146" s="9">
        <v>14</v>
      </c>
      <c r="B146" s="11">
        <v>11.333299999999999</v>
      </c>
      <c r="C146" s="11">
        <v>15.8086</v>
      </c>
      <c r="D146" s="11">
        <v>30.7057</v>
      </c>
      <c r="E146" s="11">
        <v>46.514299999999999</v>
      </c>
      <c r="F146" s="11">
        <v>65.767499999999998</v>
      </c>
      <c r="G146" s="19">
        <v>95.838200000000001</v>
      </c>
      <c r="M146" s="30">
        <f t="shared" si="78"/>
        <v>0</v>
      </c>
      <c r="N146" s="10">
        <f t="shared" si="86"/>
        <v>279.8</v>
      </c>
      <c r="O146" s="10">
        <f t="shared" si="84"/>
        <v>297</v>
      </c>
      <c r="P146" s="10">
        <f t="shared" si="84"/>
        <v>366</v>
      </c>
      <c r="Q146" s="10">
        <f t="shared" si="84"/>
        <v>117</v>
      </c>
      <c r="R146" s="10">
        <f t="shared" si="84"/>
        <v>0</v>
      </c>
      <c r="S146" s="30">
        <f t="shared" si="79"/>
        <v>0</v>
      </c>
      <c r="T146" s="10" t="str">
        <f t="shared" si="85"/>
        <v>TGA</v>
      </c>
      <c r="U146" s="10">
        <f t="shared" si="80"/>
        <v>2</v>
      </c>
    </row>
    <row r="147" spans="1:1032" s="28" customFormat="1">
      <c r="A147" s="21">
        <v>15</v>
      </c>
      <c r="B147" s="22">
        <v>-3</v>
      </c>
      <c r="C147" s="22">
        <v>21.044899999999998</v>
      </c>
      <c r="D147" s="22">
        <v>12.194000000000001</v>
      </c>
      <c r="E147" s="22">
        <v>33.238900000000001</v>
      </c>
      <c r="F147" s="22">
        <v>36.258400000000002</v>
      </c>
      <c r="G147" s="23">
        <v>49.929000000000002</v>
      </c>
      <c r="H147" s="24">
        <v>115.67</v>
      </c>
      <c r="I147" s="24">
        <v>117</v>
      </c>
      <c r="J147" s="24">
        <v>124</v>
      </c>
      <c r="K147" s="24">
        <v>106</v>
      </c>
      <c r="L147" s="24">
        <v>32.049999999999997</v>
      </c>
      <c r="M147" s="30">
        <f t="shared" si="78"/>
        <v>1</v>
      </c>
      <c r="N147" s="24"/>
      <c r="O147" s="24"/>
      <c r="P147" s="24"/>
      <c r="Q147" s="24"/>
      <c r="R147" s="24"/>
      <c r="S147" s="30">
        <f t="shared" si="79"/>
        <v>0</v>
      </c>
      <c r="T147" s="24" t="s">
        <v>29</v>
      </c>
      <c r="U147" s="24">
        <f t="shared" si="80"/>
        <v>2</v>
      </c>
      <c r="V147" s="4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</row>
    <row r="148" spans="1:1032" s="10" customFormat="1">
      <c r="A148" s="9">
        <v>15</v>
      </c>
      <c r="B148" s="11">
        <v>1.3332999999999999</v>
      </c>
      <c r="C148" s="11">
        <v>24.7698</v>
      </c>
      <c r="D148" s="11">
        <v>42.402299999999997</v>
      </c>
      <c r="E148" s="11">
        <v>67.1721</v>
      </c>
      <c r="F148" s="11">
        <v>62.403700000000001</v>
      </c>
      <c r="G148" s="19">
        <v>19.443100000000001</v>
      </c>
      <c r="M148" s="30">
        <f t="shared" si="78"/>
        <v>0</v>
      </c>
      <c r="N148" s="10">
        <v>150.66999999999999</v>
      </c>
      <c r="O148" s="10">
        <v>130.5</v>
      </c>
      <c r="P148" s="10">
        <v>254</v>
      </c>
      <c r="Q148" s="10">
        <v>111</v>
      </c>
      <c r="R148" s="10">
        <v>21.95</v>
      </c>
      <c r="S148" s="30">
        <f t="shared" si="79"/>
        <v>1</v>
      </c>
      <c r="T148" s="10" t="str">
        <f>T147</f>
        <v>TGA</v>
      </c>
      <c r="U148" s="10">
        <f t="shared" si="80"/>
        <v>2</v>
      </c>
      <c r="V148" s="43"/>
      <c r="ALW148" s="15"/>
      <c r="ALX148" s="15"/>
      <c r="ALY148" s="15"/>
      <c r="ALZ148" s="15"/>
      <c r="AMA148" s="15"/>
      <c r="AMB148" s="15"/>
      <c r="AMC148" s="15"/>
      <c r="AMD148" s="15"/>
      <c r="AME148" s="15"/>
      <c r="AMF148" s="15"/>
      <c r="AMG148" s="15"/>
      <c r="AMH148" s="15"/>
      <c r="AMI148" s="15"/>
      <c r="AMJ148" s="15"/>
      <c r="AMK148" s="15"/>
      <c r="AML148" s="15"/>
      <c r="AMM148" s="15"/>
      <c r="AMN148" s="15"/>
      <c r="AMO148" s="15"/>
      <c r="AMP148" s="15"/>
      <c r="AMQ148" s="15"/>
      <c r="AMR148" s="15"/>
    </row>
    <row r="149" spans="1:1032" s="10" customFormat="1">
      <c r="A149" s="9">
        <v>15</v>
      </c>
      <c r="B149" s="11">
        <v>3.3332999999999999</v>
      </c>
      <c r="C149" s="11">
        <v>21.5717</v>
      </c>
      <c r="D149" s="11">
        <v>42.27</v>
      </c>
      <c r="E149" s="11">
        <v>63.841700000000003</v>
      </c>
      <c r="F149" s="11">
        <v>65.041200000000003</v>
      </c>
      <c r="G149" s="19">
        <v>36.0212</v>
      </c>
      <c r="M149" s="30">
        <f t="shared" si="78"/>
        <v>0</v>
      </c>
      <c r="N149" s="10">
        <f>N148</f>
        <v>150.66999999999999</v>
      </c>
      <c r="O149" s="10">
        <f t="shared" ref="O149:R152" si="87">O148</f>
        <v>130.5</v>
      </c>
      <c r="P149" s="10">
        <f t="shared" si="87"/>
        <v>254</v>
      </c>
      <c r="Q149" s="10">
        <f t="shared" si="87"/>
        <v>111</v>
      </c>
      <c r="R149" s="10">
        <f t="shared" si="87"/>
        <v>21.95</v>
      </c>
      <c r="S149" s="30">
        <f t="shared" si="79"/>
        <v>1</v>
      </c>
      <c r="T149" s="10" t="str">
        <f t="shared" ref="T149:T152" si="88">T148</f>
        <v>TGA</v>
      </c>
      <c r="U149" s="10">
        <f t="shared" si="80"/>
        <v>2</v>
      </c>
      <c r="V149" s="43"/>
      <c r="ALW149" s="15"/>
      <c r="ALX149" s="15"/>
      <c r="ALY149" s="15"/>
      <c r="ALZ149" s="15"/>
      <c r="AMA149" s="15"/>
      <c r="AMB149" s="15"/>
      <c r="AMC149" s="15"/>
      <c r="AMD149" s="15"/>
      <c r="AME149" s="15"/>
      <c r="AMF149" s="15"/>
      <c r="AMG149" s="15"/>
      <c r="AMH149" s="15"/>
      <c r="AMI149" s="15"/>
      <c r="AMJ149" s="15"/>
      <c r="AMK149" s="15"/>
      <c r="AML149" s="15"/>
      <c r="AMM149" s="15"/>
      <c r="AMN149" s="15"/>
      <c r="AMO149" s="15"/>
      <c r="AMP149" s="15"/>
      <c r="AMQ149" s="15"/>
      <c r="AMR149" s="15"/>
    </row>
    <row r="150" spans="1:1032">
      <c r="A150" s="9">
        <v>15</v>
      </c>
      <c r="B150" s="11">
        <v>5.6666999999999996</v>
      </c>
      <c r="C150" s="11">
        <v>20.497</v>
      </c>
      <c r="D150" s="11">
        <v>35.131799999999998</v>
      </c>
      <c r="E150" s="11">
        <v>55.628700000000002</v>
      </c>
      <c r="F150" s="11">
        <v>63.156599999999997</v>
      </c>
      <c r="G150" s="19">
        <v>27.7319</v>
      </c>
      <c r="M150" s="30">
        <f t="shared" si="78"/>
        <v>0</v>
      </c>
      <c r="N150" s="10">
        <f t="shared" ref="N150:N152" si="89">N149</f>
        <v>150.66999999999999</v>
      </c>
      <c r="O150" s="10">
        <f t="shared" si="87"/>
        <v>130.5</v>
      </c>
      <c r="P150" s="10">
        <f t="shared" si="87"/>
        <v>254</v>
      </c>
      <c r="Q150" s="10">
        <f t="shared" si="87"/>
        <v>111</v>
      </c>
      <c r="R150" s="10">
        <f t="shared" si="87"/>
        <v>21.95</v>
      </c>
      <c r="S150" s="30">
        <f t="shared" si="79"/>
        <v>1</v>
      </c>
      <c r="T150" s="10" t="str">
        <f t="shared" si="88"/>
        <v>TGA</v>
      </c>
      <c r="U150" s="10">
        <f t="shared" si="80"/>
        <v>2</v>
      </c>
    </row>
    <row r="151" spans="1:1032" s="10" customFormat="1">
      <c r="A151" s="9">
        <v>15</v>
      </c>
      <c r="B151" s="11">
        <v>8.1667000000000005</v>
      </c>
      <c r="C151" s="11">
        <v>23.592099999999999</v>
      </c>
      <c r="D151" s="11">
        <v>38.364800000000002</v>
      </c>
      <c r="E151" s="11">
        <v>61.956899999999997</v>
      </c>
      <c r="F151" s="11">
        <v>61.586599999999997</v>
      </c>
      <c r="G151" s="19">
        <v>18.551600000000001</v>
      </c>
      <c r="M151" s="30">
        <f t="shared" si="78"/>
        <v>0</v>
      </c>
      <c r="N151" s="10">
        <f t="shared" si="89"/>
        <v>150.66999999999999</v>
      </c>
      <c r="O151" s="10">
        <f t="shared" si="87"/>
        <v>130.5</v>
      </c>
      <c r="P151" s="10">
        <f t="shared" si="87"/>
        <v>254</v>
      </c>
      <c r="Q151" s="10">
        <f t="shared" si="87"/>
        <v>111</v>
      </c>
      <c r="R151" s="10">
        <f t="shared" si="87"/>
        <v>21.95</v>
      </c>
      <c r="S151" s="30">
        <f t="shared" si="79"/>
        <v>1</v>
      </c>
      <c r="T151" s="10" t="str">
        <f t="shared" si="88"/>
        <v>TGA</v>
      </c>
      <c r="U151" s="10">
        <f t="shared" si="80"/>
        <v>2</v>
      </c>
      <c r="V151" s="43"/>
      <c r="ALW151" s="15"/>
      <c r="ALX151" s="15"/>
      <c r="ALY151" s="15"/>
      <c r="ALZ151" s="15"/>
      <c r="AMA151" s="15"/>
      <c r="AMB151" s="15"/>
      <c r="AMC151" s="15"/>
      <c r="AMD151" s="15"/>
      <c r="AME151" s="15"/>
      <c r="AMF151" s="15"/>
      <c r="AMG151" s="15"/>
      <c r="AMH151" s="15"/>
      <c r="AMI151" s="15"/>
      <c r="AMJ151" s="15"/>
      <c r="AMK151" s="15"/>
      <c r="AML151" s="15"/>
      <c r="AMM151" s="15"/>
      <c r="AMN151" s="15"/>
      <c r="AMO151" s="15"/>
      <c r="AMP151" s="15"/>
      <c r="AMQ151" s="15"/>
      <c r="AMR151" s="15"/>
    </row>
    <row r="152" spans="1:1032">
      <c r="A152" s="9">
        <v>15</v>
      </c>
      <c r="B152" s="11">
        <v>10</v>
      </c>
      <c r="C152" s="11">
        <v>21.787500000000001</v>
      </c>
      <c r="D152" s="11">
        <v>30.3293</v>
      </c>
      <c r="E152" s="11">
        <v>52.116799999999998</v>
      </c>
      <c r="F152" s="11">
        <v>55.253599999999999</v>
      </c>
      <c r="G152" s="19">
        <v>31.767099999999999</v>
      </c>
      <c r="M152" s="30">
        <f t="shared" si="78"/>
        <v>0</v>
      </c>
      <c r="N152" s="10">
        <f t="shared" si="89"/>
        <v>150.66999999999999</v>
      </c>
      <c r="O152" s="10">
        <f t="shared" si="87"/>
        <v>130.5</v>
      </c>
      <c r="P152" s="10">
        <f t="shared" si="87"/>
        <v>254</v>
      </c>
      <c r="Q152" s="10">
        <f t="shared" si="87"/>
        <v>111</v>
      </c>
      <c r="R152" s="10">
        <f t="shared" si="87"/>
        <v>21.95</v>
      </c>
      <c r="S152" s="30">
        <f t="shared" si="79"/>
        <v>1</v>
      </c>
      <c r="T152" s="10" t="str">
        <f t="shared" si="88"/>
        <v>TGA</v>
      </c>
      <c r="U152" s="10">
        <f t="shared" si="80"/>
        <v>2</v>
      </c>
    </row>
    <row r="153" spans="1:1032" s="28" customFormat="1">
      <c r="A153" s="21">
        <v>17</v>
      </c>
      <c r="B153" s="22">
        <v>-3</v>
      </c>
      <c r="C153" s="22">
        <v>24.591200000000001</v>
      </c>
      <c r="D153" s="22">
        <v>7.9161000000000001</v>
      </c>
      <c r="E153" s="22">
        <v>32.507300000000001</v>
      </c>
      <c r="F153" s="22">
        <v>24.508299999999998</v>
      </c>
      <c r="G153" s="23">
        <v>32.662999999999997</v>
      </c>
      <c r="H153" s="24">
        <v>81</v>
      </c>
      <c r="I153" s="24">
        <v>81</v>
      </c>
      <c r="J153" s="24">
        <v>82</v>
      </c>
      <c r="K153" s="24">
        <v>80</v>
      </c>
      <c r="L153" s="24">
        <v>0</v>
      </c>
      <c r="M153" s="30">
        <f t="shared" si="78"/>
        <v>0</v>
      </c>
      <c r="N153" s="24"/>
      <c r="O153" s="24"/>
      <c r="P153" s="24"/>
      <c r="Q153" s="24"/>
      <c r="R153" s="24"/>
      <c r="S153" s="30">
        <f t="shared" si="79"/>
        <v>0</v>
      </c>
      <c r="T153" s="24" t="s">
        <v>28</v>
      </c>
      <c r="U153" s="24">
        <f t="shared" si="80"/>
        <v>1</v>
      </c>
      <c r="V153" s="4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</row>
    <row r="154" spans="1:1032">
      <c r="A154" s="9">
        <v>17</v>
      </c>
      <c r="B154" s="11">
        <v>1</v>
      </c>
      <c r="C154" s="11">
        <v>37.717599999999997</v>
      </c>
      <c r="D154" s="11">
        <v>15.4672</v>
      </c>
      <c r="E154" s="11">
        <v>53.184800000000003</v>
      </c>
      <c r="F154" s="11">
        <v>28.072900000000001</v>
      </c>
      <c r="G154" s="19">
        <v>28.968900000000001</v>
      </c>
      <c r="M154" s="30">
        <f t="shared" si="78"/>
        <v>0</v>
      </c>
      <c r="N154" s="10">
        <v>198</v>
      </c>
      <c r="O154" s="10">
        <v>162</v>
      </c>
      <c r="P154" s="10">
        <v>285</v>
      </c>
      <c r="Q154" s="10">
        <v>147</v>
      </c>
      <c r="R154" s="10">
        <v>227.93</v>
      </c>
      <c r="S154" s="30">
        <f t="shared" si="79"/>
        <v>2</v>
      </c>
      <c r="T154" s="10" t="str">
        <f>T153</f>
        <v>HLHS</v>
      </c>
      <c r="U154" s="10">
        <f t="shared" si="80"/>
        <v>1</v>
      </c>
    </row>
    <row r="155" spans="1:1032">
      <c r="A155" s="9">
        <v>17</v>
      </c>
      <c r="B155" s="11">
        <v>2</v>
      </c>
      <c r="C155" s="11">
        <v>36.916200000000003</v>
      </c>
      <c r="D155" s="11">
        <v>20.334199999999999</v>
      </c>
      <c r="E155" s="11">
        <v>57.250399999999999</v>
      </c>
      <c r="F155" s="11">
        <v>35.119799999999998</v>
      </c>
      <c r="G155" s="19">
        <v>40.904299999999999</v>
      </c>
      <c r="M155" s="30">
        <f t="shared" si="78"/>
        <v>0</v>
      </c>
      <c r="N155" s="10">
        <f>N154</f>
        <v>198</v>
      </c>
      <c r="O155" s="10">
        <f t="shared" ref="O155:R160" si="90">O154</f>
        <v>162</v>
      </c>
      <c r="P155" s="10">
        <f t="shared" si="90"/>
        <v>285</v>
      </c>
      <c r="Q155" s="10">
        <f t="shared" si="90"/>
        <v>147</v>
      </c>
      <c r="R155" s="10">
        <f t="shared" si="90"/>
        <v>227.93</v>
      </c>
      <c r="S155" s="30">
        <f t="shared" si="79"/>
        <v>2</v>
      </c>
      <c r="T155" s="10" t="str">
        <f t="shared" ref="T155:T160" si="91">T154</f>
        <v>HLHS</v>
      </c>
      <c r="U155" s="10">
        <f t="shared" si="80"/>
        <v>1</v>
      </c>
    </row>
    <row r="156" spans="1:1032">
      <c r="A156" s="9">
        <v>17</v>
      </c>
      <c r="B156" s="11">
        <v>3.3332999999999999</v>
      </c>
      <c r="C156" s="11">
        <v>43.962600000000002</v>
      </c>
      <c r="D156" s="11">
        <v>29.944800000000001</v>
      </c>
      <c r="E156" s="11">
        <v>73.907399999999996</v>
      </c>
      <c r="F156" s="11">
        <v>40.354900000000001</v>
      </c>
      <c r="G156" s="19">
        <v>15.2552</v>
      </c>
      <c r="M156" s="30">
        <f t="shared" si="78"/>
        <v>0</v>
      </c>
      <c r="N156" s="10">
        <f t="shared" ref="N156:N160" si="92">N155</f>
        <v>198</v>
      </c>
      <c r="O156" s="10">
        <f t="shared" si="90"/>
        <v>162</v>
      </c>
      <c r="P156" s="10">
        <f t="shared" si="90"/>
        <v>285</v>
      </c>
      <c r="Q156" s="10">
        <f t="shared" si="90"/>
        <v>147</v>
      </c>
      <c r="R156" s="10">
        <f t="shared" si="90"/>
        <v>227.93</v>
      </c>
      <c r="S156" s="30">
        <f t="shared" si="79"/>
        <v>2</v>
      </c>
      <c r="T156" s="10" t="str">
        <f t="shared" si="91"/>
        <v>HLHS</v>
      </c>
      <c r="U156" s="10">
        <f t="shared" si="80"/>
        <v>1</v>
      </c>
    </row>
    <row r="157" spans="1:1032">
      <c r="A157" s="9">
        <v>17</v>
      </c>
      <c r="B157" s="11">
        <v>5.3333000000000004</v>
      </c>
      <c r="C157" s="11">
        <v>33.783299999999997</v>
      </c>
      <c r="D157" s="11">
        <v>17.138300000000001</v>
      </c>
      <c r="E157" s="11">
        <v>50.921599999999998</v>
      </c>
      <c r="F157" s="11">
        <v>33.2378</v>
      </c>
      <c r="G157" s="19">
        <v>31.448899999999998</v>
      </c>
      <c r="M157" s="30">
        <f t="shared" si="78"/>
        <v>0</v>
      </c>
      <c r="N157" s="10">
        <f t="shared" si="92"/>
        <v>198</v>
      </c>
      <c r="O157" s="10">
        <f t="shared" si="90"/>
        <v>162</v>
      </c>
      <c r="P157" s="10">
        <f t="shared" si="90"/>
        <v>285</v>
      </c>
      <c r="Q157" s="10">
        <f t="shared" si="90"/>
        <v>147</v>
      </c>
      <c r="R157" s="10">
        <f t="shared" si="90"/>
        <v>227.93</v>
      </c>
      <c r="S157" s="30">
        <f t="shared" si="79"/>
        <v>2</v>
      </c>
      <c r="T157" s="10" t="str">
        <f t="shared" si="91"/>
        <v>HLHS</v>
      </c>
      <c r="U157" s="10">
        <f t="shared" si="80"/>
        <v>1</v>
      </c>
    </row>
    <row r="158" spans="1:1032">
      <c r="A158" s="9">
        <v>17</v>
      </c>
      <c r="B158" s="11">
        <v>7.3333000000000004</v>
      </c>
      <c r="C158" s="11">
        <v>31.294699999999999</v>
      </c>
      <c r="D158" s="11">
        <v>19.197199999999999</v>
      </c>
      <c r="E158" s="11">
        <v>50.491900000000001</v>
      </c>
      <c r="F158" s="11">
        <v>37.442100000000003</v>
      </c>
      <c r="G158" s="19">
        <v>24.104500000000002</v>
      </c>
      <c r="M158" s="30">
        <f t="shared" si="78"/>
        <v>0</v>
      </c>
      <c r="N158" s="10">
        <f t="shared" si="92"/>
        <v>198</v>
      </c>
      <c r="O158" s="10">
        <f t="shared" si="90"/>
        <v>162</v>
      </c>
      <c r="P158" s="10">
        <f t="shared" si="90"/>
        <v>285</v>
      </c>
      <c r="Q158" s="10">
        <f t="shared" si="90"/>
        <v>147</v>
      </c>
      <c r="R158" s="10">
        <f t="shared" si="90"/>
        <v>227.93</v>
      </c>
      <c r="S158" s="30">
        <f t="shared" si="79"/>
        <v>2</v>
      </c>
      <c r="T158" s="10" t="str">
        <f t="shared" si="91"/>
        <v>HLHS</v>
      </c>
      <c r="U158" s="10">
        <f t="shared" si="80"/>
        <v>1</v>
      </c>
    </row>
    <row r="159" spans="1:1032" s="10" customFormat="1">
      <c r="A159" s="9">
        <v>17</v>
      </c>
      <c r="B159" s="11">
        <v>9.3332999999999995</v>
      </c>
      <c r="C159" s="11">
        <v>40.722299999999997</v>
      </c>
      <c r="D159" s="11">
        <v>30.03</v>
      </c>
      <c r="E159" s="11">
        <v>70.752200000000002</v>
      </c>
      <c r="F159" s="11">
        <v>41.891199999999998</v>
      </c>
      <c r="G159" s="19">
        <v>13.786799999999999</v>
      </c>
      <c r="M159" s="30">
        <f t="shared" si="78"/>
        <v>0</v>
      </c>
      <c r="N159" s="10">
        <f t="shared" si="92"/>
        <v>198</v>
      </c>
      <c r="O159" s="10">
        <f t="shared" si="90"/>
        <v>162</v>
      </c>
      <c r="P159" s="10">
        <f t="shared" si="90"/>
        <v>285</v>
      </c>
      <c r="Q159" s="10">
        <f t="shared" si="90"/>
        <v>147</v>
      </c>
      <c r="R159" s="10">
        <f t="shared" si="90"/>
        <v>227.93</v>
      </c>
      <c r="S159" s="30">
        <f t="shared" si="79"/>
        <v>2</v>
      </c>
      <c r="T159" s="10" t="str">
        <f t="shared" si="91"/>
        <v>HLHS</v>
      </c>
      <c r="U159" s="10">
        <f t="shared" si="80"/>
        <v>1</v>
      </c>
      <c r="V159" s="43"/>
      <c r="ALW159" s="15"/>
      <c r="ALX159" s="15"/>
      <c r="ALY159" s="15"/>
      <c r="ALZ159" s="15"/>
      <c r="AMA159" s="15"/>
      <c r="AMB159" s="15"/>
      <c r="AMC159" s="15"/>
      <c r="AMD159" s="15"/>
      <c r="AME159" s="15"/>
      <c r="AMF159" s="15"/>
      <c r="AMG159" s="15"/>
      <c r="AMH159" s="15"/>
      <c r="AMI159" s="15"/>
      <c r="AMJ159" s="15"/>
      <c r="AMK159" s="15"/>
      <c r="AML159" s="15"/>
      <c r="AMM159" s="15"/>
      <c r="AMN159" s="15"/>
      <c r="AMO159" s="15"/>
      <c r="AMP159" s="15"/>
      <c r="AMQ159" s="15"/>
      <c r="AMR159" s="15"/>
    </row>
    <row r="160" spans="1:1032">
      <c r="A160" s="9">
        <v>17</v>
      </c>
      <c r="B160" s="11">
        <v>11.333299999999999</v>
      </c>
      <c r="C160" s="11">
        <v>40.862699999999997</v>
      </c>
      <c r="D160" s="11">
        <v>26.611699999999999</v>
      </c>
      <c r="E160" s="11">
        <v>67.474400000000003</v>
      </c>
      <c r="F160" s="11">
        <v>38.785600000000002</v>
      </c>
      <c r="G160" s="19">
        <v>15.509399999999999</v>
      </c>
      <c r="M160" s="30">
        <f t="shared" si="78"/>
        <v>0</v>
      </c>
      <c r="N160" s="10">
        <f t="shared" si="92"/>
        <v>198</v>
      </c>
      <c r="O160" s="10">
        <f t="shared" si="90"/>
        <v>162</v>
      </c>
      <c r="P160" s="10">
        <f t="shared" si="90"/>
        <v>285</v>
      </c>
      <c r="Q160" s="10">
        <f t="shared" si="90"/>
        <v>147</v>
      </c>
      <c r="R160" s="10">
        <f t="shared" si="90"/>
        <v>227.93</v>
      </c>
      <c r="S160" s="30">
        <f t="shared" si="79"/>
        <v>2</v>
      </c>
      <c r="T160" s="10" t="str">
        <f t="shared" si="91"/>
        <v>HLHS</v>
      </c>
      <c r="U160" s="10">
        <f t="shared" si="80"/>
        <v>1</v>
      </c>
    </row>
    <row r="161" spans="1:1032" s="28" customFormat="1">
      <c r="A161" s="21">
        <v>18</v>
      </c>
      <c r="B161" s="22">
        <v>-3</v>
      </c>
      <c r="C161" s="22">
        <v>18.196100000000001</v>
      </c>
      <c r="D161" s="22">
        <v>22.828900000000001</v>
      </c>
      <c r="E161" s="22">
        <v>41.024999999999999</v>
      </c>
      <c r="F161" s="22">
        <v>55.5276</v>
      </c>
      <c r="G161" s="24">
        <v>25.881</v>
      </c>
      <c r="H161" s="24">
        <v>142.5</v>
      </c>
      <c r="I161" s="24">
        <v>142.5</v>
      </c>
      <c r="J161" s="24">
        <v>147</v>
      </c>
      <c r="K161" s="24">
        <v>138</v>
      </c>
      <c r="L161" s="24">
        <v>0</v>
      </c>
      <c r="M161" s="30">
        <f t="shared" si="78"/>
        <v>0</v>
      </c>
      <c r="N161" s="24"/>
      <c r="O161" s="24"/>
      <c r="P161" s="24"/>
      <c r="Q161" s="24"/>
      <c r="R161" s="24"/>
      <c r="S161" s="30">
        <f t="shared" si="79"/>
        <v>0</v>
      </c>
      <c r="T161" s="24" t="s">
        <v>28</v>
      </c>
      <c r="U161" s="24">
        <f t="shared" si="80"/>
        <v>1</v>
      </c>
      <c r="V161" s="4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</row>
    <row r="162" spans="1:1032">
      <c r="A162" s="9">
        <v>18</v>
      </c>
      <c r="B162" s="11">
        <v>2</v>
      </c>
      <c r="C162" s="11">
        <v>54.023800000000001</v>
      </c>
      <c r="D162" s="11">
        <v>34.800199999999997</v>
      </c>
      <c r="E162" s="11">
        <v>88.823999999999998</v>
      </c>
      <c r="F162" s="11">
        <v>38.4054</v>
      </c>
      <c r="G162" s="25">
        <v>21.929500000000001</v>
      </c>
      <c r="M162" s="30">
        <f t="shared" si="78"/>
        <v>0</v>
      </c>
      <c r="N162" s="10">
        <v>147.4</v>
      </c>
      <c r="O162" s="10">
        <v>146</v>
      </c>
      <c r="P162" s="10">
        <v>153</v>
      </c>
      <c r="Q162" s="10">
        <v>144</v>
      </c>
      <c r="R162" s="10">
        <v>56</v>
      </c>
      <c r="S162" s="30">
        <f t="shared" si="79"/>
        <v>1</v>
      </c>
      <c r="T162" s="10" t="str">
        <f>T161</f>
        <v>HLHS</v>
      </c>
      <c r="U162" s="10">
        <f t="shared" si="80"/>
        <v>1</v>
      </c>
    </row>
    <row r="163" spans="1:1032">
      <c r="A163" s="9">
        <v>18</v>
      </c>
      <c r="B163" s="11">
        <v>4.3333000000000004</v>
      </c>
      <c r="C163" s="11">
        <v>53.854599999999998</v>
      </c>
      <c r="D163" s="11">
        <v>28.043700000000001</v>
      </c>
      <c r="E163" s="11">
        <v>81.898300000000006</v>
      </c>
      <c r="F163" s="11">
        <v>34.264600000000002</v>
      </c>
      <c r="G163" s="25">
        <v>14.9788</v>
      </c>
      <c r="M163" s="30">
        <f t="shared" si="78"/>
        <v>0</v>
      </c>
      <c r="N163" s="10">
        <f>N162</f>
        <v>147.4</v>
      </c>
      <c r="O163" s="10">
        <f t="shared" ref="O163:R165" si="93">O162</f>
        <v>146</v>
      </c>
      <c r="P163" s="10">
        <f t="shared" si="93"/>
        <v>153</v>
      </c>
      <c r="Q163" s="10">
        <f t="shared" si="93"/>
        <v>144</v>
      </c>
      <c r="R163" s="10">
        <f t="shared" si="93"/>
        <v>56</v>
      </c>
      <c r="S163" s="30">
        <f t="shared" si="79"/>
        <v>1</v>
      </c>
      <c r="T163" s="10" t="str">
        <f t="shared" ref="T163:T165" si="94">T162</f>
        <v>HLHS</v>
      </c>
      <c r="U163" s="10">
        <f t="shared" si="80"/>
        <v>1</v>
      </c>
    </row>
    <row r="164" spans="1:1032">
      <c r="A164" s="9">
        <v>18</v>
      </c>
      <c r="B164" s="11">
        <v>6.1666999999999996</v>
      </c>
      <c r="C164" s="11">
        <v>54.278500000000001</v>
      </c>
      <c r="D164" s="11">
        <v>36.175600000000003</v>
      </c>
      <c r="E164" s="11">
        <v>90.454099999999997</v>
      </c>
      <c r="F164" s="11">
        <v>38.736800000000002</v>
      </c>
      <c r="G164" s="25">
        <v>17.110199999999999</v>
      </c>
      <c r="M164" s="30">
        <f t="shared" si="78"/>
        <v>0</v>
      </c>
      <c r="N164" s="10">
        <f t="shared" ref="N164:N165" si="95">N163</f>
        <v>147.4</v>
      </c>
      <c r="O164" s="10">
        <f t="shared" si="93"/>
        <v>146</v>
      </c>
      <c r="P164" s="10">
        <f t="shared" si="93"/>
        <v>153</v>
      </c>
      <c r="Q164" s="10">
        <f t="shared" si="93"/>
        <v>144</v>
      </c>
      <c r="R164" s="10">
        <f t="shared" si="93"/>
        <v>56</v>
      </c>
      <c r="S164" s="30">
        <f t="shared" si="79"/>
        <v>1</v>
      </c>
      <c r="T164" s="10" t="str">
        <f t="shared" si="94"/>
        <v>HLHS</v>
      </c>
      <c r="U164" s="10">
        <f t="shared" si="80"/>
        <v>1</v>
      </c>
    </row>
    <row r="165" spans="1:1032">
      <c r="A165" s="9">
        <v>18</v>
      </c>
      <c r="B165" s="11">
        <v>8.1667000000000005</v>
      </c>
      <c r="C165" s="11">
        <v>52.166800000000002</v>
      </c>
      <c r="D165" s="11">
        <v>32.1982</v>
      </c>
      <c r="E165" s="11">
        <v>84.364999999999995</v>
      </c>
      <c r="F165" s="11">
        <v>38.240299999999998</v>
      </c>
      <c r="G165" s="25">
        <v>20.683800000000002</v>
      </c>
      <c r="M165" s="30">
        <f t="shared" si="78"/>
        <v>0</v>
      </c>
      <c r="N165" s="10">
        <f t="shared" si="95"/>
        <v>147.4</v>
      </c>
      <c r="O165" s="10">
        <f t="shared" si="93"/>
        <v>146</v>
      </c>
      <c r="P165" s="10">
        <f t="shared" si="93"/>
        <v>153</v>
      </c>
      <c r="Q165" s="10">
        <f t="shared" si="93"/>
        <v>144</v>
      </c>
      <c r="R165" s="10">
        <f t="shared" si="93"/>
        <v>56</v>
      </c>
      <c r="S165" s="30">
        <f t="shared" si="79"/>
        <v>1</v>
      </c>
      <c r="T165" s="10" t="str">
        <f t="shared" si="94"/>
        <v>HLHS</v>
      </c>
      <c r="U165" s="10">
        <f t="shared" si="80"/>
        <v>1</v>
      </c>
    </row>
    <row r="166" spans="1:1032" s="28" customFormat="1">
      <c r="A166" s="21">
        <v>19</v>
      </c>
      <c r="B166" s="22">
        <v>-1.8332999999999999</v>
      </c>
      <c r="C166" s="22">
        <v>17.007300000000001</v>
      </c>
      <c r="D166" s="22">
        <v>26.460599999999999</v>
      </c>
      <c r="E166" s="22">
        <v>43.4679</v>
      </c>
      <c r="F166" s="22">
        <v>60.472299999999997</v>
      </c>
      <c r="G166" s="24">
        <v>31.097999999999999</v>
      </c>
      <c r="H166" s="24">
        <v>183</v>
      </c>
      <c r="I166" s="24">
        <v>183</v>
      </c>
      <c r="J166" s="24">
        <v>183</v>
      </c>
      <c r="K166" s="24">
        <v>183</v>
      </c>
      <c r="L166" s="24">
        <v>0</v>
      </c>
      <c r="M166" s="30">
        <f t="shared" si="78"/>
        <v>0</v>
      </c>
      <c r="N166" s="24"/>
      <c r="O166" s="24"/>
      <c r="P166" s="24"/>
      <c r="Q166" s="24"/>
      <c r="R166" s="24"/>
      <c r="S166" s="30">
        <f t="shared" si="79"/>
        <v>0</v>
      </c>
      <c r="T166" s="24" t="s">
        <v>28</v>
      </c>
      <c r="U166" s="24">
        <f t="shared" si="80"/>
        <v>1</v>
      </c>
      <c r="V166" s="4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</row>
    <row r="167" spans="1:1032">
      <c r="A167" s="9">
        <v>19</v>
      </c>
      <c r="B167" s="11">
        <v>1.3332999999999999</v>
      </c>
      <c r="C167" s="11">
        <v>55.703800000000001</v>
      </c>
      <c r="D167" s="11">
        <v>23.9633</v>
      </c>
      <c r="E167" s="11">
        <v>79.667100000000005</v>
      </c>
      <c r="F167" s="11">
        <v>29.9299</v>
      </c>
      <c r="G167" s="25">
        <v>12.399800000000001</v>
      </c>
      <c r="M167" s="30">
        <f t="shared" si="78"/>
        <v>0</v>
      </c>
      <c r="N167" s="10">
        <v>226.75</v>
      </c>
      <c r="O167" s="10">
        <v>198</v>
      </c>
      <c r="P167" s="10">
        <v>369</v>
      </c>
      <c r="Q167" s="10">
        <v>129</v>
      </c>
      <c r="R167" s="10">
        <v>7577.71</v>
      </c>
      <c r="S167" s="30">
        <f t="shared" si="79"/>
        <v>3</v>
      </c>
      <c r="T167" s="10" t="str">
        <f>T166</f>
        <v>HLHS</v>
      </c>
      <c r="U167" s="10">
        <f t="shared" si="80"/>
        <v>1</v>
      </c>
    </row>
    <row r="168" spans="1:1032">
      <c r="A168" s="9">
        <v>19</v>
      </c>
      <c r="B168" s="11">
        <v>4.1666999999999996</v>
      </c>
      <c r="C168" s="11">
        <v>72.854399999999998</v>
      </c>
      <c r="D168" s="11">
        <v>48.415999999999997</v>
      </c>
      <c r="E168" s="11">
        <v>121.2705</v>
      </c>
      <c r="F168" s="11">
        <v>39.351999999999997</v>
      </c>
      <c r="G168" s="25">
        <v>14.854900000000001</v>
      </c>
      <c r="M168" s="30">
        <f t="shared" si="78"/>
        <v>0</v>
      </c>
      <c r="N168" s="10">
        <f>N167</f>
        <v>226.75</v>
      </c>
      <c r="O168" s="10">
        <f t="shared" ref="O168:R171" si="96">O167</f>
        <v>198</v>
      </c>
      <c r="P168" s="10">
        <f t="shared" si="96"/>
        <v>369</v>
      </c>
      <c r="Q168" s="10">
        <f t="shared" si="96"/>
        <v>129</v>
      </c>
      <c r="R168" s="10">
        <f t="shared" si="96"/>
        <v>7577.71</v>
      </c>
      <c r="S168" s="30">
        <f t="shared" si="79"/>
        <v>3</v>
      </c>
      <c r="T168" s="10" t="str">
        <f t="shared" ref="T168:T171" si="97">T167</f>
        <v>HLHS</v>
      </c>
      <c r="U168" s="10">
        <f t="shared" si="80"/>
        <v>1</v>
      </c>
    </row>
    <row r="169" spans="1:1032" s="10" customFormat="1">
      <c r="A169" s="9">
        <v>19</v>
      </c>
      <c r="B169" s="11">
        <v>6.5</v>
      </c>
      <c r="C169" s="11">
        <v>47.525100000000002</v>
      </c>
      <c r="D169" s="11">
        <v>51.221600000000002</v>
      </c>
      <c r="E169" s="11">
        <v>98.746700000000004</v>
      </c>
      <c r="F169" s="11">
        <v>51.9146</v>
      </c>
      <c r="G169" s="25"/>
      <c r="M169" s="30">
        <f t="shared" si="78"/>
        <v>0</v>
      </c>
      <c r="N169" s="10">
        <f t="shared" ref="N169:N171" si="98">N168</f>
        <v>226.75</v>
      </c>
      <c r="O169" s="10">
        <f t="shared" si="96"/>
        <v>198</v>
      </c>
      <c r="P169" s="10">
        <f t="shared" si="96"/>
        <v>369</v>
      </c>
      <c r="Q169" s="10">
        <f t="shared" si="96"/>
        <v>129</v>
      </c>
      <c r="R169" s="10">
        <f t="shared" si="96"/>
        <v>7577.71</v>
      </c>
      <c r="S169" s="30">
        <f t="shared" si="79"/>
        <v>3</v>
      </c>
      <c r="T169" s="10" t="str">
        <f t="shared" si="97"/>
        <v>HLHS</v>
      </c>
      <c r="U169" s="10">
        <f t="shared" si="80"/>
        <v>1</v>
      </c>
      <c r="V169" s="43"/>
      <c r="ALW169" s="15"/>
      <c r="ALX169" s="15"/>
      <c r="ALY169" s="15"/>
      <c r="ALZ169" s="15"/>
      <c r="AMA169" s="15"/>
      <c r="AMB169" s="15"/>
      <c r="AMC169" s="15"/>
      <c r="AMD169" s="15"/>
      <c r="AME169" s="15"/>
      <c r="AMF169" s="15"/>
      <c r="AMG169" s="15"/>
      <c r="AMH169" s="15"/>
      <c r="AMI169" s="15"/>
      <c r="AMJ169" s="15"/>
      <c r="AMK169" s="15"/>
      <c r="AML169" s="15"/>
      <c r="AMM169" s="15"/>
      <c r="AMN169" s="15"/>
      <c r="AMO169" s="15"/>
      <c r="AMP169" s="15"/>
      <c r="AMQ169" s="15"/>
      <c r="AMR169" s="15"/>
    </row>
    <row r="170" spans="1:1032">
      <c r="A170" s="9">
        <v>19</v>
      </c>
      <c r="B170" s="11">
        <v>9</v>
      </c>
      <c r="C170" s="11">
        <v>35.520000000000003</v>
      </c>
      <c r="D170" s="11">
        <v>26.740400000000001</v>
      </c>
      <c r="E170" s="11">
        <v>62.260399999999997</v>
      </c>
      <c r="F170" s="11">
        <v>42.768799999999999</v>
      </c>
      <c r="G170" s="25">
        <v>21.195</v>
      </c>
      <c r="M170" s="30">
        <f t="shared" si="78"/>
        <v>0</v>
      </c>
      <c r="N170" s="10">
        <f t="shared" si="98"/>
        <v>226.75</v>
      </c>
      <c r="O170" s="10">
        <f t="shared" si="96"/>
        <v>198</v>
      </c>
      <c r="P170" s="10">
        <f t="shared" si="96"/>
        <v>369</v>
      </c>
      <c r="Q170" s="10">
        <f t="shared" si="96"/>
        <v>129</v>
      </c>
      <c r="R170" s="10">
        <f t="shared" si="96"/>
        <v>7577.71</v>
      </c>
      <c r="S170" s="30">
        <f t="shared" si="79"/>
        <v>3</v>
      </c>
      <c r="T170" s="10" t="str">
        <f t="shared" si="97"/>
        <v>HLHS</v>
      </c>
      <c r="U170" s="10">
        <f t="shared" si="80"/>
        <v>1</v>
      </c>
    </row>
    <row r="171" spans="1:1032">
      <c r="A171" s="9">
        <v>19</v>
      </c>
      <c r="B171" s="11">
        <v>11</v>
      </c>
      <c r="C171" s="11">
        <v>35.505000000000003</v>
      </c>
      <c r="D171" s="11">
        <v>27.026499999999999</v>
      </c>
      <c r="E171" s="11">
        <v>62.531399999999998</v>
      </c>
      <c r="F171" s="11">
        <v>42.9938</v>
      </c>
      <c r="G171" s="25">
        <v>28.196000000000002</v>
      </c>
      <c r="M171" s="30">
        <f t="shared" si="78"/>
        <v>0</v>
      </c>
      <c r="N171" s="10">
        <f t="shared" si="98"/>
        <v>226.75</v>
      </c>
      <c r="O171" s="10">
        <f t="shared" si="96"/>
        <v>198</v>
      </c>
      <c r="P171" s="10">
        <f t="shared" si="96"/>
        <v>369</v>
      </c>
      <c r="Q171" s="10">
        <f t="shared" si="96"/>
        <v>129</v>
      </c>
      <c r="R171" s="10">
        <f t="shared" si="96"/>
        <v>7577.71</v>
      </c>
      <c r="S171" s="30">
        <f t="shared" si="79"/>
        <v>3</v>
      </c>
      <c r="T171" s="10" t="str">
        <f t="shared" si="97"/>
        <v>HLHS</v>
      </c>
      <c r="U171" s="10">
        <f t="shared" si="80"/>
        <v>1</v>
      </c>
    </row>
    <row r="172" spans="1:1032" s="28" customFormat="1">
      <c r="A172" s="21">
        <v>20</v>
      </c>
      <c r="B172" s="22">
        <v>-2.25</v>
      </c>
      <c r="C172" s="22">
        <v>18.990400000000001</v>
      </c>
      <c r="D172" s="22">
        <v>14.545999999999999</v>
      </c>
      <c r="E172" s="22">
        <v>33.5364</v>
      </c>
      <c r="F172" s="22">
        <v>43.258400000000002</v>
      </c>
      <c r="G172" s="24">
        <v>47.621000000000002</v>
      </c>
      <c r="H172" s="24">
        <v>124</v>
      </c>
      <c r="I172" s="24">
        <v>124</v>
      </c>
      <c r="J172" s="24">
        <v>124</v>
      </c>
      <c r="K172" s="24">
        <v>124</v>
      </c>
      <c r="L172" s="24">
        <v>0</v>
      </c>
      <c r="M172" s="30">
        <f t="shared" si="78"/>
        <v>0</v>
      </c>
      <c r="N172" s="24"/>
      <c r="O172" s="24"/>
      <c r="P172" s="24"/>
      <c r="Q172" s="24"/>
      <c r="R172" s="24"/>
      <c r="S172" s="30">
        <f t="shared" si="79"/>
        <v>0</v>
      </c>
      <c r="T172" s="24" t="s">
        <v>28</v>
      </c>
      <c r="U172" s="24">
        <f t="shared" si="80"/>
        <v>1</v>
      </c>
      <c r="V172" s="4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</row>
    <row r="173" spans="1:1032">
      <c r="A173" s="9">
        <v>20</v>
      </c>
      <c r="B173" s="11">
        <v>1.25</v>
      </c>
      <c r="C173" s="11">
        <v>50.751399999999997</v>
      </c>
      <c r="D173" s="11">
        <v>23.0594</v>
      </c>
      <c r="E173" s="11">
        <v>73.8108</v>
      </c>
      <c r="F173" s="11">
        <v>31.270099999999999</v>
      </c>
      <c r="G173" s="25">
        <v>18.8217</v>
      </c>
      <c r="M173" s="30">
        <f t="shared" si="78"/>
        <v>0</v>
      </c>
      <c r="N173" s="10">
        <v>204.22</v>
      </c>
      <c r="O173" s="10">
        <v>130</v>
      </c>
      <c r="P173" s="10">
        <v>425</v>
      </c>
      <c r="Q173" s="10">
        <v>69</v>
      </c>
      <c r="R173" s="10">
        <v>89.33</v>
      </c>
      <c r="S173" s="30">
        <f t="shared" si="79"/>
        <v>2</v>
      </c>
      <c r="T173" s="10" t="str">
        <f>T172</f>
        <v>HLHS</v>
      </c>
      <c r="U173" s="10">
        <f t="shared" si="80"/>
        <v>1</v>
      </c>
    </row>
    <row r="174" spans="1:1032">
      <c r="A174" s="9">
        <v>20</v>
      </c>
      <c r="B174" s="11">
        <v>3.3332999999999999</v>
      </c>
      <c r="C174" s="11">
        <v>39.155700000000003</v>
      </c>
      <c r="D174" s="11">
        <v>22.6096</v>
      </c>
      <c r="E174" s="11">
        <v>61.765300000000003</v>
      </c>
      <c r="F174" s="11">
        <v>36.4039</v>
      </c>
      <c r="G174" s="25">
        <v>25.995899999999999</v>
      </c>
      <c r="M174" s="30">
        <f t="shared" si="78"/>
        <v>0</v>
      </c>
      <c r="N174" s="10">
        <f>N173</f>
        <v>204.22</v>
      </c>
      <c r="O174" s="10">
        <f t="shared" ref="O174:R178" si="99">O173</f>
        <v>130</v>
      </c>
      <c r="P174" s="10">
        <f t="shared" si="99"/>
        <v>425</v>
      </c>
      <c r="Q174" s="10">
        <f t="shared" si="99"/>
        <v>69</v>
      </c>
      <c r="R174" s="10">
        <f t="shared" si="99"/>
        <v>89.33</v>
      </c>
      <c r="S174" s="30">
        <f t="shared" si="79"/>
        <v>2</v>
      </c>
      <c r="T174" s="10" t="str">
        <f t="shared" ref="T174:T178" si="100">T173</f>
        <v>HLHS</v>
      </c>
      <c r="U174" s="10">
        <f t="shared" si="80"/>
        <v>1</v>
      </c>
    </row>
    <row r="175" spans="1:1032">
      <c r="A175" s="9">
        <v>20</v>
      </c>
      <c r="B175" s="11">
        <v>5.1666999999999996</v>
      </c>
      <c r="C175" s="11">
        <v>34.866900000000001</v>
      </c>
      <c r="D175" s="11">
        <v>22.880099999999999</v>
      </c>
      <c r="E175" s="11">
        <v>57.747100000000003</v>
      </c>
      <c r="F175" s="11">
        <v>38.018700000000003</v>
      </c>
      <c r="G175" s="25">
        <v>22.314399999999999</v>
      </c>
      <c r="M175" s="30">
        <f t="shared" si="78"/>
        <v>0</v>
      </c>
      <c r="N175" s="10">
        <f t="shared" ref="N175:N178" si="101">N174</f>
        <v>204.22</v>
      </c>
      <c r="O175" s="10">
        <f t="shared" si="99"/>
        <v>130</v>
      </c>
      <c r="P175" s="10">
        <f t="shared" si="99"/>
        <v>425</v>
      </c>
      <c r="Q175" s="10">
        <f t="shared" si="99"/>
        <v>69</v>
      </c>
      <c r="R175" s="10">
        <f t="shared" si="99"/>
        <v>89.33</v>
      </c>
      <c r="S175" s="30">
        <f t="shared" si="79"/>
        <v>2</v>
      </c>
      <c r="T175" s="10" t="str">
        <f t="shared" si="100"/>
        <v>HLHS</v>
      </c>
      <c r="U175" s="10">
        <f t="shared" si="80"/>
        <v>1</v>
      </c>
    </row>
    <row r="176" spans="1:1032">
      <c r="A176" s="9">
        <v>20</v>
      </c>
      <c r="B176" s="11">
        <v>7</v>
      </c>
      <c r="C176" s="11">
        <v>24.563500000000001</v>
      </c>
      <c r="D176" s="11">
        <v>11.1927</v>
      </c>
      <c r="E176" s="11">
        <v>35.7562</v>
      </c>
      <c r="F176" s="11">
        <v>30.4754</v>
      </c>
      <c r="G176" s="25">
        <v>38.9009</v>
      </c>
      <c r="M176" s="30">
        <f t="shared" si="78"/>
        <v>0</v>
      </c>
      <c r="N176" s="10">
        <f t="shared" si="101"/>
        <v>204.22</v>
      </c>
      <c r="O176" s="10">
        <f t="shared" si="99"/>
        <v>130</v>
      </c>
      <c r="P176" s="10">
        <f t="shared" si="99"/>
        <v>425</v>
      </c>
      <c r="Q176" s="10">
        <f t="shared" si="99"/>
        <v>69</v>
      </c>
      <c r="R176" s="10">
        <f t="shared" si="99"/>
        <v>89.33</v>
      </c>
      <c r="S176" s="30">
        <f t="shared" si="79"/>
        <v>2</v>
      </c>
      <c r="T176" s="10" t="str">
        <f t="shared" si="100"/>
        <v>HLHS</v>
      </c>
      <c r="U176" s="10">
        <f t="shared" si="80"/>
        <v>1</v>
      </c>
    </row>
    <row r="177" spans="1:1032">
      <c r="A177" s="9">
        <v>20</v>
      </c>
      <c r="B177" s="11">
        <v>9</v>
      </c>
      <c r="C177" s="11">
        <v>27.893999999999998</v>
      </c>
      <c r="D177" s="11">
        <v>22.628</v>
      </c>
      <c r="E177" s="11">
        <v>50.521999999999998</v>
      </c>
      <c r="F177" s="11">
        <v>44.424599999999998</v>
      </c>
      <c r="G177" s="25">
        <v>36.962400000000002</v>
      </c>
      <c r="M177" s="30">
        <f t="shared" si="78"/>
        <v>0</v>
      </c>
      <c r="N177" s="10">
        <f t="shared" si="101"/>
        <v>204.22</v>
      </c>
      <c r="O177" s="10">
        <f t="shared" si="99"/>
        <v>130</v>
      </c>
      <c r="P177" s="10">
        <f t="shared" si="99"/>
        <v>425</v>
      </c>
      <c r="Q177" s="10">
        <f t="shared" si="99"/>
        <v>69</v>
      </c>
      <c r="R177" s="10">
        <f t="shared" si="99"/>
        <v>89.33</v>
      </c>
      <c r="S177" s="30">
        <f t="shared" si="79"/>
        <v>2</v>
      </c>
      <c r="T177" s="10" t="str">
        <f t="shared" si="100"/>
        <v>HLHS</v>
      </c>
      <c r="U177" s="10">
        <f t="shared" si="80"/>
        <v>1</v>
      </c>
    </row>
    <row r="178" spans="1:1032">
      <c r="A178" s="9">
        <v>20</v>
      </c>
      <c r="B178" s="11">
        <v>11.333299999999999</v>
      </c>
      <c r="C178" s="11">
        <v>26.8918</v>
      </c>
      <c r="D178" s="11">
        <v>19.816199999999998</v>
      </c>
      <c r="E178" s="11">
        <v>46.707999999999998</v>
      </c>
      <c r="F178" s="11">
        <v>42.417700000000004</v>
      </c>
      <c r="G178" s="25">
        <v>26.826000000000001</v>
      </c>
      <c r="M178" s="30">
        <f t="shared" si="78"/>
        <v>0</v>
      </c>
      <c r="N178" s="10">
        <f t="shared" si="101"/>
        <v>204.22</v>
      </c>
      <c r="O178" s="10">
        <f t="shared" si="99"/>
        <v>130</v>
      </c>
      <c r="P178" s="10">
        <f t="shared" si="99"/>
        <v>425</v>
      </c>
      <c r="Q178" s="10">
        <f t="shared" si="99"/>
        <v>69</v>
      </c>
      <c r="R178" s="10">
        <f t="shared" si="99"/>
        <v>89.33</v>
      </c>
      <c r="S178" s="30">
        <f t="shared" si="79"/>
        <v>2</v>
      </c>
      <c r="T178" s="10" t="str">
        <f t="shared" si="100"/>
        <v>HLHS</v>
      </c>
      <c r="U178" s="10">
        <f t="shared" si="80"/>
        <v>1</v>
      </c>
    </row>
    <row r="179" spans="1:1032" s="28" customFormat="1">
      <c r="A179" s="21">
        <v>21</v>
      </c>
      <c r="B179" s="22">
        <v>-2.6667000000000001</v>
      </c>
      <c r="C179" s="22">
        <v>34.505099999999999</v>
      </c>
      <c r="D179" s="22">
        <v>37.0334</v>
      </c>
      <c r="E179" s="22">
        <v>71.538499999999999</v>
      </c>
      <c r="F179" s="22">
        <v>51.446100000000001</v>
      </c>
      <c r="G179" s="24">
        <v>19.03</v>
      </c>
      <c r="H179" s="24">
        <v>81.5</v>
      </c>
      <c r="I179" s="24">
        <v>81.5</v>
      </c>
      <c r="J179" s="24">
        <v>98</v>
      </c>
      <c r="K179" s="24">
        <v>65</v>
      </c>
      <c r="L179" s="24">
        <v>0</v>
      </c>
      <c r="M179" s="30">
        <f t="shared" si="78"/>
        <v>0</v>
      </c>
      <c r="N179" s="24"/>
      <c r="O179" s="24"/>
      <c r="P179" s="24"/>
      <c r="Q179" s="24"/>
      <c r="R179" s="24"/>
      <c r="S179" s="30">
        <f t="shared" si="79"/>
        <v>0</v>
      </c>
      <c r="T179" s="24" t="s">
        <v>28</v>
      </c>
      <c r="U179" s="24">
        <f t="shared" si="80"/>
        <v>1</v>
      </c>
      <c r="V179" s="4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</row>
    <row r="180" spans="1:1032">
      <c r="A180" s="9">
        <v>21</v>
      </c>
      <c r="B180" s="11">
        <v>1.3332999999999999</v>
      </c>
      <c r="C180" s="11">
        <v>49.492699999999999</v>
      </c>
      <c r="D180" s="11">
        <v>36.278500000000001</v>
      </c>
      <c r="E180" s="11">
        <v>85.771100000000004</v>
      </c>
      <c r="F180" s="11">
        <v>42.400100000000002</v>
      </c>
      <c r="G180" s="25">
        <v>19.537299999999998</v>
      </c>
      <c r="M180" s="30">
        <f t="shared" si="78"/>
        <v>0</v>
      </c>
      <c r="N180" s="10">
        <v>169.5</v>
      </c>
      <c r="O180" s="10">
        <v>148</v>
      </c>
      <c r="P180" s="10">
        <v>259</v>
      </c>
      <c r="Q180" s="10">
        <v>123</v>
      </c>
      <c r="R180" s="10">
        <v>0</v>
      </c>
      <c r="S180" s="30">
        <f t="shared" si="79"/>
        <v>0</v>
      </c>
      <c r="T180" s="10" t="str">
        <f>T179</f>
        <v>HLHS</v>
      </c>
      <c r="U180" s="10">
        <f t="shared" si="80"/>
        <v>1</v>
      </c>
    </row>
    <row r="181" spans="1:1032">
      <c r="A181" s="9">
        <v>21</v>
      </c>
      <c r="B181" s="11">
        <v>3.5</v>
      </c>
      <c r="C181" s="11">
        <v>53.796900000000001</v>
      </c>
      <c r="D181" s="11">
        <v>34.871499999999997</v>
      </c>
      <c r="E181" s="11">
        <v>88.668400000000005</v>
      </c>
      <c r="F181" s="11">
        <v>39.281100000000002</v>
      </c>
      <c r="G181" s="25">
        <v>15.3484</v>
      </c>
      <c r="M181" s="30">
        <f t="shared" si="78"/>
        <v>0</v>
      </c>
      <c r="N181" s="10">
        <f>N180</f>
        <v>169.5</v>
      </c>
      <c r="O181" s="10">
        <f t="shared" ref="O181:R183" si="102">O180</f>
        <v>148</v>
      </c>
      <c r="P181" s="10">
        <f t="shared" si="102"/>
        <v>259</v>
      </c>
      <c r="Q181" s="10">
        <f t="shared" si="102"/>
        <v>123</v>
      </c>
      <c r="R181" s="10">
        <f t="shared" si="102"/>
        <v>0</v>
      </c>
      <c r="S181" s="30">
        <f t="shared" si="79"/>
        <v>0</v>
      </c>
      <c r="T181" s="10" t="str">
        <f t="shared" ref="T181:T183" si="103">T180</f>
        <v>HLHS</v>
      </c>
      <c r="U181" s="10">
        <f t="shared" si="80"/>
        <v>1</v>
      </c>
    </row>
    <row r="182" spans="1:1032">
      <c r="A182" s="9">
        <v>21</v>
      </c>
      <c r="B182" s="11">
        <v>5.5</v>
      </c>
      <c r="C182" s="11">
        <v>52.8262</v>
      </c>
      <c r="D182" s="11">
        <v>32.683500000000002</v>
      </c>
      <c r="E182" s="11">
        <v>85.509699999999995</v>
      </c>
      <c r="F182" s="11">
        <v>38.108699999999999</v>
      </c>
      <c r="G182" s="25">
        <v>13.460100000000001</v>
      </c>
      <c r="M182" s="30">
        <f t="shared" si="78"/>
        <v>0</v>
      </c>
      <c r="N182" s="10">
        <f t="shared" ref="N182:N183" si="104">N181</f>
        <v>169.5</v>
      </c>
      <c r="O182" s="10">
        <f t="shared" si="102"/>
        <v>148</v>
      </c>
      <c r="P182" s="10">
        <f t="shared" si="102"/>
        <v>259</v>
      </c>
      <c r="Q182" s="10">
        <f t="shared" si="102"/>
        <v>123</v>
      </c>
      <c r="R182" s="10">
        <f t="shared" si="102"/>
        <v>0</v>
      </c>
      <c r="S182" s="30">
        <f t="shared" si="79"/>
        <v>0</v>
      </c>
      <c r="T182" s="10" t="str">
        <f t="shared" si="103"/>
        <v>HLHS</v>
      </c>
      <c r="U182" s="10">
        <f t="shared" si="80"/>
        <v>1</v>
      </c>
    </row>
    <row r="183" spans="1:1032">
      <c r="A183" s="9">
        <v>21</v>
      </c>
      <c r="B183" s="11">
        <v>7.5</v>
      </c>
      <c r="C183" s="11">
        <v>38.869500000000002</v>
      </c>
      <c r="D183" s="11">
        <v>23.773599999999998</v>
      </c>
      <c r="E183" s="11">
        <v>62.643099999999997</v>
      </c>
      <c r="F183" s="11">
        <v>37.950899999999997</v>
      </c>
      <c r="G183" s="25">
        <v>15.0045</v>
      </c>
      <c r="M183" s="30">
        <f t="shared" si="78"/>
        <v>0</v>
      </c>
      <c r="N183" s="10">
        <f t="shared" si="104"/>
        <v>169.5</v>
      </c>
      <c r="O183" s="10">
        <f t="shared" si="102"/>
        <v>148</v>
      </c>
      <c r="P183" s="10">
        <f t="shared" si="102"/>
        <v>259</v>
      </c>
      <c r="Q183" s="10">
        <f t="shared" si="102"/>
        <v>123</v>
      </c>
      <c r="R183" s="10">
        <f t="shared" si="102"/>
        <v>0</v>
      </c>
      <c r="S183" s="30">
        <f t="shared" si="79"/>
        <v>0</v>
      </c>
      <c r="T183" s="10" t="str">
        <f t="shared" si="103"/>
        <v>HLHS</v>
      </c>
      <c r="U183" s="10">
        <f t="shared" si="80"/>
        <v>1</v>
      </c>
    </row>
    <row r="184" spans="1:1032" s="28" customFormat="1">
      <c r="A184" s="21">
        <v>22</v>
      </c>
      <c r="B184" s="22">
        <v>-2.6667000000000001</v>
      </c>
      <c r="C184" s="22">
        <v>18.6035</v>
      </c>
      <c r="D184" s="22">
        <v>22.329599999999999</v>
      </c>
      <c r="E184" s="22">
        <v>40.933100000000003</v>
      </c>
      <c r="F184" s="22">
        <v>54.656100000000002</v>
      </c>
      <c r="G184" s="24">
        <v>32.841999999999999</v>
      </c>
      <c r="H184" s="24">
        <v>83</v>
      </c>
      <c r="I184" s="24">
        <v>85</v>
      </c>
      <c r="J184" s="24">
        <v>89</v>
      </c>
      <c r="K184" s="24">
        <v>73</v>
      </c>
      <c r="L184" s="24">
        <v>16.91</v>
      </c>
      <c r="M184" s="30">
        <f t="shared" si="78"/>
        <v>1</v>
      </c>
      <c r="N184" s="24"/>
      <c r="O184" s="24"/>
      <c r="P184" s="24"/>
      <c r="Q184" s="24"/>
      <c r="R184" s="24"/>
      <c r="S184" s="30">
        <f t="shared" si="79"/>
        <v>0</v>
      </c>
      <c r="T184" s="24" t="s">
        <v>29</v>
      </c>
      <c r="U184" s="24">
        <f t="shared" si="80"/>
        <v>2</v>
      </c>
      <c r="V184" s="4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  <c r="EP184" s="24"/>
      <c r="EQ184" s="24"/>
      <c r="ER184" s="24"/>
      <c r="ES184" s="24"/>
      <c r="ET184" s="24"/>
      <c r="EU184" s="24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24"/>
      <c r="FG184" s="24"/>
      <c r="FH184" s="24"/>
      <c r="FI184" s="24"/>
      <c r="FJ184" s="24"/>
      <c r="FK184" s="24"/>
      <c r="FL184" s="24"/>
      <c r="FM184" s="24"/>
      <c r="FN184" s="24"/>
      <c r="FO184" s="24"/>
      <c r="FP184" s="24"/>
      <c r="FQ184" s="24"/>
      <c r="FR184" s="24"/>
      <c r="FS184" s="24"/>
      <c r="FT184" s="24"/>
      <c r="FU184" s="24"/>
      <c r="FV184" s="24"/>
      <c r="FW184" s="24"/>
      <c r="FX184" s="24"/>
      <c r="FY184" s="24"/>
      <c r="FZ184" s="24"/>
      <c r="GA184" s="24"/>
      <c r="GB184" s="24"/>
      <c r="GC184" s="24"/>
      <c r="GD184" s="24"/>
      <c r="GE184" s="24"/>
      <c r="GF184" s="24"/>
      <c r="GG184" s="24"/>
      <c r="GH184" s="24"/>
      <c r="GI184" s="24"/>
      <c r="GJ184" s="24"/>
      <c r="GK184" s="24"/>
      <c r="GL184" s="24"/>
      <c r="GM184" s="24"/>
      <c r="GN184" s="24"/>
      <c r="GO184" s="24"/>
      <c r="GP184" s="24"/>
      <c r="GQ184" s="24"/>
      <c r="GR184" s="24"/>
      <c r="GS184" s="24"/>
      <c r="GT184" s="24"/>
      <c r="GU184" s="24"/>
      <c r="GV184" s="24"/>
      <c r="GW184" s="24"/>
      <c r="GX184" s="24"/>
      <c r="GY184" s="24"/>
      <c r="GZ184" s="24"/>
      <c r="HA184" s="24"/>
      <c r="HB184" s="24"/>
      <c r="HC184" s="24"/>
      <c r="HD184" s="24"/>
      <c r="HE184" s="24"/>
      <c r="HF184" s="24"/>
      <c r="HG184" s="24"/>
      <c r="HH184" s="24"/>
      <c r="HI184" s="24"/>
      <c r="HJ184" s="24"/>
      <c r="HK184" s="24"/>
      <c r="HL184" s="24"/>
      <c r="HM184" s="24"/>
      <c r="HN184" s="24"/>
      <c r="HO184" s="24"/>
      <c r="HP184" s="24"/>
      <c r="HQ184" s="24"/>
      <c r="HR184" s="24"/>
      <c r="HS184" s="24"/>
      <c r="HT184" s="24"/>
      <c r="HU184" s="24"/>
      <c r="HV184" s="24"/>
      <c r="HW184" s="24"/>
      <c r="HX184" s="24"/>
      <c r="HY184" s="24"/>
      <c r="HZ184" s="24"/>
      <c r="IA184" s="24"/>
      <c r="IB184" s="24"/>
      <c r="IC184" s="24"/>
      <c r="ID184" s="24"/>
      <c r="IE184" s="24"/>
      <c r="IF184" s="24"/>
      <c r="IG184" s="24"/>
      <c r="IH184" s="24"/>
      <c r="II184" s="24"/>
    </row>
    <row r="185" spans="1:1032">
      <c r="A185" s="9">
        <v>22</v>
      </c>
      <c r="B185" s="11">
        <v>1.5</v>
      </c>
      <c r="C185" s="11">
        <v>20.605</v>
      </c>
      <c r="D185" s="11">
        <v>15.6846</v>
      </c>
      <c r="E185" s="11">
        <v>36.2896</v>
      </c>
      <c r="F185" s="11">
        <v>43.2898</v>
      </c>
      <c r="G185" s="25">
        <v>29.618300000000001</v>
      </c>
      <c r="M185" s="30">
        <f t="shared" si="78"/>
        <v>0</v>
      </c>
      <c r="N185" s="10">
        <v>304.25</v>
      </c>
      <c r="O185" s="10">
        <v>305.5</v>
      </c>
      <c r="P185" s="10">
        <v>441</v>
      </c>
      <c r="Q185" s="10">
        <v>165</v>
      </c>
      <c r="R185" s="10" t="s">
        <v>35</v>
      </c>
      <c r="S185" s="30" t="str">
        <f t="shared" si="79"/>
        <v>NaN</v>
      </c>
      <c r="T185" s="10" t="str">
        <f>T184</f>
        <v>TGA</v>
      </c>
      <c r="U185" s="10">
        <f t="shared" si="80"/>
        <v>2</v>
      </c>
    </row>
    <row r="186" spans="1:1032" s="10" customFormat="1">
      <c r="A186" s="9">
        <v>22</v>
      </c>
      <c r="B186" s="11">
        <v>3</v>
      </c>
      <c r="C186" s="11">
        <v>24.694900000000001</v>
      </c>
      <c r="D186" s="11">
        <v>21.168600000000001</v>
      </c>
      <c r="E186" s="11">
        <v>45.863500000000002</v>
      </c>
      <c r="F186" s="11">
        <v>46.064999999999998</v>
      </c>
      <c r="G186" s="25">
        <v>23.259499999999999</v>
      </c>
      <c r="M186" s="30">
        <f t="shared" si="78"/>
        <v>0</v>
      </c>
      <c r="N186" s="10">
        <f>N185</f>
        <v>304.25</v>
      </c>
      <c r="O186" s="10">
        <f t="shared" ref="O186:R189" si="105">O185</f>
        <v>305.5</v>
      </c>
      <c r="P186" s="10">
        <f t="shared" si="105"/>
        <v>441</v>
      </c>
      <c r="Q186" s="10">
        <f t="shared" si="105"/>
        <v>165</v>
      </c>
      <c r="R186" s="10" t="str">
        <f t="shared" si="105"/>
        <v>-</v>
      </c>
      <c r="S186" s="30" t="str">
        <f t="shared" si="79"/>
        <v>NaN</v>
      </c>
      <c r="T186" s="10" t="str">
        <f t="shared" ref="T186:T189" si="106">T185</f>
        <v>TGA</v>
      </c>
      <c r="U186" s="10">
        <f t="shared" si="80"/>
        <v>2</v>
      </c>
      <c r="V186" s="43"/>
      <c r="ALW186" s="15"/>
      <c r="ALX186" s="15"/>
      <c r="ALY186" s="15"/>
      <c r="ALZ186" s="15"/>
      <c r="AMA186" s="15"/>
      <c r="AMB186" s="15"/>
      <c r="AMC186" s="15"/>
      <c r="AMD186" s="15"/>
      <c r="AME186" s="15"/>
      <c r="AMF186" s="15"/>
      <c r="AMG186" s="15"/>
      <c r="AMH186" s="15"/>
      <c r="AMI186" s="15"/>
      <c r="AMJ186" s="15"/>
      <c r="AMK186" s="15"/>
      <c r="AML186" s="15"/>
      <c r="AMM186" s="15"/>
      <c r="AMN186" s="15"/>
      <c r="AMO186" s="15"/>
      <c r="AMP186" s="15"/>
      <c r="AMQ186" s="15"/>
      <c r="AMR186" s="15"/>
    </row>
    <row r="187" spans="1:1032" s="10" customFormat="1">
      <c r="A187" s="9">
        <v>22</v>
      </c>
      <c r="B187" s="11">
        <v>5.25</v>
      </c>
      <c r="C187" s="11">
        <v>22.574999999999999</v>
      </c>
      <c r="D187" s="11">
        <v>19.881799999999998</v>
      </c>
      <c r="E187" s="11">
        <v>42.456899999999997</v>
      </c>
      <c r="F187" s="11">
        <v>46.819800000000001</v>
      </c>
      <c r="G187" s="25">
        <v>22.364100000000001</v>
      </c>
      <c r="M187" s="30">
        <f t="shared" si="78"/>
        <v>0</v>
      </c>
      <c r="N187" s="10">
        <f t="shared" ref="N187:N189" si="107">N186</f>
        <v>304.25</v>
      </c>
      <c r="O187" s="10">
        <f t="shared" si="105"/>
        <v>305.5</v>
      </c>
      <c r="P187" s="10">
        <f t="shared" si="105"/>
        <v>441</v>
      </c>
      <c r="Q187" s="10">
        <f t="shared" si="105"/>
        <v>165</v>
      </c>
      <c r="R187" s="10" t="str">
        <f t="shared" si="105"/>
        <v>-</v>
      </c>
      <c r="S187" s="30" t="str">
        <f t="shared" si="79"/>
        <v>NaN</v>
      </c>
      <c r="T187" s="10" t="str">
        <f t="shared" si="106"/>
        <v>TGA</v>
      </c>
      <c r="U187" s="10">
        <f t="shared" si="80"/>
        <v>2</v>
      </c>
      <c r="V187" s="43"/>
      <c r="ALW187" s="15"/>
      <c r="ALX187" s="15"/>
      <c r="ALY187" s="15"/>
      <c r="ALZ187" s="15"/>
      <c r="AMA187" s="15"/>
      <c r="AMB187" s="15"/>
      <c r="AMC187" s="15"/>
      <c r="AMD187" s="15"/>
      <c r="AME187" s="15"/>
      <c r="AMF187" s="15"/>
      <c r="AMG187" s="15"/>
      <c r="AMH187" s="15"/>
      <c r="AMI187" s="15"/>
      <c r="AMJ187" s="15"/>
      <c r="AMK187" s="15"/>
      <c r="AML187" s="15"/>
      <c r="AMM187" s="15"/>
      <c r="AMN187" s="15"/>
      <c r="AMO187" s="15"/>
      <c r="AMP187" s="15"/>
      <c r="AMQ187" s="15"/>
      <c r="AMR187" s="15"/>
    </row>
    <row r="188" spans="1:1032">
      <c r="A188" s="9">
        <v>22</v>
      </c>
      <c r="B188" s="11">
        <v>7.25</v>
      </c>
      <c r="C188" s="11">
        <v>25.048400000000001</v>
      </c>
      <c r="D188" s="11">
        <v>24.116900000000001</v>
      </c>
      <c r="E188" s="11">
        <v>49.165399999999998</v>
      </c>
      <c r="F188" s="11">
        <v>48.919600000000003</v>
      </c>
      <c r="G188" s="25">
        <v>17.700600000000001</v>
      </c>
      <c r="M188" s="30">
        <f t="shared" si="78"/>
        <v>0</v>
      </c>
      <c r="N188" s="10">
        <f t="shared" si="107"/>
        <v>304.25</v>
      </c>
      <c r="O188" s="10">
        <f t="shared" si="105"/>
        <v>305.5</v>
      </c>
      <c r="P188" s="10">
        <f t="shared" si="105"/>
        <v>441</v>
      </c>
      <c r="Q188" s="10">
        <f t="shared" si="105"/>
        <v>165</v>
      </c>
      <c r="R188" s="10" t="str">
        <f t="shared" si="105"/>
        <v>-</v>
      </c>
      <c r="S188" s="30" t="str">
        <f t="shared" si="79"/>
        <v>NaN</v>
      </c>
      <c r="T188" s="10" t="str">
        <f t="shared" si="106"/>
        <v>TGA</v>
      </c>
      <c r="U188" s="10">
        <f t="shared" si="80"/>
        <v>2</v>
      </c>
    </row>
    <row r="189" spans="1:1032" s="10" customFormat="1">
      <c r="A189" s="9">
        <v>22</v>
      </c>
      <c r="B189" s="11">
        <v>9.1667000000000005</v>
      </c>
      <c r="C189" s="11">
        <v>19.2288</v>
      </c>
      <c r="D189" s="11">
        <v>11.985099999999999</v>
      </c>
      <c r="E189" s="11">
        <v>31.213899999999999</v>
      </c>
      <c r="F189" s="11">
        <v>38.396799999999999</v>
      </c>
      <c r="G189" s="25">
        <v>36.011899999999997</v>
      </c>
      <c r="M189" s="30">
        <f t="shared" si="78"/>
        <v>0</v>
      </c>
      <c r="N189" s="10">
        <f t="shared" si="107"/>
        <v>304.25</v>
      </c>
      <c r="O189" s="10">
        <f t="shared" si="105"/>
        <v>305.5</v>
      </c>
      <c r="P189" s="10">
        <f t="shared" si="105"/>
        <v>441</v>
      </c>
      <c r="Q189" s="10">
        <f t="shared" si="105"/>
        <v>165</v>
      </c>
      <c r="R189" s="10" t="str">
        <f t="shared" si="105"/>
        <v>-</v>
      </c>
      <c r="S189" s="30" t="str">
        <f t="shared" si="79"/>
        <v>NaN</v>
      </c>
      <c r="T189" s="10" t="str">
        <f t="shared" si="106"/>
        <v>TGA</v>
      </c>
      <c r="U189" s="10">
        <f t="shared" si="80"/>
        <v>2</v>
      </c>
      <c r="V189" s="43"/>
      <c r="ALW189" s="15"/>
      <c r="ALX189" s="15"/>
      <c r="ALY189" s="15"/>
      <c r="ALZ189" s="15"/>
      <c r="AMA189" s="15"/>
      <c r="AMB189" s="15"/>
      <c r="AMC189" s="15"/>
      <c r="AMD189" s="15"/>
      <c r="AME189" s="15"/>
      <c r="AMF189" s="15"/>
      <c r="AMG189" s="15"/>
      <c r="AMH189" s="15"/>
      <c r="AMI189" s="15"/>
      <c r="AMJ189" s="15"/>
      <c r="AMK189" s="15"/>
      <c r="AML189" s="15"/>
      <c r="AMM189" s="15"/>
      <c r="AMN189" s="15"/>
      <c r="AMO189" s="15"/>
      <c r="AMP189" s="15"/>
      <c r="AMQ189" s="15"/>
      <c r="AMR189" s="15"/>
    </row>
    <row r="190" spans="1:1032" s="28" customFormat="1">
      <c r="A190" s="21">
        <v>23</v>
      </c>
      <c r="B190" s="22"/>
      <c r="C190" s="22"/>
      <c r="D190" s="22"/>
      <c r="E190" s="22"/>
      <c r="F190" s="22"/>
      <c r="G190" s="24">
        <v>20.109000000000002</v>
      </c>
      <c r="H190" s="24">
        <v>230</v>
      </c>
      <c r="I190" s="24">
        <v>230</v>
      </c>
      <c r="J190" s="24">
        <v>230</v>
      </c>
      <c r="K190" s="24">
        <v>230</v>
      </c>
      <c r="L190" s="24">
        <v>0</v>
      </c>
      <c r="M190" s="30">
        <f t="shared" si="78"/>
        <v>0</v>
      </c>
      <c r="N190" s="24"/>
      <c r="O190" s="24"/>
      <c r="P190" s="24"/>
      <c r="Q190" s="24"/>
      <c r="R190" s="24"/>
      <c r="S190" s="30">
        <f t="shared" si="79"/>
        <v>0</v>
      </c>
      <c r="T190" s="24" t="s">
        <v>31</v>
      </c>
      <c r="U190" s="24">
        <f t="shared" si="80"/>
        <v>4</v>
      </c>
      <c r="V190" s="4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/>
      <c r="FG190" s="24"/>
      <c r="FH190" s="24"/>
      <c r="FI190" s="24"/>
      <c r="FJ190" s="24"/>
      <c r="FK190" s="24"/>
      <c r="FL190" s="24"/>
      <c r="FM190" s="24"/>
      <c r="FN190" s="24"/>
      <c r="FO190" s="24"/>
      <c r="FP190" s="24"/>
      <c r="FQ190" s="24"/>
      <c r="FR190" s="24"/>
      <c r="FS190" s="24"/>
      <c r="FT190" s="24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24"/>
      <c r="GK190" s="24"/>
      <c r="GL190" s="24"/>
      <c r="GM190" s="24"/>
      <c r="GN190" s="24"/>
      <c r="GO190" s="24"/>
      <c r="GP190" s="24"/>
      <c r="GQ190" s="24"/>
      <c r="GR190" s="24"/>
      <c r="GS190" s="24"/>
      <c r="GT190" s="24"/>
      <c r="GU190" s="24"/>
      <c r="GV190" s="24"/>
      <c r="GW190" s="24"/>
      <c r="GX190" s="24"/>
      <c r="GY190" s="24"/>
      <c r="GZ190" s="24"/>
      <c r="HA190" s="24"/>
      <c r="HB190" s="24"/>
      <c r="HC190" s="24"/>
      <c r="HD190" s="24"/>
      <c r="HE190" s="24"/>
      <c r="HF190" s="24"/>
      <c r="HG190" s="24"/>
      <c r="HH190" s="24"/>
      <c r="HI190" s="24"/>
      <c r="HJ190" s="24"/>
      <c r="HK190" s="24"/>
      <c r="HL190" s="24"/>
      <c r="HM190" s="24"/>
      <c r="HN190" s="24"/>
      <c r="HO190" s="24"/>
      <c r="HP190" s="24"/>
      <c r="HQ190" s="24"/>
      <c r="HR190" s="24"/>
      <c r="HS190" s="24"/>
      <c r="HT190" s="24"/>
      <c r="HU190" s="24"/>
      <c r="HV190" s="24"/>
      <c r="HW190" s="24"/>
      <c r="HX190" s="24"/>
      <c r="HY190" s="24"/>
      <c r="HZ190" s="24"/>
      <c r="IA190" s="24"/>
      <c r="IB190" s="24"/>
      <c r="IC190" s="24"/>
      <c r="ID190" s="24"/>
      <c r="IE190" s="24"/>
      <c r="IF190" s="24"/>
      <c r="IG190" s="24"/>
      <c r="IH190" s="24"/>
      <c r="II190" s="24"/>
    </row>
    <row r="191" spans="1:1032">
      <c r="A191" s="9">
        <v>23</v>
      </c>
      <c r="G191" s="10"/>
      <c r="M191" s="30">
        <f t="shared" si="78"/>
        <v>0</v>
      </c>
      <c r="N191" s="10">
        <v>304.25</v>
      </c>
      <c r="O191" s="10">
        <v>305.5</v>
      </c>
      <c r="P191" s="10">
        <v>441</v>
      </c>
      <c r="Q191" s="10">
        <v>165</v>
      </c>
      <c r="R191" s="10" t="s">
        <v>35</v>
      </c>
      <c r="S191" s="30" t="str">
        <f t="shared" si="79"/>
        <v>NaN</v>
      </c>
      <c r="T191" s="10" t="str">
        <f>T190</f>
        <v>Aortic Anomaly</v>
      </c>
      <c r="U191" s="10">
        <f t="shared" si="80"/>
        <v>4</v>
      </c>
    </row>
    <row r="192" spans="1:1032">
      <c r="A192" s="9">
        <v>23</v>
      </c>
      <c r="G192" s="10"/>
      <c r="M192" s="30">
        <f t="shared" si="78"/>
        <v>0</v>
      </c>
      <c r="N192" s="10">
        <f>N191</f>
        <v>304.25</v>
      </c>
      <c r="O192" s="10">
        <f t="shared" ref="O192:R194" si="108">O191</f>
        <v>305.5</v>
      </c>
      <c r="P192" s="10">
        <f t="shared" si="108"/>
        <v>441</v>
      </c>
      <c r="Q192" s="10">
        <f t="shared" si="108"/>
        <v>165</v>
      </c>
      <c r="R192" s="10" t="str">
        <f t="shared" si="108"/>
        <v>-</v>
      </c>
      <c r="S192" s="30" t="str">
        <f t="shared" si="79"/>
        <v>NaN</v>
      </c>
      <c r="T192" s="10" t="str">
        <f t="shared" ref="T192:T194" si="109">T191</f>
        <v>Aortic Anomaly</v>
      </c>
      <c r="U192" s="10">
        <f t="shared" si="80"/>
        <v>4</v>
      </c>
    </row>
    <row r="193" spans="1:243">
      <c r="A193" s="9">
        <v>23</v>
      </c>
      <c r="G193" s="10"/>
      <c r="M193" s="30">
        <f t="shared" si="78"/>
        <v>0</v>
      </c>
      <c r="N193" s="10">
        <f t="shared" ref="N193:N194" si="110">N192</f>
        <v>304.25</v>
      </c>
      <c r="O193" s="10">
        <f t="shared" si="108"/>
        <v>305.5</v>
      </c>
      <c r="P193" s="10">
        <f t="shared" si="108"/>
        <v>441</v>
      </c>
      <c r="Q193" s="10">
        <f t="shared" si="108"/>
        <v>165</v>
      </c>
      <c r="R193" s="10" t="str">
        <f t="shared" si="108"/>
        <v>-</v>
      </c>
      <c r="S193" s="30" t="str">
        <f t="shared" si="79"/>
        <v>NaN</v>
      </c>
      <c r="T193" s="10" t="str">
        <f t="shared" si="109"/>
        <v>Aortic Anomaly</v>
      </c>
      <c r="U193" s="10">
        <f t="shared" si="80"/>
        <v>4</v>
      </c>
    </row>
    <row r="194" spans="1:243">
      <c r="A194" s="9">
        <v>23</v>
      </c>
      <c r="G194" s="10"/>
      <c r="M194" s="30">
        <f t="shared" si="78"/>
        <v>0</v>
      </c>
      <c r="N194" s="10">
        <f t="shared" si="110"/>
        <v>304.25</v>
      </c>
      <c r="O194" s="10">
        <f t="shared" si="108"/>
        <v>305.5</v>
      </c>
      <c r="P194" s="10">
        <f t="shared" si="108"/>
        <v>441</v>
      </c>
      <c r="Q194" s="10">
        <f t="shared" si="108"/>
        <v>165</v>
      </c>
      <c r="R194" s="10" t="str">
        <f t="shared" si="108"/>
        <v>-</v>
      </c>
      <c r="S194" s="30" t="str">
        <f t="shared" si="79"/>
        <v>NaN</v>
      </c>
      <c r="T194" s="10" t="str">
        <f t="shared" si="109"/>
        <v>Aortic Anomaly</v>
      </c>
      <c r="U194" s="10">
        <f t="shared" si="80"/>
        <v>4</v>
      </c>
    </row>
    <row r="195" spans="1:243" s="28" customFormat="1">
      <c r="A195" s="21">
        <v>24</v>
      </c>
      <c r="B195" s="22">
        <v>-2.1667000000000001</v>
      </c>
      <c r="C195" s="22">
        <v>15.996</v>
      </c>
      <c r="D195" s="22">
        <v>16.372299999999999</v>
      </c>
      <c r="E195" s="22">
        <v>32.368200000000002</v>
      </c>
      <c r="F195" s="22">
        <v>48.956400000000002</v>
      </c>
      <c r="G195" s="24">
        <v>40.527000000000001</v>
      </c>
      <c r="H195" s="24">
        <v>118</v>
      </c>
      <c r="I195" s="24">
        <v>118</v>
      </c>
      <c r="J195" s="24">
        <v>118</v>
      </c>
      <c r="K195" s="24">
        <v>118</v>
      </c>
      <c r="L195" s="24">
        <v>0</v>
      </c>
      <c r="M195" s="30">
        <f t="shared" ref="M195:M258" si="111">IF(L195&gt;10000, "NaN",IF(L195&gt;500,3,IF(L195&gt;72,2,IF(L195&gt;0,1,IF(0=L195,0,"NaN")))))</f>
        <v>0</v>
      </c>
      <c r="N195" s="24"/>
      <c r="O195" s="24"/>
      <c r="P195" s="24"/>
      <c r="Q195" s="24"/>
      <c r="R195" s="24"/>
      <c r="S195" s="30">
        <f t="shared" ref="S195:S258" si="112">IF(R195&gt;10000, "NaN",IF(R195&gt;500,3,IF(R195&gt;72,2,IF(R195&gt;0,1,IF(0=R195,0,"NaN")))))</f>
        <v>0</v>
      </c>
      <c r="T195" s="24" t="s">
        <v>36</v>
      </c>
      <c r="U195" s="24">
        <f t="shared" ref="U195:U258" si="113">IF(T195="HLHS",1,IF(T195="TGA",2,IF(T195="ToF",3,IF(T195="Aortic Anomaly",4,5))))</f>
        <v>5</v>
      </c>
      <c r="V195" s="4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  <c r="FJ195" s="24"/>
      <c r="FK195" s="24"/>
      <c r="FL195" s="24"/>
      <c r="FM195" s="24"/>
      <c r="FN195" s="24"/>
      <c r="FO195" s="24"/>
      <c r="FP195" s="24"/>
      <c r="FQ195" s="24"/>
      <c r="FR195" s="24"/>
      <c r="FS195" s="24"/>
      <c r="FT195" s="24"/>
      <c r="FU195" s="24"/>
      <c r="FV195" s="24"/>
      <c r="FW195" s="24"/>
      <c r="FX195" s="24"/>
      <c r="FY195" s="24"/>
      <c r="FZ195" s="24"/>
      <c r="GA195" s="24"/>
      <c r="GB195" s="24"/>
      <c r="GC195" s="24"/>
      <c r="GD195" s="24"/>
      <c r="GE195" s="24"/>
      <c r="GF195" s="24"/>
      <c r="GG195" s="24"/>
      <c r="GH195" s="24"/>
      <c r="GI195" s="24"/>
      <c r="GJ195" s="24"/>
      <c r="GK195" s="24"/>
      <c r="GL195" s="24"/>
      <c r="GM195" s="24"/>
      <c r="GN195" s="24"/>
      <c r="GO195" s="24"/>
      <c r="GP195" s="24"/>
      <c r="GQ195" s="24"/>
      <c r="GR195" s="24"/>
      <c r="GS195" s="24"/>
      <c r="GT195" s="24"/>
      <c r="GU195" s="24"/>
      <c r="GV195" s="24"/>
      <c r="GW195" s="24"/>
      <c r="GX195" s="24"/>
      <c r="GY195" s="24"/>
      <c r="GZ195" s="24"/>
      <c r="HA195" s="24"/>
      <c r="HB195" s="24"/>
      <c r="HC195" s="24"/>
      <c r="HD195" s="24"/>
      <c r="HE195" s="24"/>
      <c r="HF195" s="24"/>
      <c r="HG195" s="24"/>
      <c r="HH195" s="24"/>
      <c r="HI195" s="24"/>
      <c r="HJ195" s="24"/>
      <c r="HK195" s="24"/>
      <c r="HL195" s="24"/>
      <c r="HM195" s="24"/>
      <c r="HN195" s="24"/>
      <c r="HO195" s="24"/>
      <c r="HP195" s="24"/>
      <c r="HQ195" s="24"/>
      <c r="HR195" s="24"/>
      <c r="HS195" s="24"/>
      <c r="HT195" s="24"/>
      <c r="HU195" s="24"/>
      <c r="HV195" s="24"/>
      <c r="HW195" s="24"/>
      <c r="HX195" s="24"/>
      <c r="HY195" s="24"/>
      <c r="HZ195" s="24"/>
      <c r="IA195" s="24"/>
      <c r="IB195" s="24"/>
      <c r="IC195" s="24"/>
      <c r="ID195" s="24"/>
      <c r="IE195" s="24"/>
      <c r="IF195" s="24"/>
      <c r="IG195" s="24"/>
      <c r="II195" s="24"/>
    </row>
    <row r="196" spans="1:243">
      <c r="A196" s="9">
        <v>24</v>
      </c>
      <c r="B196" s="11">
        <v>1</v>
      </c>
      <c r="C196" s="11">
        <v>42.986699999999999</v>
      </c>
      <c r="D196" s="11">
        <v>37.611400000000003</v>
      </c>
      <c r="E196" s="11">
        <v>80.597999999999999</v>
      </c>
      <c r="F196" s="11">
        <v>46.640099999999997</v>
      </c>
      <c r="G196" s="25">
        <v>29.485399999999998</v>
      </c>
      <c r="M196" s="30">
        <f t="shared" si="111"/>
        <v>0</v>
      </c>
      <c r="N196" s="10">
        <v>249</v>
      </c>
      <c r="O196" s="10">
        <v>249</v>
      </c>
      <c r="P196" s="10">
        <v>249</v>
      </c>
      <c r="Q196" s="10">
        <v>249</v>
      </c>
      <c r="R196" s="10">
        <v>4981.47</v>
      </c>
      <c r="S196" s="30">
        <f t="shared" si="112"/>
        <v>3</v>
      </c>
      <c r="T196" s="10" t="str">
        <f>T195</f>
        <v>DORV</v>
      </c>
      <c r="U196" s="10">
        <f t="shared" si="113"/>
        <v>5</v>
      </c>
      <c r="IH196" s="15"/>
    </row>
    <row r="197" spans="1:243">
      <c r="A197" s="9">
        <v>24</v>
      </c>
      <c r="B197" s="11">
        <v>3.6667000000000001</v>
      </c>
      <c r="C197" s="11">
        <v>47.388399999999997</v>
      </c>
      <c r="D197" s="11">
        <v>31.405200000000001</v>
      </c>
      <c r="E197" s="11">
        <v>78.793700000000001</v>
      </c>
      <c r="F197" s="11">
        <v>40.069800000000001</v>
      </c>
      <c r="G197" s="25">
        <v>35.9129</v>
      </c>
      <c r="M197" s="30">
        <f t="shared" si="111"/>
        <v>0</v>
      </c>
      <c r="N197" s="10">
        <f>N196</f>
        <v>249</v>
      </c>
      <c r="O197" s="10">
        <f t="shared" ref="O197:R197" si="114">O196</f>
        <v>249</v>
      </c>
      <c r="P197" s="10">
        <f t="shared" si="114"/>
        <v>249</v>
      </c>
      <c r="Q197" s="10">
        <f t="shared" si="114"/>
        <v>249</v>
      </c>
      <c r="R197" s="10">
        <f t="shared" si="114"/>
        <v>4981.47</v>
      </c>
      <c r="S197" s="30">
        <f t="shared" si="112"/>
        <v>3</v>
      </c>
      <c r="T197" s="10" t="str">
        <f t="shared" ref="T197:T201" si="115">T196</f>
        <v>DORV</v>
      </c>
      <c r="U197" s="10">
        <f t="shared" si="113"/>
        <v>5</v>
      </c>
      <c r="IH197" s="15"/>
    </row>
    <row r="198" spans="1:243">
      <c r="A198" s="9">
        <v>24</v>
      </c>
      <c r="B198" s="11">
        <v>5.8333000000000004</v>
      </c>
      <c r="C198" s="11">
        <v>44.0745</v>
      </c>
      <c r="D198" s="11">
        <v>23.0655</v>
      </c>
      <c r="E198" s="11">
        <v>67.140100000000004</v>
      </c>
      <c r="F198" s="11">
        <v>34.158299999999997</v>
      </c>
      <c r="G198" s="25">
        <v>40.356900000000003</v>
      </c>
      <c r="M198" s="30">
        <f t="shared" si="111"/>
        <v>0</v>
      </c>
      <c r="N198" s="10">
        <f t="shared" ref="N198:N201" si="116">N197</f>
        <v>249</v>
      </c>
      <c r="O198" s="10">
        <f t="shared" ref="O198:O201" si="117">O197</f>
        <v>249</v>
      </c>
      <c r="P198" s="10">
        <f t="shared" ref="P198:P201" si="118">P197</f>
        <v>249</v>
      </c>
      <c r="Q198" s="10">
        <f t="shared" ref="Q198:Q201" si="119">Q197</f>
        <v>249</v>
      </c>
      <c r="R198" s="10">
        <f t="shared" ref="R198:R201" si="120">R197</f>
        <v>4981.47</v>
      </c>
      <c r="S198" s="30">
        <f t="shared" si="112"/>
        <v>3</v>
      </c>
      <c r="T198" s="10" t="str">
        <f t="shared" si="115"/>
        <v>DORV</v>
      </c>
      <c r="U198" s="10">
        <f t="shared" si="113"/>
        <v>5</v>
      </c>
      <c r="IH198" s="15"/>
    </row>
    <row r="199" spans="1:243">
      <c r="A199" s="9">
        <v>24</v>
      </c>
      <c r="B199" s="11">
        <v>7.4166999999999996</v>
      </c>
      <c r="C199" s="11">
        <v>37.802100000000003</v>
      </c>
      <c r="D199" s="11">
        <v>26.668600000000001</v>
      </c>
      <c r="E199" s="11">
        <v>64.470799999999997</v>
      </c>
      <c r="F199" s="11">
        <v>40.639800000000001</v>
      </c>
      <c r="G199" s="25">
        <v>50.500999999999998</v>
      </c>
      <c r="M199" s="30">
        <f t="shared" si="111"/>
        <v>0</v>
      </c>
      <c r="N199" s="10">
        <f t="shared" si="116"/>
        <v>249</v>
      </c>
      <c r="O199" s="10">
        <f t="shared" si="117"/>
        <v>249</v>
      </c>
      <c r="P199" s="10">
        <f t="shared" si="118"/>
        <v>249</v>
      </c>
      <c r="Q199" s="10">
        <f t="shared" si="119"/>
        <v>249</v>
      </c>
      <c r="R199" s="10">
        <f t="shared" si="120"/>
        <v>4981.47</v>
      </c>
      <c r="S199" s="30">
        <f t="shared" si="112"/>
        <v>3</v>
      </c>
      <c r="T199" s="10" t="str">
        <f t="shared" si="115"/>
        <v>DORV</v>
      </c>
      <c r="U199" s="10">
        <f t="shared" si="113"/>
        <v>5</v>
      </c>
      <c r="IH199" s="15"/>
    </row>
    <row r="200" spans="1:243">
      <c r="A200" s="9">
        <v>24</v>
      </c>
      <c r="B200" s="11">
        <v>9.6667000000000005</v>
      </c>
      <c r="C200" s="11">
        <v>29.971499999999999</v>
      </c>
      <c r="D200" s="11">
        <v>27.224299999999999</v>
      </c>
      <c r="E200" s="11">
        <v>57.195700000000002</v>
      </c>
      <c r="F200" s="11">
        <v>46.233699999999999</v>
      </c>
      <c r="G200" s="25">
        <v>43.622100000000003</v>
      </c>
      <c r="M200" s="30">
        <f t="shared" si="111"/>
        <v>0</v>
      </c>
      <c r="N200" s="10">
        <f t="shared" si="116"/>
        <v>249</v>
      </c>
      <c r="O200" s="10">
        <f t="shared" si="117"/>
        <v>249</v>
      </c>
      <c r="P200" s="10">
        <f t="shared" si="118"/>
        <v>249</v>
      </c>
      <c r="Q200" s="10">
        <f t="shared" si="119"/>
        <v>249</v>
      </c>
      <c r="R200" s="10">
        <f t="shared" si="120"/>
        <v>4981.47</v>
      </c>
      <c r="S200" s="30">
        <f t="shared" si="112"/>
        <v>3</v>
      </c>
      <c r="T200" s="10" t="str">
        <f t="shared" si="115"/>
        <v>DORV</v>
      </c>
      <c r="U200" s="10">
        <f t="shared" si="113"/>
        <v>5</v>
      </c>
      <c r="IH200" s="15"/>
    </row>
    <row r="201" spans="1:243">
      <c r="A201" s="9">
        <v>24</v>
      </c>
      <c r="B201" s="11">
        <v>11.5</v>
      </c>
      <c r="C201" s="11">
        <v>29.1754</v>
      </c>
      <c r="D201" s="11">
        <v>23.604199999999999</v>
      </c>
      <c r="E201" s="11">
        <v>52.779600000000002</v>
      </c>
      <c r="F201" s="11">
        <v>42.988900000000001</v>
      </c>
      <c r="G201" s="25">
        <v>57.427199999999999</v>
      </c>
      <c r="M201" s="30">
        <f t="shared" si="111"/>
        <v>0</v>
      </c>
      <c r="N201" s="10">
        <f t="shared" si="116"/>
        <v>249</v>
      </c>
      <c r="O201" s="10">
        <f t="shared" si="117"/>
        <v>249</v>
      </c>
      <c r="P201" s="10">
        <f t="shared" si="118"/>
        <v>249</v>
      </c>
      <c r="Q201" s="10">
        <f t="shared" si="119"/>
        <v>249</v>
      </c>
      <c r="R201" s="10">
        <f t="shared" si="120"/>
        <v>4981.47</v>
      </c>
      <c r="S201" s="30">
        <f t="shared" si="112"/>
        <v>3</v>
      </c>
      <c r="T201" s="10" t="str">
        <f t="shared" si="115"/>
        <v>DORV</v>
      </c>
      <c r="U201" s="10">
        <f t="shared" si="113"/>
        <v>5</v>
      </c>
      <c r="IH201" s="15"/>
    </row>
    <row r="202" spans="1:243" s="28" customFormat="1">
      <c r="A202" s="21">
        <v>25</v>
      </c>
      <c r="B202" s="22">
        <v>-2</v>
      </c>
      <c r="C202" s="22">
        <v>20.417999999999999</v>
      </c>
      <c r="D202" s="22">
        <v>15.6092</v>
      </c>
      <c r="E202" s="22">
        <v>36.027200000000001</v>
      </c>
      <c r="F202" s="22">
        <v>43.467399999999998</v>
      </c>
      <c r="G202" s="24">
        <v>13.531000000000001</v>
      </c>
      <c r="H202" s="24">
        <v>84.5</v>
      </c>
      <c r="I202" s="24">
        <v>84.5</v>
      </c>
      <c r="J202" s="24">
        <v>88</v>
      </c>
      <c r="K202" s="24">
        <v>81</v>
      </c>
      <c r="L202" s="24">
        <v>0</v>
      </c>
      <c r="M202" s="30">
        <f t="shared" si="111"/>
        <v>0</v>
      </c>
      <c r="N202" s="24"/>
      <c r="O202" s="24"/>
      <c r="P202" s="24"/>
      <c r="Q202" s="24"/>
      <c r="R202" s="24"/>
      <c r="S202" s="30">
        <f t="shared" si="112"/>
        <v>0</v>
      </c>
      <c r="T202" s="24" t="s">
        <v>28</v>
      </c>
      <c r="U202" s="24">
        <f t="shared" si="113"/>
        <v>1</v>
      </c>
      <c r="V202" s="4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4"/>
      <c r="EP202" s="24"/>
      <c r="EQ202" s="24"/>
      <c r="ER202" s="24"/>
      <c r="ES202" s="24"/>
      <c r="ET202" s="24"/>
      <c r="EU202" s="24"/>
      <c r="EV202" s="24"/>
      <c r="EW202" s="24"/>
      <c r="EX202" s="24"/>
      <c r="EY202" s="24"/>
      <c r="EZ202" s="24"/>
      <c r="FA202" s="24"/>
      <c r="FB202" s="24"/>
      <c r="FC202" s="24"/>
      <c r="FD202" s="24"/>
      <c r="FE202" s="24"/>
      <c r="FF202" s="24"/>
      <c r="FG202" s="24"/>
      <c r="FH202" s="24"/>
      <c r="FI202" s="24"/>
      <c r="FJ202" s="24"/>
      <c r="FK202" s="24"/>
      <c r="FL202" s="24"/>
      <c r="FM202" s="24"/>
      <c r="FN202" s="24"/>
      <c r="FO202" s="24"/>
      <c r="FP202" s="24"/>
      <c r="FQ202" s="24"/>
      <c r="FR202" s="24"/>
      <c r="FS202" s="24"/>
      <c r="FT202" s="24"/>
      <c r="FU202" s="24"/>
      <c r="FV202" s="24"/>
      <c r="FW202" s="24"/>
      <c r="FX202" s="24"/>
      <c r="FY202" s="24"/>
      <c r="FZ202" s="24"/>
      <c r="GA202" s="24"/>
      <c r="GB202" s="24"/>
      <c r="GC202" s="24"/>
      <c r="GD202" s="24"/>
      <c r="GE202" s="24"/>
      <c r="GF202" s="24"/>
      <c r="GG202" s="24"/>
      <c r="GH202" s="24"/>
      <c r="GI202" s="24"/>
      <c r="GJ202" s="24"/>
      <c r="GK202" s="24"/>
      <c r="GL202" s="24"/>
      <c r="GM202" s="24"/>
      <c r="GN202" s="24"/>
      <c r="GO202" s="24"/>
      <c r="GP202" s="24"/>
      <c r="GQ202" s="24"/>
      <c r="GR202" s="24"/>
      <c r="GS202" s="24"/>
      <c r="GT202" s="24"/>
      <c r="GU202" s="24"/>
      <c r="GV202" s="24"/>
      <c r="GW202" s="24"/>
      <c r="GX202" s="24"/>
      <c r="GY202" s="24"/>
      <c r="GZ202" s="24"/>
      <c r="HA202" s="24"/>
      <c r="HB202" s="24"/>
      <c r="HC202" s="24"/>
      <c r="HD202" s="24"/>
      <c r="HE202" s="24"/>
      <c r="HF202" s="24"/>
      <c r="HG202" s="24"/>
      <c r="HH202" s="24"/>
      <c r="HI202" s="24"/>
      <c r="HJ202" s="24"/>
      <c r="HK202" s="24"/>
      <c r="HL202" s="24"/>
      <c r="HM202" s="24"/>
      <c r="HN202" s="24"/>
      <c r="HO202" s="24"/>
      <c r="HP202" s="24"/>
      <c r="HQ202" s="24"/>
      <c r="HR202" s="24"/>
      <c r="HS202" s="24"/>
      <c r="HT202" s="24"/>
      <c r="HU202" s="24"/>
      <c r="HV202" s="24"/>
      <c r="HW202" s="24"/>
      <c r="HX202" s="24"/>
      <c r="HY202" s="24"/>
      <c r="HZ202" s="24"/>
      <c r="IA202" s="24"/>
      <c r="IB202" s="24"/>
      <c r="IC202" s="24"/>
      <c r="ID202" s="24"/>
      <c r="IE202" s="24"/>
      <c r="IF202" s="24"/>
      <c r="IG202" s="24"/>
      <c r="II202" s="24"/>
    </row>
    <row r="203" spans="1:243">
      <c r="A203" s="9">
        <v>25</v>
      </c>
      <c r="B203" s="11">
        <v>1.3332999999999999</v>
      </c>
      <c r="C203" s="11">
        <v>42.0443</v>
      </c>
      <c r="D203" s="11">
        <v>37.055300000000003</v>
      </c>
      <c r="E203" s="11">
        <v>79.099599999999995</v>
      </c>
      <c r="F203" s="11">
        <v>45.908299999999997</v>
      </c>
      <c r="G203" s="25">
        <v>14.7136</v>
      </c>
      <c r="M203" s="30">
        <f t="shared" si="111"/>
        <v>0</v>
      </c>
      <c r="N203" s="10">
        <v>275</v>
      </c>
      <c r="O203" s="10">
        <v>320</v>
      </c>
      <c r="P203" s="10">
        <v>337</v>
      </c>
      <c r="Q203" s="10">
        <v>160</v>
      </c>
      <c r="R203" s="10">
        <v>0</v>
      </c>
      <c r="S203" s="30">
        <f t="shared" si="112"/>
        <v>0</v>
      </c>
      <c r="T203" s="10" t="str">
        <f>T202</f>
        <v>HLHS</v>
      </c>
      <c r="U203" s="10">
        <f t="shared" si="113"/>
        <v>1</v>
      </c>
      <c r="IH203" s="15"/>
    </row>
    <row r="204" spans="1:243">
      <c r="A204" s="9">
        <v>25</v>
      </c>
      <c r="B204" s="11">
        <v>3.8332999999999999</v>
      </c>
      <c r="C204" s="11">
        <v>38.963000000000001</v>
      </c>
      <c r="D204" s="11">
        <v>29.407800000000002</v>
      </c>
      <c r="E204" s="11">
        <v>68.370800000000003</v>
      </c>
      <c r="F204" s="11">
        <v>42.545299999999997</v>
      </c>
      <c r="G204" s="25">
        <v>21.136199999999999</v>
      </c>
      <c r="M204" s="30">
        <f t="shared" si="111"/>
        <v>0</v>
      </c>
      <c r="N204" s="10">
        <f>N203</f>
        <v>275</v>
      </c>
      <c r="O204" s="10">
        <f t="shared" ref="O204:R207" si="121">O203</f>
        <v>320</v>
      </c>
      <c r="P204" s="10">
        <f t="shared" si="121"/>
        <v>337</v>
      </c>
      <c r="Q204" s="10">
        <f t="shared" si="121"/>
        <v>160</v>
      </c>
      <c r="R204" s="10">
        <f t="shared" si="121"/>
        <v>0</v>
      </c>
      <c r="S204" s="30">
        <f t="shared" si="112"/>
        <v>0</v>
      </c>
      <c r="T204" s="10" t="str">
        <f t="shared" ref="T204:T207" si="122">T203</f>
        <v>HLHS</v>
      </c>
      <c r="U204" s="10">
        <f t="shared" si="113"/>
        <v>1</v>
      </c>
      <c r="IH204" s="15"/>
    </row>
    <row r="205" spans="1:243">
      <c r="A205" s="9">
        <v>25</v>
      </c>
      <c r="B205" s="11">
        <v>5.8333000000000004</v>
      </c>
      <c r="C205" s="11">
        <v>43.989600000000003</v>
      </c>
      <c r="D205" s="11">
        <v>42.340400000000002</v>
      </c>
      <c r="E205" s="11">
        <v>86.33</v>
      </c>
      <c r="F205" s="11">
        <v>49.093200000000003</v>
      </c>
      <c r="G205" s="25">
        <v>4.625</v>
      </c>
      <c r="M205" s="30">
        <f t="shared" si="111"/>
        <v>0</v>
      </c>
      <c r="N205" s="10">
        <f t="shared" ref="N205:N207" si="123">N204</f>
        <v>275</v>
      </c>
      <c r="O205" s="10">
        <f t="shared" si="121"/>
        <v>320</v>
      </c>
      <c r="P205" s="10">
        <f t="shared" si="121"/>
        <v>337</v>
      </c>
      <c r="Q205" s="10">
        <f t="shared" si="121"/>
        <v>160</v>
      </c>
      <c r="R205" s="10">
        <f t="shared" si="121"/>
        <v>0</v>
      </c>
      <c r="S205" s="30">
        <f t="shared" si="112"/>
        <v>0</v>
      </c>
      <c r="T205" s="10" t="str">
        <f t="shared" si="122"/>
        <v>HLHS</v>
      </c>
      <c r="U205" s="10">
        <f t="shared" si="113"/>
        <v>1</v>
      </c>
      <c r="IH205" s="15"/>
    </row>
    <row r="206" spans="1:243">
      <c r="A206" s="9">
        <v>25</v>
      </c>
      <c r="B206" s="11">
        <v>7.8333000000000004</v>
      </c>
      <c r="C206" s="11">
        <v>30.703399999999998</v>
      </c>
      <c r="D206" s="11">
        <v>29.790500000000002</v>
      </c>
      <c r="E206" s="11">
        <v>60.493899999999996</v>
      </c>
      <c r="F206" s="11">
        <v>49.250999999999998</v>
      </c>
      <c r="G206" s="25">
        <v>24.204599999999999</v>
      </c>
      <c r="M206" s="30">
        <f t="shared" si="111"/>
        <v>0</v>
      </c>
      <c r="N206" s="10">
        <f t="shared" si="123"/>
        <v>275</v>
      </c>
      <c r="O206" s="10">
        <f t="shared" si="121"/>
        <v>320</v>
      </c>
      <c r="P206" s="10">
        <f t="shared" si="121"/>
        <v>337</v>
      </c>
      <c r="Q206" s="10">
        <f t="shared" si="121"/>
        <v>160</v>
      </c>
      <c r="R206" s="10">
        <f t="shared" si="121"/>
        <v>0</v>
      </c>
      <c r="S206" s="30">
        <f t="shared" si="112"/>
        <v>0</v>
      </c>
      <c r="T206" s="10" t="str">
        <f t="shared" si="122"/>
        <v>HLHS</v>
      </c>
      <c r="U206" s="10">
        <f t="shared" si="113"/>
        <v>1</v>
      </c>
      <c r="IH206" s="15"/>
    </row>
    <row r="207" spans="1:243">
      <c r="A207" s="9">
        <v>25</v>
      </c>
      <c r="B207" s="11">
        <v>9.6667000000000005</v>
      </c>
      <c r="C207" s="11">
        <v>29.886900000000001</v>
      </c>
      <c r="D207" s="11">
        <v>25.708300000000001</v>
      </c>
      <c r="E207" s="11">
        <v>55.595199999999998</v>
      </c>
      <c r="F207" s="11">
        <v>46.256399999999999</v>
      </c>
      <c r="M207" s="30">
        <f t="shared" si="111"/>
        <v>0</v>
      </c>
      <c r="N207" s="10">
        <f t="shared" si="123"/>
        <v>275</v>
      </c>
      <c r="O207" s="10">
        <f t="shared" si="121"/>
        <v>320</v>
      </c>
      <c r="P207" s="10">
        <f t="shared" si="121"/>
        <v>337</v>
      </c>
      <c r="Q207" s="10">
        <f t="shared" si="121"/>
        <v>160</v>
      </c>
      <c r="R207" s="10">
        <f t="shared" si="121"/>
        <v>0</v>
      </c>
      <c r="S207" s="30">
        <f t="shared" si="112"/>
        <v>0</v>
      </c>
      <c r="T207" s="10" t="str">
        <f t="shared" si="122"/>
        <v>HLHS</v>
      </c>
      <c r="U207" s="10">
        <f t="shared" si="113"/>
        <v>1</v>
      </c>
      <c r="IH207" s="15"/>
    </row>
    <row r="208" spans="1:243" s="28" customFormat="1">
      <c r="A208" s="21">
        <v>26</v>
      </c>
      <c r="B208" s="22">
        <v>-3.25</v>
      </c>
      <c r="C208" s="22">
        <v>14.1282</v>
      </c>
      <c r="D208" s="22">
        <v>18.418199999999999</v>
      </c>
      <c r="E208" s="22">
        <v>32.546399999999998</v>
      </c>
      <c r="F208" s="22">
        <v>54.798400000000001</v>
      </c>
      <c r="G208" s="24">
        <v>60.722999999999999</v>
      </c>
      <c r="H208" s="24">
        <v>144</v>
      </c>
      <c r="I208" s="24">
        <v>144</v>
      </c>
      <c r="J208" s="24">
        <v>148</v>
      </c>
      <c r="K208" s="24">
        <v>140</v>
      </c>
      <c r="L208" s="24">
        <v>980.74</v>
      </c>
      <c r="M208" s="30">
        <f t="shared" si="111"/>
        <v>3</v>
      </c>
      <c r="N208" s="24"/>
      <c r="O208" s="24"/>
      <c r="P208" s="24"/>
      <c r="Q208" s="24"/>
      <c r="R208" s="24"/>
      <c r="S208" s="30">
        <f t="shared" si="112"/>
        <v>0</v>
      </c>
      <c r="T208" s="24" t="s">
        <v>29</v>
      </c>
      <c r="U208" s="24">
        <f t="shared" si="113"/>
        <v>2</v>
      </c>
      <c r="V208" s="4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  <c r="EL208" s="24"/>
      <c r="EM208" s="24"/>
      <c r="EN208" s="24"/>
      <c r="EO208" s="24"/>
      <c r="EP208" s="24"/>
      <c r="EQ208" s="24"/>
      <c r="ER208" s="24"/>
      <c r="ES208" s="24"/>
      <c r="ET208" s="24"/>
      <c r="EU208" s="24"/>
      <c r="EV208" s="24"/>
      <c r="EW208" s="24"/>
      <c r="EX208" s="24"/>
      <c r="EY208" s="24"/>
      <c r="EZ208" s="24"/>
      <c r="FA208" s="24"/>
      <c r="FB208" s="24"/>
      <c r="FC208" s="24"/>
      <c r="FD208" s="24"/>
      <c r="FE208" s="24"/>
      <c r="FF208" s="24"/>
      <c r="FG208" s="24"/>
      <c r="FH208" s="24"/>
      <c r="FI208" s="24"/>
      <c r="FJ208" s="24"/>
      <c r="FK208" s="24"/>
      <c r="FL208" s="24"/>
      <c r="FM208" s="24"/>
      <c r="FN208" s="24"/>
      <c r="FO208" s="24"/>
      <c r="FP208" s="24"/>
      <c r="FQ208" s="24"/>
      <c r="FR208" s="24"/>
      <c r="FS208" s="24"/>
      <c r="FT208" s="24"/>
      <c r="FU208" s="24"/>
      <c r="FV208" s="24"/>
      <c r="FW208" s="24"/>
      <c r="FX208" s="24"/>
      <c r="FY208" s="24"/>
      <c r="FZ208" s="24"/>
      <c r="GA208" s="24"/>
      <c r="GB208" s="24"/>
      <c r="GC208" s="24"/>
      <c r="GD208" s="24"/>
      <c r="GE208" s="24"/>
      <c r="GF208" s="24"/>
      <c r="GG208" s="24"/>
      <c r="GH208" s="24"/>
      <c r="GI208" s="24"/>
      <c r="GJ208" s="24"/>
      <c r="GK208" s="24"/>
      <c r="GL208" s="24"/>
      <c r="GM208" s="24"/>
      <c r="GN208" s="24"/>
      <c r="GO208" s="24"/>
      <c r="GP208" s="24"/>
      <c r="GQ208" s="24"/>
      <c r="GR208" s="24"/>
      <c r="GS208" s="24"/>
      <c r="GT208" s="24"/>
      <c r="GU208" s="24"/>
      <c r="GV208" s="24"/>
      <c r="GW208" s="24"/>
      <c r="GX208" s="24"/>
      <c r="GY208" s="24"/>
      <c r="GZ208" s="24"/>
      <c r="HA208" s="24"/>
      <c r="HB208" s="24"/>
      <c r="HC208" s="24"/>
      <c r="HD208" s="24"/>
      <c r="HE208" s="24"/>
      <c r="HF208" s="24"/>
      <c r="HG208" s="24"/>
      <c r="HH208" s="24"/>
      <c r="HI208" s="24"/>
      <c r="HJ208" s="24"/>
      <c r="HK208" s="24"/>
      <c r="HL208" s="24"/>
      <c r="HM208" s="24"/>
      <c r="HN208" s="24"/>
      <c r="HO208" s="24"/>
      <c r="HP208" s="24"/>
      <c r="HQ208" s="24"/>
      <c r="HR208" s="24"/>
      <c r="HS208" s="24"/>
      <c r="HT208" s="24"/>
      <c r="HU208" s="24"/>
      <c r="HV208" s="24"/>
      <c r="HW208" s="24"/>
      <c r="HX208" s="24"/>
      <c r="HY208" s="24"/>
      <c r="HZ208" s="24"/>
      <c r="IA208" s="24"/>
      <c r="IB208" s="24"/>
      <c r="IC208" s="24"/>
      <c r="ID208" s="24"/>
      <c r="IE208" s="24"/>
      <c r="IF208" s="24"/>
      <c r="IG208" s="24"/>
      <c r="II208" s="24"/>
    </row>
    <row r="209" spans="1:243">
      <c r="A209" s="9">
        <v>26</v>
      </c>
      <c r="B209" s="11">
        <v>1</v>
      </c>
      <c r="C209" s="11">
        <v>13.0337</v>
      </c>
      <c r="D209" s="11">
        <v>53.5792</v>
      </c>
      <c r="E209" s="11">
        <v>66.612899999999996</v>
      </c>
      <c r="F209" s="11">
        <v>80.806600000000003</v>
      </c>
      <c r="G209" s="25">
        <v>77.948300000000003</v>
      </c>
      <c r="M209" s="30">
        <f t="shared" si="111"/>
        <v>0</v>
      </c>
      <c r="N209" s="10">
        <v>136.33000000000001</v>
      </c>
      <c r="O209" s="10">
        <v>114</v>
      </c>
      <c r="P209" s="10">
        <v>196</v>
      </c>
      <c r="Q209" s="10">
        <v>99</v>
      </c>
      <c r="R209" s="10">
        <v>1081.8399999999999</v>
      </c>
      <c r="S209" s="30">
        <f t="shared" si="112"/>
        <v>3</v>
      </c>
      <c r="T209" s="10" t="str">
        <f>T208</f>
        <v>TGA</v>
      </c>
      <c r="U209" s="10">
        <f t="shared" si="113"/>
        <v>2</v>
      </c>
      <c r="IH209" s="15"/>
    </row>
    <row r="210" spans="1:243">
      <c r="A210" s="9">
        <v>26</v>
      </c>
      <c r="B210" s="11">
        <v>2.3332999999999999</v>
      </c>
      <c r="C210" s="11">
        <v>12.7113</v>
      </c>
      <c r="D210" s="11">
        <v>27.7103</v>
      </c>
      <c r="E210" s="11">
        <v>40.421700000000001</v>
      </c>
      <c r="F210" s="11">
        <v>68.7941</v>
      </c>
      <c r="G210" s="25">
        <v>73.908299999999997</v>
      </c>
      <c r="M210" s="30">
        <f t="shared" si="111"/>
        <v>0</v>
      </c>
      <c r="N210" s="10">
        <f>N209</f>
        <v>136.33000000000001</v>
      </c>
      <c r="O210" s="10">
        <f t="shared" ref="O210:O213" si="124">O209</f>
        <v>114</v>
      </c>
      <c r="P210" s="10">
        <f t="shared" ref="P210:P213" si="125">P209</f>
        <v>196</v>
      </c>
      <c r="Q210" s="10">
        <f t="shared" ref="Q210:Q213" si="126">Q209</f>
        <v>99</v>
      </c>
      <c r="R210" s="10">
        <f t="shared" ref="R210:R213" si="127">R209</f>
        <v>1081.8399999999999</v>
      </c>
      <c r="S210" s="30">
        <f t="shared" si="112"/>
        <v>3</v>
      </c>
      <c r="T210" s="10" t="str">
        <f t="shared" ref="T210:T213" si="128">T209</f>
        <v>TGA</v>
      </c>
      <c r="U210" s="10">
        <f t="shared" si="113"/>
        <v>2</v>
      </c>
      <c r="IH210" s="15"/>
    </row>
    <row r="211" spans="1:243">
      <c r="A211" s="9">
        <v>26</v>
      </c>
      <c r="B211" s="11">
        <v>4.1666999999999996</v>
      </c>
      <c r="C211" s="11">
        <v>11.515599999999999</v>
      </c>
      <c r="D211" s="11">
        <v>26.724799999999998</v>
      </c>
      <c r="E211" s="11">
        <v>38.240400000000001</v>
      </c>
      <c r="F211" s="11">
        <v>69.3583</v>
      </c>
      <c r="G211" s="25">
        <v>102.7863</v>
      </c>
      <c r="M211" s="30">
        <f t="shared" si="111"/>
        <v>0</v>
      </c>
      <c r="N211" s="10">
        <f t="shared" ref="N211:N213" si="129">N210</f>
        <v>136.33000000000001</v>
      </c>
      <c r="O211" s="10">
        <f t="shared" si="124"/>
        <v>114</v>
      </c>
      <c r="P211" s="10">
        <f t="shared" si="125"/>
        <v>196</v>
      </c>
      <c r="Q211" s="10">
        <f t="shared" si="126"/>
        <v>99</v>
      </c>
      <c r="R211" s="10">
        <f t="shared" si="127"/>
        <v>1081.8399999999999</v>
      </c>
      <c r="S211" s="30">
        <f t="shared" si="112"/>
        <v>3</v>
      </c>
      <c r="T211" s="10" t="str">
        <f t="shared" si="128"/>
        <v>TGA</v>
      </c>
      <c r="U211" s="10">
        <f t="shared" si="113"/>
        <v>2</v>
      </c>
      <c r="IH211" s="15"/>
    </row>
    <row r="212" spans="1:243">
      <c r="A212" s="9">
        <v>26</v>
      </c>
      <c r="B212" s="11">
        <v>6.1666999999999996</v>
      </c>
      <c r="C212" s="11">
        <v>17.256699999999999</v>
      </c>
      <c r="D212" s="11">
        <v>33.835999999999999</v>
      </c>
      <c r="E212" s="11">
        <v>51.092700000000001</v>
      </c>
      <c r="F212" s="11">
        <v>66.782799999999995</v>
      </c>
      <c r="G212" s="25">
        <v>59.615400000000001</v>
      </c>
      <c r="M212" s="30">
        <f t="shared" si="111"/>
        <v>0</v>
      </c>
      <c r="N212" s="10">
        <f t="shared" si="129"/>
        <v>136.33000000000001</v>
      </c>
      <c r="O212" s="10">
        <f t="shared" si="124"/>
        <v>114</v>
      </c>
      <c r="P212" s="10">
        <f t="shared" si="125"/>
        <v>196</v>
      </c>
      <c r="Q212" s="10">
        <f t="shared" si="126"/>
        <v>99</v>
      </c>
      <c r="R212" s="10">
        <f t="shared" si="127"/>
        <v>1081.8399999999999</v>
      </c>
      <c r="S212" s="30">
        <f t="shared" si="112"/>
        <v>3</v>
      </c>
      <c r="T212" s="10" t="str">
        <f t="shared" si="128"/>
        <v>TGA</v>
      </c>
      <c r="U212" s="10">
        <f t="shared" si="113"/>
        <v>2</v>
      </c>
      <c r="IH212" s="15"/>
    </row>
    <row r="213" spans="1:243">
      <c r="A213" s="9">
        <v>26</v>
      </c>
      <c r="B213" s="11">
        <v>8.1667000000000005</v>
      </c>
      <c r="C213" s="11">
        <v>8.2426999999999992</v>
      </c>
      <c r="D213" s="11">
        <v>19.702000000000002</v>
      </c>
      <c r="E213" s="11">
        <v>27.944700000000001</v>
      </c>
      <c r="F213" s="11">
        <v>69.575299999999999</v>
      </c>
      <c r="G213" s="25">
        <v>135.2861</v>
      </c>
      <c r="M213" s="30">
        <f t="shared" si="111"/>
        <v>0</v>
      </c>
      <c r="N213" s="10">
        <f t="shared" si="129"/>
        <v>136.33000000000001</v>
      </c>
      <c r="O213" s="10">
        <f t="shared" si="124"/>
        <v>114</v>
      </c>
      <c r="P213" s="10">
        <f t="shared" si="125"/>
        <v>196</v>
      </c>
      <c r="Q213" s="10">
        <f t="shared" si="126"/>
        <v>99</v>
      </c>
      <c r="R213" s="10">
        <f t="shared" si="127"/>
        <v>1081.8399999999999</v>
      </c>
      <c r="S213" s="30">
        <f t="shared" si="112"/>
        <v>3</v>
      </c>
      <c r="T213" s="10" t="str">
        <f t="shared" si="128"/>
        <v>TGA</v>
      </c>
      <c r="U213" s="10">
        <f t="shared" si="113"/>
        <v>2</v>
      </c>
      <c r="IH213" s="15"/>
    </row>
    <row r="214" spans="1:243" s="28" customFormat="1">
      <c r="A214" s="21">
        <v>27</v>
      </c>
      <c r="B214" s="22">
        <v>-1.5832999999999999</v>
      </c>
      <c r="C214" s="22">
        <v>20.1585</v>
      </c>
      <c r="D214" s="22">
        <v>19.114799999999999</v>
      </c>
      <c r="E214" s="22">
        <v>39.273299999999999</v>
      </c>
      <c r="F214" s="22">
        <v>49.005699999999997</v>
      </c>
      <c r="G214" s="24">
        <v>51.604999999999997</v>
      </c>
      <c r="H214" s="24">
        <v>247</v>
      </c>
      <c r="I214" s="24">
        <v>247</v>
      </c>
      <c r="J214" s="24">
        <v>289</v>
      </c>
      <c r="K214" s="24">
        <v>105</v>
      </c>
      <c r="L214" s="24">
        <v>0</v>
      </c>
      <c r="M214" s="30">
        <f t="shared" si="111"/>
        <v>0</v>
      </c>
      <c r="N214" s="24"/>
      <c r="O214" s="24"/>
      <c r="P214" s="24"/>
      <c r="Q214" s="24"/>
      <c r="R214" s="24"/>
      <c r="S214" s="30">
        <f t="shared" si="112"/>
        <v>0</v>
      </c>
      <c r="T214" s="24" t="s">
        <v>29</v>
      </c>
      <c r="U214" s="24">
        <f t="shared" si="113"/>
        <v>2</v>
      </c>
      <c r="V214" s="4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  <c r="EL214" s="24"/>
      <c r="EM214" s="24"/>
      <c r="EN214" s="24"/>
      <c r="EO214" s="24"/>
      <c r="EP214" s="24"/>
      <c r="EQ214" s="24"/>
      <c r="ER214" s="24"/>
      <c r="ES214" s="24"/>
      <c r="ET214" s="24"/>
      <c r="EU214" s="24"/>
      <c r="EV214" s="24"/>
      <c r="EW214" s="24"/>
      <c r="EX214" s="24"/>
      <c r="EY214" s="24"/>
      <c r="EZ214" s="24"/>
      <c r="FA214" s="24"/>
      <c r="FB214" s="24"/>
      <c r="FC214" s="24"/>
      <c r="FD214" s="24"/>
      <c r="FE214" s="24"/>
      <c r="FF214" s="24"/>
      <c r="FG214" s="24"/>
      <c r="FH214" s="24"/>
      <c r="FI214" s="24"/>
      <c r="FJ214" s="24"/>
      <c r="FK214" s="24"/>
      <c r="FL214" s="24"/>
      <c r="FM214" s="24"/>
      <c r="FN214" s="24"/>
      <c r="FO214" s="24"/>
      <c r="FP214" s="24"/>
      <c r="FQ214" s="24"/>
      <c r="FR214" s="24"/>
      <c r="FS214" s="24"/>
      <c r="FT214" s="24"/>
      <c r="FU214" s="24"/>
      <c r="FV214" s="24"/>
      <c r="FW214" s="24"/>
      <c r="FX214" s="24"/>
      <c r="FY214" s="24"/>
      <c r="FZ214" s="24"/>
      <c r="GA214" s="24"/>
      <c r="GB214" s="24"/>
      <c r="GC214" s="24"/>
      <c r="GD214" s="24"/>
      <c r="GE214" s="24"/>
      <c r="GF214" s="24"/>
      <c r="GG214" s="24"/>
      <c r="GH214" s="24"/>
      <c r="GI214" s="24"/>
      <c r="GJ214" s="24"/>
      <c r="GK214" s="24"/>
      <c r="GL214" s="24"/>
      <c r="GM214" s="24"/>
      <c r="GN214" s="24"/>
      <c r="GO214" s="24"/>
      <c r="GP214" s="24"/>
      <c r="GQ214" s="24"/>
      <c r="GR214" s="24"/>
      <c r="GS214" s="24"/>
      <c r="GT214" s="24"/>
      <c r="GU214" s="24"/>
      <c r="GV214" s="24"/>
      <c r="GW214" s="24"/>
      <c r="GX214" s="24"/>
      <c r="GY214" s="24"/>
      <c r="GZ214" s="24"/>
      <c r="HA214" s="24"/>
      <c r="HB214" s="24"/>
      <c r="HC214" s="24"/>
      <c r="HD214" s="24"/>
      <c r="HE214" s="24"/>
      <c r="HF214" s="24"/>
      <c r="HG214" s="24"/>
      <c r="HH214" s="24"/>
      <c r="HI214" s="24"/>
      <c r="HJ214" s="24"/>
      <c r="HK214" s="24"/>
      <c r="HL214" s="24"/>
      <c r="HM214" s="24"/>
      <c r="HN214" s="24"/>
      <c r="HO214" s="24"/>
      <c r="HP214" s="24"/>
      <c r="HQ214" s="24"/>
      <c r="HR214" s="24"/>
      <c r="HS214" s="24"/>
      <c r="HT214" s="24"/>
      <c r="HU214" s="24"/>
      <c r="HV214" s="24"/>
      <c r="HW214" s="24"/>
      <c r="HX214" s="24"/>
      <c r="HY214" s="24"/>
      <c r="HZ214" s="24"/>
      <c r="IA214" s="24"/>
      <c r="IB214" s="24"/>
      <c r="IC214" s="24"/>
      <c r="ID214" s="24"/>
      <c r="IE214" s="24"/>
      <c r="IF214" s="24"/>
      <c r="IG214" s="24"/>
      <c r="II214" s="24"/>
    </row>
    <row r="215" spans="1:243">
      <c r="A215" s="9">
        <v>27</v>
      </c>
      <c r="B215" s="11">
        <v>1.4167000000000001</v>
      </c>
      <c r="C215" s="11">
        <v>19.932200000000002</v>
      </c>
      <c r="D215" s="11">
        <v>29.746099999999998</v>
      </c>
      <c r="E215" s="11">
        <v>49.6783</v>
      </c>
      <c r="F215" s="11">
        <v>59.968000000000004</v>
      </c>
      <c r="G215" s="25">
        <v>34.316600000000001</v>
      </c>
      <c r="M215" s="30">
        <f t="shared" si="111"/>
        <v>0</v>
      </c>
      <c r="N215" s="10">
        <v>146</v>
      </c>
      <c r="O215" s="10">
        <v>126</v>
      </c>
      <c r="P215" s="10">
        <v>270</v>
      </c>
      <c r="Q215" s="10">
        <v>109</v>
      </c>
      <c r="R215" s="10">
        <v>0</v>
      </c>
      <c r="S215" s="30">
        <f t="shared" si="112"/>
        <v>0</v>
      </c>
      <c r="T215" s="10" t="str">
        <f>T214</f>
        <v>TGA</v>
      </c>
      <c r="U215" s="10">
        <f t="shared" si="113"/>
        <v>2</v>
      </c>
      <c r="IH215" s="15"/>
    </row>
    <row r="216" spans="1:243">
      <c r="A216" s="9">
        <v>27</v>
      </c>
      <c r="B216" s="11">
        <v>4.1666999999999996</v>
      </c>
      <c r="C216" s="11">
        <v>18.489999999999998</v>
      </c>
      <c r="D216" s="11">
        <v>35.306399999999996</v>
      </c>
      <c r="E216" s="11">
        <v>53.796399999999998</v>
      </c>
      <c r="F216" s="11">
        <v>64.968800000000002</v>
      </c>
      <c r="G216" s="25">
        <v>33.466000000000001</v>
      </c>
      <c r="M216" s="30">
        <f t="shared" si="111"/>
        <v>0</v>
      </c>
      <c r="N216" s="10">
        <f>N215</f>
        <v>146</v>
      </c>
      <c r="O216" s="10">
        <f t="shared" ref="O216:O219" si="130">O215</f>
        <v>126</v>
      </c>
      <c r="P216" s="10">
        <f t="shared" ref="P216:P219" si="131">P215</f>
        <v>270</v>
      </c>
      <c r="Q216" s="10">
        <f t="shared" ref="Q216:Q219" si="132">Q215</f>
        <v>109</v>
      </c>
      <c r="R216" s="10">
        <f t="shared" ref="R216:R219" si="133">R215</f>
        <v>0</v>
      </c>
      <c r="S216" s="30">
        <f t="shared" si="112"/>
        <v>0</v>
      </c>
      <c r="T216" s="10" t="str">
        <f t="shared" ref="T216:T219" si="134">T215</f>
        <v>TGA</v>
      </c>
      <c r="U216" s="10">
        <f t="shared" si="113"/>
        <v>2</v>
      </c>
      <c r="IH216" s="15"/>
    </row>
    <row r="217" spans="1:243">
      <c r="A217" s="9">
        <v>27</v>
      </c>
      <c r="B217" s="11">
        <v>6.25</v>
      </c>
      <c r="C217" s="11">
        <v>18.354800000000001</v>
      </c>
      <c r="D217" s="11">
        <v>34.898299999999999</v>
      </c>
      <c r="E217" s="11">
        <v>53.253100000000003</v>
      </c>
      <c r="F217" s="11">
        <v>65.469899999999996</v>
      </c>
      <c r="G217" s="25">
        <v>27.312899999999999</v>
      </c>
      <c r="M217" s="30">
        <f t="shared" si="111"/>
        <v>0</v>
      </c>
      <c r="N217" s="10">
        <f t="shared" ref="N217:N219" si="135">N216</f>
        <v>146</v>
      </c>
      <c r="O217" s="10">
        <f t="shared" si="130"/>
        <v>126</v>
      </c>
      <c r="P217" s="10">
        <f t="shared" si="131"/>
        <v>270</v>
      </c>
      <c r="Q217" s="10">
        <f t="shared" si="132"/>
        <v>109</v>
      </c>
      <c r="R217" s="10">
        <f t="shared" si="133"/>
        <v>0</v>
      </c>
      <c r="S217" s="30">
        <f t="shared" si="112"/>
        <v>0</v>
      </c>
      <c r="T217" s="10" t="str">
        <f t="shared" si="134"/>
        <v>TGA</v>
      </c>
      <c r="U217" s="10">
        <f t="shared" si="113"/>
        <v>2</v>
      </c>
      <c r="IH217" s="15"/>
    </row>
    <row r="218" spans="1:243">
      <c r="A218" s="9">
        <v>27</v>
      </c>
      <c r="B218" s="11">
        <v>8.25</v>
      </c>
      <c r="C218" s="11">
        <v>17.078499999999998</v>
      </c>
      <c r="D218" s="11">
        <v>23.5672</v>
      </c>
      <c r="E218" s="11">
        <v>40.645699999999998</v>
      </c>
      <c r="F218" s="11">
        <v>57.814</v>
      </c>
      <c r="G218" s="25">
        <v>28.221900000000002</v>
      </c>
      <c r="M218" s="30">
        <f t="shared" si="111"/>
        <v>0</v>
      </c>
      <c r="N218" s="10">
        <f t="shared" si="135"/>
        <v>146</v>
      </c>
      <c r="O218" s="10">
        <f t="shared" si="130"/>
        <v>126</v>
      </c>
      <c r="P218" s="10">
        <f t="shared" si="131"/>
        <v>270</v>
      </c>
      <c r="Q218" s="10">
        <f t="shared" si="132"/>
        <v>109</v>
      </c>
      <c r="R218" s="10">
        <f t="shared" si="133"/>
        <v>0</v>
      </c>
      <c r="S218" s="30">
        <f t="shared" si="112"/>
        <v>0</v>
      </c>
      <c r="T218" s="10" t="str">
        <f t="shared" si="134"/>
        <v>TGA</v>
      </c>
      <c r="U218" s="10">
        <f t="shared" si="113"/>
        <v>2</v>
      </c>
      <c r="IH218" s="15"/>
    </row>
    <row r="219" spans="1:243">
      <c r="A219" s="9">
        <v>27</v>
      </c>
      <c r="B219" s="11">
        <v>11.166700000000001</v>
      </c>
      <c r="C219" s="11">
        <v>11.5466</v>
      </c>
      <c r="D219" s="11">
        <v>28.0457</v>
      </c>
      <c r="E219" s="11">
        <v>39.592300000000002</v>
      </c>
      <c r="F219" s="11">
        <v>70.604299999999995</v>
      </c>
      <c r="G219" s="25">
        <v>47.4193</v>
      </c>
      <c r="M219" s="30">
        <f t="shared" si="111"/>
        <v>0</v>
      </c>
      <c r="N219" s="10">
        <f t="shared" si="135"/>
        <v>146</v>
      </c>
      <c r="O219" s="10">
        <f t="shared" si="130"/>
        <v>126</v>
      </c>
      <c r="P219" s="10">
        <f t="shared" si="131"/>
        <v>270</v>
      </c>
      <c r="Q219" s="10">
        <f t="shared" si="132"/>
        <v>109</v>
      </c>
      <c r="R219" s="10">
        <f t="shared" si="133"/>
        <v>0</v>
      </c>
      <c r="S219" s="30">
        <f t="shared" si="112"/>
        <v>0</v>
      </c>
      <c r="T219" s="10" t="str">
        <f t="shared" si="134"/>
        <v>TGA</v>
      </c>
      <c r="U219" s="10">
        <f t="shared" si="113"/>
        <v>2</v>
      </c>
      <c r="IH219" s="15"/>
    </row>
    <row r="220" spans="1:243" s="28" customFormat="1">
      <c r="A220" s="21">
        <v>28</v>
      </c>
      <c r="B220" s="22">
        <v>-3.1667000000000001</v>
      </c>
      <c r="C220" s="22">
        <v>19.762</v>
      </c>
      <c r="D220" s="22">
        <v>22.963100000000001</v>
      </c>
      <c r="E220" s="22">
        <v>42.725099999999998</v>
      </c>
      <c r="F220" s="22">
        <v>53.7012</v>
      </c>
      <c r="G220" s="26">
        <v>21.331</v>
      </c>
      <c r="H220" s="24">
        <v>89.5</v>
      </c>
      <c r="I220" s="24">
        <v>89.5</v>
      </c>
      <c r="J220" s="24">
        <v>94</v>
      </c>
      <c r="K220" s="24">
        <v>85</v>
      </c>
      <c r="L220" s="24">
        <v>0</v>
      </c>
      <c r="M220" s="30">
        <f t="shared" si="111"/>
        <v>0</v>
      </c>
      <c r="N220" s="24"/>
      <c r="O220" s="24"/>
      <c r="P220" s="24"/>
      <c r="Q220" s="24"/>
      <c r="R220" s="24"/>
      <c r="S220" s="30">
        <f t="shared" si="112"/>
        <v>0</v>
      </c>
      <c r="T220" s="24" t="s">
        <v>29</v>
      </c>
      <c r="U220" s="24">
        <f t="shared" si="113"/>
        <v>2</v>
      </c>
      <c r="V220" s="4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  <c r="EL220" s="24"/>
      <c r="EM220" s="24"/>
      <c r="EN220" s="24"/>
      <c r="EO220" s="24"/>
      <c r="EP220" s="24"/>
      <c r="EQ220" s="24"/>
      <c r="ER220" s="24"/>
      <c r="ES220" s="24"/>
      <c r="ET220" s="24"/>
      <c r="EU220" s="24"/>
      <c r="EV220" s="24"/>
      <c r="EW220" s="24"/>
      <c r="EX220" s="24"/>
      <c r="EY220" s="24"/>
      <c r="EZ220" s="24"/>
      <c r="FA220" s="24"/>
      <c r="FB220" s="24"/>
      <c r="FC220" s="24"/>
      <c r="FD220" s="24"/>
      <c r="FE220" s="24"/>
      <c r="FF220" s="24"/>
      <c r="FG220" s="24"/>
      <c r="FH220" s="24"/>
      <c r="FI220" s="24"/>
      <c r="FJ220" s="24"/>
      <c r="FK220" s="24"/>
      <c r="FL220" s="24"/>
      <c r="FM220" s="24"/>
      <c r="FN220" s="24"/>
      <c r="FO220" s="24"/>
      <c r="FP220" s="24"/>
      <c r="FQ220" s="24"/>
      <c r="FR220" s="24"/>
      <c r="FS220" s="24"/>
      <c r="FT220" s="24"/>
      <c r="FU220" s="24"/>
      <c r="FV220" s="24"/>
      <c r="FW220" s="24"/>
      <c r="FX220" s="24"/>
      <c r="FY220" s="24"/>
      <c r="FZ220" s="24"/>
      <c r="GA220" s="24"/>
      <c r="GB220" s="24"/>
      <c r="GC220" s="24"/>
      <c r="GD220" s="24"/>
      <c r="GE220" s="24"/>
      <c r="GF220" s="24"/>
      <c r="GG220" s="24"/>
      <c r="GH220" s="24"/>
      <c r="GI220" s="24"/>
      <c r="GJ220" s="24"/>
      <c r="GK220" s="24"/>
      <c r="GL220" s="24"/>
      <c r="GM220" s="24"/>
      <c r="GN220" s="24"/>
      <c r="GO220" s="24"/>
      <c r="GP220" s="24"/>
      <c r="GQ220" s="24"/>
      <c r="GR220" s="24"/>
      <c r="GS220" s="24"/>
      <c r="GT220" s="24"/>
      <c r="GU220" s="24"/>
      <c r="GV220" s="24"/>
      <c r="GW220" s="24"/>
      <c r="GX220" s="24"/>
      <c r="GY220" s="24"/>
      <c r="GZ220" s="24"/>
      <c r="HA220" s="24"/>
      <c r="HB220" s="24"/>
      <c r="HC220" s="24"/>
      <c r="HD220" s="24"/>
      <c r="HE220" s="24"/>
      <c r="HF220" s="24"/>
      <c r="HG220" s="24"/>
      <c r="HH220" s="24"/>
      <c r="HI220" s="24"/>
      <c r="HJ220" s="24"/>
      <c r="HK220" s="24"/>
      <c r="HL220" s="24"/>
      <c r="HM220" s="24"/>
      <c r="HN220" s="24"/>
      <c r="HO220" s="24"/>
      <c r="HP220" s="24"/>
      <c r="HQ220" s="24"/>
      <c r="HR220" s="24"/>
      <c r="HS220" s="24"/>
      <c r="HT220" s="24"/>
      <c r="HU220" s="24"/>
      <c r="HV220" s="24"/>
      <c r="HW220" s="24"/>
      <c r="HX220" s="24"/>
      <c r="HY220" s="24"/>
      <c r="HZ220" s="24"/>
      <c r="IA220" s="24"/>
      <c r="IB220" s="24"/>
      <c r="IC220" s="24"/>
      <c r="ID220" s="24"/>
      <c r="IE220" s="24"/>
      <c r="IF220" s="24"/>
      <c r="IG220" s="24"/>
      <c r="II220" s="24"/>
    </row>
    <row r="221" spans="1:243">
      <c r="A221" s="9">
        <v>28</v>
      </c>
      <c r="B221" s="11">
        <v>1.3332999999999999</v>
      </c>
      <c r="C221" s="11">
        <v>29.601400000000002</v>
      </c>
      <c r="D221" s="11">
        <v>39.173499999999997</v>
      </c>
      <c r="E221" s="11">
        <v>68.774900000000002</v>
      </c>
      <c r="F221" s="11">
        <v>56.928400000000003</v>
      </c>
      <c r="G221" s="25">
        <v>16.1753</v>
      </c>
      <c r="M221" s="30">
        <f t="shared" si="111"/>
        <v>0</v>
      </c>
      <c r="N221" s="10">
        <v>250.5</v>
      </c>
      <c r="O221" s="10">
        <v>250.5</v>
      </c>
      <c r="P221" s="10">
        <v>281</v>
      </c>
      <c r="Q221" s="10">
        <v>220</v>
      </c>
      <c r="R221" s="10" t="s">
        <v>35</v>
      </c>
      <c r="S221" s="30" t="str">
        <f t="shared" si="112"/>
        <v>NaN</v>
      </c>
      <c r="T221" s="10" t="str">
        <f>T220</f>
        <v>TGA</v>
      </c>
      <c r="U221" s="10">
        <f t="shared" si="113"/>
        <v>2</v>
      </c>
      <c r="IH221" s="15"/>
    </row>
    <row r="222" spans="1:243">
      <c r="A222" s="9">
        <v>28</v>
      </c>
      <c r="B222" s="11">
        <v>3.8332999999999999</v>
      </c>
      <c r="C222" s="11">
        <v>21.637</v>
      </c>
      <c r="D222" s="11">
        <v>36.028199999999998</v>
      </c>
      <c r="E222" s="11">
        <v>57.665199999999999</v>
      </c>
      <c r="F222" s="11">
        <v>62.513300000000001</v>
      </c>
      <c r="G222" s="25">
        <v>18.7485</v>
      </c>
      <c r="M222" s="30">
        <f t="shared" si="111"/>
        <v>0</v>
      </c>
      <c r="N222" s="10">
        <f>N221</f>
        <v>250.5</v>
      </c>
      <c r="O222" s="10">
        <f t="shared" ref="O222:O225" si="136">O221</f>
        <v>250.5</v>
      </c>
      <c r="P222" s="10">
        <f t="shared" ref="P222:P225" si="137">P221</f>
        <v>281</v>
      </c>
      <c r="Q222" s="10">
        <f t="shared" ref="Q222:Q225" si="138">Q221</f>
        <v>220</v>
      </c>
      <c r="R222" s="10" t="str">
        <f t="shared" ref="R222:R225" si="139">R221</f>
        <v>-</v>
      </c>
      <c r="S222" s="30" t="str">
        <f t="shared" si="112"/>
        <v>NaN</v>
      </c>
      <c r="T222" s="10" t="str">
        <f t="shared" ref="T222:T225" si="140">T221</f>
        <v>TGA</v>
      </c>
      <c r="U222" s="10">
        <f t="shared" si="113"/>
        <v>2</v>
      </c>
      <c r="IH222" s="15"/>
    </row>
    <row r="223" spans="1:243">
      <c r="A223" s="9">
        <v>28</v>
      </c>
      <c r="B223" s="11">
        <v>5.75</v>
      </c>
      <c r="C223" s="11">
        <v>17.745899999999999</v>
      </c>
      <c r="D223" s="11">
        <v>35.354900000000001</v>
      </c>
      <c r="E223" s="11">
        <v>53.1008</v>
      </c>
      <c r="F223" s="11">
        <v>66.548299999999998</v>
      </c>
      <c r="G223" s="25">
        <v>19.644300000000001</v>
      </c>
      <c r="M223" s="30">
        <f t="shared" si="111"/>
        <v>0</v>
      </c>
      <c r="N223" s="10">
        <f t="shared" ref="N223:N225" si="141">N222</f>
        <v>250.5</v>
      </c>
      <c r="O223" s="10">
        <f t="shared" si="136"/>
        <v>250.5</v>
      </c>
      <c r="P223" s="10">
        <f t="shared" si="137"/>
        <v>281</v>
      </c>
      <c r="Q223" s="10">
        <f t="shared" si="138"/>
        <v>220</v>
      </c>
      <c r="R223" s="10" t="str">
        <f t="shared" si="139"/>
        <v>-</v>
      </c>
      <c r="S223" s="30" t="str">
        <f t="shared" si="112"/>
        <v>NaN</v>
      </c>
      <c r="T223" s="10" t="str">
        <f t="shared" si="140"/>
        <v>TGA</v>
      </c>
      <c r="U223" s="10">
        <f t="shared" si="113"/>
        <v>2</v>
      </c>
      <c r="IH223" s="15"/>
    </row>
    <row r="224" spans="1:243">
      <c r="A224" s="9">
        <v>28</v>
      </c>
      <c r="B224" s="11">
        <v>7.6666999999999996</v>
      </c>
      <c r="C224" s="11">
        <v>16.608899999999998</v>
      </c>
      <c r="D224" s="11">
        <v>36.040500000000002</v>
      </c>
      <c r="E224" s="11">
        <v>52.6494</v>
      </c>
      <c r="F224" s="11">
        <v>68.465900000000005</v>
      </c>
      <c r="G224" s="25">
        <v>26.994299999999999</v>
      </c>
      <c r="M224" s="30">
        <f t="shared" si="111"/>
        <v>0</v>
      </c>
      <c r="N224" s="10">
        <f t="shared" si="141"/>
        <v>250.5</v>
      </c>
      <c r="O224" s="10">
        <f t="shared" si="136"/>
        <v>250.5</v>
      </c>
      <c r="P224" s="10">
        <f t="shared" si="137"/>
        <v>281</v>
      </c>
      <c r="Q224" s="10">
        <f t="shared" si="138"/>
        <v>220</v>
      </c>
      <c r="R224" s="10" t="str">
        <f t="shared" si="139"/>
        <v>-</v>
      </c>
      <c r="S224" s="30" t="str">
        <f t="shared" si="112"/>
        <v>NaN</v>
      </c>
      <c r="T224" s="10" t="str">
        <f t="shared" si="140"/>
        <v>TGA</v>
      </c>
      <c r="U224" s="10">
        <f t="shared" si="113"/>
        <v>2</v>
      </c>
      <c r="IH224" s="15"/>
    </row>
    <row r="225" spans="1:243">
      <c r="A225" s="9">
        <v>28</v>
      </c>
      <c r="B225" s="11">
        <v>9.6667000000000005</v>
      </c>
      <c r="C225" s="11">
        <v>15.369300000000001</v>
      </c>
      <c r="D225" s="11">
        <v>36.902500000000003</v>
      </c>
      <c r="E225" s="11">
        <v>52.271700000000003</v>
      </c>
      <c r="F225" s="11">
        <v>70.6203</v>
      </c>
      <c r="G225" s="25">
        <v>29.4009</v>
      </c>
      <c r="M225" s="30">
        <f t="shared" si="111"/>
        <v>0</v>
      </c>
      <c r="N225" s="10">
        <f t="shared" si="141"/>
        <v>250.5</v>
      </c>
      <c r="O225" s="10">
        <f t="shared" si="136"/>
        <v>250.5</v>
      </c>
      <c r="P225" s="10">
        <f t="shared" si="137"/>
        <v>281</v>
      </c>
      <c r="Q225" s="10">
        <f t="shared" si="138"/>
        <v>220</v>
      </c>
      <c r="R225" s="10" t="str">
        <f t="shared" si="139"/>
        <v>-</v>
      </c>
      <c r="S225" s="30" t="str">
        <f t="shared" si="112"/>
        <v>NaN</v>
      </c>
      <c r="T225" s="10" t="str">
        <f t="shared" si="140"/>
        <v>TGA</v>
      </c>
      <c r="U225" s="10">
        <f t="shared" si="113"/>
        <v>2</v>
      </c>
      <c r="IH225" s="15"/>
    </row>
    <row r="226" spans="1:243" s="28" customFormat="1">
      <c r="A226" s="21">
        <v>29</v>
      </c>
      <c r="B226" s="22">
        <v>-3.25</v>
      </c>
      <c r="C226" s="22">
        <v>14.870100000000001</v>
      </c>
      <c r="D226" s="22">
        <v>17.8414</v>
      </c>
      <c r="E226" s="22">
        <v>32.711399999999998</v>
      </c>
      <c r="F226" s="22">
        <v>54.601500000000001</v>
      </c>
      <c r="G226" s="27">
        <v>20.803999999999998</v>
      </c>
      <c r="H226" s="24">
        <v>107</v>
      </c>
      <c r="I226" s="24">
        <v>107</v>
      </c>
      <c r="J226" s="24">
        <v>111</v>
      </c>
      <c r="K226" s="24">
        <v>103</v>
      </c>
      <c r="L226" s="24">
        <v>0</v>
      </c>
      <c r="M226" s="30">
        <f t="shared" si="111"/>
        <v>0</v>
      </c>
      <c r="N226" s="24"/>
      <c r="O226" s="24"/>
      <c r="P226" s="24"/>
      <c r="Q226" s="24"/>
      <c r="R226" s="24"/>
      <c r="S226" s="30">
        <f t="shared" si="112"/>
        <v>0</v>
      </c>
      <c r="T226" s="24" t="s">
        <v>29</v>
      </c>
      <c r="U226" s="24">
        <f t="shared" si="113"/>
        <v>2</v>
      </c>
      <c r="V226" s="4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  <c r="EI226" s="24"/>
      <c r="EJ226" s="24"/>
      <c r="EK226" s="24"/>
      <c r="EL226" s="24"/>
      <c r="EM226" s="24"/>
      <c r="EN226" s="24"/>
      <c r="EO226" s="24"/>
      <c r="EP226" s="24"/>
      <c r="EQ226" s="24"/>
      <c r="ER226" s="24"/>
      <c r="ES226" s="24"/>
      <c r="ET226" s="24"/>
      <c r="EU226" s="24"/>
      <c r="EV226" s="24"/>
      <c r="EW226" s="24"/>
      <c r="EX226" s="24"/>
      <c r="EY226" s="24"/>
      <c r="EZ226" s="24"/>
      <c r="FA226" s="24"/>
      <c r="FB226" s="24"/>
      <c r="FC226" s="24"/>
      <c r="FD226" s="24"/>
      <c r="FE226" s="24"/>
      <c r="FF226" s="24"/>
      <c r="FG226" s="24"/>
      <c r="FH226" s="24"/>
      <c r="FI226" s="24"/>
      <c r="FJ226" s="24"/>
      <c r="FK226" s="24"/>
      <c r="FL226" s="24"/>
      <c r="FM226" s="24"/>
      <c r="FN226" s="24"/>
      <c r="FO226" s="24"/>
      <c r="FP226" s="24"/>
      <c r="FQ226" s="24"/>
      <c r="FR226" s="24"/>
      <c r="FS226" s="24"/>
      <c r="FT226" s="24"/>
      <c r="FU226" s="24"/>
      <c r="FV226" s="24"/>
      <c r="FW226" s="24"/>
      <c r="FX226" s="24"/>
      <c r="FY226" s="24"/>
      <c r="FZ226" s="24"/>
      <c r="GA226" s="24"/>
      <c r="GB226" s="24"/>
      <c r="GC226" s="24"/>
      <c r="GD226" s="24"/>
      <c r="GE226" s="24"/>
      <c r="GF226" s="24"/>
      <c r="GG226" s="24"/>
      <c r="GH226" s="24"/>
      <c r="GI226" s="24"/>
      <c r="GJ226" s="24"/>
      <c r="GK226" s="24"/>
      <c r="GL226" s="24"/>
      <c r="GM226" s="24"/>
      <c r="GN226" s="24"/>
      <c r="GO226" s="24"/>
      <c r="GP226" s="24"/>
      <c r="GQ226" s="24"/>
      <c r="GR226" s="24"/>
      <c r="GS226" s="24"/>
      <c r="GT226" s="24"/>
      <c r="GU226" s="24"/>
      <c r="GV226" s="24"/>
      <c r="GW226" s="24"/>
      <c r="GX226" s="24"/>
      <c r="GY226" s="24"/>
      <c r="GZ226" s="24"/>
      <c r="HA226" s="24"/>
      <c r="HB226" s="24"/>
      <c r="HC226" s="24"/>
      <c r="HD226" s="24"/>
      <c r="HE226" s="24"/>
      <c r="HF226" s="24"/>
      <c r="HG226" s="24"/>
      <c r="HH226" s="24"/>
      <c r="HI226" s="24"/>
      <c r="HJ226" s="24"/>
      <c r="HK226" s="24"/>
      <c r="HL226" s="24"/>
      <c r="HM226" s="24"/>
      <c r="HN226" s="24"/>
      <c r="HO226" s="24"/>
      <c r="HP226" s="24"/>
      <c r="HQ226" s="24"/>
      <c r="HR226" s="24"/>
      <c r="HS226" s="24"/>
      <c r="HT226" s="24"/>
      <c r="HU226" s="24"/>
      <c r="HV226" s="24"/>
      <c r="HW226" s="24"/>
      <c r="HX226" s="24"/>
      <c r="HY226" s="24"/>
      <c r="HZ226" s="24"/>
      <c r="IA226" s="24"/>
      <c r="IB226" s="24"/>
      <c r="IC226" s="24"/>
      <c r="ID226" s="24"/>
      <c r="IE226" s="24"/>
      <c r="IF226" s="24"/>
      <c r="IG226" s="24"/>
      <c r="II226" s="24"/>
    </row>
    <row r="227" spans="1:243">
      <c r="A227" s="9">
        <v>29</v>
      </c>
      <c r="B227" s="11">
        <v>1.6667000000000001</v>
      </c>
      <c r="C227" s="11">
        <v>28.828600000000002</v>
      </c>
      <c r="D227" s="11">
        <v>30.8658</v>
      </c>
      <c r="E227" s="11">
        <v>59.694499999999998</v>
      </c>
      <c r="F227" s="11">
        <v>51.685699999999997</v>
      </c>
      <c r="G227" s="25">
        <v>11.9329</v>
      </c>
      <c r="M227" s="30">
        <f t="shared" si="111"/>
        <v>0</v>
      </c>
      <c r="N227" s="10">
        <v>171</v>
      </c>
      <c r="O227" s="10">
        <v>159</v>
      </c>
      <c r="P227" s="10">
        <v>219</v>
      </c>
      <c r="Q227" s="10">
        <v>152</v>
      </c>
      <c r="R227" s="10">
        <v>0</v>
      </c>
      <c r="S227" s="30">
        <f t="shared" si="112"/>
        <v>0</v>
      </c>
      <c r="T227" s="10" t="str">
        <f>T226</f>
        <v>TGA</v>
      </c>
      <c r="U227" s="10">
        <f t="shared" si="113"/>
        <v>2</v>
      </c>
      <c r="IH227" s="15"/>
    </row>
    <row r="228" spans="1:243">
      <c r="A228" s="9">
        <v>29</v>
      </c>
      <c r="B228" s="11">
        <v>3.1667000000000001</v>
      </c>
      <c r="C228" s="11">
        <v>25.702100000000002</v>
      </c>
      <c r="D228" s="11">
        <v>22.688600000000001</v>
      </c>
      <c r="E228" s="11">
        <v>48.390799999999999</v>
      </c>
      <c r="F228" s="11">
        <v>47.011000000000003</v>
      </c>
      <c r="G228" s="25">
        <v>17.042300000000001</v>
      </c>
      <c r="M228" s="30">
        <f t="shared" si="111"/>
        <v>0</v>
      </c>
      <c r="N228" s="10">
        <f>N227</f>
        <v>171</v>
      </c>
      <c r="O228" s="10">
        <f t="shared" ref="O228:O231" si="142">O227</f>
        <v>159</v>
      </c>
      <c r="P228" s="10">
        <f t="shared" ref="P228:P231" si="143">P227</f>
        <v>219</v>
      </c>
      <c r="Q228" s="10">
        <f t="shared" ref="Q228:Q231" si="144">Q227</f>
        <v>152</v>
      </c>
      <c r="R228" s="10">
        <f t="shared" ref="R228:R231" si="145">R227</f>
        <v>0</v>
      </c>
      <c r="S228" s="30">
        <f t="shared" si="112"/>
        <v>0</v>
      </c>
      <c r="T228" s="10" t="str">
        <f t="shared" ref="T228:T231" si="146">T227</f>
        <v>TGA</v>
      </c>
      <c r="U228" s="10">
        <f t="shared" si="113"/>
        <v>2</v>
      </c>
      <c r="IH228" s="15"/>
    </row>
    <row r="229" spans="1:243">
      <c r="A229" s="9">
        <v>29</v>
      </c>
      <c r="B229" s="11">
        <v>5</v>
      </c>
      <c r="C229" s="11">
        <v>27.044</v>
      </c>
      <c r="D229" s="11">
        <v>27.108599999999999</v>
      </c>
      <c r="E229" s="11">
        <v>54.1526</v>
      </c>
      <c r="F229" s="11">
        <v>49.474400000000003</v>
      </c>
      <c r="G229" s="25">
        <v>19.077400000000001</v>
      </c>
      <c r="M229" s="30">
        <f t="shared" si="111"/>
        <v>0</v>
      </c>
      <c r="N229" s="10">
        <f t="shared" ref="N229:N231" si="147">N228</f>
        <v>171</v>
      </c>
      <c r="O229" s="10">
        <f t="shared" si="142"/>
        <v>159</v>
      </c>
      <c r="P229" s="10">
        <f t="shared" si="143"/>
        <v>219</v>
      </c>
      <c r="Q229" s="10">
        <f t="shared" si="144"/>
        <v>152</v>
      </c>
      <c r="R229" s="10">
        <f t="shared" si="145"/>
        <v>0</v>
      </c>
      <c r="S229" s="30">
        <f t="shared" si="112"/>
        <v>0</v>
      </c>
      <c r="T229" s="10" t="str">
        <f t="shared" si="146"/>
        <v>TGA</v>
      </c>
      <c r="U229" s="10">
        <f t="shared" si="113"/>
        <v>2</v>
      </c>
      <c r="IH229" s="15"/>
    </row>
    <row r="230" spans="1:243">
      <c r="A230" s="9">
        <v>29</v>
      </c>
      <c r="B230" s="11">
        <v>7.25</v>
      </c>
      <c r="C230" s="11">
        <v>16.221699999999998</v>
      </c>
      <c r="D230" s="11">
        <v>25.097100000000001</v>
      </c>
      <c r="E230" s="11">
        <v>41.3187</v>
      </c>
      <c r="F230" s="11">
        <v>60.720300000000002</v>
      </c>
      <c r="G230" s="25">
        <v>28.3659</v>
      </c>
      <c r="M230" s="30">
        <f t="shared" si="111"/>
        <v>0</v>
      </c>
      <c r="N230" s="10">
        <f t="shared" si="147"/>
        <v>171</v>
      </c>
      <c r="O230" s="10">
        <f t="shared" si="142"/>
        <v>159</v>
      </c>
      <c r="P230" s="10">
        <f t="shared" si="143"/>
        <v>219</v>
      </c>
      <c r="Q230" s="10">
        <f t="shared" si="144"/>
        <v>152</v>
      </c>
      <c r="R230" s="10">
        <f t="shared" si="145"/>
        <v>0</v>
      </c>
      <c r="S230" s="30">
        <f t="shared" si="112"/>
        <v>0</v>
      </c>
      <c r="T230" s="10" t="str">
        <f t="shared" si="146"/>
        <v>TGA</v>
      </c>
      <c r="U230" s="10">
        <f t="shared" si="113"/>
        <v>2</v>
      </c>
      <c r="IH230" s="15"/>
    </row>
    <row r="231" spans="1:243">
      <c r="A231" s="9">
        <v>29</v>
      </c>
      <c r="B231" s="11">
        <v>8.5</v>
      </c>
      <c r="C231" s="11">
        <v>16.414000000000001</v>
      </c>
      <c r="D231" s="11">
        <v>26.226500000000001</v>
      </c>
      <c r="E231" s="11">
        <v>42.640500000000003</v>
      </c>
      <c r="F231" s="11">
        <v>61.335500000000003</v>
      </c>
      <c r="G231" s="25">
        <v>24.3916</v>
      </c>
      <c r="M231" s="30">
        <f t="shared" si="111"/>
        <v>0</v>
      </c>
      <c r="N231" s="10">
        <f t="shared" si="147"/>
        <v>171</v>
      </c>
      <c r="O231" s="10">
        <f t="shared" si="142"/>
        <v>159</v>
      </c>
      <c r="P231" s="10">
        <f t="shared" si="143"/>
        <v>219</v>
      </c>
      <c r="Q231" s="10">
        <f t="shared" si="144"/>
        <v>152</v>
      </c>
      <c r="R231" s="10">
        <f t="shared" si="145"/>
        <v>0</v>
      </c>
      <c r="S231" s="30">
        <f t="shared" si="112"/>
        <v>0</v>
      </c>
      <c r="T231" s="10" t="str">
        <f t="shared" si="146"/>
        <v>TGA</v>
      </c>
      <c r="U231" s="10">
        <f t="shared" si="113"/>
        <v>2</v>
      </c>
      <c r="IH231" s="15"/>
    </row>
    <row r="232" spans="1:243" s="28" customFormat="1">
      <c r="A232" s="21">
        <v>30</v>
      </c>
      <c r="B232" s="22"/>
      <c r="C232" s="22"/>
      <c r="D232" s="22"/>
      <c r="E232" s="22"/>
      <c r="F232" s="22"/>
      <c r="G232" s="27"/>
      <c r="H232" s="24">
        <v>120</v>
      </c>
      <c r="I232" s="24">
        <v>120</v>
      </c>
      <c r="J232" s="24">
        <v>122</v>
      </c>
      <c r="K232" s="24">
        <v>118</v>
      </c>
      <c r="L232" s="24">
        <v>0</v>
      </c>
      <c r="M232" s="30">
        <f t="shared" si="111"/>
        <v>0</v>
      </c>
      <c r="N232" s="24"/>
      <c r="O232" s="24"/>
      <c r="P232" s="24"/>
      <c r="Q232" s="24"/>
      <c r="R232" s="24"/>
      <c r="S232" s="30">
        <f t="shared" si="112"/>
        <v>0</v>
      </c>
      <c r="T232" s="24" t="s">
        <v>29</v>
      </c>
      <c r="U232" s="24">
        <f t="shared" si="113"/>
        <v>2</v>
      </c>
      <c r="V232" s="4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  <c r="EG232" s="24"/>
      <c r="EH232" s="24"/>
      <c r="EI232" s="24"/>
      <c r="EJ232" s="24"/>
      <c r="EK232" s="24"/>
      <c r="EL232" s="24"/>
      <c r="EM232" s="24"/>
      <c r="EN232" s="24"/>
      <c r="EO232" s="24"/>
      <c r="EP232" s="24"/>
      <c r="EQ232" s="24"/>
      <c r="ER232" s="24"/>
      <c r="ES232" s="24"/>
      <c r="ET232" s="24"/>
      <c r="EU232" s="24"/>
      <c r="EV232" s="24"/>
      <c r="EW232" s="24"/>
      <c r="EX232" s="24"/>
      <c r="EY232" s="24"/>
      <c r="EZ232" s="24"/>
      <c r="FA232" s="24"/>
      <c r="FB232" s="24"/>
      <c r="FC232" s="24"/>
      <c r="FD232" s="24"/>
      <c r="FE232" s="24"/>
      <c r="FF232" s="24"/>
      <c r="FG232" s="24"/>
      <c r="FH232" s="24"/>
      <c r="FI232" s="24"/>
      <c r="FJ232" s="24"/>
      <c r="FK232" s="24"/>
      <c r="FL232" s="24"/>
      <c r="FM232" s="24"/>
      <c r="FN232" s="24"/>
      <c r="FO232" s="24"/>
      <c r="FP232" s="24"/>
      <c r="FQ232" s="24"/>
      <c r="FR232" s="24"/>
      <c r="FS232" s="24"/>
      <c r="FT232" s="24"/>
      <c r="FU232" s="24"/>
      <c r="FV232" s="24"/>
      <c r="FW232" s="24"/>
      <c r="FX232" s="24"/>
      <c r="FY232" s="24"/>
      <c r="FZ232" s="24"/>
      <c r="GA232" s="24"/>
      <c r="GB232" s="24"/>
      <c r="GC232" s="24"/>
      <c r="GD232" s="24"/>
      <c r="GE232" s="24"/>
      <c r="GF232" s="24"/>
      <c r="GG232" s="24"/>
      <c r="GH232" s="24"/>
      <c r="GI232" s="24"/>
      <c r="GJ232" s="24"/>
      <c r="GK232" s="24"/>
      <c r="GL232" s="24"/>
      <c r="GM232" s="24"/>
      <c r="GN232" s="24"/>
      <c r="GO232" s="24"/>
      <c r="GP232" s="24"/>
      <c r="GQ232" s="24"/>
      <c r="GR232" s="24"/>
      <c r="GS232" s="24"/>
      <c r="GT232" s="24"/>
      <c r="GU232" s="24"/>
      <c r="GV232" s="24"/>
      <c r="GW232" s="24"/>
      <c r="GX232" s="24"/>
      <c r="GY232" s="24"/>
      <c r="GZ232" s="24"/>
      <c r="HA232" s="24"/>
      <c r="HB232" s="24"/>
      <c r="HC232" s="24"/>
      <c r="HD232" s="24"/>
      <c r="HE232" s="24"/>
      <c r="HF232" s="24"/>
      <c r="HG232" s="24"/>
      <c r="HH232" s="24"/>
      <c r="HI232" s="24"/>
      <c r="HJ232" s="24"/>
      <c r="HK232" s="24"/>
      <c r="HL232" s="24"/>
      <c r="HM232" s="24"/>
      <c r="HN232" s="24"/>
      <c r="HO232" s="24"/>
      <c r="HP232" s="24"/>
      <c r="HQ232" s="24"/>
      <c r="HR232" s="24"/>
      <c r="HS232" s="24"/>
      <c r="HT232" s="24"/>
      <c r="HU232" s="24"/>
      <c r="HV232" s="24"/>
      <c r="HW232" s="24"/>
      <c r="HX232" s="24"/>
      <c r="HY232" s="24"/>
      <c r="HZ232" s="24"/>
      <c r="IA232" s="24"/>
      <c r="IB232" s="24"/>
      <c r="IC232" s="24"/>
      <c r="ID232" s="24"/>
      <c r="IE232" s="24"/>
      <c r="IF232" s="24"/>
      <c r="IG232" s="24"/>
      <c r="II232" s="24"/>
    </row>
    <row r="233" spans="1:243">
      <c r="A233" s="9">
        <v>30</v>
      </c>
      <c r="M233" s="30">
        <f t="shared" si="111"/>
        <v>0</v>
      </c>
      <c r="N233" s="10">
        <v>243.71</v>
      </c>
      <c r="O233" s="10">
        <v>254</v>
      </c>
      <c r="P233" s="10">
        <v>328</v>
      </c>
      <c r="Q233" s="10">
        <v>170</v>
      </c>
      <c r="R233" s="10">
        <v>2778.8</v>
      </c>
      <c r="S233" s="30">
        <f t="shared" si="112"/>
        <v>3</v>
      </c>
      <c r="T233" s="10" t="str">
        <f>T232</f>
        <v>TGA</v>
      </c>
      <c r="U233" s="10">
        <f t="shared" si="113"/>
        <v>2</v>
      </c>
      <c r="IH233" s="15"/>
    </row>
    <row r="234" spans="1:243">
      <c r="A234" s="9">
        <v>30</v>
      </c>
      <c r="M234" s="30">
        <f t="shared" si="111"/>
        <v>0</v>
      </c>
      <c r="N234" s="10">
        <f>N233</f>
        <v>243.71</v>
      </c>
      <c r="O234" s="10">
        <f t="shared" ref="O234:R236" si="148">O233</f>
        <v>254</v>
      </c>
      <c r="P234" s="10">
        <f t="shared" si="148"/>
        <v>328</v>
      </c>
      <c r="Q234" s="10">
        <f t="shared" si="148"/>
        <v>170</v>
      </c>
      <c r="R234" s="10">
        <f t="shared" si="148"/>
        <v>2778.8</v>
      </c>
      <c r="S234" s="30">
        <f t="shared" si="112"/>
        <v>3</v>
      </c>
      <c r="T234" s="10" t="str">
        <f t="shared" ref="T234:T236" si="149">T233</f>
        <v>TGA</v>
      </c>
      <c r="U234" s="10">
        <f t="shared" si="113"/>
        <v>2</v>
      </c>
      <c r="IH234" s="15"/>
    </row>
    <row r="235" spans="1:243">
      <c r="A235" s="9">
        <v>30</v>
      </c>
      <c r="M235" s="30">
        <f t="shared" si="111"/>
        <v>0</v>
      </c>
      <c r="N235" s="10">
        <f t="shared" ref="N235:N236" si="150">N234</f>
        <v>243.71</v>
      </c>
      <c r="O235" s="10">
        <f t="shared" si="148"/>
        <v>254</v>
      </c>
      <c r="P235" s="10">
        <f t="shared" si="148"/>
        <v>328</v>
      </c>
      <c r="Q235" s="10">
        <f t="shared" si="148"/>
        <v>170</v>
      </c>
      <c r="R235" s="10">
        <f t="shared" si="148"/>
        <v>2778.8</v>
      </c>
      <c r="S235" s="30">
        <f t="shared" si="112"/>
        <v>3</v>
      </c>
      <c r="T235" s="10" t="str">
        <f t="shared" si="149"/>
        <v>TGA</v>
      </c>
      <c r="U235" s="10">
        <f t="shared" si="113"/>
        <v>2</v>
      </c>
      <c r="IH235" s="15"/>
    </row>
    <row r="236" spans="1:243">
      <c r="A236" s="9">
        <v>30</v>
      </c>
      <c r="M236" s="30">
        <f t="shared" si="111"/>
        <v>0</v>
      </c>
      <c r="N236" s="10">
        <f t="shared" si="150"/>
        <v>243.71</v>
      </c>
      <c r="O236" s="10">
        <f t="shared" si="148"/>
        <v>254</v>
      </c>
      <c r="P236" s="10">
        <f t="shared" si="148"/>
        <v>328</v>
      </c>
      <c r="Q236" s="10">
        <f t="shared" si="148"/>
        <v>170</v>
      </c>
      <c r="R236" s="10">
        <f t="shared" si="148"/>
        <v>2778.8</v>
      </c>
      <c r="S236" s="30">
        <f t="shared" si="112"/>
        <v>3</v>
      </c>
      <c r="T236" s="10" t="str">
        <f t="shared" si="149"/>
        <v>TGA</v>
      </c>
      <c r="U236" s="10">
        <f t="shared" si="113"/>
        <v>2</v>
      </c>
      <c r="IH236" s="15"/>
    </row>
    <row r="237" spans="1:243" s="28" customFormat="1">
      <c r="A237" s="21">
        <v>31</v>
      </c>
      <c r="B237" s="22">
        <v>-3.25</v>
      </c>
      <c r="C237" s="22">
        <v>21.787099999999999</v>
      </c>
      <c r="D237" s="22">
        <v>20.704999999999998</v>
      </c>
      <c r="E237" s="22">
        <v>42.491999999999997</v>
      </c>
      <c r="F237" s="22">
        <v>48.384599999999999</v>
      </c>
      <c r="G237" s="27">
        <v>12.25</v>
      </c>
      <c r="H237" s="24">
        <v>92</v>
      </c>
      <c r="I237" s="24">
        <v>92</v>
      </c>
      <c r="J237" s="24">
        <v>92</v>
      </c>
      <c r="K237" s="24">
        <v>92</v>
      </c>
      <c r="L237" s="24">
        <v>0</v>
      </c>
      <c r="M237" s="30">
        <f t="shared" si="111"/>
        <v>0</v>
      </c>
      <c r="N237" s="24"/>
      <c r="O237" s="24"/>
      <c r="P237" s="24"/>
      <c r="Q237" s="24"/>
      <c r="R237" s="24"/>
      <c r="S237" s="30">
        <f t="shared" si="112"/>
        <v>0</v>
      </c>
      <c r="T237" s="24" t="s">
        <v>28</v>
      </c>
      <c r="U237" s="24">
        <f t="shared" ref="U237:U241" si="151">IF(T237="HLHS",1,IF(T237="TGA",2,IF(T237="ToF",3,IF(T237="Aortic Anomaly",4,5))))</f>
        <v>1</v>
      </c>
      <c r="V237" s="4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  <c r="EG237" s="24"/>
      <c r="EH237" s="24"/>
      <c r="EI237" s="24"/>
      <c r="EJ237" s="24"/>
      <c r="EK237" s="24"/>
      <c r="EL237" s="24"/>
      <c r="EM237" s="24"/>
      <c r="EN237" s="24"/>
      <c r="EO237" s="24"/>
      <c r="EP237" s="24"/>
      <c r="EQ237" s="24"/>
      <c r="ER237" s="24"/>
      <c r="ES237" s="24"/>
      <c r="ET237" s="24"/>
      <c r="EU237" s="24"/>
      <c r="EV237" s="24"/>
      <c r="EW237" s="24"/>
      <c r="EX237" s="24"/>
      <c r="EY237" s="24"/>
      <c r="EZ237" s="24"/>
      <c r="FA237" s="24"/>
      <c r="FB237" s="24"/>
      <c r="FC237" s="24"/>
      <c r="FD237" s="24"/>
      <c r="FE237" s="24"/>
      <c r="FF237" s="24"/>
      <c r="FG237" s="24"/>
      <c r="FH237" s="24"/>
      <c r="FI237" s="24"/>
      <c r="FJ237" s="24"/>
      <c r="FK237" s="24"/>
      <c r="FL237" s="24"/>
      <c r="FM237" s="24"/>
      <c r="FN237" s="24"/>
      <c r="FO237" s="24"/>
      <c r="FP237" s="24"/>
      <c r="FQ237" s="24"/>
      <c r="FR237" s="24"/>
      <c r="FS237" s="24"/>
      <c r="FT237" s="24"/>
      <c r="FU237" s="24"/>
      <c r="FV237" s="24"/>
      <c r="FW237" s="24"/>
      <c r="FX237" s="24"/>
      <c r="FY237" s="24"/>
      <c r="FZ237" s="24"/>
      <c r="GA237" s="24"/>
      <c r="GB237" s="24"/>
      <c r="GC237" s="24"/>
      <c r="GD237" s="24"/>
      <c r="GE237" s="24"/>
      <c r="GF237" s="24"/>
      <c r="GG237" s="24"/>
      <c r="GH237" s="24"/>
      <c r="GI237" s="24"/>
      <c r="GJ237" s="24"/>
      <c r="GK237" s="24"/>
      <c r="GL237" s="24"/>
      <c r="GM237" s="24"/>
      <c r="GN237" s="24"/>
      <c r="GO237" s="24"/>
      <c r="GP237" s="24"/>
      <c r="GQ237" s="24"/>
      <c r="GR237" s="24"/>
      <c r="GS237" s="24"/>
      <c r="GT237" s="24"/>
      <c r="GU237" s="24"/>
      <c r="GV237" s="24"/>
      <c r="GW237" s="24"/>
      <c r="GX237" s="24"/>
      <c r="GY237" s="24"/>
      <c r="GZ237" s="24"/>
      <c r="HA237" s="24"/>
      <c r="HB237" s="24"/>
      <c r="HC237" s="24"/>
      <c r="HD237" s="24"/>
      <c r="HE237" s="24"/>
      <c r="HF237" s="24"/>
      <c r="HG237" s="24"/>
      <c r="HH237" s="24"/>
      <c r="HI237" s="24"/>
      <c r="HJ237" s="24"/>
      <c r="HK237" s="24"/>
      <c r="HL237" s="24"/>
      <c r="HM237" s="24"/>
      <c r="HN237" s="24"/>
      <c r="HO237" s="24"/>
      <c r="HP237" s="24"/>
      <c r="HQ237" s="24"/>
      <c r="HR237" s="24"/>
      <c r="HS237" s="24"/>
      <c r="HT237" s="24"/>
      <c r="HU237" s="24"/>
      <c r="HV237" s="24"/>
      <c r="HW237" s="24"/>
      <c r="HX237" s="24"/>
      <c r="HY237" s="24"/>
      <c r="HZ237" s="24"/>
      <c r="IA237" s="24"/>
      <c r="IB237" s="24"/>
      <c r="IC237" s="24"/>
      <c r="ID237" s="24"/>
      <c r="IE237" s="24"/>
      <c r="IF237" s="24"/>
      <c r="IG237" s="24"/>
      <c r="II237" s="24"/>
    </row>
    <row r="238" spans="1:243">
      <c r="A238" s="9">
        <v>31</v>
      </c>
      <c r="B238" s="11">
        <v>2</v>
      </c>
      <c r="C238" s="11">
        <v>43.938299999999998</v>
      </c>
      <c r="D238" s="11">
        <v>33.683199999999999</v>
      </c>
      <c r="E238" s="11">
        <v>77.621499999999997</v>
      </c>
      <c r="F238" s="11">
        <v>43.399500000000003</v>
      </c>
      <c r="G238" s="25">
        <v>9.6316000000000006</v>
      </c>
      <c r="M238" s="30">
        <f t="shared" si="111"/>
        <v>0</v>
      </c>
      <c r="N238" s="10">
        <v>120.67</v>
      </c>
      <c r="O238" s="10">
        <v>124</v>
      </c>
      <c r="P238" s="10">
        <v>140</v>
      </c>
      <c r="Q238" s="10">
        <v>98</v>
      </c>
      <c r="R238" s="10">
        <v>0</v>
      </c>
      <c r="S238" s="30">
        <f t="shared" si="112"/>
        <v>0</v>
      </c>
      <c r="T238" s="10" t="str">
        <f>T237</f>
        <v>HLHS</v>
      </c>
      <c r="U238" s="10">
        <f t="shared" si="151"/>
        <v>1</v>
      </c>
      <c r="IH238" s="15"/>
    </row>
    <row r="239" spans="1:243">
      <c r="A239" s="9">
        <v>31</v>
      </c>
      <c r="B239" s="11">
        <v>4.25</v>
      </c>
      <c r="C239" s="11">
        <v>36.706400000000002</v>
      </c>
      <c r="D239" s="11">
        <v>27.9528</v>
      </c>
      <c r="E239" s="11">
        <v>64.659199999999998</v>
      </c>
      <c r="F239" s="11">
        <v>41.769100000000002</v>
      </c>
      <c r="G239" s="25">
        <v>13.454800000000001</v>
      </c>
      <c r="M239" s="30">
        <f t="shared" si="111"/>
        <v>0</v>
      </c>
      <c r="N239" s="10">
        <f>N238</f>
        <v>120.67</v>
      </c>
      <c r="O239" s="10">
        <f t="shared" ref="O239:O241" si="152">O238</f>
        <v>124</v>
      </c>
      <c r="P239" s="10">
        <f t="shared" ref="P239:P241" si="153">P238</f>
        <v>140</v>
      </c>
      <c r="Q239" s="10">
        <f t="shared" ref="Q239:Q241" si="154">Q238</f>
        <v>98</v>
      </c>
      <c r="R239" s="10">
        <f t="shared" ref="R239:R241" si="155">R238</f>
        <v>0</v>
      </c>
      <c r="S239" s="30">
        <f t="shared" si="112"/>
        <v>0</v>
      </c>
      <c r="T239" s="10" t="str">
        <f t="shared" ref="T239:T241" si="156">T238</f>
        <v>HLHS</v>
      </c>
      <c r="U239" s="10">
        <f t="shared" si="151"/>
        <v>1</v>
      </c>
      <c r="IH239" s="15"/>
    </row>
    <row r="240" spans="1:243">
      <c r="A240" s="9">
        <v>31</v>
      </c>
      <c r="B240" s="11">
        <v>6.25</v>
      </c>
      <c r="C240" s="11">
        <v>32.779400000000003</v>
      </c>
      <c r="D240" s="11">
        <v>31.854600000000001</v>
      </c>
      <c r="E240" s="11">
        <v>64.634</v>
      </c>
      <c r="F240" s="11">
        <v>49.284599999999998</v>
      </c>
      <c r="G240" s="25">
        <v>8.7592999999999996</v>
      </c>
      <c r="M240" s="30">
        <f t="shared" si="111"/>
        <v>0</v>
      </c>
      <c r="N240" s="10">
        <f t="shared" ref="N240:N241" si="157">N239</f>
        <v>120.67</v>
      </c>
      <c r="O240" s="10">
        <f t="shared" si="152"/>
        <v>124</v>
      </c>
      <c r="P240" s="10">
        <f t="shared" si="153"/>
        <v>140</v>
      </c>
      <c r="Q240" s="10">
        <f t="shared" si="154"/>
        <v>98</v>
      </c>
      <c r="R240" s="10">
        <f t="shared" si="155"/>
        <v>0</v>
      </c>
      <c r="S240" s="30">
        <f t="shared" si="112"/>
        <v>0</v>
      </c>
      <c r="T240" s="10" t="str">
        <f t="shared" si="156"/>
        <v>HLHS</v>
      </c>
      <c r="U240" s="10">
        <f t="shared" si="151"/>
        <v>1</v>
      </c>
      <c r="IH240" s="15"/>
    </row>
    <row r="241" spans="1:243">
      <c r="A241" s="9">
        <v>31</v>
      </c>
      <c r="B241" s="11">
        <v>8.4167000000000005</v>
      </c>
      <c r="C241" s="11">
        <v>41.878300000000003</v>
      </c>
      <c r="D241" s="11">
        <v>68.187200000000004</v>
      </c>
      <c r="E241" s="11">
        <v>110.0655</v>
      </c>
      <c r="F241" s="11">
        <v>61.951500000000003</v>
      </c>
      <c r="G241" s="25">
        <v>4.5167999999999999</v>
      </c>
      <c r="M241" s="30">
        <f t="shared" si="111"/>
        <v>0</v>
      </c>
      <c r="N241" s="10">
        <f t="shared" si="157"/>
        <v>120.67</v>
      </c>
      <c r="O241" s="10">
        <f t="shared" si="152"/>
        <v>124</v>
      </c>
      <c r="P241" s="10">
        <f t="shared" si="153"/>
        <v>140</v>
      </c>
      <c r="Q241" s="10">
        <f t="shared" si="154"/>
        <v>98</v>
      </c>
      <c r="R241" s="10">
        <f t="shared" si="155"/>
        <v>0</v>
      </c>
      <c r="S241" s="30">
        <f t="shared" si="112"/>
        <v>0</v>
      </c>
      <c r="T241" s="10" t="str">
        <f t="shared" si="156"/>
        <v>HLHS</v>
      </c>
      <c r="U241" s="10">
        <f t="shared" si="151"/>
        <v>1</v>
      </c>
      <c r="IH241" s="15"/>
    </row>
    <row r="242" spans="1:243" s="28" customFormat="1">
      <c r="A242" s="21">
        <v>32</v>
      </c>
      <c r="B242" s="22">
        <v>-1.75</v>
      </c>
      <c r="C242" s="22">
        <v>30.4817</v>
      </c>
      <c r="D242" s="22">
        <v>39.189599999999999</v>
      </c>
      <c r="E242" s="22">
        <v>69.671199999999999</v>
      </c>
      <c r="F242" s="22">
        <v>55.973199999999999</v>
      </c>
      <c r="G242" s="27">
        <v>19.314</v>
      </c>
      <c r="H242" s="24">
        <v>94</v>
      </c>
      <c r="I242" s="24">
        <v>94</v>
      </c>
      <c r="J242" s="24">
        <v>94</v>
      </c>
      <c r="K242" s="24">
        <v>94</v>
      </c>
      <c r="L242" s="24">
        <v>0</v>
      </c>
      <c r="M242" s="30">
        <f t="shared" si="111"/>
        <v>0</v>
      </c>
      <c r="N242" s="24"/>
      <c r="O242" s="24"/>
      <c r="P242" s="24"/>
      <c r="Q242" s="24"/>
      <c r="R242" s="24"/>
      <c r="S242" s="30">
        <f t="shared" si="112"/>
        <v>0</v>
      </c>
      <c r="T242" s="24" t="s">
        <v>30</v>
      </c>
      <c r="U242" s="24">
        <f t="shared" ref="U242:U246" si="158">IF(T242="HLHS",1,IF(T242="TGA",2,IF(T242="ToF",3,IF(T242="Aortic Anomaly",4,5))))</f>
        <v>3</v>
      </c>
      <c r="V242" s="4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  <c r="EL242" s="24"/>
      <c r="EM242" s="24"/>
      <c r="EN242" s="24"/>
      <c r="EO242" s="24"/>
      <c r="EP242" s="24"/>
      <c r="EQ242" s="24"/>
      <c r="ER242" s="24"/>
      <c r="ES242" s="24"/>
      <c r="ET242" s="24"/>
      <c r="EU242" s="24"/>
      <c r="EV242" s="24"/>
      <c r="EW242" s="24"/>
      <c r="EX242" s="24"/>
      <c r="EY242" s="24"/>
      <c r="EZ242" s="24"/>
      <c r="FA242" s="24"/>
      <c r="FB242" s="24"/>
      <c r="FC242" s="24"/>
      <c r="FD242" s="24"/>
      <c r="FE242" s="24"/>
      <c r="FF242" s="24"/>
      <c r="FG242" s="24"/>
      <c r="FH242" s="24"/>
      <c r="FI242" s="24"/>
      <c r="FJ242" s="24"/>
      <c r="FK242" s="24"/>
      <c r="FL242" s="24"/>
      <c r="FM242" s="24"/>
      <c r="FN242" s="24"/>
      <c r="FO242" s="24"/>
      <c r="FP242" s="24"/>
      <c r="FQ242" s="24"/>
      <c r="FR242" s="24"/>
      <c r="FS242" s="24"/>
      <c r="FT242" s="24"/>
      <c r="FU242" s="24"/>
      <c r="FV242" s="24"/>
      <c r="FW242" s="24"/>
      <c r="FX242" s="24"/>
      <c r="FY242" s="24"/>
      <c r="FZ242" s="24"/>
      <c r="GA242" s="24"/>
      <c r="GB242" s="24"/>
      <c r="GC242" s="24"/>
      <c r="GD242" s="24"/>
      <c r="GE242" s="24"/>
      <c r="GF242" s="24"/>
      <c r="GG242" s="24"/>
      <c r="GH242" s="24"/>
      <c r="GI242" s="24"/>
      <c r="GJ242" s="24"/>
      <c r="GK242" s="24"/>
      <c r="GL242" s="24"/>
      <c r="GM242" s="24"/>
      <c r="GN242" s="24"/>
      <c r="GO242" s="24"/>
      <c r="GP242" s="24"/>
      <c r="GQ242" s="24"/>
      <c r="GR242" s="24"/>
      <c r="GS242" s="24"/>
      <c r="GT242" s="24"/>
      <c r="GU242" s="24"/>
      <c r="GV242" s="24"/>
      <c r="GW242" s="24"/>
      <c r="GX242" s="24"/>
      <c r="GY242" s="24"/>
      <c r="GZ242" s="24"/>
      <c r="HA242" s="24"/>
      <c r="HB242" s="24"/>
      <c r="HC242" s="24"/>
      <c r="HD242" s="24"/>
      <c r="HE242" s="24"/>
      <c r="HF242" s="24"/>
      <c r="HG242" s="24"/>
      <c r="HH242" s="24"/>
      <c r="HI242" s="24"/>
      <c r="HJ242" s="24"/>
      <c r="HK242" s="24"/>
      <c r="HL242" s="24"/>
      <c r="HM242" s="24"/>
      <c r="HN242" s="24"/>
      <c r="HO242" s="24"/>
      <c r="HP242" s="24"/>
      <c r="HQ242" s="24"/>
      <c r="HR242" s="24"/>
      <c r="HS242" s="24"/>
      <c r="HT242" s="24"/>
      <c r="HU242" s="24"/>
      <c r="HV242" s="24"/>
      <c r="HW242" s="24"/>
      <c r="HX242" s="24"/>
      <c r="HY242" s="24"/>
      <c r="HZ242" s="24"/>
      <c r="IA242" s="24"/>
      <c r="IB242" s="24"/>
      <c r="IC242" s="24"/>
      <c r="ID242" s="24"/>
      <c r="IE242" s="24"/>
      <c r="IF242" s="24"/>
      <c r="IG242" s="24"/>
      <c r="IH242" s="24"/>
      <c r="II242" s="24"/>
    </row>
    <row r="243" spans="1:243">
      <c r="A243" s="9">
        <v>32</v>
      </c>
      <c r="B243" s="11">
        <v>1.3332999999999999</v>
      </c>
      <c r="C243" s="11">
        <v>26.5639</v>
      </c>
      <c r="D243" s="11">
        <v>42.256999999999998</v>
      </c>
      <c r="E243" s="11">
        <v>68.820999999999998</v>
      </c>
      <c r="F243" s="11">
        <v>61.391199999999998</v>
      </c>
      <c r="G243" s="25">
        <v>65.681200000000004</v>
      </c>
      <c r="M243" s="30">
        <f t="shared" si="111"/>
        <v>0</v>
      </c>
      <c r="N243" s="10">
        <v>172.33</v>
      </c>
      <c r="O243" s="10">
        <v>155</v>
      </c>
      <c r="P243" s="10">
        <v>257</v>
      </c>
      <c r="Q243" s="10">
        <v>142</v>
      </c>
      <c r="R243" s="10">
        <v>114.67</v>
      </c>
      <c r="S243" s="30">
        <f t="shared" si="112"/>
        <v>2</v>
      </c>
      <c r="T243" s="10" t="str">
        <f>T242</f>
        <v>ToF</v>
      </c>
      <c r="U243" s="10">
        <f t="shared" si="158"/>
        <v>3</v>
      </c>
    </row>
    <row r="244" spans="1:243">
      <c r="A244" s="9">
        <v>32</v>
      </c>
      <c r="B244" s="11">
        <v>4.6666999999999996</v>
      </c>
      <c r="C244" s="11">
        <v>21.428599999999999</v>
      </c>
      <c r="D244" s="11">
        <v>24.687000000000001</v>
      </c>
      <c r="E244" s="11">
        <v>46.115499999999997</v>
      </c>
      <c r="F244" s="11">
        <v>53.378300000000003</v>
      </c>
      <c r="G244" s="25">
        <v>40.633699999999997</v>
      </c>
      <c r="M244" s="30">
        <f t="shared" si="111"/>
        <v>0</v>
      </c>
      <c r="N244" s="10">
        <f>N243</f>
        <v>172.33</v>
      </c>
      <c r="O244" s="10">
        <f t="shared" ref="O244:O247" si="159">O243</f>
        <v>155</v>
      </c>
      <c r="P244" s="10">
        <f t="shared" ref="P244:P247" si="160">P243</f>
        <v>257</v>
      </c>
      <c r="Q244" s="10">
        <f t="shared" ref="Q244:Q247" si="161">Q243</f>
        <v>142</v>
      </c>
      <c r="R244" s="10">
        <f t="shared" ref="R244:R247" si="162">R243</f>
        <v>114.67</v>
      </c>
      <c r="S244" s="30">
        <f t="shared" si="112"/>
        <v>2</v>
      </c>
      <c r="T244" s="10" t="str">
        <f t="shared" ref="T244:T246" si="163">T243</f>
        <v>ToF</v>
      </c>
      <c r="U244" s="10">
        <f t="shared" si="158"/>
        <v>3</v>
      </c>
    </row>
    <row r="245" spans="1:243">
      <c r="A245" s="9">
        <v>32</v>
      </c>
      <c r="B245" s="11">
        <v>6.8333000000000004</v>
      </c>
      <c r="C245" s="11">
        <v>22.2881</v>
      </c>
      <c r="D245" s="11">
        <v>27.726700000000001</v>
      </c>
      <c r="E245" s="11">
        <v>50.014800000000001</v>
      </c>
      <c r="F245" s="11">
        <v>54.767099999999999</v>
      </c>
      <c r="G245" s="25">
        <v>49.957299999999996</v>
      </c>
      <c r="M245" s="30">
        <f t="shared" si="111"/>
        <v>0</v>
      </c>
      <c r="N245" s="10">
        <f t="shared" ref="N245:N246" si="164">N244</f>
        <v>172.33</v>
      </c>
      <c r="O245" s="10">
        <f t="shared" si="159"/>
        <v>155</v>
      </c>
      <c r="P245" s="10">
        <f t="shared" si="160"/>
        <v>257</v>
      </c>
      <c r="Q245" s="10">
        <f t="shared" si="161"/>
        <v>142</v>
      </c>
      <c r="R245" s="10">
        <f t="shared" si="162"/>
        <v>114.67</v>
      </c>
      <c r="S245" s="30">
        <f t="shared" si="112"/>
        <v>2</v>
      </c>
      <c r="T245" s="10" t="str">
        <f t="shared" si="163"/>
        <v>ToF</v>
      </c>
      <c r="U245" s="10">
        <f t="shared" si="158"/>
        <v>3</v>
      </c>
    </row>
    <row r="246" spans="1:243">
      <c r="A246" s="9">
        <v>32</v>
      </c>
      <c r="B246" s="11">
        <v>8</v>
      </c>
      <c r="C246" s="11">
        <v>28.342199999999998</v>
      </c>
      <c r="D246" s="11">
        <v>40.741999999999997</v>
      </c>
      <c r="E246" s="11">
        <v>69.084100000000007</v>
      </c>
      <c r="F246" s="11">
        <v>58.809399999999997</v>
      </c>
      <c r="G246" s="25">
        <v>26.7788</v>
      </c>
      <c r="M246" s="30">
        <f t="shared" si="111"/>
        <v>0</v>
      </c>
      <c r="N246" s="10">
        <f t="shared" si="164"/>
        <v>172.33</v>
      </c>
      <c r="O246" s="10">
        <f t="shared" si="159"/>
        <v>155</v>
      </c>
      <c r="P246" s="10">
        <f t="shared" si="160"/>
        <v>257</v>
      </c>
      <c r="Q246" s="10">
        <f t="shared" si="161"/>
        <v>142</v>
      </c>
      <c r="R246" s="10">
        <f t="shared" si="162"/>
        <v>114.67</v>
      </c>
      <c r="S246" s="30">
        <f t="shared" si="112"/>
        <v>2</v>
      </c>
      <c r="T246" s="10" t="str">
        <f t="shared" si="163"/>
        <v>ToF</v>
      </c>
      <c r="U246" s="10">
        <f t="shared" si="158"/>
        <v>3</v>
      </c>
    </row>
    <row r="247" spans="1:243">
      <c r="A247" s="9">
        <v>32</v>
      </c>
      <c r="B247" s="11">
        <v>9.8332999999999995</v>
      </c>
      <c r="C247" s="11">
        <v>19.751799999999999</v>
      </c>
      <c r="D247" s="11">
        <v>24.102599999999999</v>
      </c>
      <c r="E247" s="11">
        <v>43.854399999999998</v>
      </c>
      <c r="F247" s="11">
        <v>55.016800000000003</v>
      </c>
      <c r="G247" s="25">
        <v>35.2697</v>
      </c>
      <c r="M247" s="30">
        <f t="shared" si="111"/>
        <v>0</v>
      </c>
      <c r="N247" s="10">
        <f>N246</f>
        <v>172.33</v>
      </c>
      <c r="O247" s="10">
        <f t="shared" si="159"/>
        <v>155</v>
      </c>
      <c r="P247" s="10">
        <f t="shared" si="160"/>
        <v>257</v>
      </c>
      <c r="Q247" s="10">
        <f t="shared" si="161"/>
        <v>142</v>
      </c>
      <c r="R247" s="10">
        <f t="shared" si="162"/>
        <v>114.67</v>
      </c>
      <c r="S247" s="30">
        <f t="shared" si="112"/>
        <v>2</v>
      </c>
      <c r="T247" s="10" t="str">
        <f>T246</f>
        <v>ToF</v>
      </c>
      <c r="U247" s="10">
        <f t="shared" si="113"/>
        <v>3</v>
      </c>
    </row>
    <row r="248" spans="1:243" s="28" customFormat="1">
      <c r="A248" s="21">
        <v>33</v>
      </c>
      <c r="B248" s="22"/>
      <c r="C248" s="22"/>
      <c r="D248" s="22"/>
      <c r="E248" s="22"/>
      <c r="F248" s="22"/>
      <c r="G248" s="27">
        <v>28.427</v>
      </c>
      <c r="H248" s="24">
        <v>77</v>
      </c>
      <c r="I248" s="24">
        <v>77</v>
      </c>
      <c r="J248" s="24">
        <v>77</v>
      </c>
      <c r="K248" s="24">
        <v>77</v>
      </c>
      <c r="L248" s="24">
        <v>0</v>
      </c>
      <c r="M248" s="30">
        <f t="shared" si="111"/>
        <v>0</v>
      </c>
      <c r="N248" s="24">
        <v>222.5</v>
      </c>
      <c r="O248" s="24">
        <v>198</v>
      </c>
      <c r="P248" s="24">
        <v>325</v>
      </c>
      <c r="Q248" s="24">
        <v>161</v>
      </c>
      <c r="R248" s="24">
        <v>0</v>
      </c>
      <c r="S248" s="30">
        <f t="shared" si="112"/>
        <v>0</v>
      </c>
      <c r="T248" s="24" t="s">
        <v>29</v>
      </c>
      <c r="U248" s="24">
        <f t="shared" si="113"/>
        <v>2</v>
      </c>
      <c r="V248" s="4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/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  <c r="DS248" s="24"/>
      <c r="DT248" s="24"/>
      <c r="DU248" s="24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  <c r="EI248" s="24"/>
      <c r="EJ248" s="24"/>
      <c r="EK248" s="24"/>
      <c r="EL248" s="24"/>
      <c r="EM248" s="24"/>
      <c r="EN248" s="24"/>
      <c r="EO248" s="24"/>
      <c r="EP248" s="24"/>
      <c r="EQ248" s="24"/>
      <c r="ER248" s="24"/>
      <c r="ES248" s="24"/>
      <c r="ET248" s="24"/>
      <c r="EU248" s="24"/>
      <c r="EV248" s="24"/>
      <c r="EW248" s="24"/>
      <c r="EX248" s="24"/>
      <c r="EY248" s="24"/>
      <c r="EZ248" s="24"/>
      <c r="FA248" s="24"/>
      <c r="FB248" s="24"/>
      <c r="FC248" s="24"/>
      <c r="FD248" s="24"/>
      <c r="FE248" s="24"/>
      <c r="FF248" s="24"/>
      <c r="FG248" s="24"/>
      <c r="FH248" s="24"/>
      <c r="FI248" s="24"/>
      <c r="FJ248" s="24"/>
      <c r="FK248" s="24"/>
      <c r="FL248" s="24"/>
      <c r="FM248" s="24"/>
      <c r="FN248" s="24"/>
      <c r="FO248" s="24"/>
      <c r="FP248" s="24"/>
      <c r="FQ248" s="24"/>
      <c r="FR248" s="24"/>
      <c r="FS248" s="24"/>
      <c r="FT248" s="24"/>
      <c r="FU248" s="24"/>
      <c r="FV248" s="24"/>
      <c r="FW248" s="24"/>
      <c r="FX248" s="24"/>
      <c r="FY248" s="24"/>
      <c r="FZ248" s="24"/>
      <c r="GA248" s="24"/>
      <c r="GB248" s="24"/>
      <c r="GC248" s="24"/>
      <c r="GD248" s="24"/>
      <c r="GE248" s="24"/>
      <c r="GF248" s="24"/>
      <c r="GG248" s="24"/>
      <c r="GH248" s="24"/>
      <c r="GI248" s="24"/>
      <c r="GJ248" s="24"/>
      <c r="GK248" s="24"/>
      <c r="GL248" s="24"/>
      <c r="GM248" s="24"/>
      <c r="GN248" s="24"/>
      <c r="GO248" s="24"/>
      <c r="GP248" s="24"/>
      <c r="GQ248" s="24"/>
      <c r="GR248" s="24"/>
      <c r="GS248" s="24"/>
      <c r="GT248" s="24"/>
      <c r="GU248" s="24"/>
      <c r="GV248" s="24"/>
      <c r="GW248" s="24"/>
      <c r="GX248" s="24"/>
      <c r="GY248" s="24"/>
      <c r="GZ248" s="24"/>
      <c r="HA248" s="24"/>
      <c r="HB248" s="24"/>
      <c r="HC248" s="24"/>
      <c r="HD248" s="24"/>
      <c r="HE248" s="24"/>
      <c r="HF248" s="24"/>
      <c r="HG248" s="24"/>
      <c r="HH248" s="24"/>
      <c r="HI248" s="24"/>
      <c r="HJ248" s="24"/>
      <c r="HK248" s="24"/>
      <c r="HL248" s="24"/>
      <c r="HM248" s="24"/>
      <c r="HN248" s="24"/>
      <c r="HO248" s="24"/>
      <c r="HP248" s="24"/>
      <c r="HQ248" s="24"/>
      <c r="HR248" s="24"/>
      <c r="HS248" s="24"/>
      <c r="HT248" s="24"/>
      <c r="HU248" s="24"/>
      <c r="HV248" s="24"/>
      <c r="HW248" s="24"/>
      <c r="HX248" s="24"/>
      <c r="HY248" s="24"/>
      <c r="HZ248" s="24"/>
      <c r="IA248" s="24"/>
      <c r="IB248" s="24"/>
      <c r="IC248" s="24"/>
      <c r="ID248" s="24"/>
      <c r="IE248" s="24"/>
      <c r="IF248" s="24"/>
      <c r="IG248" s="24"/>
      <c r="IH248" s="24"/>
      <c r="II248" s="24"/>
    </row>
    <row r="249" spans="1:243" s="28" customFormat="1">
      <c r="A249" s="21">
        <v>34</v>
      </c>
      <c r="B249" s="22">
        <v>-2.4167000000000001</v>
      </c>
      <c r="C249" s="22">
        <v>16.9223</v>
      </c>
      <c r="D249" s="22">
        <v>20.313700000000001</v>
      </c>
      <c r="E249" s="22">
        <v>37.235999999999997</v>
      </c>
      <c r="F249" s="22">
        <v>54.541600000000003</v>
      </c>
      <c r="G249" s="27"/>
      <c r="H249" s="24">
        <v>131</v>
      </c>
      <c r="I249" s="24">
        <v>131</v>
      </c>
      <c r="J249" s="24">
        <v>131</v>
      </c>
      <c r="K249" s="24">
        <v>131</v>
      </c>
      <c r="L249" s="24">
        <v>0</v>
      </c>
      <c r="M249" s="30">
        <f t="shared" si="111"/>
        <v>0</v>
      </c>
      <c r="N249" s="24"/>
      <c r="O249" s="24"/>
      <c r="P249" s="24"/>
      <c r="Q249" s="24"/>
      <c r="R249" s="24"/>
      <c r="S249" s="30">
        <f t="shared" si="112"/>
        <v>0</v>
      </c>
      <c r="T249" s="24" t="s">
        <v>28</v>
      </c>
      <c r="U249" s="24">
        <f t="shared" si="113"/>
        <v>1</v>
      </c>
      <c r="V249" s="4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  <c r="DF249" s="24"/>
      <c r="DG249" s="24"/>
      <c r="DH249" s="24"/>
      <c r="DI249" s="24"/>
      <c r="DJ249" s="24"/>
      <c r="DK249" s="24"/>
      <c r="DL249" s="24"/>
      <c r="DM249" s="24"/>
      <c r="DN249" s="24"/>
      <c r="DO249" s="24"/>
      <c r="DP249" s="24"/>
      <c r="DQ249" s="24"/>
      <c r="DR249" s="24"/>
      <c r="DS249" s="24"/>
      <c r="DT249" s="24"/>
      <c r="DU249" s="24"/>
      <c r="DV249" s="24"/>
      <c r="DW249" s="24"/>
      <c r="DX249" s="24"/>
      <c r="DY249" s="24"/>
      <c r="DZ249" s="24"/>
      <c r="EA249" s="24"/>
      <c r="EB249" s="24"/>
      <c r="EC249" s="24"/>
      <c r="ED249" s="24"/>
      <c r="EE249" s="24"/>
      <c r="EF249" s="24"/>
      <c r="EG249" s="24"/>
      <c r="EH249" s="24"/>
      <c r="EI249" s="24"/>
      <c r="EJ249" s="24"/>
      <c r="EK249" s="24"/>
      <c r="EL249" s="24"/>
      <c r="EM249" s="24"/>
      <c r="EN249" s="24"/>
      <c r="EO249" s="24"/>
      <c r="EP249" s="24"/>
      <c r="EQ249" s="24"/>
      <c r="ER249" s="24"/>
      <c r="ES249" s="24"/>
      <c r="ET249" s="24"/>
      <c r="EU249" s="24"/>
      <c r="EV249" s="24"/>
      <c r="EW249" s="24"/>
      <c r="EX249" s="24"/>
      <c r="EY249" s="24"/>
      <c r="EZ249" s="24"/>
      <c r="FA249" s="24"/>
      <c r="FB249" s="24"/>
      <c r="FC249" s="24"/>
      <c r="FD249" s="24"/>
      <c r="FE249" s="24"/>
      <c r="FF249" s="24"/>
      <c r="FG249" s="24"/>
      <c r="FH249" s="24"/>
      <c r="FI249" s="24"/>
      <c r="FJ249" s="24"/>
      <c r="FK249" s="24"/>
      <c r="FL249" s="24"/>
      <c r="FM249" s="24"/>
      <c r="FN249" s="24"/>
      <c r="FO249" s="24"/>
      <c r="FP249" s="24"/>
      <c r="FQ249" s="24"/>
      <c r="FR249" s="24"/>
      <c r="FS249" s="24"/>
      <c r="FT249" s="24"/>
      <c r="FU249" s="24"/>
      <c r="FV249" s="24"/>
      <c r="FW249" s="24"/>
      <c r="FX249" s="24"/>
      <c r="FY249" s="24"/>
      <c r="FZ249" s="24"/>
      <c r="GA249" s="24"/>
      <c r="GB249" s="24"/>
      <c r="GC249" s="24"/>
      <c r="GD249" s="24"/>
      <c r="GE249" s="24"/>
      <c r="GF249" s="24"/>
      <c r="GG249" s="24"/>
      <c r="GH249" s="24"/>
      <c r="GI249" s="24"/>
      <c r="GJ249" s="24"/>
      <c r="GK249" s="24"/>
      <c r="GL249" s="24"/>
      <c r="GM249" s="24"/>
      <c r="GN249" s="24"/>
      <c r="GO249" s="24"/>
      <c r="GP249" s="24"/>
      <c r="GQ249" s="24"/>
      <c r="GR249" s="24"/>
      <c r="GS249" s="24"/>
      <c r="GT249" s="24"/>
      <c r="GU249" s="24"/>
      <c r="GV249" s="24"/>
      <c r="GW249" s="24"/>
      <c r="GX249" s="24"/>
      <c r="GY249" s="24"/>
      <c r="GZ249" s="24"/>
      <c r="HA249" s="24"/>
      <c r="HB249" s="24"/>
      <c r="HC249" s="24"/>
      <c r="HD249" s="24"/>
      <c r="HE249" s="24"/>
      <c r="HF249" s="24"/>
      <c r="HG249" s="24"/>
      <c r="HH249" s="24"/>
      <c r="HI249" s="24"/>
      <c r="HJ249" s="24"/>
      <c r="HK249" s="24"/>
      <c r="HL249" s="24"/>
      <c r="HM249" s="24"/>
      <c r="HN249" s="24"/>
      <c r="HO249" s="24"/>
      <c r="HP249" s="24"/>
      <c r="HQ249" s="24"/>
      <c r="HR249" s="24"/>
      <c r="HS249" s="24"/>
      <c r="HT249" s="24"/>
      <c r="HU249" s="24"/>
      <c r="HV249" s="24"/>
      <c r="HW249" s="24"/>
      <c r="HX249" s="24"/>
      <c r="HY249" s="24"/>
      <c r="HZ249" s="24"/>
      <c r="IA249" s="24"/>
      <c r="IB249" s="24"/>
      <c r="IC249" s="24"/>
      <c r="ID249" s="24"/>
      <c r="IE249" s="24"/>
      <c r="IF249" s="24"/>
      <c r="IG249" s="24"/>
      <c r="IH249" s="24"/>
      <c r="II249" s="24"/>
    </row>
    <row r="250" spans="1:243">
      <c r="A250" s="9">
        <v>34</v>
      </c>
      <c r="B250" s="11">
        <v>1</v>
      </c>
      <c r="C250" s="11">
        <v>19.963000000000001</v>
      </c>
      <c r="D250" s="11">
        <v>26.4894</v>
      </c>
      <c r="E250" s="11">
        <v>46.452399999999997</v>
      </c>
      <c r="F250" s="11">
        <v>56.002299999999998</v>
      </c>
      <c r="M250" s="30">
        <f t="shared" si="111"/>
        <v>0</v>
      </c>
      <c r="N250" s="10">
        <v>146</v>
      </c>
      <c r="O250" s="10">
        <v>148</v>
      </c>
      <c r="P250" s="10">
        <v>173</v>
      </c>
      <c r="Q250" s="10">
        <v>117</v>
      </c>
      <c r="R250" s="10">
        <v>78.05</v>
      </c>
      <c r="S250" s="30">
        <f t="shared" si="112"/>
        <v>2</v>
      </c>
      <c r="T250" s="10" t="str">
        <f>T249</f>
        <v>HLHS</v>
      </c>
      <c r="U250" s="10">
        <f t="shared" si="113"/>
        <v>1</v>
      </c>
    </row>
    <row r="251" spans="1:243">
      <c r="A251" s="9">
        <v>34</v>
      </c>
      <c r="B251" s="11">
        <v>3.0832999999999999</v>
      </c>
      <c r="C251" s="11">
        <v>29.374600000000001</v>
      </c>
      <c r="D251" s="11">
        <v>15.14</v>
      </c>
      <c r="E251" s="11">
        <v>44.514600000000002</v>
      </c>
      <c r="F251" s="11">
        <v>34.164900000000003</v>
      </c>
      <c r="M251" s="30">
        <f t="shared" si="111"/>
        <v>0</v>
      </c>
      <c r="N251" s="10">
        <f>N250</f>
        <v>146</v>
      </c>
      <c r="O251" s="10">
        <f t="shared" ref="O251:O255" si="165">O250</f>
        <v>148</v>
      </c>
      <c r="P251" s="10">
        <f t="shared" ref="P251:P255" si="166">P250</f>
        <v>173</v>
      </c>
      <c r="Q251" s="10">
        <f t="shared" ref="Q251:Q255" si="167">Q250</f>
        <v>117</v>
      </c>
      <c r="R251" s="10">
        <f t="shared" ref="R251:R255" si="168">R250</f>
        <v>78.05</v>
      </c>
      <c r="S251" s="30">
        <f t="shared" si="112"/>
        <v>2</v>
      </c>
      <c r="T251" s="10" t="str">
        <f t="shared" ref="T251:T253" si="169">T250</f>
        <v>HLHS</v>
      </c>
      <c r="U251" s="10">
        <f t="shared" si="113"/>
        <v>1</v>
      </c>
    </row>
    <row r="252" spans="1:243">
      <c r="A252" s="9">
        <v>34</v>
      </c>
      <c r="B252" s="11">
        <v>5</v>
      </c>
      <c r="C252" s="11">
        <v>26.09</v>
      </c>
      <c r="D252" s="11">
        <v>21.7605</v>
      </c>
      <c r="E252" s="11">
        <v>47.850499999999997</v>
      </c>
      <c r="F252" s="11">
        <v>45.261099999999999</v>
      </c>
      <c r="M252" s="30">
        <f t="shared" si="111"/>
        <v>0</v>
      </c>
      <c r="N252" s="10">
        <f t="shared" ref="N252:N253" si="170">N251</f>
        <v>146</v>
      </c>
      <c r="O252" s="10">
        <f t="shared" si="165"/>
        <v>148</v>
      </c>
      <c r="P252" s="10">
        <f t="shared" si="166"/>
        <v>173</v>
      </c>
      <c r="Q252" s="10">
        <f t="shared" si="167"/>
        <v>117</v>
      </c>
      <c r="R252" s="10">
        <f t="shared" si="168"/>
        <v>78.05</v>
      </c>
      <c r="S252" s="30">
        <f t="shared" si="112"/>
        <v>2</v>
      </c>
      <c r="T252" s="10" t="str">
        <f t="shared" si="169"/>
        <v>HLHS</v>
      </c>
      <c r="U252" s="10">
        <f t="shared" si="113"/>
        <v>1</v>
      </c>
    </row>
    <row r="253" spans="1:243">
      <c r="A253" s="9">
        <v>34</v>
      </c>
      <c r="B253" s="11">
        <v>6.3333000000000004</v>
      </c>
      <c r="C253" s="11">
        <v>19.293600000000001</v>
      </c>
      <c r="D253" s="11">
        <v>22.414300000000001</v>
      </c>
      <c r="E253" s="11">
        <v>41.707999999999998</v>
      </c>
      <c r="F253" s="11">
        <v>53.335900000000002</v>
      </c>
      <c r="M253" s="30">
        <f t="shared" si="111"/>
        <v>0</v>
      </c>
      <c r="N253" s="10">
        <f t="shared" si="170"/>
        <v>146</v>
      </c>
      <c r="O253" s="10">
        <f t="shared" si="165"/>
        <v>148</v>
      </c>
      <c r="P253" s="10">
        <f t="shared" si="166"/>
        <v>173</v>
      </c>
      <c r="Q253" s="10">
        <f t="shared" si="167"/>
        <v>117</v>
      </c>
      <c r="R253" s="10">
        <f t="shared" si="168"/>
        <v>78.05</v>
      </c>
      <c r="S253" s="30">
        <f t="shared" si="112"/>
        <v>2</v>
      </c>
      <c r="T253" s="10" t="str">
        <f t="shared" si="169"/>
        <v>HLHS</v>
      </c>
      <c r="U253" s="10">
        <f t="shared" si="113"/>
        <v>1</v>
      </c>
    </row>
    <row r="254" spans="1:243">
      <c r="A254" s="9">
        <v>34</v>
      </c>
      <c r="B254" s="11">
        <v>8.8332999999999995</v>
      </c>
      <c r="C254" s="11">
        <v>17.930499999999999</v>
      </c>
      <c r="D254" s="11">
        <v>15.705500000000001</v>
      </c>
      <c r="E254" s="11">
        <v>33.636099999999999</v>
      </c>
      <c r="F254" s="11">
        <v>46.580199999999998</v>
      </c>
      <c r="M254" s="30">
        <f t="shared" si="111"/>
        <v>0</v>
      </c>
      <c r="N254" s="10">
        <f>N253</f>
        <v>146</v>
      </c>
      <c r="O254" s="10">
        <f t="shared" si="165"/>
        <v>148</v>
      </c>
      <c r="P254" s="10">
        <f t="shared" si="166"/>
        <v>173</v>
      </c>
      <c r="Q254" s="10">
        <f t="shared" si="167"/>
        <v>117</v>
      </c>
      <c r="R254" s="10">
        <f t="shared" si="168"/>
        <v>78.05</v>
      </c>
      <c r="S254" s="30">
        <f t="shared" si="112"/>
        <v>2</v>
      </c>
      <c r="T254" s="10" t="str">
        <f>T253</f>
        <v>HLHS</v>
      </c>
      <c r="U254" s="10">
        <f t="shared" si="113"/>
        <v>1</v>
      </c>
    </row>
    <row r="255" spans="1:243">
      <c r="A255" s="9">
        <v>34</v>
      </c>
      <c r="B255" s="11">
        <v>10.833299999999999</v>
      </c>
      <c r="C255" s="11">
        <v>16.5548</v>
      </c>
      <c r="D255" s="11">
        <v>18.778400000000001</v>
      </c>
      <c r="E255" s="11">
        <v>35.333199999999998</v>
      </c>
      <c r="F255" s="11">
        <v>53.200200000000002</v>
      </c>
      <c r="G255" s="25">
        <v>49.177</v>
      </c>
      <c r="M255" s="30">
        <f t="shared" si="111"/>
        <v>0</v>
      </c>
      <c r="N255" s="10">
        <f>N254</f>
        <v>146</v>
      </c>
      <c r="O255" s="10">
        <f t="shared" si="165"/>
        <v>148</v>
      </c>
      <c r="P255" s="10">
        <f t="shared" si="166"/>
        <v>173</v>
      </c>
      <c r="Q255" s="10">
        <f t="shared" si="167"/>
        <v>117</v>
      </c>
      <c r="R255" s="10">
        <f t="shared" si="168"/>
        <v>78.05</v>
      </c>
      <c r="S255" s="30">
        <f t="shared" si="112"/>
        <v>2</v>
      </c>
      <c r="T255" s="10" t="str">
        <f>T254</f>
        <v>HLHS</v>
      </c>
      <c r="U255" s="10">
        <f t="shared" si="113"/>
        <v>1</v>
      </c>
    </row>
    <row r="256" spans="1:243" s="28" customFormat="1">
      <c r="A256" s="21">
        <v>35</v>
      </c>
      <c r="B256" s="22">
        <v>-2.1667000000000001</v>
      </c>
      <c r="C256" s="22">
        <v>19.9526</v>
      </c>
      <c r="D256" s="22">
        <v>22.341999999999999</v>
      </c>
      <c r="E256" s="22">
        <v>42.294600000000003</v>
      </c>
      <c r="F256" s="22">
        <v>51.988199999999999</v>
      </c>
      <c r="G256" s="27">
        <v>21.006</v>
      </c>
      <c r="H256" s="34">
        <v>86</v>
      </c>
      <c r="I256" s="24">
        <v>86</v>
      </c>
      <c r="J256" s="24">
        <v>89</v>
      </c>
      <c r="K256" s="24">
        <v>83</v>
      </c>
      <c r="L256" s="24">
        <v>0</v>
      </c>
      <c r="M256" s="30">
        <f t="shared" si="111"/>
        <v>0</v>
      </c>
      <c r="N256" s="24"/>
      <c r="O256" s="24"/>
      <c r="P256" s="24"/>
      <c r="Q256" s="24"/>
      <c r="R256" s="24"/>
      <c r="S256" s="30">
        <f t="shared" si="112"/>
        <v>0</v>
      </c>
      <c r="T256" s="24" t="s">
        <v>29</v>
      </c>
      <c r="U256" s="24">
        <f t="shared" si="113"/>
        <v>2</v>
      </c>
      <c r="V256" s="4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  <c r="CS256" s="24"/>
      <c r="CT256" s="24"/>
      <c r="CU256" s="24"/>
      <c r="CV256" s="24"/>
      <c r="CW256" s="24"/>
      <c r="CX256" s="24"/>
      <c r="CY256" s="24"/>
      <c r="CZ256" s="24"/>
      <c r="DA256" s="24"/>
      <c r="DB256" s="24"/>
      <c r="DC256" s="24"/>
      <c r="DD256" s="24"/>
      <c r="DE256" s="24"/>
      <c r="DF256" s="24"/>
      <c r="DG256" s="24"/>
      <c r="DH256" s="24"/>
      <c r="DI256" s="24"/>
      <c r="DJ256" s="24"/>
      <c r="DK256" s="24"/>
      <c r="DL256" s="24"/>
      <c r="DM256" s="24"/>
      <c r="DN256" s="24"/>
      <c r="DO256" s="24"/>
      <c r="DP256" s="24"/>
      <c r="DQ256" s="24"/>
      <c r="DR256" s="24"/>
      <c r="DS256" s="24"/>
      <c r="DT256" s="24"/>
      <c r="DU256" s="24"/>
      <c r="DV256" s="24"/>
      <c r="DW256" s="24"/>
      <c r="DX256" s="24"/>
      <c r="DY256" s="24"/>
      <c r="DZ256" s="24"/>
      <c r="EA256" s="24"/>
      <c r="EB256" s="24"/>
      <c r="EC256" s="24"/>
      <c r="ED256" s="24"/>
      <c r="EE256" s="24"/>
      <c r="EF256" s="24"/>
      <c r="EG256" s="24"/>
      <c r="EH256" s="24"/>
      <c r="EI256" s="24"/>
      <c r="EJ256" s="24"/>
      <c r="EK256" s="24"/>
      <c r="EL256" s="24"/>
      <c r="EM256" s="24"/>
      <c r="EN256" s="24"/>
      <c r="EO256" s="24"/>
      <c r="EP256" s="24"/>
      <c r="EQ256" s="24"/>
      <c r="ER256" s="24"/>
      <c r="ES256" s="24"/>
      <c r="ET256" s="24"/>
      <c r="EU256" s="24"/>
      <c r="EV256" s="24"/>
      <c r="EW256" s="24"/>
      <c r="EX256" s="24"/>
      <c r="EY256" s="24"/>
      <c r="EZ256" s="24"/>
      <c r="FA256" s="24"/>
      <c r="FB256" s="24"/>
      <c r="FC256" s="24"/>
      <c r="FD256" s="24"/>
      <c r="FE256" s="24"/>
      <c r="FF256" s="24"/>
      <c r="FG256" s="24"/>
      <c r="FH256" s="24"/>
      <c r="FI256" s="24"/>
      <c r="FJ256" s="24"/>
      <c r="FK256" s="24"/>
      <c r="FL256" s="24"/>
      <c r="FM256" s="24"/>
      <c r="FN256" s="24"/>
      <c r="FO256" s="24"/>
      <c r="FP256" s="24"/>
      <c r="FQ256" s="24"/>
      <c r="FR256" s="24"/>
      <c r="FS256" s="24"/>
      <c r="FT256" s="24"/>
      <c r="FU256" s="24"/>
      <c r="FV256" s="24"/>
      <c r="FW256" s="24"/>
      <c r="FX256" s="24"/>
      <c r="FY256" s="24"/>
      <c r="FZ256" s="24"/>
      <c r="GA256" s="24"/>
      <c r="GB256" s="24"/>
      <c r="GC256" s="24"/>
      <c r="GD256" s="24"/>
      <c r="GE256" s="24"/>
      <c r="GF256" s="24"/>
      <c r="GG256" s="24"/>
      <c r="GH256" s="24"/>
      <c r="GI256" s="24"/>
      <c r="GJ256" s="24"/>
      <c r="GK256" s="24"/>
      <c r="GL256" s="24"/>
      <c r="GM256" s="24"/>
      <c r="GN256" s="24"/>
      <c r="GO256" s="24"/>
      <c r="GP256" s="24"/>
      <c r="GQ256" s="24"/>
      <c r="GR256" s="24"/>
      <c r="GS256" s="24"/>
      <c r="GT256" s="24"/>
      <c r="GU256" s="24"/>
      <c r="GV256" s="24"/>
      <c r="GW256" s="24"/>
      <c r="GX256" s="24"/>
      <c r="GY256" s="24"/>
      <c r="GZ256" s="24"/>
      <c r="HA256" s="24"/>
      <c r="HB256" s="24"/>
      <c r="HC256" s="24"/>
      <c r="HD256" s="24"/>
      <c r="HE256" s="24"/>
      <c r="HF256" s="24"/>
      <c r="HG256" s="24"/>
      <c r="HH256" s="24"/>
      <c r="HI256" s="24"/>
      <c r="HJ256" s="24"/>
      <c r="HK256" s="24"/>
      <c r="HL256" s="24"/>
      <c r="HM256" s="24"/>
      <c r="HN256" s="24"/>
      <c r="HO256" s="24"/>
      <c r="HP256" s="24"/>
      <c r="HQ256" s="24"/>
      <c r="HR256" s="24"/>
      <c r="HS256" s="24"/>
      <c r="HT256" s="24"/>
      <c r="HU256" s="24"/>
      <c r="HV256" s="24"/>
      <c r="HW256" s="24"/>
      <c r="HX256" s="24"/>
      <c r="HY256" s="24"/>
      <c r="HZ256" s="24"/>
      <c r="IA256" s="24"/>
      <c r="IB256" s="24"/>
      <c r="IC256" s="24"/>
      <c r="ID256" s="24"/>
      <c r="IE256" s="24"/>
      <c r="IF256" s="24"/>
      <c r="IG256" s="24"/>
      <c r="IH256" s="24"/>
      <c r="II256" s="24"/>
    </row>
    <row r="257" spans="1:243">
      <c r="A257" s="9">
        <v>35</v>
      </c>
      <c r="B257" s="11">
        <v>2</v>
      </c>
      <c r="C257" s="11">
        <v>34.451799999999999</v>
      </c>
      <c r="D257" s="11">
        <v>47.055999999999997</v>
      </c>
      <c r="E257" s="11">
        <v>81.507800000000003</v>
      </c>
      <c r="F257" s="11">
        <v>56.7136</v>
      </c>
      <c r="G257" s="25">
        <v>10.8588</v>
      </c>
      <c r="M257" s="30">
        <f t="shared" si="111"/>
        <v>0</v>
      </c>
      <c r="N257" s="10">
        <v>290.67</v>
      </c>
      <c r="O257" s="10">
        <v>209</v>
      </c>
      <c r="P257" s="10">
        <v>558</v>
      </c>
      <c r="Q257" s="10">
        <v>142</v>
      </c>
      <c r="R257" s="10">
        <v>0</v>
      </c>
      <c r="S257" s="30">
        <f t="shared" si="112"/>
        <v>0</v>
      </c>
      <c r="T257" s="10" t="str">
        <f>T256</f>
        <v>TGA</v>
      </c>
      <c r="U257" s="10">
        <f t="shared" si="113"/>
        <v>2</v>
      </c>
    </row>
    <row r="258" spans="1:243">
      <c r="A258" s="9">
        <v>35</v>
      </c>
      <c r="B258" s="11">
        <v>3.4167000000000001</v>
      </c>
      <c r="C258" s="11">
        <v>31.5199</v>
      </c>
      <c r="D258" s="11">
        <v>41.1098</v>
      </c>
      <c r="E258" s="11">
        <v>72.6297</v>
      </c>
      <c r="F258" s="11">
        <v>54.973399999999998</v>
      </c>
      <c r="G258" s="25">
        <v>14.1922</v>
      </c>
      <c r="M258" s="30">
        <f t="shared" si="111"/>
        <v>0</v>
      </c>
      <c r="N258" s="10">
        <f>N257</f>
        <v>290.67</v>
      </c>
      <c r="O258" s="10">
        <f t="shared" ref="O258:O261" si="171">O257</f>
        <v>209</v>
      </c>
      <c r="P258" s="10">
        <f t="shared" ref="P258:P261" si="172">P257</f>
        <v>558</v>
      </c>
      <c r="Q258" s="10">
        <f t="shared" ref="Q258:Q261" si="173">Q257</f>
        <v>142</v>
      </c>
      <c r="R258" s="10">
        <f t="shared" ref="R258:R261" si="174">R257</f>
        <v>0</v>
      </c>
      <c r="S258" s="30">
        <f t="shared" si="112"/>
        <v>0</v>
      </c>
      <c r="T258" s="10" t="str">
        <f t="shared" ref="T258:T260" si="175">T257</f>
        <v>TGA</v>
      </c>
      <c r="U258" s="10">
        <f t="shared" si="113"/>
        <v>2</v>
      </c>
    </row>
    <row r="259" spans="1:243">
      <c r="A259" s="9">
        <v>35</v>
      </c>
      <c r="B259" s="11">
        <v>7</v>
      </c>
      <c r="C259" s="11">
        <v>24.551600000000001</v>
      </c>
      <c r="D259" s="11">
        <v>41.760100000000001</v>
      </c>
      <c r="E259" s="11">
        <v>66.311700000000002</v>
      </c>
      <c r="F259" s="11">
        <v>62.995199999999997</v>
      </c>
      <c r="G259" s="25">
        <v>10.607699999999999</v>
      </c>
      <c r="M259" s="30">
        <f t="shared" ref="M259:M322" si="176">IF(L259&gt;10000, "NaN",IF(L259&gt;500,3,IF(L259&gt;72,2,IF(L259&gt;0,1,IF(0=L259,0,"NaN")))))</f>
        <v>0</v>
      </c>
      <c r="N259" s="10">
        <f t="shared" ref="N259:N260" si="177">N258</f>
        <v>290.67</v>
      </c>
      <c r="O259" s="10">
        <f t="shared" si="171"/>
        <v>209</v>
      </c>
      <c r="P259" s="10">
        <f t="shared" si="172"/>
        <v>558</v>
      </c>
      <c r="Q259" s="10">
        <f t="shared" si="173"/>
        <v>142</v>
      </c>
      <c r="R259" s="10">
        <f t="shared" si="174"/>
        <v>0</v>
      </c>
      <c r="S259" s="30">
        <f t="shared" ref="S259:S322" si="178">IF(R259&gt;10000, "NaN",IF(R259&gt;500,3,IF(R259&gt;72,2,IF(R259&gt;0,1,IF(0=R259,0,"NaN")))))</f>
        <v>0</v>
      </c>
      <c r="T259" s="10" t="str">
        <f t="shared" si="175"/>
        <v>TGA</v>
      </c>
      <c r="U259" s="10">
        <f t="shared" ref="U259:U322" si="179">IF(T259="HLHS",1,IF(T259="TGA",2,IF(T259="ToF",3,IF(T259="Aortic Anomaly",4,5))))</f>
        <v>2</v>
      </c>
    </row>
    <row r="260" spans="1:243">
      <c r="A260" s="9">
        <v>35</v>
      </c>
      <c r="B260" s="11">
        <v>9.5</v>
      </c>
      <c r="C260" s="11">
        <v>22.574400000000001</v>
      </c>
      <c r="D260" s="11">
        <v>42.1815</v>
      </c>
      <c r="E260" s="11">
        <v>64.755899999999997</v>
      </c>
      <c r="F260" s="11">
        <v>65.159499999999994</v>
      </c>
      <c r="G260" s="25">
        <v>12.4124</v>
      </c>
      <c r="M260" s="30">
        <f t="shared" si="176"/>
        <v>0</v>
      </c>
      <c r="N260" s="10">
        <f t="shared" si="177"/>
        <v>290.67</v>
      </c>
      <c r="O260" s="10">
        <f t="shared" si="171"/>
        <v>209</v>
      </c>
      <c r="P260" s="10">
        <f t="shared" si="172"/>
        <v>558</v>
      </c>
      <c r="Q260" s="10">
        <f t="shared" si="173"/>
        <v>142</v>
      </c>
      <c r="R260" s="10">
        <f t="shared" si="174"/>
        <v>0</v>
      </c>
      <c r="S260" s="30">
        <f t="shared" si="178"/>
        <v>0</v>
      </c>
      <c r="T260" s="10" t="str">
        <f t="shared" si="175"/>
        <v>TGA</v>
      </c>
      <c r="U260" s="10">
        <f t="shared" si="179"/>
        <v>2</v>
      </c>
    </row>
    <row r="261" spans="1:243">
      <c r="A261" s="9">
        <v>35</v>
      </c>
      <c r="B261" s="11">
        <v>11.25</v>
      </c>
      <c r="C261" s="11">
        <v>22.347799999999999</v>
      </c>
      <c r="D261" s="11">
        <v>41.773400000000002</v>
      </c>
      <c r="E261" s="11">
        <v>64.121200000000002</v>
      </c>
      <c r="F261" s="11">
        <v>65.166799999999995</v>
      </c>
      <c r="G261" s="25">
        <v>15.083299999999999</v>
      </c>
      <c r="M261" s="30">
        <f t="shared" si="176"/>
        <v>0</v>
      </c>
      <c r="N261" s="10">
        <f>N260</f>
        <v>290.67</v>
      </c>
      <c r="O261" s="10">
        <f t="shared" si="171"/>
        <v>209</v>
      </c>
      <c r="P261" s="10">
        <f t="shared" si="172"/>
        <v>558</v>
      </c>
      <c r="Q261" s="10">
        <f t="shared" si="173"/>
        <v>142</v>
      </c>
      <c r="R261" s="10">
        <f t="shared" si="174"/>
        <v>0</v>
      </c>
      <c r="S261" s="30">
        <f t="shared" si="178"/>
        <v>0</v>
      </c>
      <c r="T261" s="10" t="str">
        <f>T260</f>
        <v>TGA</v>
      </c>
      <c r="U261" s="10">
        <f t="shared" si="179"/>
        <v>2</v>
      </c>
    </row>
    <row r="262" spans="1:243" s="28" customFormat="1">
      <c r="A262" s="21">
        <v>36</v>
      </c>
      <c r="B262" s="22">
        <v>-2</v>
      </c>
      <c r="C262" s="22">
        <v>19.959199999999999</v>
      </c>
      <c r="D262" s="22">
        <v>14.898199999999999</v>
      </c>
      <c r="E262" s="22">
        <v>34.857300000000002</v>
      </c>
      <c r="F262" s="22">
        <v>42.616300000000003</v>
      </c>
      <c r="G262" s="27">
        <v>49.155999999999999</v>
      </c>
      <c r="H262" s="24">
        <v>84.5</v>
      </c>
      <c r="I262" s="24">
        <v>84.5</v>
      </c>
      <c r="J262" s="24">
        <v>88</v>
      </c>
      <c r="K262" s="24">
        <v>81</v>
      </c>
      <c r="L262" s="24">
        <v>0</v>
      </c>
      <c r="M262" s="30">
        <f t="shared" si="176"/>
        <v>0</v>
      </c>
      <c r="N262" s="24"/>
      <c r="O262" s="24"/>
      <c r="P262" s="24"/>
      <c r="Q262" s="24"/>
      <c r="R262" s="24"/>
      <c r="S262" s="30">
        <f t="shared" si="178"/>
        <v>0</v>
      </c>
      <c r="T262" s="24" t="s">
        <v>37</v>
      </c>
      <c r="U262" s="24">
        <f t="shared" si="179"/>
        <v>5</v>
      </c>
      <c r="V262" s="4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  <c r="DF262" s="24"/>
      <c r="DG262" s="24"/>
      <c r="DH262" s="24"/>
      <c r="DI262" s="24"/>
      <c r="DJ262" s="24"/>
      <c r="DK262" s="24"/>
      <c r="DL262" s="24"/>
      <c r="DM262" s="24"/>
      <c r="DN262" s="24"/>
      <c r="DO262" s="24"/>
      <c r="DP262" s="24"/>
      <c r="DQ262" s="24"/>
      <c r="DR262" s="24"/>
      <c r="DS262" s="24"/>
      <c r="DT262" s="24"/>
      <c r="DU262" s="24"/>
      <c r="DV262" s="24"/>
      <c r="DW262" s="24"/>
      <c r="DX262" s="24"/>
      <c r="DY262" s="24"/>
      <c r="DZ262" s="24"/>
      <c r="EA262" s="24"/>
      <c r="EB262" s="24"/>
      <c r="EC262" s="24"/>
      <c r="ED262" s="24"/>
      <c r="EE262" s="24"/>
      <c r="EF262" s="24"/>
      <c r="EG262" s="24"/>
      <c r="EH262" s="24"/>
      <c r="EI262" s="24"/>
      <c r="EJ262" s="24"/>
      <c r="EK262" s="24"/>
      <c r="EL262" s="24"/>
      <c r="EM262" s="24"/>
      <c r="EN262" s="24"/>
      <c r="EO262" s="24"/>
      <c r="EP262" s="24"/>
      <c r="EQ262" s="24"/>
      <c r="ER262" s="24"/>
      <c r="ES262" s="24"/>
      <c r="ET262" s="24"/>
      <c r="EU262" s="24"/>
      <c r="EV262" s="24"/>
      <c r="EW262" s="24"/>
      <c r="EX262" s="24"/>
      <c r="EY262" s="24"/>
      <c r="EZ262" s="24"/>
      <c r="FA262" s="24"/>
      <c r="FB262" s="24"/>
      <c r="FC262" s="24"/>
      <c r="FD262" s="24"/>
      <c r="FE262" s="24"/>
      <c r="FF262" s="24"/>
      <c r="FG262" s="24"/>
      <c r="FH262" s="24"/>
      <c r="FI262" s="24"/>
      <c r="FJ262" s="24"/>
      <c r="FK262" s="24"/>
      <c r="FL262" s="24"/>
      <c r="FM262" s="24"/>
      <c r="FN262" s="24"/>
      <c r="FO262" s="24"/>
      <c r="FP262" s="24"/>
      <c r="FQ262" s="24"/>
      <c r="FR262" s="24"/>
      <c r="FS262" s="24"/>
      <c r="FT262" s="24"/>
      <c r="FU262" s="24"/>
      <c r="FV262" s="24"/>
      <c r="FW262" s="24"/>
      <c r="FX262" s="24"/>
      <c r="FY262" s="24"/>
      <c r="FZ262" s="24"/>
      <c r="GA262" s="24"/>
      <c r="GB262" s="24"/>
      <c r="GC262" s="24"/>
      <c r="GD262" s="24"/>
      <c r="GE262" s="24"/>
      <c r="GF262" s="24"/>
      <c r="GG262" s="24"/>
      <c r="GH262" s="24"/>
      <c r="GI262" s="24"/>
      <c r="GJ262" s="24"/>
      <c r="GK262" s="24"/>
      <c r="GL262" s="24"/>
      <c r="GM262" s="24"/>
      <c r="GN262" s="24"/>
      <c r="GO262" s="24"/>
      <c r="GP262" s="24"/>
      <c r="GQ262" s="24"/>
      <c r="GR262" s="24"/>
      <c r="GS262" s="24"/>
      <c r="GT262" s="24"/>
      <c r="GU262" s="24"/>
      <c r="GV262" s="24"/>
      <c r="GW262" s="24"/>
      <c r="GX262" s="24"/>
      <c r="GY262" s="24"/>
      <c r="GZ262" s="24"/>
      <c r="HA262" s="24"/>
      <c r="HB262" s="24"/>
      <c r="HC262" s="24"/>
      <c r="HD262" s="24"/>
      <c r="HE262" s="24"/>
      <c r="HF262" s="24"/>
      <c r="HG262" s="24"/>
      <c r="HH262" s="24"/>
      <c r="HI262" s="24"/>
      <c r="HJ262" s="24"/>
      <c r="HK262" s="24"/>
      <c r="HL262" s="24"/>
      <c r="HM262" s="24"/>
      <c r="HN262" s="24"/>
      <c r="HO262" s="24"/>
      <c r="HP262" s="24"/>
      <c r="HQ262" s="24"/>
      <c r="HR262" s="24"/>
      <c r="HS262" s="24"/>
      <c r="HT262" s="24"/>
      <c r="HU262" s="24"/>
      <c r="HV262" s="24"/>
      <c r="HW262" s="24"/>
      <c r="HX262" s="24"/>
      <c r="HY262" s="24"/>
      <c r="HZ262" s="24"/>
      <c r="IA262" s="24"/>
      <c r="IB262" s="24"/>
      <c r="IC262" s="24"/>
      <c r="ID262" s="24"/>
      <c r="IE262" s="24"/>
      <c r="IF262" s="24"/>
      <c r="IG262" s="24"/>
      <c r="IH262" s="24"/>
      <c r="II262" s="24"/>
    </row>
    <row r="263" spans="1:243">
      <c r="A263" s="9">
        <v>36</v>
      </c>
      <c r="B263" s="11">
        <v>1.5</v>
      </c>
      <c r="C263" s="11">
        <v>21.4879</v>
      </c>
      <c r="D263" s="11">
        <v>24.655100000000001</v>
      </c>
      <c r="E263" s="11">
        <v>46.142899999999997</v>
      </c>
      <c r="F263" s="11">
        <v>53.388300000000001</v>
      </c>
      <c r="G263" s="25">
        <v>27.052700000000002</v>
      </c>
      <c r="M263" s="30">
        <f t="shared" si="176"/>
        <v>0</v>
      </c>
      <c r="N263" s="10">
        <v>110.5</v>
      </c>
      <c r="O263" s="10">
        <v>89</v>
      </c>
      <c r="P263" s="10">
        <v>189</v>
      </c>
      <c r="Q263" s="10">
        <v>75</v>
      </c>
      <c r="R263" s="10">
        <v>65.209999999999994</v>
      </c>
      <c r="S263" s="30">
        <f t="shared" si="178"/>
        <v>1</v>
      </c>
      <c r="T263" s="10" t="str">
        <f>T262</f>
        <v>DILV</v>
      </c>
      <c r="U263" s="10">
        <f t="shared" si="179"/>
        <v>5</v>
      </c>
    </row>
    <row r="264" spans="1:243">
      <c r="A264" s="9">
        <v>36</v>
      </c>
      <c r="B264" s="11">
        <v>4</v>
      </c>
      <c r="C264" s="11">
        <v>22.438800000000001</v>
      </c>
      <c r="D264" s="11">
        <v>32.310400000000001</v>
      </c>
      <c r="E264" s="11">
        <v>54.749200000000002</v>
      </c>
      <c r="F264" s="11">
        <v>58.9328</v>
      </c>
      <c r="G264" s="25">
        <v>25.4129</v>
      </c>
      <c r="M264" s="30">
        <f t="shared" si="176"/>
        <v>0</v>
      </c>
      <c r="N264" s="10">
        <f>N263</f>
        <v>110.5</v>
      </c>
      <c r="O264" s="10">
        <f t="shared" ref="O264:O268" si="180">O263</f>
        <v>89</v>
      </c>
      <c r="P264" s="10">
        <f t="shared" ref="P264:P268" si="181">P263</f>
        <v>189</v>
      </c>
      <c r="Q264" s="10">
        <f t="shared" ref="Q264:Q268" si="182">Q263</f>
        <v>75</v>
      </c>
      <c r="R264" s="10">
        <f t="shared" ref="R264:R268" si="183">R263</f>
        <v>65.209999999999994</v>
      </c>
      <c r="S264" s="30">
        <f t="shared" si="178"/>
        <v>1</v>
      </c>
      <c r="T264" s="10" t="str">
        <f t="shared" ref="T264:T266" si="184">T263</f>
        <v>DILV</v>
      </c>
      <c r="U264" s="10">
        <f t="shared" si="179"/>
        <v>5</v>
      </c>
    </row>
    <row r="265" spans="1:243">
      <c r="A265" s="9">
        <v>36</v>
      </c>
      <c r="B265" s="11">
        <v>6.1666999999999996</v>
      </c>
      <c r="C265" s="11">
        <v>18.257000000000001</v>
      </c>
      <c r="D265" s="11">
        <v>26.530200000000001</v>
      </c>
      <c r="E265" s="11">
        <v>44.787199999999999</v>
      </c>
      <c r="F265" s="11">
        <v>59.238199999999999</v>
      </c>
      <c r="G265" s="25">
        <v>27.878299999999999</v>
      </c>
      <c r="M265" s="30">
        <f t="shared" si="176"/>
        <v>0</v>
      </c>
      <c r="N265" s="10">
        <f t="shared" ref="N265:N266" si="185">N264</f>
        <v>110.5</v>
      </c>
      <c r="O265" s="10">
        <f t="shared" si="180"/>
        <v>89</v>
      </c>
      <c r="P265" s="10">
        <f t="shared" si="181"/>
        <v>189</v>
      </c>
      <c r="Q265" s="10">
        <f t="shared" si="182"/>
        <v>75</v>
      </c>
      <c r="R265" s="10">
        <f t="shared" si="183"/>
        <v>65.209999999999994</v>
      </c>
      <c r="S265" s="30">
        <f t="shared" si="178"/>
        <v>1</v>
      </c>
      <c r="T265" s="10" t="str">
        <f t="shared" si="184"/>
        <v>DILV</v>
      </c>
      <c r="U265" s="10">
        <f t="shared" si="179"/>
        <v>5</v>
      </c>
    </row>
    <row r="266" spans="1:243">
      <c r="A266" s="9">
        <v>36</v>
      </c>
      <c r="B266" s="11">
        <v>8</v>
      </c>
      <c r="C266" s="11">
        <v>17.280200000000001</v>
      </c>
      <c r="D266" s="11">
        <v>21.227599999999999</v>
      </c>
      <c r="E266" s="11">
        <v>38.5077</v>
      </c>
      <c r="F266" s="11">
        <v>54.729599999999998</v>
      </c>
      <c r="G266" s="25">
        <v>44.056800000000003</v>
      </c>
      <c r="M266" s="30">
        <f t="shared" si="176"/>
        <v>0</v>
      </c>
      <c r="N266" s="10">
        <f t="shared" si="185"/>
        <v>110.5</v>
      </c>
      <c r="O266" s="10">
        <f t="shared" si="180"/>
        <v>89</v>
      </c>
      <c r="P266" s="10">
        <f t="shared" si="181"/>
        <v>189</v>
      </c>
      <c r="Q266" s="10">
        <f t="shared" si="182"/>
        <v>75</v>
      </c>
      <c r="R266" s="10">
        <f t="shared" si="183"/>
        <v>65.209999999999994</v>
      </c>
      <c r="S266" s="30">
        <f t="shared" si="178"/>
        <v>1</v>
      </c>
      <c r="T266" s="10" t="str">
        <f t="shared" si="184"/>
        <v>DILV</v>
      </c>
      <c r="U266" s="10">
        <f t="shared" si="179"/>
        <v>5</v>
      </c>
    </row>
    <row r="267" spans="1:243">
      <c r="A267" s="9">
        <v>36</v>
      </c>
      <c r="B267" s="11">
        <v>10.083299999999999</v>
      </c>
      <c r="C267" s="11">
        <v>21.444900000000001</v>
      </c>
      <c r="D267" s="11">
        <v>23.097999999999999</v>
      </c>
      <c r="E267" s="11">
        <v>44.542999999999999</v>
      </c>
      <c r="F267" s="11">
        <v>51.5685</v>
      </c>
      <c r="G267" s="25">
        <v>41.711199999999998</v>
      </c>
      <c r="M267" s="30">
        <f t="shared" si="176"/>
        <v>0</v>
      </c>
      <c r="N267" s="10">
        <f>N266</f>
        <v>110.5</v>
      </c>
      <c r="O267" s="10">
        <f t="shared" si="180"/>
        <v>89</v>
      </c>
      <c r="P267" s="10">
        <f t="shared" si="181"/>
        <v>189</v>
      </c>
      <c r="Q267" s="10">
        <f t="shared" si="182"/>
        <v>75</v>
      </c>
      <c r="R267" s="10">
        <f t="shared" si="183"/>
        <v>65.209999999999994</v>
      </c>
      <c r="S267" s="30">
        <f t="shared" si="178"/>
        <v>1</v>
      </c>
      <c r="T267" s="10" t="str">
        <f>T266</f>
        <v>DILV</v>
      </c>
      <c r="U267" s="10">
        <f t="shared" si="179"/>
        <v>5</v>
      </c>
    </row>
    <row r="268" spans="1:243">
      <c r="A268" s="9">
        <v>36</v>
      </c>
      <c r="B268" s="11">
        <v>11.75</v>
      </c>
      <c r="C268" s="11">
        <v>19.124500000000001</v>
      </c>
      <c r="D268" s="11">
        <v>26.931999999999999</v>
      </c>
      <c r="E268" s="11">
        <v>46.0565</v>
      </c>
      <c r="F268" s="11">
        <v>58.484400000000001</v>
      </c>
      <c r="G268" s="25">
        <v>32.150399999999998</v>
      </c>
      <c r="M268" s="30">
        <f t="shared" si="176"/>
        <v>0</v>
      </c>
      <c r="N268" s="10">
        <f>N267</f>
        <v>110.5</v>
      </c>
      <c r="O268" s="10">
        <f t="shared" si="180"/>
        <v>89</v>
      </c>
      <c r="P268" s="10">
        <f t="shared" si="181"/>
        <v>189</v>
      </c>
      <c r="Q268" s="10">
        <f t="shared" si="182"/>
        <v>75</v>
      </c>
      <c r="R268" s="10">
        <f t="shared" si="183"/>
        <v>65.209999999999994</v>
      </c>
      <c r="S268" s="30">
        <f t="shared" si="178"/>
        <v>1</v>
      </c>
      <c r="T268" s="10" t="str">
        <f>T267</f>
        <v>DILV</v>
      </c>
      <c r="U268" s="10">
        <f t="shared" si="179"/>
        <v>5</v>
      </c>
    </row>
    <row r="269" spans="1:243" s="28" customFormat="1">
      <c r="A269" s="21">
        <v>37</v>
      </c>
      <c r="B269" s="22">
        <v>-2</v>
      </c>
      <c r="C269" s="22">
        <v>23.7486</v>
      </c>
      <c r="D269" s="22">
        <v>20.450099999999999</v>
      </c>
      <c r="E269" s="22">
        <v>44.198799999999999</v>
      </c>
      <c r="F269" s="22">
        <v>46.0548</v>
      </c>
      <c r="G269" s="27">
        <v>21.355</v>
      </c>
      <c r="H269" s="24">
        <v>105</v>
      </c>
      <c r="I269" s="24">
        <v>105</v>
      </c>
      <c r="J269" s="24">
        <v>107</v>
      </c>
      <c r="K269" s="24">
        <v>103</v>
      </c>
      <c r="L269" s="24">
        <v>0</v>
      </c>
      <c r="M269" s="30">
        <f t="shared" si="176"/>
        <v>0</v>
      </c>
      <c r="N269" s="24"/>
      <c r="O269" s="24"/>
      <c r="P269" s="24"/>
      <c r="Q269" s="24"/>
      <c r="R269" s="24"/>
      <c r="S269" s="30">
        <f t="shared" si="178"/>
        <v>0</v>
      </c>
      <c r="T269" s="24" t="s">
        <v>28</v>
      </c>
      <c r="U269" s="24">
        <f t="shared" si="179"/>
        <v>1</v>
      </c>
      <c r="V269" s="4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  <c r="DF269" s="24"/>
      <c r="DG269" s="24"/>
      <c r="DH269" s="24"/>
      <c r="DI269" s="24"/>
      <c r="DJ269" s="24"/>
      <c r="DK269" s="24"/>
      <c r="DL269" s="24"/>
      <c r="DM269" s="24"/>
      <c r="DN269" s="24"/>
      <c r="DO269" s="24"/>
      <c r="DP269" s="24"/>
      <c r="DQ269" s="24"/>
      <c r="DR269" s="24"/>
      <c r="DS269" s="24"/>
      <c r="DT269" s="24"/>
      <c r="DU269" s="24"/>
      <c r="DV269" s="24"/>
      <c r="DW269" s="24"/>
      <c r="DX269" s="24"/>
      <c r="DY269" s="24"/>
      <c r="DZ269" s="24"/>
      <c r="EA269" s="24"/>
      <c r="EB269" s="24"/>
      <c r="EC269" s="24"/>
      <c r="ED269" s="24"/>
      <c r="EE269" s="24"/>
      <c r="EF269" s="24"/>
      <c r="EG269" s="24"/>
      <c r="EH269" s="24"/>
      <c r="EI269" s="24"/>
      <c r="EJ269" s="24"/>
      <c r="EK269" s="24"/>
      <c r="EL269" s="24"/>
      <c r="EM269" s="24"/>
      <c r="EN269" s="24"/>
      <c r="EO269" s="24"/>
      <c r="EP269" s="24"/>
      <c r="EQ269" s="24"/>
      <c r="ER269" s="24"/>
      <c r="ES269" s="24"/>
      <c r="ET269" s="24"/>
      <c r="EU269" s="24"/>
      <c r="EV269" s="24"/>
      <c r="EW269" s="24"/>
      <c r="EX269" s="24"/>
      <c r="EY269" s="24"/>
      <c r="EZ269" s="24"/>
      <c r="FA269" s="24"/>
      <c r="FB269" s="24"/>
      <c r="FC269" s="24"/>
      <c r="FD269" s="24"/>
      <c r="FE269" s="24"/>
      <c r="FF269" s="24"/>
      <c r="FG269" s="24"/>
      <c r="FH269" s="24"/>
      <c r="FI269" s="24"/>
      <c r="FJ269" s="24"/>
      <c r="FK269" s="24"/>
      <c r="FL269" s="24"/>
      <c r="FM269" s="24"/>
      <c r="FN269" s="24"/>
      <c r="FO269" s="24"/>
      <c r="FP269" s="24"/>
      <c r="FQ269" s="24"/>
      <c r="FR269" s="24"/>
      <c r="FS269" s="24"/>
      <c r="FT269" s="24"/>
      <c r="FU269" s="24"/>
      <c r="FV269" s="24"/>
      <c r="FW269" s="24"/>
      <c r="FX269" s="24"/>
      <c r="FY269" s="24"/>
      <c r="FZ269" s="24"/>
      <c r="GA269" s="24"/>
      <c r="GB269" s="24"/>
      <c r="GC269" s="24"/>
      <c r="GD269" s="24"/>
      <c r="GE269" s="24"/>
      <c r="GF269" s="24"/>
      <c r="GG269" s="24"/>
      <c r="GH269" s="24"/>
      <c r="GI269" s="24"/>
      <c r="GJ269" s="24"/>
      <c r="GK269" s="24"/>
      <c r="GL269" s="24"/>
      <c r="GM269" s="24"/>
      <c r="GN269" s="24"/>
      <c r="GO269" s="24"/>
      <c r="GP269" s="24"/>
      <c r="GQ269" s="24"/>
      <c r="GR269" s="24"/>
      <c r="GS269" s="24"/>
      <c r="GT269" s="24"/>
      <c r="GU269" s="24"/>
      <c r="GV269" s="24"/>
      <c r="GW269" s="24"/>
      <c r="GX269" s="24"/>
      <c r="GY269" s="24"/>
      <c r="GZ269" s="24"/>
      <c r="HA269" s="24"/>
      <c r="HB269" s="24"/>
      <c r="HC269" s="24"/>
      <c r="HD269" s="24"/>
      <c r="HE269" s="24"/>
      <c r="HF269" s="24"/>
      <c r="HG269" s="24"/>
      <c r="HH269" s="24"/>
      <c r="HI269" s="24"/>
      <c r="HJ269" s="24"/>
      <c r="HK269" s="24"/>
      <c r="HL269" s="24"/>
      <c r="HM269" s="24"/>
      <c r="HN269" s="24"/>
      <c r="HO269" s="24"/>
      <c r="HP269" s="24"/>
      <c r="HQ269" s="24"/>
      <c r="HR269" s="24"/>
      <c r="HS269" s="24"/>
      <c r="HT269" s="24"/>
      <c r="HU269" s="24"/>
      <c r="HV269" s="24"/>
      <c r="HW269" s="24"/>
      <c r="HX269" s="24"/>
      <c r="HY269" s="24"/>
      <c r="HZ269" s="24"/>
      <c r="IA269" s="24"/>
      <c r="IB269" s="24"/>
      <c r="IC269" s="24"/>
      <c r="ID269" s="24"/>
      <c r="IE269" s="24"/>
      <c r="IF269" s="24"/>
      <c r="IG269" s="24"/>
      <c r="IH269" s="24"/>
      <c r="II269" s="24"/>
    </row>
    <row r="270" spans="1:243">
      <c r="A270" s="9">
        <v>37</v>
      </c>
      <c r="B270" s="11">
        <v>1</v>
      </c>
      <c r="C270" s="11">
        <v>40.886400000000002</v>
      </c>
      <c r="D270" s="11">
        <v>33.067500000000003</v>
      </c>
      <c r="E270" s="11">
        <v>73.953900000000004</v>
      </c>
      <c r="F270" s="11">
        <v>44.554200000000002</v>
      </c>
      <c r="G270" s="25">
        <v>26.082999999999998</v>
      </c>
      <c r="M270" s="30">
        <f t="shared" si="176"/>
        <v>0</v>
      </c>
      <c r="N270" s="10">
        <v>270.86</v>
      </c>
      <c r="O270" s="10">
        <v>276</v>
      </c>
      <c r="P270" s="10">
        <v>390</v>
      </c>
      <c r="Q270" s="10">
        <v>136</v>
      </c>
      <c r="R270" s="10">
        <v>163.88</v>
      </c>
      <c r="S270" s="30">
        <f t="shared" si="178"/>
        <v>2</v>
      </c>
      <c r="T270" s="10" t="str">
        <f>T269</f>
        <v>HLHS</v>
      </c>
      <c r="U270" s="10">
        <f t="shared" si="179"/>
        <v>1</v>
      </c>
    </row>
    <row r="271" spans="1:243">
      <c r="A271" s="9">
        <v>37</v>
      </c>
      <c r="B271" s="11">
        <v>3.7332999999999998</v>
      </c>
      <c r="C271" s="11">
        <v>50.747199999999999</v>
      </c>
      <c r="D271" s="11">
        <v>32.590899999999998</v>
      </c>
      <c r="E271" s="11">
        <v>83.338099999999997</v>
      </c>
      <c r="F271" s="11">
        <v>39.107300000000002</v>
      </c>
      <c r="G271" s="25">
        <v>18.93</v>
      </c>
      <c r="M271" s="30">
        <f t="shared" si="176"/>
        <v>0</v>
      </c>
      <c r="N271" s="10">
        <f>N270</f>
        <v>270.86</v>
      </c>
      <c r="O271" s="10">
        <f t="shared" ref="O271:O275" si="186">O270</f>
        <v>276</v>
      </c>
      <c r="P271" s="10">
        <f t="shared" ref="P271:P275" si="187">P270</f>
        <v>390</v>
      </c>
      <c r="Q271" s="10">
        <f t="shared" ref="Q271:Q275" si="188">Q270</f>
        <v>136</v>
      </c>
      <c r="R271" s="10">
        <f t="shared" ref="R271:R275" si="189">R270</f>
        <v>163.88</v>
      </c>
      <c r="S271" s="30">
        <f t="shared" si="178"/>
        <v>2</v>
      </c>
      <c r="T271" s="10" t="str">
        <f t="shared" ref="T271:T273" si="190">T270</f>
        <v>HLHS</v>
      </c>
      <c r="U271" s="10">
        <f t="shared" si="179"/>
        <v>1</v>
      </c>
    </row>
    <row r="272" spans="1:243">
      <c r="A272" s="9">
        <v>37</v>
      </c>
      <c r="B272" s="11">
        <v>5.9</v>
      </c>
      <c r="C272" s="11">
        <v>36.4054</v>
      </c>
      <c r="D272" s="11">
        <v>32.0077</v>
      </c>
      <c r="E272" s="11">
        <v>68.4131</v>
      </c>
      <c r="F272" s="11">
        <v>46.773899999999998</v>
      </c>
      <c r="G272" s="25">
        <v>22.117599999999999</v>
      </c>
      <c r="M272" s="30">
        <f t="shared" si="176"/>
        <v>0</v>
      </c>
      <c r="N272" s="10">
        <f t="shared" ref="N272:N273" si="191">N271</f>
        <v>270.86</v>
      </c>
      <c r="O272" s="10">
        <f t="shared" si="186"/>
        <v>276</v>
      </c>
      <c r="P272" s="10">
        <f t="shared" si="187"/>
        <v>390</v>
      </c>
      <c r="Q272" s="10">
        <f t="shared" si="188"/>
        <v>136</v>
      </c>
      <c r="R272" s="10">
        <f t="shared" si="189"/>
        <v>163.88</v>
      </c>
      <c r="S272" s="30">
        <f t="shared" si="178"/>
        <v>2</v>
      </c>
      <c r="T272" s="10" t="str">
        <f t="shared" si="190"/>
        <v>HLHS</v>
      </c>
      <c r="U272" s="10">
        <f t="shared" si="179"/>
        <v>1</v>
      </c>
    </row>
    <row r="273" spans="1:243">
      <c r="A273" s="9">
        <v>37</v>
      </c>
      <c r="B273" s="11">
        <v>7.8333000000000004</v>
      </c>
      <c r="C273" s="11">
        <v>32.944000000000003</v>
      </c>
      <c r="D273" s="11">
        <v>35.883400000000002</v>
      </c>
      <c r="E273" s="11">
        <v>68.827399999999997</v>
      </c>
      <c r="F273" s="11">
        <v>52.460900000000002</v>
      </c>
      <c r="G273" s="25">
        <v>11.748200000000001</v>
      </c>
      <c r="M273" s="30">
        <f t="shared" si="176"/>
        <v>0</v>
      </c>
      <c r="N273" s="10">
        <f t="shared" si="191"/>
        <v>270.86</v>
      </c>
      <c r="O273" s="10">
        <f t="shared" si="186"/>
        <v>276</v>
      </c>
      <c r="P273" s="10">
        <f t="shared" si="187"/>
        <v>390</v>
      </c>
      <c r="Q273" s="10">
        <f t="shared" si="188"/>
        <v>136</v>
      </c>
      <c r="R273" s="10">
        <f t="shared" si="189"/>
        <v>163.88</v>
      </c>
      <c r="S273" s="30">
        <f t="shared" si="178"/>
        <v>2</v>
      </c>
      <c r="T273" s="10" t="str">
        <f t="shared" si="190"/>
        <v>HLHS</v>
      </c>
      <c r="U273" s="10">
        <f t="shared" si="179"/>
        <v>1</v>
      </c>
    </row>
    <row r="274" spans="1:243">
      <c r="A274" s="9">
        <v>37</v>
      </c>
      <c r="B274" s="11">
        <v>9.5</v>
      </c>
      <c r="C274" s="11">
        <v>32.258000000000003</v>
      </c>
      <c r="D274" s="11">
        <v>30.5198</v>
      </c>
      <c r="E274" s="11">
        <v>62.777799999999999</v>
      </c>
      <c r="F274" s="11">
        <v>48.779200000000003</v>
      </c>
      <c r="G274" s="25">
        <v>15.3371</v>
      </c>
      <c r="M274" s="30">
        <f t="shared" si="176"/>
        <v>0</v>
      </c>
      <c r="N274" s="10">
        <f>N273</f>
        <v>270.86</v>
      </c>
      <c r="O274" s="10">
        <f t="shared" si="186"/>
        <v>276</v>
      </c>
      <c r="P274" s="10">
        <f t="shared" si="187"/>
        <v>390</v>
      </c>
      <c r="Q274" s="10">
        <f t="shared" si="188"/>
        <v>136</v>
      </c>
      <c r="R274" s="10">
        <f t="shared" si="189"/>
        <v>163.88</v>
      </c>
      <c r="S274" s="30">
        <f t="shared" si="178"/>
        <v>2</v>
      </c>
      <c r="T274" s="10" t="str">
        <f>T273</f>
        <v>HLHS</v>
      </c>
      <c r="U274" s="10">
        <f t="shared" si="179"/>
        <v>1</v>
      </c>
    </row>
    <row r="275" spans="1:243">
      <c r="A275" s="9">
        <v>37</v>
      </c>
      <c r="B275" s="11">
        <v>11.5</v>
      </c>
      <c r="C275" s="11">
        <v>26.543299999999999</v>
      </c>
      <c r="D275" s="11">
        <v>26.067499999999999</v>
      </c>
      <c r="E275" s="11">
        <v>52.610799999999998</v>
      </c>
      <c r="F275" s="11">
        <v>49.5107</v>
      </c>
      <c r="G275" s="25">
        <v>33.282899999999998</v>
      </c>
      <c r="M275" s="30">
        <f t="shared" si="176"/>
        <v>0</v>
      </c>
      <c r="N275" s="10">
        <f>N274</f>
        <v>270.86</v>
      </c>
      <c r="O275" s="10">
        <f t="shared" si="186"/>
        <v>276</v>
      </c>
      <c r="P275" s="10">
        <f t="shared" si="187"/>
        <v>390</v>
      </c>
      <c r="Q275" s="10">
        <f t="shared" si="188"/>
        <v>136</v>
      </c>
      <c r="R275" s="10">
        <f t="shared" si="189"/>
        <v>163.88</v>
      </c>
      <c r="S275" s="30">
        <f t="shared" si="178"/>
        <v>2</v>
      </c>
      <c r="T275" s="10" t="str">
        <f>T274</f>
        <v>HLHS</v>
      </c>
      <c r="U275" s="10">
        <f t="shared" si="179"/>
        <v>1</v>
      </c>
    </row>
    <row r="276" spans="1:243" s="28" customFormat="1">
      <c r="A276" s="21">
        <v>38</v>
      </c>
      <c r="B276" s="22">
        <v>-2</v>
      </c>
      <c r="C276" s="22">
        <v>13.2041</v>
      </c>
      <c r="D276" s="22">
        <v>6.8244999999999996</v>
      </c>
      <c r="E276" s="22">
        <v>20.028600000000001</v>
      </c>
      <c r="F276" s="22">
        <v>34.182000000000002</v>
      </c>
      <c r="G276" s="27">
        <v>21.8</v>
      </c>
      <c r="H276" s="24">
        <v>83</v>
      </c>
      <c r="I276" s="24">
        <v>83</v>
      </c>
      <c r="J276" s="24">
        <v>83</v>
      </c>
      <c r="K276" s="24">
        <v>83</v>
      </c>
      <c r="L276" s="24">
        <v>0</v>
      </c>
      <c r="M276" s="30">
        <f t="shared" si="176"/>
        <v>0</v>
      </c>
      <c r="N276" s="24"/>
      <c r="O276" s="24"/>
      <c r="P276" s="24"/>
      <c r="Q276" s="24"/>
      <c r="R276" s="24"/>
      <c r="S276" s="30">
        <f t="shared" si="178"/>
        <v>0</v>
      </c>
      <c r="T276" s="24" t="s">
        <v>28</v>
      </c>
      <c r="U276" s="24">
        <f t="shared" si="179"/>
        <v>1</v>
      </c>
      <c r="V276" s="4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  <c r="DF276" s="24"/>
      <c r="DG276" s="24"/>
      <c r="DH276" s="24"/>
      <c r="DI276" s="24"/>
      <c r="DJ276" s="24"/>
      <c r="DK276" s="24"/>
      <c r="DL276" s="24"/>
      <c r="DM276" s="24"/>
      <c r="DN276" s="24"/>
      <c r="DO276" s="24"/>
      <c r="DP276" s="24"/>
      <c r="DQ276" s="24"/>
      <c r="DR276" s="24"/>
      <c r="DS276" s="24"/>
      <c r="DT276" s="24"/>
      <c r="DU276" s="24"/>
      <c r="DV276" s="24"/>
      <c r="DW276" s="24"/>
      <c r="DX276" s="24"/>
      <c r="DY276" s="24"/>
      <c r="DZ276" s="24"/>
      <c r="EA276" s="24"/>
      <c r="EB276" s="24"/>
      <c r="EC276" s="24"/>
      <c r="ED276" s="24"/>
      <c r="EE276" s="24"/>
      <c r="EF276" s="24"/>
      <c r="EG276" s="24"/>
      <c r="EH276" s="24"/>
      <c r="EI276" s="24"/>
      <c r="EJ276" s="24"/>
      <c r="EK276" s="24"/>
      <c r="EL276" s="24"/>
      <c r="EM276" s="24"/>
      <c r="EN276" s="24"/>
      <c r="EO276" s="24"/>
      <c r="EP276" s="24"/>
      <c r="EQ276" s="24"/>
      <c r="ER276" s="24"/>
      <c r="ES276" s="24"/>
      <c r="ET276" s="24"/>
      <c r="EU276" s="24"/>
      <c r="EV276" s="24"/>
      <c r="EW276" s="24"/>
      <c r="EX276" s="24"/>
      <c r="EY276" s="24"/>
      <c r="EZ276" s="24"/>
      <c r="FA276" s="24"/>
      <c r="FB276" s="24"/>
      <c r="FC276" s="24"/>
      <c r="FD276" s="24"/>
      <c r="FE276" s="24"/>
      <c r="FF276" s="24"/>
      <c r="FG276" s="24"/>
      <c r="FH276" s="24"/>
      <c r="FI276" s="24"/>
      <c r="FJ276" s="24"/>
      <c r="FK276" s="24"/>
      <c r="FL276" s="24"/>
      <c r="FM276" s="24"/>
      <c r="FN276" s="24"/>
      <c r="FO276" s="24"/>
      <c r="FP276" s="24"/>
      <c r="FQ276" s="24"/>
      <c r="FR276" s="24"/>
      <c r="FS276" s="24"/>
      <c r="FT276" s="24"/>
      <c r="FU276" s="24"/>
      <c r="FV276" s="24"/>
      <c r="FW276" s="24"/>
      <c r="FX276" s="24"/>
      <c r="FY276" s="24"/>
      <c r="FZ276" s="24"/>
      <c r="GA276" s="24"/>
      <c r="GB276" s="24"/>
      <c r="GC276" s="24"/>
      <c r="GD276" s="24"/>
      <c r="GE276" s="24"/>
      <c r="GF276" s="24"/>
      <c r="GG276" s="24"/>
      <c r="GH276" s="24"/>
      <c r="GI276" s="24"/>
      <c r="GJ276" s="24"/>
      <c r="GK276" s="24"/>
      <c r="GL276" s="24"/>
      <c r="GM276" s="24"/>
      <c r="GN276" s="24"/>
      <c r="GO276" s="24"/>
      <c r="GP276" s="24"/>
      <c r="GQ276" s="24"/>
      <c r="GR276" s="24"/>
      <c r="GS276" s="24"/>
      <c r="GT276" s="24"/>
      <c r="GU276" s="24"/>
      <c r="GV276" s="24"/>
      <c r="GW276" s="24"/>
      <c r="GX276" s="24"/>
      <c r="GY276" s="24"/>
      <c r="GZ276" s="24"/>
      <c r="HA276" s="24"/>
      <c r="HB276" s="24"/>
      <c r="HC276" s="24"/>
      <c r="HD276" s="24"/>
      <c r="HE276" s="24"/>
      <c r="HF276" s="24"/>
      <c r="HG276" s="24"/>
      <c r="HH276" s="24"/>
      <c r="HI276" s="24"/>
      <c r="HJ276" s="24"/>
      <c r="HK276" s="24"/>
      <c r="HL276" s="24"/>
      <c r="HM276" s="24"/>
      <c r="HN276" s="24"/>
      <c r="HO276" s="24"/>
      <c r="HP276" s="24"/>
      <c r="HQ276" s="24"/>
      <c r="HR276" s="24"/>
      <c r="HS276" s="24"/>
      <c r="HT276" s="24"/>
      <c r="HU276" s="24"/>
      <c r="HV276" s="24"/>
      <c r="HW276" s="24"/>
      <c r="HX276" s="24"/>
      <c r="HY276" s="24"/>
      <c r="HZ276" s="24"/>
      <c r="IA276" s="24"/>
      <c r="IB276" s="24"/>
      <c r="IC276" s="24"/>
      <c r="ID276" s="24"/>
      <c r="IE276" s="24"/>
      <c r="IF276" s="24"/>
      <c r="IG276" s="24"/>
      <c r="IH276" s="24"/>
      <c r="II276" s="24"/>
    </row>
    <row r="277" spans="1:243">
      <c r="A277" s="9">
        <v>38</v>
      </c>
      <c r="B277" s="11">
        <v>1.6</v>
      </c>
      <c r="C277" s="11">
        <v>32.522500000000001</v>
      </c>
      <c r="D277" s="11">
        <v>23.385899999999999</v>
      </c>
      <c r="E277" s="11">
        <v>55.9084</v>
      </c>
      <c r="F277" s="11">
        <v>41.7637</v>
      </c>
      <c r="G277" s="25">
        <v>14.3009</v>
      </c>
      <c r="M277" s="30">
        <f t="shared" si="176"/>
        <v>0</v>
      </c>
      <c r="N277" s="10">
        <v>329.4</v>
      </c>
      <c r="O277" s="10">
        <v>350</v>
      </c>
      <c r="P277" s="10">
        <v>455</v>
      </c>
      <c r="Q277" s="10">
        <v>161</v>
      </c>
      <c r="R277" s="10">
        <v>49.64</v>
      </c>
      <c r="S277" s="30">
        <f t="shared" si="178"/>
        <v>1</v>
      </c>
      <c r="T277" s="10" t="str">
        <f>T276</f>
        <v>HLHS</v>
      </c>
      <c r="U277" s="10">
        <f t="shared" si="179"/>
        <v>1</v>
      </c>
    </row>
    <row r="278" spans="1:243">
      <c r="A278" s="9">
        <v>38</v>
      </c>
      <c r="B278" s="11">
        <v>3.8167</v>
      </c>
      <c r="C278" s="11">
        <v>25.591000000000001</v>
      </c>
      <c r="D278" s="11">
        <v>24.3415</v>
      </c>
      <c r="E278" s="11">
        <v>49.932600000000001</v>
      </c>
      <c r="F278" s="11">
        <v>48.755800000000001</v>
      </c>
      <c r="G278" s="25">
        <v>20.985199999999999</v>
      </c>
      <c r="M278" s="30">
        <f t="shared" si="176"/>
        <v>0</v>
      </c>
      <c r="N278" s="10">
        <f>N277</f>
        <v>329.4</v>
      </c>
      <c r="O278" s="10">
        <f t="shared" ref="O278:O282" si="192">O277</f>
        <v>350</v>
      </c>
      <c r="P278" s="10">
        <f t="shared" ref="P278:P282" si="193">P277</f>
        <v>455</v>
      </c>
      <c r="Q278" s="10">
        <f t="shared" ref="Q278:Q282" si="194">Q277</f>
        <v>161</v>
      </c>
      <c r="R278" s="10">
        <f t="shared" ref="R278:R282" si="195">R277</f>
        <v>49.64</v>
      </c>
      <c r="S278" s="30">
        <f t="shared" si="178"/>
        <v>1</v>
      </c>
      <c r="T278" s="10" t="str">
        <f t="shared" ref="T278:T280" si="196">T277</f>
        <v>HLHS</v>
      </c>
      <c r="U278" s="10">
        <f t="shared" si="179"/>
        <v>1</v>
      </c>
    </row>
    <row r="279" spans="1:243">
      <c r="A279" s="9">
        <v>38</v>
      </c>
      <c r="B279" s="11">
        <v>5.85</v>
      </c>
      <c r="C279" s="11">
        <v>32.0657</v>
      </c>
      <c r="D279" s="11">
        <v>26.119499999999999</v>
      </c>
      <c r="E279" s="11">
        <v>58.185099999999998</v>
      </c>
      <c r="F279" s="11">
        <v>44.859200000000001</v>
      </c>
      <c r="G279" s="25">
        <v>12.480600000000001</v>
      </c>
      <c r="M279" s="30">
        <f t="shared" si="176"/>
        <v>0</v>
      </c>
      <c r="N279" s="10">
        <f t="shared" ref="N279:N280" si="197">N278</f>
        <v>329.4</v>
      </c>
      <c r="O279" s="10">
        <f t="shared" si="192"/>
        <v>350</v>
      </c>
      <c r="P279" s="10">
        <f t="shared" si="193"/>
        <v>455</v>
      </c>
      <c r="Q279" s="10">
        <f t="shared" si="194"/>
        <v>161</v>
      </c>
      <c r="R279" s="10">
        <f t="shared" si="195"/>
        <v>49.64</v>
      </c>
      <c r="S279" s="30">
        <f t="shared" si="178"/>
        <v>1</v>
      </c>
      <c r="T279" s="10" t="str">
        <f t="shared" si="196"/>
        <v>HLHS</v>
      </c>
      <c r="U279" s="10">
        <f t="shared" si="179"/>
        <v>1</v>
      </c>
    </row>
    <row r="280" spans="1:243">
      <c r="A280" s="9">
        <v>38</v>
      </c>
      <c r="B280" s="11">
        <v>8.1</v>
      </c>
      <c r="C280" s="11">
        <v>25.984300000000001</v>
      </c>
      <c r="D280" s="11">
        <v>24.410900000000002</v>
      </c>
      <c r="E280" s="11">
        <v>50.395200000000003</v>
      </c>
      <c r="F280" s="11">
        <v>48.745100000000001</v>
      </c>
      <c r="G280" s="25">
        <v>16.5761</v>
      </c>
      <c r="M280" s="30">
        <f t="shared" si="176"/>
        <v>0</v>
      </c>
      <c r="N280" s="10">
        <f t="shared" si="197"/>
        <v>329.4</v>
      </c>
      <c r="O280" s="10">
        <f t="shared" si="192"/>
        <v>350</v>
      </c>
      <c r="P280" s="10">
        <f t="shared" si="193"/>
        <v>455</v>
      </c>
      <c r="Q280" s="10">
        <f t="shared" si="194"/>
        <v>161</v>
      </c>
      <c r="R280" s="10">
        <f t="shared" si="195"/>
        <v>49.64</v>
      </c>
      <c r="S280" s="30">
        <f t="shared" si="178"/>
        <v>1</v>
      </c>
      <c r="T280" s="10" t="str">
        <f t="shared" si="196"/>
        <v>HLHS</v>
      </c>
      <c r="U280" s="10">
        <f t="shared" si="179"/>
        <v>1</v>
      </c>
    </row>
    <row r="281" spans="1:243">
      <c r="A281" s="9">
        <v>38</v>
      </c>
      <c r="B281" s="11">
        <v>9.6166999999999998</v>
      </c>
      <c r="C281" s="11">
        <v>25.657399999999999</v>
      </c>
      <c r="D281" s="11">
        <v>23.447800000000001</v>
      </c>
      <c r="E281" s="11">
        <v>49.1053</v>
      </c>
      <c r="F281" s="11">
        <v>47.773400000000002</v>
      </c>
      <c r="G281" s="25">
        <v>16.996200000000002</v>
      </c>
      <c r="M281" s="30">
        <f t="shared" si="176"/>
        <v>0</v>
      </c>
      <c r="N281" s="10">
        <f>N280</f>
        <v>329.4</v>
      </c>
      <c r="O281" s="10">
        <f t="shared" si="192"/>
        <v>350</v>
      </c>
      <c r="P281" s="10">
        <f t="shared" si="193"/>
        <v>455</v>
      </c>
      <c r="Q281" s="10">
        <f t="shared" si="194"/>
        <v>161</v>
      </c>
      <c r="R281" s="10">
        <f t="shared" si="195"/>
        <v>49.64</v>
      </c>
      <c r="S281" s="30">
        <f t="shared" si="178"/>
        <v>1</v>
      </c>
      <c r="T281" s="10" t="str">
        <f>T280</f>
        <v>HLHS</v>
      </c>
      <c r="U281" s="10">
        <f t="shared" si="179"/>
        <v>1</v>
      </c>
    </row>
    <row r="282" spans="1:243">
      <c r="A282" s="9">
        <v>38</v>
      </c>
      <c r="B282" s="11">
        <v>11.7</v>
      </c>
      <c r="C282" s="11">
        <v>26.376899999999999</v>
      </c>
      <c r="D282" s="11">
        <v>25.722799999999999</v>
      </c>
      <c r="E282" s="11">
        <v>52.099600000000002</v>
      </c>
      <c r="F282" s="11">
        <v>49.857799999999997</v>
      </c>
      <c r="G282" s="25">
        <v>14.3689</v>
      </c>
      <c r="M282" s="30">
        <f t="shared" si="176"/>
        <v>0</v>
      </c>
      <c r="N282" s="10">
        <f>N281</f>
        <v>329.4</v>
      </c>
      <c r="O282" s="10">
        <f t="shared" si="192"/>
        <v>350</v>
      </c>
      <c r="P282" s="10">
        <f t="shared" si="193"/>
        <v>455</v>
      </c>
      <c r="Q282" s="10">
        <f t="shared" si="194"/>
        <v>161</v>
      </c>
      <c r="R282" s="10">
        <f t="shared" si="195"/>
        <v>49.64</v>
      </c>
      <c r="S282" s="30">
        <f t="shared" si="178"/>
        <v>1</v>
      </c>
      <c r="T282" s="10" t="str">
        <f>T281</f>
        <v>HLHS</v>
      </c>
      <c r="U282" s="10">
        <f t="shared" si="179"/>
        <v>1</v>
      </c>
    </row>
    <row r="283" spans="1:243" s="28" customFormat="1">
      <c r="A283" s="21">
        <v>39</v>
      </c>
      <c r="B283" s="22">
        <v>-1.5</v>
      </c>
      <c r="C283" s="22">
        <v>8.6283999999999992</v>
      </c>
      <c r="D283" s="22">
        <v>26.7514</v>
      </c>
      <c r="E283" s="22">
        <v>35.379800000000003</v>
      </c>
      <c r="F283" s="22">
        <v>75.653099999999995</v>
      </c>
      <c r="G283" s="27">
        <v>7.51</v>
      </c>
      <c r="H283" s="24">
        <v>111</v>
      </c>
      <c r="I283" s="24">
        <v>111</v>
      </c>
      <c r="J283" s="24">
        <v>111</v>
      </c>
      <c r="K283" s="24">
        <v>111</v>
      </c>
      <c r="L283" s="24">
        <v>0</v>
      </c>
      <c r="M283" s="30">
        <f t="shared" si="176"/>
        <v>0</v>
      </c>
      <c r="N283" s="24"/>
      <c r="O283" s="24"/>
      <c r="P283" s="24"/>
      <c r="Q283" s="24"/>
      <c r="R283" s="24"/>
      <c r="S283" s="30">
        <f t="shared" si="178"/>
        <v>0</v>
      </c>
      <c r="T283" s="24" t="s">
        <v>31</v>
      </c>
      <c r="U283" s="24">
        <f t="shared" si="179"/>
        <v>4</v>
      </c>
      <c r="V283" s="4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  <c r="DF283" s="24"/>
      <c r="DG283" s="24"/>
      <c r="DH283" s="24"/>
      <c r="DI283" s="24"/>
      <c r="DJ283" s="24"/>
      <c r="DK283" s="24"/>
      <c r="DL283" s="24"/>
      <c r="DM283" s="24"/>
      <c r="DN283" s="24"/>
      <c r="DO283" s="24"/>
      <c r="DP283" s="24"/>
      <c r="DQ283" s="24"/>
      <c r="DR283" s="24"/>
      <c r="DS283" s="24"/>
      <c r="DT283" s="24"/>
      <c r="DU283" s="24"/>
      <c r="DV283" s="24"/>
      <c r="DW283" s="24"/>
      <c r="DX283" s="24"/>
      <c r="DY283" s="24"/>
      <c r="DZ283" s="24"/>
      <c r="EA283" s="24"/>
      <c r="EB283" s="24"/>
      <c r="EC283" s="24"/>
      <c r="ED283" s="24"/>
      <c r="EE283" s="24"/>
      <c r="EF283" s="24"/>
      <c r="EG283" s="24"/>
      <c r="EH283" s="24"/>
      <c r="EI283" s="24"/>
      <c r="EJ283" s="24"/>
      <c r="EK283" s="24"/>
      <c r="EL283" s="24"/>
      <c r="EM283" s="24"/>
      <c r="EN283" s="24"/>
      <c r="EO283" s="24"/>
      <c r="EP283" s="24"/>
      <c r="EQ283" s="24"/>
      <c r="ER283" s="24"/>
      <c r="ES283" s="24"/>
      <c r="ET283" s="24"/>
      <c r="EU283" s="24"/>
      <c r="EV283" s="24"/>
      <c r="EW283" s="24"/>
      <c r="EX283" s="24"/>
      <c r="EY283" s="24"/>
      <c r="EZ283" s="24"/>
      <c r="FA283" s="24"/>
      <c r="FB283" s="24"/>
      <c r="FC283" s="24"/>
      <c r="FD283" s="24"/>
      <c r="FE283" s="24"/>
      <c r="FF283" s="24"/>
      <c r="FG283" s="24"/>
      <c r="FH283" s="24"/>
      <c r="FI283" s="24"/>
      <c r="FJ283" s="24"/>
      <c r="FK283" s="24"/>
      <c r="FL283" s="24"/>
      <c r="FM283" s="24"/>
      <c r="FN283" s="24"/>
      <c r="FO283" s="24"/>
      <c r="FP283" s="24"/>
      <c r="FQ283" s="24"/>
      <c r="FR283" s="24"/>
      <c r="FS283" s="24"/>
      <c r="FT283" s="24"/>
      <c r="FU283" s="24"/>
      <c r="FV283" s="24"/>
      <c r="FW283" s="24"/>
      <c r="FX283" s="24"/>
      <c r="FY283" s="24"/>
      <c r="FZ283" s="24"/>
      <c r="GA283" s="24"/>
      <c r="GB283" s="24"/>
      <c r="GC283" s="24"/>
      <c r="GD283" s="24"/>
      <c r="GE283" s="24"/>
      <c r="GF283" s="24"/>
      <c r="GG283" s="24"/>
      <c r="GH283" s="24"/>
      <c r="GI283" s="24"/>
      <c r="GJ283" s="24"/>
      <c r="GK283" s="24"/>
      <c r="GL283" s="24"/>
      <c r="GM283" s="24"/>
      <c r="GN283" s="24"/>
      <c r="GO283" s="24"/>
      <c r="GP283" s="24"/>
      <c r="GQ283" s="24"/>
      <c r="GR283" s="24"/>
      <c r="GS283" s="24"/>
      <c r="GT283" s="24"/>
      <c r="GU283" s="24"/>
      <c r="GV283" s="24"/>
      <c r="GW283" s="24"/>
      <c r="GX283" s="24"/>
      <c r="GY283" s="24"/>
      <c r="GZ283" s="24"/>
      <c r="HA283" s="24"/>
      <c r="HB283" s="24"/>
      <c r="HC283" s="24"/>
      <c r="HD283" s="24"/>
      <c r="HE283" s="24"/>
      <c r="HF283" s="24"/>
      <c r="HG283" s="24"/>
      <c r="HH283" s="24"/>
      <c r="HI283" s="24"/>
      <c r="HJ283" s="24"/>
      <c r="HK283" s="24"/>
      <c r="HL283" s="24"/>
      <c r="HM283" s="24"/>
      <c r="HN283" s="24"/>
      <c r="HO283" s="24"/>
      <c r="HP283" s="24"/>
      <c r="HQ283" s="24"/>
      <c r="HR283" s="24"/>
      <c r="HS283" s="24"/>
      <c r="HT283" s="24"/>
      <c r="HU283" s="24"/>
      <c r="HV283" s="24"/>
      <c r="HW283" s="24"/>
      <c r="HX283" s="24"/>
      <c r="HY283" s="24"/>
      <c r="HZ283" s="24"/>
      <c r="IA283" s="24"/>
      <c r="IB283" s="24"/>
      <c r="IC283" s="24"/>
      <c r="ID283" s="24"/>
      <c r="IE283" s="24"/>
      <c r="IF283" s="24"/>
      <c r="IG283" s="24"/>
      <c r="IH283" s="24"/>
      <c r="II283" s="24"/>
    </row>
    <row r="284" spans="1:243">
      <c r="A284" s="9">
        <v>39</v>
      </c>
      <c r="B284" s="11">
        <v>1</v>
      </c>
      <c r="C284" s="11">
        <v>16.792400000000001</v>
      </c>
      <c r="D284" s="11">
        <v>23.786899999999999</v>
      </c>
      <c r="E284" s="11">
        <v>40.579300000000003</v>
      </c>
      <c r="F284" s="11">
        <v>58.247300000000003</v>
      </c>
      <c r="G284" s="25">
        <v>24.5825</v>
      </c>
      <c r="M284" s="30">
        <f t="shared" si="176"/>
        <v>0</v>
      </c>
      <c r="N284" s="10">
        <v>206.71</v>
      </c>
      <c r="O284" s="10">
        <v>132</v>
      </c>
      <c r="P284" s="10">
        <v>384</v>
      </c>
      <c r="Q284" s="10">
        <v>113</v>
      </c>
      <c r="R284" s="10">
        <v>166.79</v>
      </c>
      <c r="S284" s="30">
        <f t="shared" si="178"/>
        <v>2</v>
      </c>
      <c r="T284" s="10" t="str">
        <f>T283</f>
        <v>Aortic Anomaly</v>
      </c>
      <c r="U284" s="10">
        <f t="shared" si="179"/>
        <v>4</v>
      </c>
    </row>
    <row r="285" spans="1:243">
      <c r="A285" s="9">
        <v>39</v>
      </c>
      <c r="B285" s="11">
        <v>3.05</v>
      </c>
      <c r="C285" s="11">
        <v>18.511900000000001</v>
      </c>
      <c r="D285" s="11">
        <v>24.507899999999999</v>
      </c>
      <c r="E285" s="11">
        <v>43.0199</v>
      </c>
      <c r="F285" s="11">
        <v>56.812199999999997</v>
      </c>
      <c r="G285" s="25">
        <v>13.662100000000001</v>
      </c>
      <c r="M285" s="30">
        <f t="shared" si="176"/>
        <v>0</v>
      </c>
      <c r="N285" s="10">
        <f>N284</f>
        <v>206.71</v>
      </c>
      <c r="O285" s="10">
        <f t="shared" ref="O285:O288" si="198">O284</f>
        <v>132</v>
      </c>
      <c r="P285" s="10">
        <f t="shared" ref="P285:P288" si="199">P284</f>
        <v>384</v>
      </c>
      <c r="Q285" s="10">
        <f t="shared" ref="Q285:Q288" si="200">Q284</f>
        <v>113</v>
      </c>
      <c r="R285" s="10">
        <f t="shared" ref="R285:R288" si="201">R284</f>
        <v>166.79</v>
      </c>
      <c r="S285" s="30">
        <f t="shared" si="178"/>
        <v>2</v>
      </c>
      <c r="T285" s="10" t="str">
        <f t="shared" ref="T285:T287" si="202">T284</f>
        <v>Aortic Anomaly</v>
      </c>
      <c r="U285" s="10">
        <f t="shared" si="179"/>
        <v>4</v>
      </c>
    </row>
    <row r="286" spans="1:243">
      <c r="A286" s="9">
        <v>39</v>
      </c>
      <c r="B286" s="11">
        <v>4.55</v>
      </c>
      <c r="C286" s="11">
        <v>19.8139</v>
      </c>
      <c r="D286" s="11">
        <v>38.8354</v>
      </c>
      <c r="E286" s="11">
        <v>58.649299999999997</v>
      </c>
      <c r="F286" s="11">
        <v>65.9773</v>
      </c>
      <c r="G286" s="25">
        <v>13.7666</v>
      </c>
      <c r="M286" s="30">
        <f t="shared" si="176"/>
        <v>0</v>
      </c>
      <c r="N286" s="10">
        <f t="shared" ref="N286:N287" si="203">N285</f>
        <v>206.71</v>
      </c>
      <c r="O286" s="10">
        <f t="shared" si="198"/>
        <v>132</v>
      </c>
      <c r="P286" s="10">
        <f t="shared" si="199"/>
        <v>384</v>
      </c>
      <c r="Q286" s="10">
        <f t="shared" si="200"/>
        <v>113</v>
      </c>
      <c r="R286" s="10">
        <f t="shared" si="201"/>
        <v>166.79</v>
      </c>
      <c r="S286" s="30">
        <f t="shared" si="178"/>
        <v>2</v>
      </c>
      <c r="T286" s="10" t="str">
        <f t="shared" si="202"/>
        <v>Aortic Anomaly</v>
      </c>
      <c r="U286" s="10">
        <f t="shared" si="179"/>
        <v>4</v>
      </c>
    </row>
    <row r="287" spans="1:243">
      <c r="A287" s="9">
        <v>39</v>
      </c>
      <c r="B287" s="11">
        <v>6.65</v>
      </c>
      <c r="C287" s="11">
        <v>16.540900000000001</v>
      </c>
      <c r="D287" s="11">
        <v>32.087000000000003</v>
      </c>
      <c r="E287" s="11">
        <v>48.627899999999997</v>
      </c>
      <c r="F287" s="11">
        <v>65.983800000000002</v>
      </c>
      <c r="G287" s="25">
        <v>22.161999999999999</v>
      </c>
      <c r="M287" s="30">
        <f t="shared" si="176"/>
        <v>0</v>
      </c>
      <c r="N287" s="10">
        <f t="shared" si="203"/>
        <v>206.71</v>
      </c>
      <c r="O287" s="10">
        <f t="shared" si="198"/>
        <v>132</v>
      </c>
      <c r="P287" s="10">
        <f t="shared" si="199"/>
        <v>384</v>
      </c>
      <c r="Q287" s="10">
        <f t="shared" si="200"/>
        <v>113</v>
      </c>
      <c r="R287" s="10">
        <f t="shared" si="201"/>
        <v>166.79</v>
      </c>
      <c r="S287" s="30">
        <f t="shared" si="178"/>
        <v>2</v>
      </c>
      <c r="T287" s="10" t="str">
        <f t="shared" si="202"/>
        <v>Aortic Anomaly</v>
      </c>
      <c r="U287" s="10">
        <f t="shared" si="179"/>
        <v>4</v>
      </c>
    </row>
    <row r="288" spans="1:243">
      <c r="A288" s="9">
        <v>39</v>
      </c>
      <c r="B288" s="11">
        <v>9</v>
      </c>
      <c r="C288" s="11">
        <v>14.1533</v>
      </c>
      <c r="D288" s="11">
        <v>26.672499999999999</v>
      </c>
      <c r="E288" s="11">
        <v>40.825800000000001</v>
      </c>
      <c r="F288" s="11">
        <v>65.4542</v>
      </c>
      <c r="G288" s="25">
        <v>23.046500000000002</v>
      </c>
      <c r="M288" s="30">
        <f t="shared" si="176"/>
        <v>0</v>
      </c>
      <c r="N288" s="10">
        <f>N287</f>
        <v>206.71</v>
      </c>
      <c r="O288" s="10">
        <f t="shared" si="198"/>
        <v>132</v>
      </c>
      <c r="P288" s="10">
        <f t="shared" si="199"/>
        <v>384</v>
      </c>
      <c r="Q288" s="10">
        <f t="shared" si="200"/>
        <v>113</v>
      </c>
      <c r="R288" s="10">
        <f t="shared" si="201"/>
        <v>166.79</v>
      </c>
      <c r="S288" s="30">
        <f t="shared" si="178"/>
        <v>2</v>
      </c>
      <c r="T288" s="10" t="str">
        <f>T287</f>
        <v>Aortic Anomaly</v>
      </c>
      <c r="U288" s="10">
        <f t="shared" si="179"/>
        <v>4</v>
      </c>
    </row>
    <row r="289" spans="1:243" s="28" customFormat="1">
      <c r="A289" s="21">
        <v>40</v>
      </c>
      <c r="B289" s="22">
        <v>-2</v>
      </c>
      <c r="C289" s="22">
        <v>13.4146</v>
      </c>
      <c r="D289" s="22">
        <v>23.607600000000001</v>
      </c>
      <c r="E289" s="22">
        <v>37.022100000000002</v>
      </c>
      <c r="F289" s="22">
        <v>63.779200000000003</v>
      </c>
      <c r="G289" s="27">
        <v>24.760999999999999</v>
      </c>
      <c r="H289" s="24">
        <v>121.5</v>
      </c>
      <c r="I289" s="24">
        <v>121.5</v>
      </c>
      <c r="J289" s="24">
        <v>122</v>
      </c>
      <c r="K289" s="24">
        <v>121</v>
      </c>
      <c r="L289" s="24">
        <v>16.91</v>
      </c>
      <c r="M289" s="30">
        <f t="shared" si="176"/>
        <v>1</v>
      </c>
      <c r="N289" s="24"/>
      <c r="O289" s="24"/>
      <c r="P289" s="24"/>
      <c r="Q289" s="24"/>
      <c r="R289" s="24"/>
      <c r="S289" s="30">
        <f t="shared" si="178"/>
        <v>0</v>
      </c>
      <c r="T289" s="24" t="s">
        <v>34</v>
      </c>
      <c r="U289" s="24">
        <f t="shared" si="179"/>
        <v>5</v>
      </c>
      <c r="V289" s="4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  <c r="DF289" s="24"/>
      <c r="DG289" s="24"/>
      <c r="DH289" s="24"/>
      <c r="DI289" s="24"/>
      <c r="DJ289" s="24"/>
      <c r="DK289" s="24"/>
      <c r="DL289" s="24"/>
      <c r="DM289" s="24"/>
      <c r="DN289" s="24"/>
      <c r="DO289" s="24"/>
      <c r="DP289" s="24"/>
      <c r="DQ289" s="24"/>
      <c r="DR289" s="24"/>
      <c r="DS289" s="24"/>
      <c r="DT289" s="24"/>
      <c r="DU289" s="24"/>
      <c r="DV289" s="24"/>
      <c r="DW289" s="24"/>
      <c r="DX289" s="24"/>
      <c r="DY289" s="24"/>
      <c r="DZ289" s="24"/>
      <c r="EA289" s="24"/>
      <c r="EB289" s="24"/>
      <c r="EC289" s="24"/>
      <c r="ED289" s="24"/>
      <c r="EE289" s="24"/>
      <c r="EF289" s="24"/>
      <c r="EG289" s="24"/>
      <c r="EH289" s="24"/>
      <c r="EI289" s="24"/>
      <c r="EJ289" s="24"/>
      <c r="EK289" s="24"/>
      <c r="EL289" s="24"/>
      <c r="EM289" s="24"/>
      <c r="EN289" s="24"/>
      <c r="EO289" s="24"/>
      <c r="EP289" s="24"/>
      <c r="EQ289" s="24"/>
      <c r="ER289" s="24"/>
      <c r="ES289" s="24"/>
      <c r="ET289" s="24"/>
      <c r="EU289" s="24"/>
      <c r="EV289" s="24"/>
      <c r="EW289" s="24"/>
      <c r="EX289" s="24"/>
      <c r="EY289" s="24"/>
      <c r="EZ289" s="24"/>
      <c r="FA289" s="24"/>
      <c r="FB289" s="24"/>
      <c r="FC289" s="24"/>
      <c r="FD289" s="24"/>
      <c r="FE289" s="24"/>
      <c r="FF289" s="24"/>
      <c r="FG289" s="24"/>
      <c r="FH289" s="24"/>
      <c r="FI289" s="24"/>
      <c r="FJ289" s="24"/>
      <c r="FK289" s="24"/>
      <c r="FL289" s="24"/>
      <c r="FM289" s="24"/>
      <c r="FN289" s="24"/>
      <c r="FO289" s="24"/>
      <c r="FP289" s="24"/>
      <c r="FQ289" s="24"/>
      <c r="FR289" s="24"/>
      <c r="FS289" s="24"/>
      <c r="FT289" s="24"/>
      <c r="FU289" s="24"/>
      <c r="FV289" s="24"/>
      <c r="FW289" s="24"/>
      <c r="FX289" s="24"/>
      <c r="FY289" s="24"/>
      <c r="FZ289" s="24"/>
      <c r="GA289" s="24"/>
      <c r="GB289" s="24"/>
      <c r="GC289" s="24"/>
      <c r="GD289" s="24"/>
      <c r="GE289" s="24"/>
      <c r="GF289" s="24"/>
      <c r="GG289" s="24"/>
      <c r="GH289" s="24"/>
      <c r="GI289" s="24"/>
      <c r="GJ289" s="24"/>
      <c r="GK289" s="24"/>
      <c r="GL289" s="24"/>
      <c r="GM289" s="24"/>
      <c r="GN289" s="24"/>
      <c r="GO289" s="24"/>
      <c r="GP289" s="24"/>
      <c r="GQ289" s="24"/>
      <c r="GR289" s="24"/>
      <c r="GS289" s="24"/>
      <c r="GT289" s="24"/>
      <c r="GU289" s="24"/>
      <c r="GV289" s="24"/>
      <c r="GW289" s="24"/>
      <c r="GX289" s="24"/>
      <c r="GY289" s="24"/>
      <c r="GZ289" s="24"/>
      <c r="HA289" s="24"/>
      <c r="HB289" s="24"/>
      <c r="HC289" s="24"/>
      <c r="HD289" s="24"/>
      <c r="HE289" s="24"/>
      <c r="HF289" s="24"/>
      <c r="HG289" s="24"/>
      <c r="HH289" s="24"/>
      <c r="HI289" s="24"/>
      <c r="HJ289" s="24"/>
      <c r="HK289" s="24"/>
      <c r="HL289" s="24"/>
      <c r="HM289" s="24"/>
      <c r="HN289" s="24"/>
      <c r="HO289" s="24"/>
      <c r="HP289" s="24"/>
      <c r="HQ289" s="24"/>
      <c r="HR289" s="24"/>
      <c r="HS289" s="24"/>
      <c r="HT289" s="24"/>
      <c r="HU289" s="24"/>
      <c r="HV289" s="24"/>
      <c r="HW289" s="24"/>
      <c r="HX289" s="24"/>
      <c r="HY289" s="24"/>
      <c r="HZ289" s="24"/>
      <c r="IA289" s="24"/>
      <c r="IB289" s="24"/>
      <c r="IC289" s="24"/>
      <c r="ID289" s="24"/>
      <c r="IE289" s="24"/>
      <c r="IF289" s="24"/>
      <c r="IG289" s="24"/>
      <c r="IH289" s="24"/>
      <c r="II289" s="24"/>
    </row>
    <row r="290" spans="1:243">
      <c r="A290" s="9">
        <v>40</v>
      </c>
      <c r="B290" s="11">
        <v>0.73329999999999995</v>
      </c>
      <c r="C290" s="11">
        <v>28.4742</v>
      </c>
      <c r="D290" s="11">
        <v>42.823500000000003</v>
      </c>
      <c r="E290" s="11">
        <v>71.297700000000006</v>
      </c>
      <c r="F290" s="11">
        <v>59.7956</v>
      </c>
      <c r="G290" s="25">
        <v>39.029299999999999</v>
      </c>
      <c r="M290" s="30">
        <f t="shared" si="176"/>
        <v>0</v>
      </c>
      <c r="N290" s="10">
        <v>164.83</v>
      </c>
      <c r="O290" s="10">
        <v>169.5</v>
      </c>
      <c r="P290" s="10">
        <v>178</v>
      </c>
      <c r="Q290" s="10">
        <v>147</v>
      </c>
      <c r="R290" s="10">
        <v>37.54</v>
      </c>
      <c r="S290" s="30">
        <f t="shared" si="178"/>
        <v>1</v>
      </c>
      <c r="T290" s="10" t="str">
        <f>T289</f>
        <v>Heterotaxia</v>
      </c>
      <c r="U290" s="10">
        <f t="shared" si="179"/>
        <v>5</v>
      </c>
    </row>
    <row r="291" spans="1:243">
      <c r="A291" s="9">
        <v>40</v>
      </c>
      <c r="B291" s="11">
        <v>2.4</v>
      </c>
      <c r="C291" s="11">
        <v>25.217199999999998</v>
      </c>
      <c r="D291" s="11">
        <v>45.841999999999999</v>
      </c>
      <c r="E291" s="11">
        <v>71.059299999999993</v>
      </c>
      <c r="F291" s="11">
        <v>64.498999999999995</v>
      </c>
      <c r="G291" s="25">
        <v>21.145499999999998</v>
      </c>
      <c r="M291" s="30">
        <f t="shared" si="176"/>
        <v>0</v>
      </c>
      <c r="N291" s="10">
        <f>N290</f>
        <v>164.83</v>
      </c>
      <c r="O291" s="10">
        <f t="shared" ref="O291:O296" si="204">O290</f>
        <v>169.5</v>
      </c>
      <c r="P291" s="10">
        <f t="shared" ref="P291:P296" si="205">P290</f>
        <v>178</v>
      </c>
      <c r="Q291" s="10">
        <f t="shared" ref="Q291:Q296" si="206">Q290</f>
        <v>147</v>
      </c>
      <c r="R291" s="10">
        <f t="shared" ref="R291:R296" si="207">R290</f>
        <v>37.54</v>
      </c>
      <c r="S291" s="30">
        <f t="shared" si="178"/>
        <v>1</v>
      </c>
      <c r="T291" s="10" t="str">
        <f t="shared" ref="T291:T293" si="208">T290</f>
        <v>Heterotaxia</v>
      </c>
      <c r="U291" s="10">
        <f t="shared" si="179"/>
        <v>5</v>
      </c>
    </row>
    <row r="292" spans="1:243">
      <c r="A292" s="9">
        <v>40</v>
      </c>
      <c r="B292" s="11">
        <v>4.95</v>
      </c>
      <c r="C292" s="11">
        <v>15.0916</v>
      </c>
      <c r="D292" s="11">
        <v>21.91</v>
      </c>
      <c r="E292" s="11">
        <v>37.0017</v>
      </c>
      <c r="F292" s="11">
        <v>58.741700000000002</v>
      </c>
      <c r="G292" s="25">
        <v>999</v>
      </c>
      <c r="M292" s="30">
        <f t="shared" si="176"/>
        <v>0</v>
      </c>
      <c r="N292" s="10">
        <f t="shared" ref="N292:N293" si="209">N291</f>
        <v>164.83</v>
      </c>
      <c r="O292" s="10">
        <f t="shared" si="204"/>
        <v>169.5</v>
      </c>
      <c r="P292" s="10">
        <f t="shared" si="205"/>
        <v>178</v>
      </c>
      <c r="Q292" s="10">
        <f t="shared" si="206"/>
        <v>147</v>
      </c>
      <c r="R292" s="10">
        <f t="shared" si="207"/>
        <v>37.54</v>
      </c>
      <c r="S292" s="30">
        <f t="shared" si="178"/>
        <v>1</v>
      </c>
      <c r="T292" s="10" t="str">
        <f t="shared" si="208"/>
        <v>Heterotaxia</v>
      </c>
      <c r="U292" s="10">
        <f t="shared" si="179"/>
        <v>5</v>
      </c>
    </row>
    <row r="293" spans="1:243">
      <c r="A293" s="9">
        <v>40</v>
      </c>
      <c r="B293" s="11">
        <v>6.5167000000000002</v>
      </c>
      <c r="C293" s="11">
        <v>22.730799999999999</v>
      </c>
      <c r="D293" s="11">
        <v>36.641599999999997</v>
      </c>
      <c r="E293" s="11">
        <v>59.372399999999999</v>
      </c>
      <c r="F293" s="11">
        <v>61.711399999999998</v>
      </c>
      <c r="G293" s="25">
        <v>14.8352</v>
      </c>
      <c r="M293" s="30">
        <f t="shared" si="176"/>
        <v>0</v>
      </c>
      <c r="N293" s="10">
        <f t="shared" si="209"/>
        <v>164.83</v>
      </c>
      <c r="O293" s="10">
        <f t="shared" si="204"/>
        <v>169.5</v>
      </c>
      <c r="P293" s="10">
        <f t="shared" si="205"/>
        <v>178</v>
      </c>
      <c r="Q293" s="10">
        <f t="shared" si="206"/>
        <v>147</v>
      </c>
      <c r="R293" s="10">
        <f t="shared" si="207"/>
        <v>37.54</v>
      </c>
      <c r="S293" s="30">
        <f t="shared" si="178"/>
        <v>1</v>
      </c>
      <c r="T293" s="10" t="str">
        <f t="shared" si="208"/>
        <v>Heterotaxia</v>
      </c>
      <c r="U293" s="10">
        <f t="shared" si="179"/>
        <v>5</v>
      </c>
    </row>
    <row r="294" spans="1:243">
      <c r="A294" s="9">
        <v>40</v>
      </c>
      <c r="B294" s="11">
        <v>8.5500000000000007</v>
      </c>
      <c r="C294" s="11">
        <v>17.084800000000001</v>
      </c>
      <c r="D294" s="11">
        <v>30.145099999999999</v>
      </c>
      <c r="E294" s="11">
        <v>47.229900000000001</v>
      </c>
      <c r="F294" s="11">
        <v>63.697200000000002</v>
      </c>
      <c r="G294" s="25">
        <v>22.812999999999999</v>
      </c>
      <c r="M294" s="30">
        <f t="shared" si="176"/>
        <v>0</v>
      </c>
      <c r="N294" s="10">
        <f>N293</f>
        <v>164.83</v>
      </c>
      <c r="O294" s="10">
        <f t="shared" si="204"/>
        <v>169.5</v>
      </c>
      <c r="P294" s="10">
        <f t="shared" si="205"/>
        <v>178</v>
      </c>
      <c r="Q294" s="10">
        <f t="shared" si="206"/>
        <v>147</v>
      </c>
      <c r="R294" s="10">
        <f t="shared" si="207"/>
        <v>37.54</v>
      </c>
      <c r="S294" s="30">
        <f t="shared" si="178"/>
        <v>1</v>
      </c>
      <c r="T294" s="10" t="str">
        <f>T293</f>
        <v>Heterotaxia</v>
      </c>
      <c r="U294" s="10">
        <f t="shared" si="179"/>
        <v>5</v>
      </c>
    </row>
    <row r="295" spans="1:243">
      <c r="A295" s="9">
        <v>40</v>
      </c>
      <c r="B295" s="11">
        <v>10.316700000000001</v>
      </c>
      <c r="C295" s="11">
        <v>29.289100000000001</v>
      </c>
      <c r="D295" s="11">
        <v>39.839799999999997</v>
      </c>
      <c r="E295" s="11">
        <v>69.129000000000005</v>
      </c>
      <c r="F295" s="11">
        <v>57.417400000000001</v>
      </c>
      <c r="G295" s="25">
        <v>16.072099999999999</v>
      </c>
      <c r="M295" s="30">
        <f t="shared" si="176"/>
        <v>0</v>
      </c>
      <c r="N295" s="10">
        <f>N294</f>
        <v>164.83</v>
      </c>
      <c r="O295" s="10">
        <f t="shared" si="204"/>
        <v>169.5</v>
      </c>
      <c r="P295" s="10">
        <f t="shared" si="205"/>
        <v>178</v>
      </c>
      <c r="Q295" s="10">
        <f t="shared" si="206"/>
        <v>147</v>
      </c>
      <c r="R295" s="10">
        <f t="shared" si="207"/>
        <v>37.54</v>
      </c>
      <c r="S295" s="30">
        <f t="shared" si="178"/>
        <v>1</v>
      </c>
      <c r="T295" s="10" t="str">
        <f>T294</f>
        <v>Heterotaxia</v>
      </c>
      <c r="U295" s="10">
        <f t="shared" si="179"/>
        <v>5</v>
      </c>
    </row>
    <row r="296" spans="1:243">
      <c r="A296" s="9">
        <v>40</v>
      </c>
      <c r="B296" s="11">
        <v>12.3667</v>
      </c>
      <c r="C296" s="11">
        <v>23.7484</v>
      </c>
      <c r="D296" s="11">
        <v>39.6325</v>
      </c>
      <c r="E296" s="11">
        <v>63.380899999999997</v>
      </c>
      <c r="F296" s="11">
        <v>62.630699999999997</v>
      </c>
      <c r="G296" s="25">
        <v>22.374300000000002</v>
      </c>
      <c r="M296" s="30">
        <f t="shared" si="176"/>
        <v>0</v>
      </c>
      <c r="N296" s="10">
        <f>N295</f>
        <v>164.83</v>
      </c>
      <c r="O296" s="10">
        <f t="shared" si="204"/>
        <v>169.5</v>
      </c>
      <c r="P296" s="10">
        <f t="shared" si="205"/>
        <v>178</v>
      </c>
      <c r="Q296" s="10">
        <f t="shared" si="206"/>
        <v>147</v>
      </c>
      <c r="R296" s="10">
        <f t="shared" si="207"/>
        <v>37.54</v>
      </c>
      <c r="S296" s="30">
        <f t="shared" si="178"/>
        <v>1</v>
      </c>
      <c r="T296" s="10" t="str">
        <f>T295</f>
        <v>Heterotaxia</v>
      </c>
      <c r="U296" s="10">
        <f t="shared" si="179"/>
        <v>5</v>
      </c>
    </row>
    <row r="297" spans="1:243" s="28" customFormat="1">
      <c r="A297" s="21">
        <v>41</v>
      </c>
      <c r="B297" s="22">
        <v>-12.25</v>
      </c>
      <c r="C297" s="22">
        <v>15.019399999999999</v>
      </c>
      <c r="D297" s="22">
        <v>15.3317</v>
      </c>
      <c r="E297" s="22">
        <v>30.351199999999999</v>
      </c>
      <c r="F297" s="22">
        <v>50.693100000000001</v>
      </c>
      <c r="G297" s="27">
        <v>63.929200000000002</v>
      </c>
      <c r="H297" s="24">
        <v>136.5</v>
      </c>
      <c r="I297" s="24">
        <v>136.5</v>
      </c>
      <c r="J297" s="24">
        <v>160</v>
      </c>
      <c r="K297" s="24">
        <v>113</v>
      </c>
      <c r="L297" s="24">
        <v>0</v>
      </c>
      <c r="M297" s="30">
        <f t="shared" si="176"/>
        <v>0</v>
      </c>
      <c r="N297" s="24"/>
      <c r="O297" s="24"/>
      <c r="P297" s="24"/>
      <c r="Q297" s="24"/>
      <c r="R297" s="24"/>
      <c r="S297" s="30">
        <f t="shared" si="178"/>
        <v>0</v>
      </c>
      <c r="T297" s="24" t="s">
        <v>28</v>
      </c>
      <c r="U297" s="24">
        <f t="shared" si="179"/>
        <v>1</v>
      </c>
      <c r="V297" s="4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  <c r="DF297" s="24"/>
      <c r="DG297" s="24"/>
      <c r="DH297" s="24"/>
      <c r="DI297" s="24"/>
      <c r="DJ297" s="24"/>
      <c r="DK297" s="24"/>
      <c r="DL297" s="24"/>
      <c r="DM297" s="24"/>
      <c r="DN297" s="24"/>
      <c r="DO297" s="24"/>
      <c r="DP297" s="24"/>
      <c r="DQ297" s="24"/>
      <c r="DR297" s="24"/>
      <c r="DS297" s="24"/>
      <c r="DT297" s="24"/>
      <c r="DU297" s="24"/>
      <c r="DV297" s="24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  <c r="EI297" s="24"/>
      <c r="EJ297" s="24"/>
      <c r="EK297" s="24"/>
      <c r="EL297" s="24"/>
      <c r="EM297" s="24"/>
      <c r="EN297" s="24"/>
      <c r="EO297" s="24"/>
      <c r="EP297" s="24"/>
      <c r="EQ297" s="24"/>
      <c r="ER297" s="24"/>
      <c r="ES297" s="24"/>
      <c r="ET297" s="24"/>
      <c r="EU297" s="24"/>
      <c r="EV297" s="24"/>
      <c r="EW297" s="24"/>
      <c r="EX297" s="24"/>
      <c r="EY297" s="24"/>
      <c r="EZ297" s="24"/>
      <c r="FA297" s="24"/>
      <c r="FB297" s="24"/>
      <c r="FC297" s="24"/>
      <c r="FD297" s="24"/>
      <c r="FE297" s="24"/>
      <c r="FF297" s="24"/>
      <c r="FG297" s="24"/>
      <c r="FH297" s="24"/>
      <c r="FI297" s="24"/>
      <c r="FJ297" s="24"/>
      <c r="FK297" s="24"/>
      <c r="FL297" s="24"/>
      <c r="FM297" s="24"/>
      <c r="FN297" s="24"/>
      <c r="FO297" s="24"/>
      <c r="FP297" s="24"/>
      <c r="FQ297" s="24"/>
      <c r="FR297" s="24"/>
      <c r="FS297" s="24"/>
      <c r="FT297" s="24"/>
      <c r="FU297" s="24"/>
      <c r="FV297" s="24"/>
      <c r="FW297" s="24"/>
      <c r="FX297" s="24"/>
      <c r="FY297" s="24"/>
      <c r="FZ297" s="24"/>
      <c r="GA297" s="24"/>
      <c r="GB297" s="24"/>
      <c r="GC297" s="24"/>
      <c r="GD297" s="24"/>
      <c r="GE297" s="24"/>
      <c r="GF297" s="24"/>
      <c r="GG297" s="24"/>
      <c r="GH297" s="24"/>
      <c r="GI297" s="24"/>
      <c r="GJ297" s="24"/>
      <c r="GK297" s="24"/>
      <c r="GL297" s="24"/>
      <c r="GM297" s="24"/>
      <c r="GN297" s="24"/>
      <c r="GO297" s="24"/>
      <c r="GP297" s="24"/>
      <c r="GQ297" s="24"/>
      <c r="GR297" s="24"/>
      <c r="GS297" s="24"/>
      <c r="GT297" s="24"/>
      <c r="GU297" s="24"/>
      <c r="GV297" s="24"/>
      <c r="GW297" s="24"/>
      <c r="GX297" s="24"/>
      <c r="GY297" s="24"/>
      <c r="GZ297" s="24"/>
      <c r="HA297" s="24"/>
      <c r="HB297" s="24"/>
      <c r="HC297" s="24"/>
      <c r="HD297" s="24"/>
      <c r="HE297" s="24"/>
      <c r="HF297" s="24"/>
      <c r="HG297" s="24"/>
      <c r="HH297" s="24"/>
      <c r="HI297" s="24"/>
      <c r="HJ297" s="24"/>
      <c r="HK297" s="24"/>
      <c r="HL297" s="24"/>
      <c r="HM297" s="24"/>
      <c r="HN297" s="24"/>
      <c r="HO297" s="24"/>
      <c r="HP297" s="24"/>
      <c r="HQ297" s="24"/>
      <c r="HR297" s="24"/>
      <c r="HS297" s="24"/>
      <c r="HT297" s="24"/>
      <c r="HU297" s="24"/>
      <c r="HV297" s="24"/>
      <c r="HW297" s="24"/>
      <c r="HX297" s="24"/>
      <c r="HY297" s="24"/>
      <c r="HZ297" s="24"/>
      <c r="IA297" s="24"/>
      <c r="IB297" s="24"/>
      <c r="IC297" s="24"/>
      <c r="ID297" s="24"/>
      <c r="IE297" s="24"/>
      <c r="IF297" s="24"/>
      <c r="IG297" s="24"/>
      <c r="IH297" s="24"/>
      <c r="II297" s="24"/>
    </row>
    <row r="298" spans="1:243">
      <c r="A298" s="9">
        <v>41</v>
      </c>
      <c r="B298" s="11">
        <v>1.2166999999999999</v>
      </c>
      <c r="C298" s="11">
        <v>26.6236</v>
      </c>
      <c r="D298" s="11">
        <v>32.775500000000001</v>
      </c>
      <c r="E298" s="11">
        <v>59.399099999999997</v>
      </c>
      <c r="F298" s="11">
        <v>55.269300000000001</v>
      </c>
      <c r="G298" s="25">
        <v>76.394599999999997</v>
      </c>
      <c r="M298" s="30">
        <f t="shared" si="176"/>
        <v>0</v>
      </c>
      <c r="N298" s="10">
        <v>180</v>
      </c>
      <c r="O298" s="10">
        <v>181</v>
      </c>
      <c r="P298" s="10">
        <v>224</v>
      </c>
      <c r="Q298" s="10">
        <v>135</v>
      </c>
      <c r="R298" s="10">
        <v>200.86</v>
      </c>
      <c r="S298" s="30">
        <f t="shared" si="178"/>
        <v>2</v>
      </c>
      <c r="T298" s="10" t="str">
        <f>T297</f>
        <v>HLHS</v>
      </c>
      <c r="U298" s="10">
        <f t="shared" si="179"/>
        <v>1</v>
      </c>
    </row>
    <row r="299" spans="1:243">
      <c r="A299" s="9">
        <v>41</v>
      </c>
      <c r="B299" s="11">
        <v>3.8</v>
      </c>
      <c r="C299" s="11">
        <v>28.213699999999999</v>
      </c>
      <c r="D299" s="11">
        <v>23.2499</v>
      </c>
      <c r="E299" s="11">
        <v>51.463500000000003</v>
      </c>
      <c r="F299" s="11">
        <v>45.366199999999999</v>
      </c>
      <c r="G299" s="25">
        <v>25.996500000000001</v>
      </c>
      <c r="M299" s="30">
        <f t="shared" si="176"/>
        <v>0</v>
      </c>
      <c r="N299" s="10">
        <f>N298</f>
        <v>180</v>
      </c>
      <c r="O299" s="10">
        <f t="shared" ref="O299:R300" si="210">O298</f>
        <v>181</v>
      </c>
      <c r="P299" s="10">
        <f t="shared" si="210"/>
        <v>224</v>
      </c>
      <c r="Q299" s="10">
        <f t="shared" si="210"/>
        <v>135</v>
      </c>
      <c r="R299" s="10">
        <f t="shared" si="210"/>
        <v>200.86</v>
      </c>
      <c r="S299" s="30">
        <f t="shared" si="178"/>
        <v>2</v>
      </c>
      <c r="T299" s="10" t="str">
        <f>T298</f>
        <v>HLHS</v>
      </c>
      <c r="U299" s="10">
        <f t="shared" si="179"/>
        <v>1</v>
      </c>
    </row>
    <row r="300" spans="1:243">
      <c r="A300" s="9">
        <v>41</v>
      </c>
      <c r="B300" s="11">
        <v>5.9166999999999996</v>
      </c>
      <c r="C300" s="11">
        <v>37.909300000000002</v>
      </c>
      <c r="D300" s="11">
        <v>29.008299999999998</v>
      </c>
      <c r="E300" s="11">
        <v>66.917599999999993</v>
      </c>
      <c r="F300" s="11">
        <v>43.249499999999998</v>
      </c>
      <c r="G300" s="25">
        <v>999</v>
      </c>
      <c r="M300" s="30">
        <f t="shared" si="176"/>
        <v>0</v>
      </c>
      <c r="N300" s="10">
        <f>N299</f>
        <v>180</v>
      </c>
      <c r="O300" s="10">
        <f t="shared" si="210"/>
        <v>181</v>
      </c>
      <c r="P300" s="10">
        <f t="shared" si="210"/>
        <v>224</v>
      </c>
      <c r="Q300" s="10">
        <f t="shared" si="210"/>
        <v>135</v>
      </c>
      <c r="R300" s="10">
        <f t="shared" si="210"/>
        <v>200.86</v>
      </c>
      <c r="S300" s="30">
        <f t="shared" si="178"/>
        <v>2</v>
      </c>
      <c r="T300" s="10" t="str">
        <f>T299</f>
        <v>HLHS</v>
      </c>
      <c r="U300" s="10">
        <f t="shared" si="179"/>
        <v>1</v>
      </c>
    </row>
    <row r="301" spans="1:243" s="28" customFormat="1">
      <c r="A301" s="21">
        <v>42</v>
      </c>
      <c r="B301" s="22">
        <v>-3.2332999999999998</v>
      </c>
      <c r="C301" s="22">
        <v>15.943</v>
      </c>
      <c r="D301" s="22">
        <v>13.300800000000001</v>
      </c>
      <c r="E301" s="22">
        <v>29.2438</v>
      </c>
      <c r="F301" s="22">
        <v>45.418599999999998</v>
      </c>
      <c r="G301" s="27">
        <v>15.176</v>
      </c>
      <c r="H301" s="24">
        <v>77</v>
      </c>
      <c r="I301" s="24">
        <v>77</v>
      </c>
      <c r="J301" s="24">
        <v>77</v>
      </c>
      <c r="K301" s="24">
        <v>77</v>
      </c>
      <c r="L301" s="24">
        <v>0</v>
      </c>
      <c r="M301" s="30">
        <f t="shared" si="176"/>
        <v>0</v>
      </c>
      <c r="N301" s="24"/>
      <c r="O301" s="24"/>
      <c r="P301" s="24"/>
      <c r="Q301" s="24"/>
      <c r="R301" s="24"/>
      <c r="S301" s="30">
        <f t="shared" si="178"/>
        <v>0</v>
      </c>
      <c r="T301" s="24" t="s">
        <v>28</v>
      </c>
      <c r="U301" s="24">
        <f t="shared" si="179"/>
        <v>1</v>
      </c>
      <c r="V301" s="4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  <c r="DA301" s="24"/>
      <c r="DB301" s="24"/>
      <c r="DC301" s="24"/>
      <c r="DD301" s="24"/>
      <c r="DE301" s="24"/>
      <c r="DF301" s="24"/>
      <c r="DG301" s="24"/>
      <c r="DH301" s="24"/>
      <c r="DI301" s="24"/>
      <c r="DJ301" s="24"/>
      <c r="DK301" s="24"/>
      <c r="DL301" s="24"/>
      <c r="DM301" s="24"/>
      <c r="DN301" s="24"/>
      <c r="DO301" s="24"/>
      <c r="DP301" s="24"/>
      <c r="DQ301" s="24"/>
      <c r="DR301" s="24"/>
      <c r="DS301" s="24"/>
      <c r="DT301" s="24"/>
      <c r="DU301" s="24"/>
      <c r="DV301" s="24"/>
      <c r="DW301" s="24"/>
      <c r="DX301" s="24"/>
      <c r="DY301" s="24"/>
      <c r="DZ301" s="24"/>
      <c r="EA301" s="24"/>
      <c r="EB301" s="24"/>
      <c r="EC301" s="24"/>
      <c r="ED301" s="24"/>
      <c r="EE301" s="24"/>
      <c r="EF301" s="24"/>
      <c r="EG301" s="24"/>
      <c r="EH301" s="24"/>
      <c r="EI301" s="24"/>
      <c r="EJ301" s="24"/>
      <c r="EK301" s="24"/>
      <c r="EL301" s="24"/>
      <c r="EM301" s="24"/>
      <c r="EN301" s="24"/>
      <c r="EO301" s="24"/>
      <c r="EP301" s="24"/>
      <c r="EQ301" s="24"/>
      <c r="ER301" s="24"/>
      <c r="ES301" s="24"/>
      <c r="ET301" s="24"/>
      <c r="EU301" s="24"/>
      <c r="EV301" s="24"/>
      <c r="EW301" s="24"/>
      <c r="EX301" s="24"/>
      <c r="EY301" s="24"/>
      <c r="EZ301" s="24"/>
      <c r="FA301" s="24"/>
      <c r="FB301" s="24"/>
      <c r="FC301" s="24"/>
      <c r="FD301" s="24"/>
      <c r="FE301" s="24"/>
      <c r="FF301" s="24"/>
      <c r="FG301" s="24"/>
      <c r="FH301" s="24"/>
      <c r="FI301" s="24"/>
      <c r="FJ301" s="24"/>
      <c r="FK301" s="24"/>
      <c r="FL301" s="24"/>
      <c r="FM301" s="24"/>
      <c r="FN301" s="24"/>
      <c r="FO301" s="24"/>
      <c r="FP301" s="24"/>
      <c r="FQ301" s="24"/>
      <c r="FR301" s="24"/>
      <c r="FS301" s="24"/>
      <c r="FT301" s="24"/>
      <c r="FU301" s="24"/>
      <c r="FV301" s="24"/>
      <c r="FW301" s="24"/>
      <c r="FX301" s="24"/>
      <c r="FY301" s="24"/>
      <c r="FZ301" s="24"/>
      <c r="GA301" s="24"/>
      <c r="GB301" s="24"/>
      <c r="GC301" s="24"/>
      <c r="GD301" s="24"/>
      <c r="GE301" s="24"/>
      <c r="GF301" s="24"/>
      <c r="GG301" s="24"/>
      <c r="GH301" s="24"/>
      <c r="GI301" s="24"/>
      <c r="GJ301" s="24"/>
      <c r="GK301" s="24"/>
      <c r="GL301" s="24"/>
      <c r="GM301" s="24"/>
      <c r="GN301" s="24"/>
      <c r="GO301" s="24"/>
      <c r="GP301" s="24"/>
      <c r="GQ301" s="24"/>
      <c r="GR301" s="24"/>
      <c r="GS301" s="24"/>
      <c r="GT301" s="24"/>
      <c r="GU301" s="24"/>
      <c r="GV301" s="24"/>
      <c r="GW301" s="24"/>
      <c r="GX301" s="24"/>
      <c r="GY301" s="24"/>
      <c r="GZ301" s="24"/>
      <c r="HA301" s="24"/>
      <c r="HB301" s="24"/>
      <c r="HC301" s="24"/>
      <c r="HD301" s="24"/>
      <c r="HE301" s="24"/>
      <c r="HF301" s="24"/>
      <c r="HG301" s="24"/>
      <c r="HH301" s="24"/>
      <c r="HI301" s="24"/>
      <c r="HJ301" s="24"/>
      <c r="HK301" s="24"/>
      <c r="HL301" s="24"/>
      <c r="HM301" s="24"/>
      <c r="HN301" s="24"/>
      <c r="HO301" s="24"/>
      <c r="HP301" s="24"/>
      <c r="HQ301" s="24"/>
      <c r="HR301" s="24"/>
      <c r="HS301" s="24"/>
      <c r="HT301" s="24"/>
      <c r="HU301" s="24"/>
      <c r="HV301" s="24"/>
      <c r="HW301" s="24"/>
      <c r="HX301" s="24"/>
      <c r="HY301" s="24"/>
      <c r="HZ301" s="24"/>
      <c r="IA301" s="24"/>
      <c r="IB301" s="24"/>
      <c r="IC301" s="24"/>
      <c r="ID301" s="24"/>
      <c r="IE301" s="24"/>
      <c r="IF301" s="24"/>
      <c r="IG301" s="24"/>
      <c r="IH301" s="24"/>
      <c r="II301" s="24"/>
    </row>
    <row r="302" spans="1:243">
      <c r="A302" s="9">
        <v>42</v>
      </c>
      <c r="B302" s="11">
        <v>2.15</v>
      </c>
      <c r="C302" s="11">
        <v>29.097200000000001</v>
      </c>
      <c r="D302" s="11">
        <v>20.802199999999999</v>
      </c>
      <c r="E302" s="11">
        <v>49.899299999999997</v>
      </c>
      <c r="F302" s="11">
        <v>41.603400000000001</v>
      </c>
      <c r="G302" s="25">
        <v>23.9421</v>
      </c>
      <c r="M302" s="30">
        <f t="shared" si="176"/>
        <v>0</v>
      </c>
      <c r="N302" s="10">
        <v>148.33000000000001</v>
      </c>
      <c r="O302" s="10">
        <v>144</v>
      </c>
      <c r="P302" s="10">
        <v>166</v>
      </c>
      <c r="Q302" s="10">
        <v>136</v>
      </c>
      <c r="R302" s="10">
        <v>213.01</v>
      </c>
      <c r="S302" s="30">
        <f t="shared" si="178"/>
        <v>2</v>
      </c>
      <c r="T302" s="10" t="str">
        <f>T301</f>
        <v>HLHS</v>
      </c>
      <c r="U302" s="10">
        <f t="shared" si="179"/>
        <v>1</v>
      </c>
    </row>
    <row r="303" spans="1:243">
      <c r="A303" s="9">
        <v>42</v>
      </c>
      <c r="B303" s="11">
        <v>4.4667000000000003</v>
      </c>
      <c r="C303" s="11">
        <v>30.101199999999999</v>
      </c>
      <c r="D303" s="11">
        <v>28.342300000000002</v>
      </c>
      <c r="E303" s="11">
        <v>58.4435</v>
      </c>
      <c r="F303" s="11">
        <v>48.543100000000003</v>
      </c>
      <c r="G303" s="25">
        <v>9.6295999999999999</v>
      </c>
      <c r="M303" s="30">
        <f t="shared" si="176"/>
        <v>0</v>
      </c>
      <c r="N303" s="10">
        <f>N302</f>
        <v>148.33000000000001</v>
      </c>
      <c r="O303" s="10">
        <f t="shared" ref="O303:O306" si="211">O302</f>
        <v>144</v>
      </c>
      <c r="P303" s="10">
        <f t="shared" ref="P303:P306" si="212">P302</f>
        <v>166</v>
      </c>
      <c r="Q303" s="10">
        <f t="shared" ref="Q303:Q306" si="213">Q302</f>
        <v>136</v>
      </c>
      <c r="R303" s="10">
        <f t="shared" ref="R303:R306" si="214">R302</f>
        <v>213.01</v>
      </c>
      <c r="S303" s="30">
        <f t="shared" si="178"/>
        <v>2</v>
      </c>
      <c r="T303" s="10" t="str">
        <f t="shared" ref="T303:T305" si="215">T302</f>
        <v>HLHS</v>
      </c>
      <c r="U303" s="10">
        <f t="shared" si="179"/>
        <v>1</v>
      </c>
    </row>
    <row r="304" spans="1:243">
      <c r="A304" s="9">
        <v>42</v>
      </c>
      <c r="B304" s="11">
        <v>6.3333000000000004</v>
      </c>
      <c r="C304" s="11">
        <v>36.317900000000002</v>
      </c>
      <c r="D304" s="11">
        <v>30.5915</v>
      </c>
      <c r="E304" s="11">
        <v>66.909400000000005</v>
      </c>
      <c r="F304" s="11">
        <v>45.589599999999997</v>
      </c>
      <c r="G304" s="25">
        <v>16.3766</v>
      </c>
      <c r="M304" s="30">
        <f t="shared" si="176"/>
        <v>0</v>
      </c>
      <c r="N304" s="10">
        <f t="shared" ref="N304:N305" si="216">N303</f>
        <v>148.33000000000001</v>
      </c>
      <c r="O304" s="10">
        <f t="shared" si="211"/>
        <v>144</v>
      </c>
      <c r="P304" s="10">
        <f t="shared" si="212"/>
        <v>166</v>
      </c>
      <c r="Q304" s="10">
        <f t="shared" si="213"/>
        <v>136</v>
      </c>
      <c r="R304" s="10">
        <f t="shared" si="214"/>
        <v>213.01</v>
      </c>
      <c r="S304" s="30">
        <f t="shared" si="178"/>
        <v>2</v>
      </c>
      <c r="T304" s="10" t="str">
        <f t="shared" si="215"/>
        <v>HLHS</v>
      </c>
      <c r="U304" s="10">
        <f t="shared" si="179"/>
        <v>1</v>
      </c>
    </row>
    <row r="305" spans="1:243">
      <c r="A305" s="9">
        <v>42</v>
      </c>
      <c r="B305" s="11">
        <v>8.7166999999999994</v>
      </c>
      <c r="C305" s="11">
        <v>29.400700000000001</v>
      </c>
      <c r="D305" s="11">
        <v>30.654900000000001</v>
      </c>
      <c r="E305" s="11">
        <v>60.055599999999998</v>
      </c>
      <c r="F305" s="11">
        <v>49.499000000000002</v>
      </c>
      <c r="G305" s="25">
        <v>19.688300000000002</v>
      </c>
      <c r="M305" s="30">
        <f t="shared" si="176"/>
        <v>0</v>
      </c>
      <c r="N305" s="10">
        <f t="shared" si="216"/>
        <v>148.33000000000001</v>
      </c>
      <c r="O305" s="10">
        <f t="shared" si="211"/>
        <v>144</v>
      </c>
      <c r="P305" s="10">
        <f t="shared" si="212"/>
        <v>166</v>
      </c>
      <c r="Q305" s="10">
        <f t="shared" si="213"/>
        <v>136</v>
      </c>
      <c r="R305" s="10">
        <f t="shared" si="214"/>
        <v>213.01</v>
      </c>
      <c r="S305" s="30">
        <f t="shared" si="178"/>
        <v>2</v>
      </c>
      <c r="T305" s="10" t="str">
        <f t="shared" si="215"/>
        <v>HLHS</v>
      </c>
      <c r="U305" s="10">
        <f t="shared" si="179"/>
        <v>1</v>
      </c>
    </row>
    <row r="306" spans="1:243">
      <c r="A306" s="9">
        <v>42</v>
      </c>
      <c r="B306" s="11">
        <v>10.9</v>
      </c>
      <c r="C306" s="11">
        <v>25.273199999999999</v>
      </c>
      <c r="D306" s="11">
        <v>21.1496</v>
      </c>
      <c r="E306" s="11">
        <v>46.422800000000002</v>
      </c>
      <c r="F306" s="11">
        <v>45.542299999999997</v>
      </c>
      <c r="G306" s="25" t="s">
        <v>7</v>
      </c>
      <c r="M306" s="30">
        <f t="shared" si="176"/>
        <v>0</v>
      </c>
      <c r="N306" s="10">
        <f>N305</f>
        <v>148.33000000000001</v>
      </c>
      <c r="O306" s="10">
        <f t="shared" si="211"/>
        <v>144</v>
      </c>
      <c r="P306" s="10">
        <f t="shared" si="212"/>
        <v>166</v>
      </c>
      <c r="Q306" s="10">
        <f t="shared" si="213"/>
        <v>136</v>
      </c>
      <c r="R306" s="10">
        <f t="shared" si="214"/>
        <v>213.01</v>
      </c>
      <c r="S306" s="30">
        <f t="shared" si="178"/>
        <v>2</v>
      </c>
      <c r="T306" s="10" t="str">
        <f>T305</f>
        <v>HLHS</v>
      </c>
      <c r="U306" s="10">
        <f t="shared" si="179"/>
        <v>1</v>
      </c>
    </row>
    <row r="307" spans="1:243" s="28" customFormat="1" ht="12.75" customHeight="1">
      <c r="A307" s="21">
        <v>43</v>
      </c>
      <c r="B307" s="22">
        <v>-3.4167000000000001</v>
      </c>
      <c r="C307" s="22">
        <v>18.902899999999999</v>
      </c>
      <c r="D307" s="22">
        <v>50.23</v>
      </c>
      <c r="E307" s="22">
        <v>69.132999999999996</v>
      </c>
      <c r="F307" s="22">
        <v>72.788899999999998</v>
      </c>
      <c r="G307" s="27">
        <v>8.0250000000000004</v>
      </c>
      <c r="H307" s="24">
        <v>105</v>
      </c>
      <c r="I307" s="24">
        <v>105</v>
      </c>
      <c r="J307" s="24">
        <v>115</v>
      </c>
      <c r="K307" s="24">
        <v>95</v>
      </c>
      <c r="L307" s="24">
        <v>0</v>
      </c>
      <c r="M307" s="30">
        <f t="shared" si="176"/>
        <v>0</v>
      </c>
      <c r="N307" s="24"/>
      <c r="O307" s="24"/>
      <c r="P307" s="24"/>
      <c r="Q307" s="24"/>
      <c r="R307" s="24"/>
      <c r="S307" s="30">
        <f t="shared" si="178"/>
        <v>0</v>
      </c>
      <c r="T307" s="24" t="s">
        <v>31</v>
      </c>
      <c r="U307" s="24">
        <f t="shared" si="179"/>
        <v>4</v>
      </c>
      <c r="V307" s="4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  <c r="CS307" s="24"/>
      <c r="CT307" s="24"/>
      <c r="CU307" s="24"/>
      <c r="CV307" s="24"/>
      <c r="CW307" s="24"/>
      <c r="CX307" s="24"/>
      <c r="CY307" s="24"/>
      <c r="CZ307" s="24"/>
      <c r="DA307" s="24"/>
      <c r="DB307" s="24"/>
      <c r="DC307" s="24"/>
      <c r="DD307" s="24"/>
      <c r="DE307" s="24"/>
      <c r="DF307" s="24"/>
      <c r="DG307" s="24"/>
      <c r="DH307" s="24"/>
      <c r="DI307" s="24"/>
      <c r="DJ307" s="24"/>
      <c r="DK307" s="24"/>
      <c r="DL307" s="24"/>
      <c r="DM307" s="24"/>
      <c r="DN307" s="24"/>
      <c r="DO307" s="24"/>
      <c r="DP307" s="24"/>
      <c r="DQ307" s="24"/>
      <c r="DR307" s="24"/>
      <c r="DS307" s="24"/>
      <c r="DT307" s="24"/>
      <c r="DU307" s="24"/>
      <c r="DV307" s="24"/>
      <c r="DW307" s="24"/>
      <c r="DX307" s="24"/>
      <c r="DY307" s="24"/>
      <c r="DZ307" s="24"/>
      <c r="EA307" s="24"/>
      <c r="EB307" s="24"/>
      <c r="EC307" s="24"/>
      <c r="ED307" s="24"/>
      <c r="EE307" s="24"/>
      <c r="EF307" s="24"/>
      <c r="EG307" s="24"/>
      <c r="EH307" s="24"/>
      <c r="EI307" s="24"/>
      <c r="EJ307" s="24"/>
      <c r="EK307" s="24"/>
      <c r="EL307" s="24"/>
      <c r="EM307" s="24"/>
      <c r="EN307" s="24"/>
      <c r="EO307" s="24"/>
      <c r="EP307" s="24"/>
      <c r="EQ307" s="24"/>
      <c r="ER307" s="24"/>
      <c r="ES307" s="24"/>
      <c r="ET307" s="24"/>
      <c r="EU307" s="24"/>
      <c r="EV307" s="24"/>
      <c r="EW307" s="24"/>
      <c r="EX307" s="24"/>
      <c r="EY307" s="24"/>
      <c r="EZ307" s="24"/>
      <c r="FA307" s="24"/>
      <c r="FB307" s="24"/>
      <c r="FC307" s="24"/>
      <c r="FD307" s="24"/>
      <c r="FE307" s="24"/>
      <c r="FF307" s="24"/>
      <c r="FG307" s="24"/>
      <c r="FH307" s="24"/>
      <c r="FI307" s="24"/>
      <c r="FJ307" s="24"/>
      <c r="FK307" s="24"/>
      <c r="FL307" s="24"/>
      <c r="FM307" s="24"/>
      <c r="FN307" s="24"/>
      <c r="FO307" s="24"/>
      <c r="FP307" s="24"/>
      <c r="FQ307" s="24"/>
      <c r="FR307" s="24"/>
      <c r="FS307" s="24"/>
      <c r="FT307" s="24"/>
      <c r="FU307" s="24"/>
      <c r="FV307" s="24"/>
      <c r="FW307" s="24"/>
      <c r="FX307" s="24"/>
      <c r="FY307" s="24"/>
      <c r="FZ307" s="24"/>
      <c r="GA307" s="24"/>
      <c r="GB307" s="24"/>
      <c r="GC307" s="24"/>
      <c r="GD307" s="24"/>
      <c r="GE307" s="24"/>
      <c r="GF307" s="24"/>
      <c r="GG307" s="24"/>
      <c r="GH307" s="24"/>
      <c r="GI307" s="24"/>
      <c r="GJ307" s="24"/>
      <c r="GK307" s="24"/>
      <c r="GL307" s="24"/>
      <c r="GM307" s="24"/>
      <c r="GN307" s="24"/>
      <c r="GO307" s="24"/>
      <c r="GP307" s="24"/>
      <c r="GQ307" s="24"/>
      <c r="GR307" s="24"/>
      <c r="GS307" s="24"/>
      <c r="GT307" s="24"/>
      <c r="GU307" s="24"/>
      <c r="GV307" s="24"/>
      <c r="GW307" s="24"/>
      <c r="GX307" s="24"/>
      <c r="GY307" s="24"/>
      <c r="GZ307" s="24"/>
      <c r="HA307" s="24"/>
      <c r="HB307" s="24"/>
      <c r="HC307" s="24"/>
      <c r="HD307" s="24"/>
      <c r="HE307" s="24"/>
      <c r="HF307" s="24"/>
      <c r="HG307" s="24"/>
      <c r="HH307" s="24"/>
      <c r="HI307" s="24"/>
      <c r="HJ307" s="24"/>
      <c r="HK307" s="24"/>
      <c r="HL307" s="24"/>
      <c r="HM307" s="24"/>
      <c r="HN307" s="24"/>
      <c r="HO307" s="24"/>
      <c r="HP307" s="24"/>
      <c r="HQ307" s="24"/>
      <c r="HR307" s="24"/>
      <c r="HS307" s="24"/>
      <c r="HT307" s="24"/>
      <c r="HU307" s="24"/>
      <c r="HV307" s="24"/>
      <c r="HW307" s="24"/>
      <c r="HX307" s="24"/>
      <c r="HY307" s="24"/>
      <c r="HZ307" s="24"/>
      <c r="IA307" s="24"/>
      <c r="IB307" s="24"/>
      <c r="IC307" s="24"/>
      <c r="ID307" s="24"/>
      <c r="IE307" s="24"/>
      <c r="IF307" s="24"/>
      <c r="IG307" s="24"/>
      <c r="IH307" s="24"/>
      <c r="II307" s="24"/>
    </row>
    <row r="308" spans="1:243">
      <c r="A308" s="9">
        <v>43</v>
      </c>
      <c r="B308" s="11">
        <v>2.65</v>
      </c>
      <c r="C308" s="11">
        <v>53.4191</v>
      </c>
      <c r="D308" s="11">
        <v>57.571800000000003</v>
      </c>
      <c r="E308" s="11">
        <v>110.9909</v>
      </c>
      <c r="F308" s="11">
        <v>51.711300000000001</v>
      </c>
      <c r="G308" s="25">
        <v>2.9140000000000001</v>
      </c>
      <c r="M308" s="30">
        <f t="shared" si="176"/>
        <v>0</v>
      </c>
      <c r="N308" s="10">
        <v>277.83</v>
      </c>
      <c r="O308" s="10">
        <v>282</v>
      </c>
      <c r="P308" s="10">
        <v>313</v>
      </c>
      <c r="Q308" s="10">
        <v>232</v>
      </c>
      <c r="R308" s="10">
        <v>142.57</v>
      </c>
      <c r="S308" s="30">
        <f t="shared" si="178"/>
        <v>2</v>
      </c>
      <c r="T308" s="10" t="str">
        <f>T307</f>
        <v>Aortic Anomaly</v>
      </c>
      <c r="U308" s="10">
        <f t="shared" si="179"/>
        <v>4</v>
      </c>
    </row>
    <row r="309" spans="1:243">
      <c r="A309" s="9">
        <v>43</v>
      </c>
      <c r="B309" s="11">
        <v>6.3666999999999998</v>
      </c>
      <c r="C309" s="11">
        <v>35.729799999999997</v>
      </c>
      <c r="D309" s="11">
        <v>40.418300000000002</v>
      </c>
      <c r="E309" s="11">
        <v>76.147999999999996</v>
      </c>
      <c r="F309" s="11">
        <v>53.046599999999998</v>
      </c>
      <c r="G309" s="25">
        <v>4.8559999999999999</v>
      </c>
      <c r="M309" s="30">
        <f t="shared" si="176"/>
        <v>0</v>
      </c>
      <c r="N309" s="10">
        <f>N308</f>
        <v>277.83</v>
      </c>
      <c r="O309" s="10">
        <f t="shared" ref="O309:O310" si="217">O308</f>
        <v>282</v>
      </c>
      <c r="P309" s="10">
        <f t="shared" ref="P309:P310" si="218">P308</f>
        <v>313</v>
      </c>
      <c r="Q309" s="10">
        <f t="shared" ref="Q309:Q310" si="219">Q308</f>
        <v>232</v>
      </c>
      <c r="R309" s="10">
        <f t="shared" ref="R309:R310" si="220">R308</f>
        <v>142.57</v>
      </c>
      <c r="S309" s="30">
        <f t="shared" si="178"/>
        <v>2</v>
      </c>
      <c r="T309" s="10" t="str">
        <f>T308</f>
        <v>Aortic Anomaly</v>
      </c>
      <c r="U309" s="10">
        <f t="shared" si="179"/>
        <v>4</v>
      </c>
    </row>
    <row r="310" spans="1:243">
      <c r="A310" s="9">
        <v>43</v>
      </c>
      <c r="B310" s="11">
        <v>7.85</v>
      </c>
      <c r="C310" s="11">
        <v>31.0441</v>
      </c>
      <c r="D310" s="11">
        <v>33.143099999999997</v>
      </c>
      <c r="E310" s="11">
        <v>64.187200000000004</v>
      </c>
      <c r="F310" s="11">
        <v>51.973999999999997</v>
      </c>
      <c r="G310" s="25">
        <v>8.7528000000000006</v>
      </c>
      <c r="M310" s="30">
        <f t="shared" si="176"/>
        <v>0</v>
      </c>
      <c r="N310" s="10">
        <f>N309</f>
        <v>277.83</v>
      </c>
      <c r="O310" s="10">
        <f t="shared" si="217"/>
        <v>282</v>
      </c>
      <c r="P310" s="10">
        <f t="shared" si="218"/>
        <v>313</v>
      </c>
      <c r="Q310" s="10">
        <f t="shared" si="219"/>
        <v>232</v>
      </c>
      <c r="R310" s="10">
        <f t="shared" si="220"/>
        <v>142.57</v>
      </c>
      <c r="S310" s="30">
        <f t="shared" si="178"/>
        <v>2</v>
      </c>
      <c r="T310" s="10" t="str">
        <f>T309</f>
        <v>Aortic Anomaly</v>
      </c>
      <c r="U310" s="10">
        <f t="shared" si="179"/>
        <v>4</v>
      </c>
    </row>
    <row r="311" spans="1:243" s="28" customFormat="1" ht="12.75" customHeight="1">
      <c r="A311" s="21">
        <v>44</v>
      </c>
      <c r="B311" s="22">
        <v>-1.9333</v>
      </c>
      <c r="C311" s="22">
        <v>26.571100000000001</v>
      </c>
      <c r="D311" s="22">
        <v>27.180199999999999</v>
      </c>
      <c r="E311" s="22">
        <v>53.751300000000001</v>
      </c>
      <c r="F311" s="22">
        <v>50.505600000000001</v>
      </c>
      <c r="G311" s="27">
        <v>7.1829999999999998</v>
      </c>
      <c r="H311" s="24">
        <v>83.5</v>
      </c>
      <c r="I311" s="24">
        <v>83.5</v>
      </c>
      <c r="J311" s="24">
        <v>85</v>
      </c>
      <c r="K311" s="24">
        <v>82</v>
      </c>
      <c r="L311" s="24">
        <v>0</v>
      </c>
      <c r="M311" s="30">
        <f t="shared" si="176"/>
        <v>0</v>
      </c>
      <c r="N311" s="24"/>
      <c r="O311" s="24"/>
      <c r="P311" s="24"/>
      <c r="Q311" s="24"/>
      <c r="R311" s="24"/>
      <c r="S311" s="30">
        <f t="shared" si="178"/>
        <v>0</v>
      </c>
      <c r="T311" s="24" t="s">
        <v>28</v>
      </c>
      <c r="U311" s="24">
        <f t="shared" si="179"/>
        <v>1</v>
      </c>
      <c r="V311" s="4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  <c r="CR311" s="24"/>
      <c r="CS311" s="24"/>
      <c r="CT311" s="24"/>
      <c r="CU311" s="24"/>
      <c r="CV311" s="24"/>
      <c r="CW311" s="24"/>
      <c r="CX311" s="24"/>
      <c r="CY311" s="24"/>
      <c r="CZ311" s="24"/>
      <c r="DA311" s="24"/>
      <c r="DB311" s="24"/>
      <c r="DC311" s="24"/>
      <c r="DD311" s="24"/>
      <c r="DE311" s="24"/>
      <c r="DF311" s="24"/>
      <c r="DG311" s="24"/>
      <c r="DH311" s="24"/>
      <c r="DI311" s="24"/>
      <c r="DJ311" s="24"/>
      <c r="DK311" s="24"/>
      <c r="DL311" s="24"/>
      <c r="DM311" s="24"/>
      <c r="DN311" s="24"/>
      <c r="DO311" s="24"/>
      <c r="DP311" s="24"/>
      <c r="DQ311" s="24"/>
      <c r="DR311" s="24"/>
      <c r="DS311" s="24"/>
      <c r="DT311" s="24"/>
      <c r="DU311" s="24"/>
      <c r="DV311" s="24"/>
      <c r="DW311" s="24"/>
      <c r="DX311" s="24"/>
      <c r="DY311" s="24"/>
      <c r="DZ311" s="24"/>
      <c r="EA311" s="24"/>
      <c r="EB311" s="24"/>
      <c r="EC311" s="24"/>
      <c r="ED311" s="24"/>
      <c r="EE311" s="24"/>
      <c r="EF311" s="24"/>
      <c r="EG311" s="24"/>
      <c r="EH311" s="24"/>
      <c r="EI311" s="24"/>
      <c r="EJ311" s="24"/>
      <c r="EK311" s="24"/>
      <c r="EL311" s="24"/>
      <c r="EM311" s="24"/>
      <c r="EN311" s="24"/>
      <c r="EO311" s="24"/>
      <c r="EP311" s="24"/>
      <c r="EQ311" s="24"/>
      <c r="ER311" s="24"/>
      <c r="ES311" s="24"/>
      <c r="ET311" s="24"/>
      <c r="EU311" s="24"/>
      <c r="EV311" s="24"/>
      <c r="EW311" s="24"/>
      <c r="EX311" s="24"/>
      <c r="EY311" s="24"/>
      <c r="EZ311" s="24"/>
      <c r="FA311" s="24"/>
      <c r="FB311" s="24"/>
      <c r="FC311" s="24"/>
      <c r="FD311" s="24"/>
      <c r="FE311" s="24"/>
      <c r="FF311" s="24"/>
      <c r="FG311" s="24"/>
      <c r="FH311" s="24"/>
      <c r="FI311" s="24"/>
      <c r="FJ311" s="24"/>
      <c r="FK311" s="24"/>
      <c r="FL311" s="24"/>
      <c r="FM311" s="24"/>
      <c r="FN311" s="24"/>
      <c r="FO311" s="24"/>
      <c r="FP311" s="24"/>
      <c r="FQ311" s="24"/>
      <c r="FR311" s="24"/>
      <c r="FS311" s="24"/>
      <c r="FT311" s="24"/>
      <c r="FU311" s="24"/>
      <c r="FV311" s="24"/>
      <c r="FW311" s="24"/>
      <c r="FX311" s="24"/>
      <c r="FY311" s="24"/>
      <c r="FZ311" s="24"/>
      <c r="GA311" s="24"/>
      <c r="GB311" s="24"/>
      <c r="GC311" s="24"/>
      <c r="GD311" s="24"/>
      <c r="GE311" s="24"/>
      <c r="GF311" s="24"/>
      <c r="GG311" s="24"/>
      <c r="GH311" s="24"/>
      <c r="GI311" s="24"/>
      <c r="GJ311" s="24"/>
      <c r="GK311" s="24"/>
      <c r="GL311" s="24"/>
      <c r="GM311" s="24"/>
      <c r="GN311" s="24"/>
      <c r="GO311" s="24"/>
      <c r="GP311" s="24"/>
      <c r="GQ311" s="24"/>
      <c r="GR311" s="24"/>
      <c r="GS311" s="24"/>
      <c r="GT311" s="24"/>
      <c r="GU311" s="24"/>
      <c r="GV311" s="24"/>
      <c r="GW311" s="24"/>
      <c r="GX311" s="24"/>
      <c r="GY311" s="24"/>
      <c r="GZ311" s="24"/>
      <c r="HA311" s="24"/>
      <c r="HB311" s="24"/>
      <c r="HC311" s="24"/>
      <c r="HD311" s="24"/>
      <c r="HE311" s="24"/>
      <c r="HF311" s="24"/>
      <c r="HG311" s="24"/>
      <c r="HH311" s="24"/>
      <c r="HI311" s="24"/>
      <c r="HJ311" s="24"/>
      <c r="HK311" s="24"/>
      <c r="HL311" s="24"/>
      <c r="HM311" s="24"/>
      <c r="HN311" s="24"/>
      <c r="HO311" s="24"/>
      <c r="HP311" s="24"/>
      <c r="HQ311" s="24"/>
      <c r="HR311" s="24"/>
      <c r="HS311" s="24"/>
      <c r="HT311" s="24"/>
      <c r="HU311" s="24"/>
      <c r="HV311" s="24"/>
      <c r="HW311" s="24"/>
      <c r="HX311" s="24"/>
      <c r="HY311" s="24"/>
      <c r="HZ311" s="24"/>
      <c r="IA311" s="24"/>
      <c r="IB311" s="24"/>
      <c r="IC311" s="24"/>
      <c r="ID311" s="24"/>
      <c r="IE311" s="24"/>
      <c r="IF311" s="24"/>
      <c r="IG311" s="24"/>
      <c r="IH311" s="24"/>
      <c r="II311" s="24"/>
    </row>
    <row r="312" spans="1:243">
      <c r="A312" s="9">
        <v>44</v>
      </c>
      <c r="B312" s="11">
        <v>1.45</v>
      </c>
      <c r="C312" s="11">
        <v>43.015300000000003</v>
      </c>
      <c r="D312" s="11">
        <v>34.177300000000002</v>
      </c>
      <c r="E312" s="11">
        <v>77.192599999999999</v>
      </c>
      <c r="F312" s="11">
        <v>44.153199999999998</v>
      </c>
      <c r="G312" s="25">
        <v>12.025499999999999</v>
      </c>
      <c r="M312" s="30">
        <f t="shared" si="176"/>
        <v>0</v>
      </c>
      <c r="N312" s="10">
        <v>203</v>
      </c>
      <c r="O312" s="10">
        <v>129</v>
      </c>
      <c r="P312" s="10">
        <v>434</v>
      </c>
      <c r="Q312" s="10">
        <v>80</v>
      </c>
      <c r="R312" s="10">
        <v>26.24</v>
      </c>
      <c r="S312" s="30">
        <f t="shared" si="178"/>
        <v>1</v>
      </c>
      <c r="T312" s="10" t="str">
        <f>T311</f>
        <v>HLHS</v>
      </c>
      <c r="U312" s="10">
        <f t="shared" si="179"/>
        <v>1</v>
      </c>
    </row>
    <row r="313" spans="1:243">
      <c r="A313" s="9">
        <v>44</v>
      </c>
      <c r="B313" s="11">
        <v>4.5667</v>
      </c>
      <c r="C313" s="11">
        <v>32.232799999999997</v>
      </c>
      <c r="D313" s="11">
        <v>37.115200000000002</v>
      </c>
      <c r="E313" s="11">
        <v>69.347999999999999</v>
      </c>
      <c r="F313" s="11">
        <v>53.381500000000003</v>
      </c>
      <c r="G313" s="25">
        <v>5.5033000000000003</v>
      </c>
      <c r="M313" s="30">
        <f t="shared" si="176"/>
        <v>0</v>
      </c>
      <c r="N313" s="10">
        <f>N312</f>
        <v>203</v>
      </c>
      <c r="O313" s="10">
        <f t="shared" ref="O313:O316" si="221">O312</f>
        <v>129</v>
      </c>
      <c r="P313" s="10">
        <f t="shared" ref="P313:P316" si="222">P312</f>
        <v>434</v>
      </c>
      <c r="Q313" s="10">
        <f t="shared" ref="Q313:Q316" si="223">Q312</f>
        <v>80</v>
      </c>
      <c r="R313" s="10">
        <f t="shared" ref="R313:R316" si="224">R312</f>
        <v>26.24</v>
      </c>
      <c r="S313" s="30">
        <f t="shared" si="178"/>
        <v>1</v>
      </c>
      <c r="T313" s="10" t="str">
        <f t="shared" ref="T313:T315" si="225">T312</f>
        <v>HLHS</v>
      </c>
      <c r="U313" s="10">
        <f t="shared" si="179"/>
        <v>1</v>
      </c>
    </row>
    <row r="314" spans="1:243">
      <c r="A314" s="9">
        <v>44</v>
      </c>
      <c r="B314" s="11">
        <v>6.6333000000000002</v>
      </c>
      <c r="C314" s="11">
        <v>27.3809</v>
      </c>
      <c r="D314" s="11">
        <v>27.515899999999998</v>
      </c>
      <c r="E314" s="11">
        <v>54.896799999999999</v>
      </c>
      <c r="F314" s="11">
        <v>50.141199999999998</v>
      </c>
      <c r="G314" s="25">
        <v>11.3368</v>
      </c>
      <c r="M314" s="30">
        <f t="shared" si="176"/>
        <v>0</v>
      </c>
      <c r="N314" s="10">
        <f t="shared" ref="N314:N315" si="226">N313</f>
        <v>203</v>
      </c>
      <c r="O314" s="10">
        <f t="shared" si="221"/>
        <v>129</v>
      </c>
      <c r="P314" s="10">
        <f t="shared" si="222"/>
        <v>434</v>
      </c>
      <c r="Q314" s="10">
        <f t="shared" si="223"/>
        <v>80</v>
      </c>
      <c r="R314" s="10">
        <f t="shared" si="224"/>
        <v>26.24</v>
      </c>
      <c r="S314" s="30">
        <f t="shared" si="178"/>
        <v>1</v>
      </c>
      <c r="T314" s="10" t="str">
        <f t="shared" si="225"/>
        <v>HLHS</v>
      </c>
      <c r="U314" s="10">
        <f t="shared" si="179"/>
        <v>1</v>
      </c>
    </row>
    <row r="315" spans="1:243">
      <c r="A315" s="9">
        <v>44</v>
      </c>
      <c r="B315" s="11">
        <v>9.1667000000000005</v>
      </c>
      <c r="C315" s="11">
        <v>29.681799999999999</v>
      </c>
      <c r="D315" s="11">
        <v>32.096400000000003</v>
      </c>
      <c r="E315" s="11">
        <v>61.778199999999998</v>
      </c>
      <c r="F315" s="11">
        <v>51.910800000000002</v>
      </c>
      <c r="G315" s="25">
        <v>6.9419000000000004</v>
      </c>
      <c r="M315" s="30">
        <f t="shared" si="176"/>
        <v>0</v>
      </c>
      <c r="N315" s="10">
        <f t="shared" si="226"/>
        <v>203</v>
      </c>
      <c r="O315" s="10">
        <f t="shared" si="221"/>
        <v>129</v>
      </c>
      <c r="P315" s="10">
        <f t="shared" si="222"/>
        <v>434</v>
      </c>
      <c r="Q315" s="10">
        <f t="shared" si="223"/>
        <v>80</v>
      </c>
      <c r="R315" s="10">
        <f t="shared" si="224"/>
        <v>26.24</v>
      </c>
      <c r="S315" s="30">
        <f t="shared" si="178"/>
        <v>1</v>
      </c>
      <c r="T315" s="10" t="str">
        <f t="shared" si="225"/>
        <v>HLHS</v>
      </c>
      <c r="U315" s="10">
        <f t="shared" si="179"/>
        <v>1</v>
      </c>
    </row>
    <row r="316" spans="1:243">
      <c r="A316" s="9">
        <v>44</v>
      </c>
      <c r="B316" s="11">
        <v>10.6333</v>
      </c>
      <c r="C316" s="11">
        <v>37.774900000000002</v>
      </c>
      <c r="D316" s="11">
        <v>29.3504</v>
      </c>
      <c r="E316" s="11">
        <v>67.125299999999996</v>
      </c>
      <c r="F316" s="11">
        <v>43.468699999999998</v>
      </c>
      <c r="G316" s="25">
        <v>7.4744000000000002</v>
      </c>
      <c r="M316" s="30">
        <f t="shared" si="176"/>
        <v>0</v>
      </c>
      <c r="N316" s="10">
        <f>N315</f>
        <v>203</v>
      </c>
      <c r="O316" s="10">
        <f t="shared" si="221"/>
        <v>129</v>
      </c>
      <c r="P316" s="10">
        <f t="shared" si="222"/>
        <v>434</v>
      </c>
      <c r="Q316" s="10">
        <f t="shared" si="223"/>
        <v>80</v>
      </c>
      <c r="R316" s="10">
        <f t="shared" si="224"/>
        <v>26.24</v>
      </c>
      <c r="S316" s="30">
        <f t="shared" si="178"/>
        <v>1</v>
      </c>
      <c r="T316" s="10" t="str">
        <f>T315</f>
        <v>HLHS</v>
      </c>
      <c r="U316" s="10">
        <f t="shared" si="179"/>
        <v>1</v>
      </c>
    </row>
    <row r="317" spans="1:243" s="28" customFormat="1">
      <c r="A317" s="21">
        <v>45</v>
      </c>
      <c r="B317" s="22">
        <v>-2.5</v>
      </c>
      <c r="C317" s="22">
        <v>14.752700000000001</v>
      </c>
      <c r="D317" s="22">
        <v>4.0663</v>
      </c>
      <c r="E317" s="22">
        <v>18.819099999999999</v>
      </c>
      <c r="F317" s="22">
        <v>19.438300000000002</v>
      </c>
      <c r="G317" s="27" t="s">
        <v>8</v>
      </c>
      <c r="H317" s="24">
        <v>82</v>
      </c>
      <c r="I317" s="24">
        <v>82</v>
      </c>
      <c r="J317" s="24">
        <v>82</v>
      </c>
      <c r="K317" s="24">
        <v>82</v>
      </c>
      <c r="L317" s="24">
        <v>289.69</v>
      </c>
      <c r="M317" s="30">
        <f t="shared" si="176"/>
        <v>2</v>
      </c>
      <c r="N317" s="24"/>
      <c r="O317" s="24"/>
      <c r="P317" s="24"/>
      <c r="Q317" s="24"/>
      <c r="R317" s="24"/>
      <c r="S317" s="30">
        <f t="shared" si="178"/>
        <v>0</v>
      </c>
      <c r="T317" s="24" t="s">
        <v>28</v>
      </c>
      <c r="U317" s="24">
        <f t="shared" si="179"/>
        <v>1</v>
      </c>
      <c r="V317" s="4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  <c r="BZ317" s="24"/>
      <c r="CA317" s="24"/>
      <c r="CB317" s="24"/>
      <c r="CC317" s="24"/>
      <c r="CD317" s="24"/>
      <c r="CE317" s="24"/>
      <c r="CF317" s="24"/>
      <c r="CG317" s="24"/>
      <c r="CH317" s="24"/>
      <c r="CI317" s="24"/>
      <c r="CJ317" s="24"/>
      <c r="CK317" s="24"/>
      <c r="CL317" s="24"/>
      <c r="CM317" s="24"/>
      <c r="CN317" s="24"/>
      <c r="CO317" s="24"/>
      <c r="CP317" s="24"/>
      <c r="CQ317" s="24"/>
      <c r="CR317" s="24"/>
      <c r="CS317" s="24"/>
      <c r="CT317" s="24"/>
      <c r="CU317" s="24"/>
      <c r="CV317" s="24"/>
      <c r="CW317" s="24"/>
      <c r="CX317" s="24"/>
      <c r="CY317" s="24"/>
      <c r="CZ317" s="24"/>
      <c r="DA317" s="24"/>
      <c r="DB317" s="24"/>
      <c r="DC317" s="24"/>
      <c r="DD317" s="24"/>
      <c r="DE317" s="24"/>
      <c r="DF317" s="24"/>
      <c r="DG317" s="24"/>
      <c r="DH317" s="24"/>
      <c r="DI317" s="24"/>
      <c r="DJ317" s="24"/>
      <c r="DK317" s="24"/>
      <c r="DL317" s="24"/>
      <c r="DM317" s="24"/>
      <c r="DN317" s="24"/>
      <c r="DO317" s="24"/>
      <c r="DP317" s="24"/>
      <c r="DQ317" s="24"/>
      <c r="DR317" s="24"/>
      <c r="DS317" s="24"/>
      <c r="DT317" s="24"/>
      <c r="DU317" s="24"/>
      <c r="DV317" s="24"/>
      <c r="DW317" s="24"/>
      <c r="DX317" s="24"/>
      <c r="DY317" s="24"/>
      <c r="DZ317" s="24"/>
      <c r="EA317" s="24"/>
      <c r="EB317" s="24"/>
      <c r="EC317" s="24"/>
      <c r="ED317" s="24"/>
      <c r="EE317" s="24"/>
      <c r="EF317" s="24"/>
      <c r="EG317" s="24"/>
      <c r="EH317" s="24"/>
      <c r="EI317" s="24"/>
      <c r="EJ317" s="24"/>
      <c r="EK317" s="24"/>
      <c r="EL317" s="24"/>
      <c r="EM317" s="24"/>
      <c r="EN317" s="24"/>
      <c r="EO317" s="24"/>
      <c r="EP317" s="24"/>
      <c r="EQ317" s="24"/>
      <c r="ER317" s="24"/>
      <c r="ES317" s="24"/>
      <c r="ET317" s="24"/>
      <c r="EU317" s="24"/>
      <c r="EV317" s="24"/>
      <c r="EW317" s="24"/>
      <c r="EX317" s="24"/>
      <c r="EY317" s="24"/>
      <c r="EZ317" s="24"/>
      <c r="FA317" s="24"/>
      <c r="FB317" s="24"/>
      <c r="FC317" s="24"/>
      <c r="FD317" s="24"/>
      <c r="FE317" s="24"/>
      <c r="FF317" s="24"/>
      <c r="FG317" s="24"/>
      <c r="FH317" s="24"/>
      <c r="FI317" s="24"/>
      <c r="FJ317" s="24"/>
      <c r="FK317" s="24"/>
      <c r="FL317" s="24"/>
      <c r="FM317" s="24"/>
      <c r="FN317" s="24"/>
      <c r="FO317" s="24"/>
      <c r="FP317" s="24"/>
      <c r="FQ317" s="24"/>
      <c r="FR317" s="24"/>
      <c r="FS317" s="24"/>
      <c r="FT317" s="24"/>
      <c r="FU317" s="24"/>
      <c r="FV317" s="24"/>
      <c r="FW317" s="24"/>
      <c r="FX317" s="24"/>
      <c r="FY317" s="24"/>
      <c r="FZ317" s="24"/>
      <c r="GA317" s="24"/>
      <c r="GB317" s="24"/>
      <c r="GC317" s="24"/>
      <c r="GD317" s="24"/>
      <c r="GE317" s="24"/>
      <c r="GF317" s="24"/>
      <c r="GG317" s="24"/>
      <c r="GH317" s="24"/>
      <c r="GI317" s="24"/>
      <c r="GJ317" s="24"/>
      <c r="GK317" s="24"/>
      <c r="GL317" s="24"/>
      <c r="GM317" s="24"/>
      <c r="GN317" s="24"/>
      <c r="GO317" s="24"/>
      <c r="GP317" s="24"/>
      <c r="GQ317" s="24"/>
      <c r="GR317" s="24"/>
      <c r="GS317" s="24"/>
      <c r="GT317" s="24"/>
      <c r="GU317" s="24"/>
      <c r="GV317" s="24"/>
      <c r="GW317" s="24"/>
      <c r="GX317" s="24"/>
      <c r="GY317" s="24"/>
      <c r="GZ317" s="24"/>
      <c r="HA317" s="24"/>
      <c r="HB317" s="24"/>
      <c r="HC317" s="24"/>
      <c r="HD317" s="24"/>
      <c r="HE317" s="24"/>
      <c r="HF317" s="24"/>
      <c r="HG317" s="24"/>
      <c r="HH317" s="24"/>
      <c r="HI317" s="24"/>
      <c r="HJ317" s="24"/>
      <c r="HK317" s="24"/>
      <c r="HL317" s="24"/>
      <c r="HM317" s="24"/>
      <c r="HN317" s="24"/>
      <c r="HO317" s="24"/>
      <c r="HP317" s="24"/>
      <c r="HQ317" s="24"/>
      <c r="HR317" s="24"/>
      <c r="HS317" s="24"/>
      <c r="HT317" s="24"/>
      <c r="HU317" s="24"/>
      <c r="HV317" s="24"/>
      <c r="HW317" s="24"/>
      <c r="HX317" s="24"/>
      <c r="HY317" s="24"/>
      <c r="HZ317" s="24"/>
      <c r="IA317" s="24"/>
      <c r="IB317" s="24"/>
      <c r="IC317" s="24"/>
      <c r="ID317" s="24"/>
      <c r="IE317" s="24"/>
      <c r="IF317" s="24"/>
      <c r="IG317" s="24"/>
      <c r="IH317" s="24"/>
      <c r="II317" s="24"/>
    </row>
    <row r="318" spans="1:243">
      <c r="A318" s="9">
        <v>45</v>
      </c>
      <c r="B318" s="11">
        <v>3.4333</v>
      </c>
      <c r="C318" s="11">
        <v>51.369700000000002</v>
      </c>
      <c r="D318" s="11">
        <v>36.754399999999997</v>
      </c>
      <c r="E318" s="11">
        <v>88.124099999999999</v>
      </c>
      <c r="F318" s="11">
        <v>41.786799999999999</v>
      </c>
      <c r="G318" s="25">
        <v>7.7508999999999997</v>
      </c>
      <c r="M318" s="30">
        <f t="shared" si="176"/>
        <v>0</v>
      </c>
      <c r="N318" s="10">
        <v>409.5</v>
      </c>
      <c r="O318" s="10">
        <v>408.5</v>
      </c>
      <c r="P318" s="10">
        <v>431</v>
      </c>
      <c r="Q318" s="10">
        <v>390</v>
      </c>
      <c r="R318" s="10">
        <v>2018.74</v>
      </c>
      <c r="S318" s="30">
        <f t="shared" si="178"/>
        <v>3</v>
      </c>
      <c r="T318" s="10" t="str">
        <f>T317</f>
        <v>HLHS</v>
      </c>
      <c r="U318" s="10">
        <f t="shared" si="179"/>
        <v>1</v>
      </c>
    </row>
    <row r="319" spans="1:243">
      <c r="A319" s="9">
        <v>45</v>
      </c>
      <c r="B319" s="11">
        <v>5.7332999999999998</v>
      </c>
      <c r="C319" s="11">
        <v>39.2986</v>
      </c>
      <c r="D319" s="11">
        <v>12.4992</v>
      </c>
      <c r="E319" s="11">
        <v>51.797800000000002</v>
      </c>
      <c r="F319" s="11">
        <v>24.235199999999999</v>
      </c>
      <c r="G319" s="25">
        <v>10.6776</v>
      </c>
      <c r="M319" s="30">
        <f t="shared" si="176"/>
        <v>0</v>
      </c>
      <c r="N319" s="10">
        <f>N318</f>
        <v>409.5</v>
      </c>
      <c r="O319" s="10">
        <f t="shared" ref="O319:O322" si="227">O318</f>
        <v>408.5</v>
      </c>
      <c r="P319" s="10">
        <f t="shared" ref="P319:P322" si="228">P318</f>
        <v>431</v>
      </c>
      <c r="Q319" s="10">
        <f t="shared" ref="Q319:Q322" si="229">Q318</f>
        <v>390</v>
      </c>
      <c r="R319" s="10">
        <f t="shared" ref="R319:R322" si="230">R318</f>
        <v>2018.74</v>
      </c>
      <c r="S319" s="30">
        <f t="shared" si="178"/>
        <v>3</v>
      </c>
      <c r="T319" s="10" t="str">
        <f t="shared" ref="T319:T321" si="231">T318</f>
        <v>HLHS</v>
      </c>
      <c r="U319" s="10">
        <f t="shared" si="179"/>
        <v>1</v>
      </c>
    </row>
    <row r="320" spans="1:243">
      <c r="A320" s="9">
        <v>45</v>
      </c>
      <c r="B320" s="11">
        <v>7.7667000000000002</v>
      </c>
      <c r="C320" s="11">
        <v>41.575899999999997</v>
      </c>
      <c r="D320" s="11">
        <v>21.191299999999998</v>
      </c>
      <c r="E320" s="11">
        <v>62.767299999999999</v>
      </c>
      <c r="F320" s="11">
        <v>33.740099999999998</v>
      </c>
      <c r="G320" s="25">
        <v>11.3331</v>
      </c>
      <c r="M320" s="30">
        <f t="shared" si="176"/>
        <v>0</v>
      </c>
      <c r="N320" s="10">
        <f t="shared" ref="N320:N321" si="232">N319</f>
        <v>409.5</v>
      </c>
      <c r="O320" s="10">
        <f t="shared" si="227"/>
        <v>408.5</v>
      </c>
      <c r="P320" s="10">
        <f t="shared" si="228"/>
        <v>431</v>
      </c>
      <c r="Q320" s="10">
        <f t="shared" si="229"/>
        <v>390</v>
      </c>
      <c r="R320" s="10">
        <f t="shared" si="230"/>
        <v>2018.74</v>
      </c>
      <c r="S320" s="30">
        <f t="shared" si="178"/>
        <v>3</v>
      </c>
      <c r="T320" s="10" t="str">
        <f t="shared" si="231"/>
        <v>HLHS</v>
      </c>
      <c r="U320" s="10">
        <f t="shared" si="179"/>
        <v>1</v>
      </c>
    </row>
    <row r="321" spans="1:243">
      <c r="A321" s="9">
        <v>45</v>
      </c>
      <c r="B321" s="11">
        <v>9.7166999999999994</v>
      </c>
      <c r="C321" s="11">
        <v>35.301900000000003</v>
      </c>
      <c r="D321" s="11">
        <v>16.104099999999999</v>
      </c>
      <c r="E321" s="11">
        <v>51.405999999999999</v>
      </c>
      <c r="F321" s="11">
        <v>31.1539</v>
      </c>
      <c r="G321" s="25">
        <v>10.5794</v>
      </c>
      <c r="M321" s="30">
        <f t="shared" si="176"/>
        <v>0</v>
      </c>
      <c r="N321" s="10">
        <f t="shared" si="232"/>
        <v>409.5</v>
      </c>
      <c r="O321" s="10">
        <f t="shared" si="227"/>
        <v>408.5</v>
      </c>
      <c r="P321" s="10">
        <f t="shared" si="228"/>
        <v>431</v>
      </c>
      <c r="Q321" s="10">
        <f t="shared" si="229"/>
        <v>390</v>
      </c>
      <c r="R321" s="10">
        <f t="shared" si="230"/>
        <v>2018.74</v>
      </c>
      <c r="S321" s="30">
        <f t="shared" si="178"/>
        <v>3</v>
      </c>
      <c r="T321" s="10" t="str">
        <f t="shared" si="231"/>
        <v>HLHS</v>
      </c>
      <c r="U321" s="10">
        <f t="shared" si="179"/>
        <v>1</v>
      </c>
    </row>
    <row r="322" spans="1:243">
      <c r="A322" s="9">
        <v>45</v>
      </c>
      <c r="B322" s="11">
        <v>11.966699999999999</v>
      </c>
      <c r="C322" s="11">
        <v>29.799199999999999</v>
      </c>
      <c r="D322" s="11">
        <v>13.017799999999999</v>
      </c>
      <c r="E322" s="11">
        <v>42.817</v>
      </c>
      <c r="F322" s="11">
        <v>30.398599999999998</v>
      </c>
      <c r="G322" s="25">
        <v>10.7021</v>
      </c>
      <c r="M322" s="30">
        <f t="shared" si="176"/>
        <v>0</v>
      </c>
      <c r="N322" s="10">
        <f>N321</f>
        <v>409.5</v>
      </c>
      <c r="O322" s="10">
        <f t="shared" si="227"/>
        <v>408.5</v>
      </c>
      <c r="P322" s="10">
        <f t="shared" si="228"/>
        <v>431</v>
      </c>
      <c r="Q322" s="10">
        <f t="shared" si="229"/>
        <v>390</v>
      </c>
      <c r="R322" s="10">
        <f t="shared" si="230"/>
        <v>2018.74</v>
      </c>
      <c r="S322" s="30">
        <f t="shared" si="178"/>
        <v>3</v>
      </c>
      <c r="T322" s="10" t="str">
        <f>T321</f>
        <v>HLHS</v>
      </c>
      <c r="U322" s="10">
        <f t="shared" si="179"/>
        <v>1</v>
      </c>
    </row>
    <row r="323" spans="1:243" s="28" customFormat="1">
      <c r="A323" s="21">
        <v>46</v>
      </c>
      <c r="B323" s="22">
        <v>-3.0333000000000001</v>
      </c>
      <c r="C323" s="22">
        <v>27.0107</v>
      </c>
      <c r="D323" s="22">
        <v>25.8459</v>
      </c>
      <c r="E323" s="22">
        <v>52.856499999999997</v>
      </c>
      <c r="F323" s="22">
        <v>48.9069</v>
      </c>
      <c r="G323" s="27">
        <v>5.468</v>
      </c>
      <c r="H323" s="24">
        <v>160</v>
      </c>
      <c r="I323" s="24">
        <v>160</v>
      </c>
      <c r="J323" s="24">
        <v>160</v>
      </c>
      <c r="K323" s="24">
        <v>160</v>
      </c>
      <c r="L323" s="24">
        <v>0</v>
      </c>
      <c r="M323" s="30">
        <f t="shared" ref="M323:M386" si="233">IF(L323&gt;10000, "NaN",IF(L323&gt;500,3,IF(L323&gt;72,2,IF(L323&gt;0,1,IF(0=L323,0,"NaN")))))</f>
        <v>0</v>
      </c>
      <c r="N323" s="24"/>
      <c r="O323" s="24"/>
      <c r="P323" s="24"/>
      <c r="Q323" s="24"/>
      <c r="R323" s="24"/>
      <c r="S323" s="30">
        <f t="shared" ref="S323:S386" si="234">IF(R323&gt;10000, "NaN",IF(R323&gt;500,3,IF(R323&gt;72,2,IF(R323&gt;0,1,IF(0=R323,0,"NaN")))))</f>
        <v>0</v>
      </c>
      <c r="T323" s="24" t="s">
        <v>28</v>
      </c>
      <c r="U323" s="24">
        <f t="shared" ref="U323:U386" si="235">IF(T323="HLHS",1,IF(T323="TGA",2,IF(T323="ToF",3,IF(T323="Aortic Anomaly",4,5))))</f>
        <v>1</v>
      </c>
      <c r="V323" s="4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  <c r="BZ323" s="24"/>
      <c r="CA323" s="24"/>
      <c r="CB323" s="24"/>
      <c r="CC323" s="24"/>
      <c r="CD323" s="24"/>
      <c r="CE323" s="24"/>
      <c r="CF323" s="24"/>
      <c r="CG323" s="24"/>
      <c r="CH323" s="24"/>
      <c r="CI323" s="24"/>
      <c r="CJ323" s="24"/>
      <c r="CK323" s="24"/>
      <c r="CL323" s="24"/>
      <c r="CM323" s="24"/>
      <c r="CN323" s="24"/>
      <c r="CO323" s="24"/>
      <c r="CP323" s="24"/>
      <c r="CQ323" s="24"/>
      <c r="CR323" s="24"/>
      <c r="CS323" s="24"/>
      <c r="CT323" s="24"/>
      <c r="CU323" s="24"/>
      <c r="CV323" s="24"/>
      <c r="CW323" s="24"/>
      <c r="CX323" s="24"/>
      <c r="CY323" s="24"/>
      <c r="CZ323" s="24"/>
      <c r="DA323" s="24"/>
      <c r="DB323" s="24"/>
      <c r="DC323" s="24"/>
      <c r="DD323" s="24"/>
      <c r="DE323" s="24"/>
      <c r="DF323" s="24"/>
      <c r="DG323" s="24"/>
      <c r="DH323" s="24"/>
      <c r="DI323" s="24"/>
      <c r="DJ323" s="24"/>
      <c r="DK323" s="24"/>
      <c r="DL323" s="24"/>
      <c r="DM323" s="24"/>
      <c r="DN323" s="24"/>
      <c r="DO323" s="24"/>
      <c r="DP323" s="24"/>
      <c r="DQ323" s="24"/>
      <c r="DR323" s="24"/>
      <c r="DS323" s="24"/>
      <c r="DT323" s="24"/>
      <c r="DU323" s="24"/>
      <c r="DV323" s="24"/>
      <c r="DW323" s="24"/>
      <c r="DX323" s="24"/>
      <c r="DY323" s="24"/>
      <c r="DZ323" s="24"/>
      <c r="EA323" s="24"/>
      <c r="EB323" s="24"/>
      <c r="EC323" s="24"/>
      <c r="ED323" s="24"/>
      <c r="EE323" s="24"/>
      <c r="EF323" s="24"/>
      <c r="EG323" s="24"/>
      <c r="EH323" s="24"/>
      <c r="EI323" s="24"/>
      <c r="EJ323" s="24"/>
      <c r="EK323" s="24"/>
      <c r="EL323" s="24"/>
      <c r="EM323" s="24"/>
      <c r="EN323" s="24"/>
      <c r="EO323" s="24"/>
      <c r="EP323" s="24"/>
      <c r="EQ323" s="24"/>
      <c r="ER323" s="24"/>
      <c r="ES323" s="24"/>
      <c r="ET323" s="24"/>
      <c r="EU323" s="24"/>
      <c r="EV323" s="24"/>
      <c r="EW323" s="24"/>
      <c r="EX323" s="24"/>
      <c r="EY323" s="24"/>
      <c r="EZ323" s="24"/>
      <c r="FA323" s="24"/>
      <c r="FB323" s="24"/>
      <c r="FC323" s="24"/>
      <c r="FD323" s="24"/>
      <c r="FE323" s="24"/>
      <c r="FF323" s="24"/>
      <c r="FG323" s="24"/>
      <c r="FH323" s="24"/>
      <c r="FI323" s="24"/>
      <c r="FJ323" s="24"/>
      <c r="FK323" s="24"/>
      <c r="FL323" s="24"/>
      <c r="FM323" s="24"/>
      <c r="FN323" s="24"/>
      <c r="FO323" s="24"/>
      <c r="FP323" s="24"/>
      <c r="FQ323" s="24"/>
      <c r="FR323" s="24"/>
      <c r="FS323" s="24"/>
      <c r="FT323" s="24"/>
      <c r="FU323" s="24"/>
      <c r="FV323" s="24"/>
      <c r="FW323" s="24"/>
      <c r="FX323" s="24"/>
      <c r="FY323" s="24"/>
      <c r="FZ323" s="24"/>
      <c r="GA323" s="24"/>
      <c r="GB323" s="24"/>
      <c r="GC323" s="24"/>
      <c r="GD323" s="24"/>
      <c r="GE323" s="24"/>
      <c r="GF323" s="24"/>
      <c r="GG323" s="24"/>
      <c r="GH323" s="24"/>
      <c r="GI323" s="24"/>
      <c r="GJ323" s="24"/>
      <c r="GK323" s="24"/>
      <c r="GL323" s="24"/>
      <c r="GM323" s="24"/>
      <c r="GN323" s="24"/>
      <c r="GO323" s="24"/>
      <c r="GP323" s="24"/>
      <c r="GQ323" s="24"/>
      <c r="GR323" s="24"/>
      <c r="GS323" s="24"/>
      <c r="GT323" s="24"/>
      <c r="GU323" s="24"/>
      <c r="GV323" s="24"/>
      <c r="GW323" s="24"/>
      <c r="GX323" s="24"/>
      <c r="GY323" s="24"/>
      <c r="GZ323" s="24"/>
      <c r="HA323" s="24"/>
      <c r="HB323" s="24"/>
      <c r="HC323" s="24"/>
      <c r="HD323" s="24"/>
      <c r="HE323" s="24"/>
      <c r="HF323" s="24"/>
      <c r="HG323" s="24"/>
      <c r="HH323" s="24"/>
      <c r="HI323" s="24"/>
      <c r="HJ323" s="24"/>
      <c r="HK323" s="24"/>
      <c r="HL323" s="24"/>
      <c r="HM323" s="24"/>
      <c r="HN323" s="24"/>
      <c r="HO323" s="24"/>
      <c r="HP323" s="24"/>
      <c r="HQ323" s="24"/>
      <c r="HR323" s="24"/>
      <c r="HS323" s="24"/>
      <c r="HT323" s="24"/>
      <c r="HU323" s="24"/>
      <c r="HV323" s="24"/>
      <c r="HW323" s="24"/>
      <c r="HX323" s="24"/>
      <c r="HY323" s="24"/>
      <c r="HZ323" s="24"/>
      <c r="IA323" s="24"/>
      <c r="IB323" s="24"/>
      <c r="IC323" s="24"/>
      <c r="ID323" s="24"/>
      <c r="IE323" s="24"/>
      <c r="IF323" s="24"/>
      <c r="IG323" s="24"/>
      <c r="IH323" s="24"/>
      <c r="II323" s="24"/>
    </row>
    <row r="324" spans="1:243">
      <c r="A324" s="9">
        <v>46</v>
      </c>
      <c r="B324" s="11">
        <v>1.1167</v>
      </c>
      <c r="C324" s="11">
        <v>46.668599999999998</v>
      </c>
      <c r="D324" s="11">
        <v>28.415700000000001</v>
      </c>
      <c r="E324" s="11">
        <v>75.084199999999996</v>
      </c>
      <c r="F324" s="11">
        <v>37.734999999999999</v>
      </c>
      <c r="G324" s="25">
        <v>7.6723999999999997</v>
      </c>
      <c r="M324" s="30">
        <f t="shared" si="233"/>
        <v>0</v>
      </c>
      <c r="N324" s="10">
        <v>135.16999999999999</v>
      </c>
      <c r="O324" s="10">
        <v>125.5</v>
      </c>
      <c r="P324" s="10">
        <v>189</v>
      </c>
      <c r="Q324" s="10">
        <v>96</v>
      </c>
      <c r="R324" s="10" t="s">
        <v>35</v>
      </c>
      <c r="S324" s="30" t="str">
        <f t="shared" si="234"/>
        <v>NaN</v>
      </c>
      <c r="T324" s="10" t="str">
        <f>T323</f>
        <v>HLHS</v>
      </c>
      <c r="U324" s="10">
        <f t="shared" si="235"/>
        <v>1</v>
      </c>
    </row>
    <row r="325" spans="1:243">
      <c r="A325" s="9">
        <v>46</v>
      </c>
      <c r="B325" s="11">
        <v>3.3</v>
      </c>
      <c r="C325" s="11">
        <v>54.002699999999997</v>
      </c>
      <c r="D325" s="11">
        <v>36.809699999999999</v>
      </c>
      <c r="E325" s="11">
        <v>90.812399999999997</v>
      </c>
      <c r="F325" s="11">
        <v>40.438000000000002</v>
      </c>
      <c r="G325" s="25">
        <v>8.7401999999999997</v>
      </c>
      <c r="M325" s="30">
        <f t="shared" si="233"/>
        <v>0</v>
      </c>
      <c r="N325" s="10">
        <f>N324</f>
        <v>135.16999999999999</v>
      </c>
      <c r="O325" s="10">
        <f t="shared" ref="O325:O329" si="236">O324</f>
        <v>125.5</v>
      </c>
      <c r="P325" s="10">
        <f t="shared" ref="P325:P329" si="237">P324</f>
        <v>189</v>
      </c>
      <c r="Q325" s="10">
        <f t="shared" ref="Q325:Q329" si="238">Q324</f>
        <v>96</v>
      </c>
      <c r="R325" s="10" t="str">
        <f t="shared" ref="R325:R329" si="239">R324</f>
        <v>-</v>
      </c>
      <c r="S325" s="30" t="str">
        <f t="shared" si="234"/>
        <v>NaN</v>
      </c>
      <c r="T325" s="10" t="str">
        <f t="shared" ref="T325:T327" si="240">T324</f>
        <v>HLHS</v>
      </c>
      <c r="U325" s="10">
        <f t="shared" si="235"/>
        <v>1</v>
      </c>
    </row>
    <row r="326" spans="1:243">
      <c r="A326" s="9">
        <v>46</v>
      </c>
      <c r="B326" s="11">
        <v>5.2832999999999997</v>
      </c>
      <c r="C326" s="11">
        <v>60.639200000000002</v>
      </c>
      <c r="D326" s="11">
        <v>32.076300000000003</v>
      </c>
      <c r="E326" s="11">
        <v>92.715500000000006</v>
      </c>
      <c r="F326" s="11">
        <v>34.746000000000002</v>
      </c>
      <c r="G326" s="25" t="s">
        <v>8</v>
      </c>
      <c r="M326" s="30">
        <f t="shared" si="233"/>
        <v>0</v>
      </c>
      <c r="N326" s="10">
        <f t="shared" ref="N326:N327" si="241">N325</f>
        <v>135.16999999999999</v>
      </c>
      <c r="O326" s="10">
        <f t="shared" si="236"/>
        <v>125.5</v>
      </c>
      <c r="P326" s="10">
        <f t="shared" si="237"/>
        <v>189</v>
      </c>
      <c r="Q326" s="10">
        <f t="shared" si="238"/>
        <v>96</v>
      </c>
      <c r="R326" s="10" t="str">
        <f t="shared" si="239"/>
        <v>-</v>
      </c>
      <c r="S326" s="30" t="str">
        <f t="shared" si="234"/>
        <v>NaN</v>
      </c>
      <c r="T326" s="10" t="str">
        <f t="shared" si="240"/>
        <v>HLHS</v>
      </c>
      <c r="U326" s="10">
        <f t="shared" si="235"/>
        <v>1</v>
      </c>
    </row>
    <row r="327" spans="1:243">
      <c r="A327" s="9">
        <v>46</v>
      </c>
      <c r="B327" s="11">
        <v>6.95</v>
      </c>
      <c r="C327" s="11">
        <v>55.991999999999997</v>
      </c>
      <c r="D327" s="11">
        <v>32.484099999999998</v>
      </c>
      <c r="E327" s="11">
        <v>88.476100000000002</v>
      </c>
      <c r="F327" s="11">
        <v>36.361499999999999</v>
      </c>
      <c r="G327" s="25">
        <v>4.9928999999999997</v>
      </c>
      <c r="M327" s="30">
        <f t="shared" si="233"/>
        <v>0</v>
      </c>
      <c r="N327" s="10">
        <f t="shared" si="241"/>
        <v>135.16999999999999</v>
      </c>
      <c r="O327" s="10">
        <f t="shared" si="236"/>
        <v>125.5</v>
      </c>
      <c r="P327" s="10">
        <f t="shared" si="237"/>
        <v>189</v>
      </c>
      <c r="Q327" s="10">
        <f t="shared" si="238"/>
        <v>96</v>
      </c>
      <c r="R327" s="10" t="str">
        <f t="shared" si="239"/>
        <v>-</v>
      </c>
      <c r="S327" s="30" t="str">
        <f t="shared" si="234"/>
        <v>NaN</v>
      </c>
      <c r="T327" s="10" t="str">
        <f t="shared" si="240"/>
        <v>HLHS</v>
      </c>
      <c r="U327" s="10">
        <f t="shared" si="235"/>
        <v>1</v>
      </c>
    </row>
    <row r="328" spans="1:243">
      <c r="A328" s="9">
        <v>46</v>
      </c>
      <c r="B328" s="11">
        <v>9.3167000000000009</v>
      </c>
      <c r="C328" s="11">
        <v>36.910699999999999</v>
      </c>
      <c r="D328" s="11">
        <v>22.538599999999999</v>
      </c>
      <c r="E328" s="11">
        <v>59.449199999999998</v>
      </c>
      <c r="F328" s="11">
        <v>37.835700000000003</v>
      </c>
      <c r="G328" s="25">
        <v>3.86</v>
      </c>
      <c r="M328" s="30">
        <f t="shared" si="233"/>
        <v>0</v>
      </c>
      <c r="N328" s="10">
        <f>N327</f>
        <v>135.16999999999999</v>
      </c>
      <c r="O328" s="10">
        <f t="shared" si="236"/>
        <v>125.5</v>
      </c>
      <c r="P328" s="10">
        <f t="shared" si="237"/>
        <v>189</v>
      </c>
      <c r="Q328" s="10">
        <f t="shared" si="238"/>
        <v>96</v>
      </c>
      <c r="R328" s="10" t="str">
        <f t="shared" si="239"/>
        <v>-</v>
      </c>
      <c r="S328" s="30" t="str">
        <f t="shared" si="234"/>
        <v>NaN</v>
      </c>
      <c r="T328" s="10" t="str">
        <f>T327</f>
        <v>HLHS</v>
      </c>
      <c r="U328" s="10">
        <f t="shared" si="235"/>
        <v>1</v>
      </c>
    </row>
    <row r="329" spans="1:243">
      <c r="A329" s="9">
        <v>46</v>
      </c>
      <c r="B329" s="11">
        <v>11.2</v>
      </c>
      <c r="C329" s="11">
        <v>34.549999999999997</v>
      </c>
      <c r="D329" s="11">
        <v>20.1038</v>
      </c>
      <c r="E329" s="11">
        <v>54.653700000000001</v>
      </c>
      <c r="F329" s="11">
        <v>36.7819</v>
      </c>
      <c r="G329" s="25">
        <v>5.8154000000000003</v>
      </c>
      <c r="M329" s="30">
        <f t="shared" si="233"/>
        <v>0</v>
      </c>
      <c r="N329" s="10">
        <f>N328</f>
        <v>135.16999999999999</v>
      </c>
      <c r="O329" s="10">
        <f t="shared" si="236"/>
        <v>125.5</v>
      </c>
      <c r="P329" s="10">
        <f t="shared" si="237"/>
        <v>189</v>
      </c>
      <c r="Q329" s="10">
        <f t="shared" si="238"/>
        <v>96</v>
      </c>
      <c r="R329" s="10" t="str">
        <f t="shared" si="239"/>
        <v>-</v>
      </c>
      <c r="S329" s="30" t="str">
        <f t="shared" si="234"/>
        <v>NaN</v>
      </c>
      <c r="T329" s="10" t="str">
        <f>T328</f>
        <v>HLHS</v>
      </c>
      <c r="U329" s="10">
        <f t="shared" si="235"/>
        <v>1</v>
      </c>
    </row>
    <row r="330" spans="1:243" s="28" customFormat="1">
      <c r="A330" s="21">
        <v>47</v>
      </c>
      <c r="B330" s="22">
        <v>-2.2166999999999999</v>
      </c>
      <c r="C330" s="22">
        <v>22.383299999999998</v>
      </c>
      <c r="D330" s="22">
        <v>18.896000000000001</v>
      </c>
      <c r="E330" s="22">
        <v>41.279299999999999</v>
      </c>
      <c r="F330" s="22">
        <v>45.862000000000002</v>
      </c>
      <c r="G330" s="27">
        <v>10.824999999999999</v>
      </c>
      <c r="H330" s="24">
        <v>111.5</v>
      </c>
      <c r="I330" s="24">
        <v>11.5</v>
      </c>
      <c r="J330" s="24">
        <v>112</v>
      </c>
      <c r="K330" s="24">
        <v>111</v>
      </c>
      <c r="L330" s="24">
        <v>111.28</v>
      </c>
      <c r="M330" s="30">
        <f t="shared" si="233"/>
        <v>2</v>
      </c>
      <c r="N330" s="24"/>
      <c r="O330" s="24"/>
      <c r="P330" s="24"/>
      <c r="Q330" s="24"/>
      <c r="R330" s="24"/>
      <c r="S330" s="30">
        <f t="shared" si="234"/>
        <v>0</v>
      </c>
      <c r="T330" s="24" t="s">
        <v>28</v>
      </c>
      <c r="U330" s="24">
        <f t="shared" si="235"/>
        <v>1</v>
      </c>
      <c r="V330" s="4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  <c r="BZ330" s="24"/>
      <c r="CA330" s="24"/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4"/>
      <c r="CO330" s="24"/>
      <c r="CP330" s="24"/>
      <c r="CQ330" s="24"/>
      <c r="CR330" s="24"/>
      <c r="CS330" s="24"/>
      <c r="CT330" s="24"/>
      <c r="CU330" s="24"/>
      <c r="CV330" s="24"/>
      <c r="CW330" s="24"/>
      <c r="CX330" s="24"/>
      <c r="CY330" s="24"/>
      <c r="CZ330" s="24"/>
      <c r="DA330" s="24"/>
      <c r="DB330" s="24"/>
      <c r="DC330" s="24"/>
      <c r="DD330" s="24"/>
      <c r="DE330" s="24"/>
      <c r="DF330" s="24"/>
      <c r="DG330" s="24"/>
      <c r="DH330" s="24"/>
      <c r="DI330" s="24"/>
      <c r="DJ330" s="24"/>
      <c r="DK330" s="24"/>
      <c r="DL330" s="24"/>
      <c r="DM330" s="24"/>
      <c r="DN330" s="24"/>
      <c r="DO330" s="24"/>
      <c r="DP330" s="24"/>
      <c r="DQ330" s="24"/>
      <c r="DR330" s="24"/>
      <c r="DS330" s="24"/>
      <c r="DT330" s="24"/>
      <c r="DU330" s="24"/>
      <c r="DV330" s="24"/>
      <c r="DW330" s="24"/>
      <c r="DX330" s="24"/>
      <c r="DY330" s="24"/>
      <c r="DZ330" s="24"/>
      <c r="EA330" s="24"/>
      <c r="EB330" s="24"/>
      <c r="EC330" s="24"/>
      <c r="ED330" s="24"/>
      <c r="EE330" s="24"/>
      <c r="EF330" s="24"/>
      <c r="EG330" s="24"/>
      <c r="EH330" s="24"/>
      <c r="EI330" s="24"/>
      <c r="EJ330" s="24"/>
      <c r="EK330" s="24"/>
      <c r="EL330" s="24"/>
      <c r="EM330" s="24"/>
      <c r="EN330" s="24"/>
      <c r="EO330" s="24"/>
      <c r="EP330" s="24"/>
      <c r="EQ330" s="24"/>
      <c r="ER330" s="24"/>
      <c r="ES330" s="24"/>
      <c r="ET330" s="24"/>
      <c r="EU330" s="24"/>
      <c r="EV330" s="24"/>
      <c r="EW330" s="24"/>
      <c r="EX330" s="24"/>
      <c r="EY330" s="24"/>
      <c r="EZ330" s="24"/>
      <c r="FA330" s="24"/>
      <c r="FB330" s="24"/>
      <c r="FC330" s="24"/>
      <c r="FD330" s="24"/>
      <c r="FE330" s="24"/>
      <c r="FF330" s="24"/>
      <c r="FG330" s="24"/>
      <c r="FH330" s="24"/>
      <c r="FI330" s="24"/>
      <c r="FJ330" s="24"/>
      <c r="FK330" s="24"/>
      <c r="FL330" s="24"/>
      <c r="FM330" s="24"/>
      <c r="FN330" s="24"/>
      <c r="FO330" s="24"/>
      <c r="FP330" s="24"/>
      <c r="FQ330" s="24"/>
      <c r="FR330" s="24"/>
      <c r="FS330" s="24"/>
      <c r="FT330" s="24"/>
      <c r="FU330" s="24"/>
      <c r="FV330" s="24"/>
      <c r="FW330" s="24"/>
      <c r="FX330" s="24"/>
      <c r="FY330" s="24"/>
      <c r="FZ330" s="24"/>
      <c r="GA330" s="24"/>
      <c r="GB330" s="24"/>
      <c r="GC330" s="24"/>
      <c r="GD330" s="24"/>
      <c r="GE330" s="24"/>
      <c r="GF330" s="24"/>
      <c r="GG330" s="24"/>
      <c r="GH330" s="24"/>
      <c r="GI330" s="24"/>
      <c r="GJ330" s="24"/>
      <c r="GK330" s="24"/>
      <c r="GL330" s="24"/>
      <c r="GM330" s="24"/>
      <c r="GN330" s="24"/>
      <c r="GO330" s="24"/>
      <c r="GP330" s="24"/>
      <c r="GQ330" s="24"/>
      <c r="GR330" s="24"/>
      <c r="GS330" s="24"/>
      <c r="GT330" s="24"/>
      <c r="GU330" s="24"/>
      <c r="GV330" s="24"/>
      <c r="GW330" s="24"/>
      <c r="GX330" s="24"/>
      <c r="GY330" s="24"/>
      <c r="GZ330" s="24"/>
      <c r="HA330" s="24"/>
      <c r="HB330" s="24"/>
      <c r="HC330" s="24"/>
      <c r="HD330" s="24"/>
      <c r="HE330" s="24"/>
      <c r="HF330" s="24"/>
      <c r="HG330" s="24"/>
      <c r="HH330" s="24"/>
      <c r="HI330" s="24"/>
      <c r="HJ330" s="24"/>
      <c r="HK330" s="24"/>
      <c r="HL330" s="24"/>
      <c r="HM330" s="24"/>
      <c r="HN330" s="24"/>
      <c r="HO330" s="24"/>
      <c r="HP330" s="24"/>
      <c r="HQ330" s="24"/>
      <c r="HR330" s="24"/>
      <c r="HS330" s="24"/>
      <c r="HT330" s="24"/>
      <c r="HU330" s="24"/>
      <c r="HV330" s="24"/>
      <c r="HW330" s="24"/>
      <c r="HX330" s="24"/>
      <c r="HY330" s="24"/>
      <c r="HZ330" s="24"/>
      <c r="IA330" s="24"/>
      <c r="IB330" s="24"/>
      <c r="IC330" s="24"/>
      <c r="ID330" s="24"/>
      <c r="IE330" s="24"/>
      <c r="IF330" s="24"/>
      <c r="IG330" s="24"/>
      <c r="IH330" s="24"/>
      <c r="II330" s="24"/>
    </row>
    <row r="331" spans="1:243">
      <c r="A331" s="9">
        <v>47</v>
      </c>
      <c r="B331" s="11">
        <v>1.1833</v>
      </c>
      <c r="C331" s="11">
        <v>37.084000000000003</v>
      </c>
      <c r="D331" s="11">
        <v>21.315799999999999</v>
      </c>
      <c r="E331" s="11">
        <v>58.399700000000003</v>
      </c>
      <c r="F331" s="11">
        <v>36.006</v>
      </c>
      <c r="G331" s="25">
        <v>9.0101999999999993</v>
      </c>
      <c r="M331" s="30">
        <f t="shared" si="233"/>
        <v>0</v>
      </c>
      <c r="N331" s="10">
        <v>203</v>
      </c>
      <c r="O331" s="10">
        <v>167</v>
      </c>
      <c r="P331" s="10">
        <v>328</v>
      </c>
      <c r="Q331" s="10">
        <v>111</v>
      </c>
      <c r="R331" s="10">
        <v>201.87</v>
      </c>
      <c r="S331" s="30">
        <f t="shared" si="234"/>
        <v>2</v>
      </c>
      <c r="T331" s="10" t="str">
        <f>T330</f>
        <v>HLHS</v>
      </c>
      <c r="U331" s="10">
        <f t="shared" si="235"/>
        <v>1</v>
      </c>
    </row>
    <row r="332" spans="1:243">
      <c r="A332" s="9">
        <v>47</v>
      </c>
      <c r="B332" s="11">
        <v>4.0167000000000002</v>
      </c>
      <c r="C332" s="11">
        <v>45.3063</v>
      </c>
      <c r="D332" s="11">
        <v>28.886600000000001</v>
      </c>
      <c r="E332" s="11">
        <v>74.192999999999998</v>
      </c>
      <c r="F332" s="11">
        <v>38.914999999999999</v>
      </c>
      <c r="G332" s="25">
        <v>6.6912000000000003</v>
      </c>
      <c r="M332" s="30">
        <f t="shared" si="233"/>
        <v>0</v>
      </c>
      <c r="N332" s="10">
        <f>N331</f>
        <v>203</v>
      </c>
      <c r="O332" s="10">
        <f t="shared" ref="O332:O335" si="242">O331</f>
        <v>167</v>
      </c>
      <c r="P332" s="10">
        <f t="shared" ref="P332:P335" si="243">P331</f>
        <v>328</v>
      </c>
      <c r="Q332" s="10">
        <f t="shared" ref="Q332:Q335" si="244">Q331</f>
        <v>111</v>
      </c>
      <c r="R332" s="10">
        <f t="shared" ref="R332:R335" si="245">R331</f>
        <v>201.87</v>
      </c>
      <c r="S332" s="30">
        <f t="shared" si="234"/>
        <v>2</v>
      </c>
      <c r="T332" s="10" t="str">
        <f t="shared" ref="T332:T334" si="246">T331</f>
        <v>HLHS</v>
      </c>
      <c r="U332" s="10">
        <f t="shared" si="235"/>
        <v>1</v>
      </c>
    </row>
    <row r="333" spans="1:243">
      <c r="A333" s="9">
        <v>47</v>
      </c>
      <c r="B333" s="11">
        <v>6.5332999999999997</v>
      </c>
      <c r="C333" s="11">
        <v>27.1831</v>
      </c>
      <c r="D333" s="11">
        <v>16.241299999999999</v>
      </c>
      <c r="E333" s="11">
        <v>43.424300000000002</v>
      </c>
      <c r="F333" s="11">
        <v>34.079000000000001</v>
      </c>
      <c r="G333" s="25" t="s">
        <v>8</v>
      </c>
      <c r="M333" s="30">
        <f t="shared" si="233"/>
        <v>0</v>
      </c>
      <c r="N333" s="10">
        <f t="shared" ref="N333:N334" si="247">N332</f>
        <v>203</v>
      </c>
      <c r="O333" s="10">
        <f t="shared" si="242"/>
        <v>167</v>
      </c>
      <c r="P333" s="10">
        <f t="shared" si="243"/>
        <v>328</v>
      </c>
      <c r="Q333" s="10">
        <f t="shared" si="244"/>
        <v>111</v>
      </c>
      <c r="R333" s="10">
        <f t="shared" si="245"/>
        <v>201.87</v>
      </c>
      <c r="S333" s="30">
        <f t="shared" si="234"/>
        <v>2</v>
      </c>
      <c r="T333" s="10" t="str">
        <f t="shared" si="246"/>
        <v>HLHS</v>
      </c>
      <c r="U333" s="10">
        <f t="shared" si="235"/>
        <v>1</v>
      </c>
    </row>
    <row r="334" spans="1:243">
      <c r="A334" s="9">
        <v>47</v>
      </c>
      <c r="B334" s="11">
        <v>8.0500000000000007</v>
      </c>
      <c r="C334" s="11">
        <v>28.802700000000002</v>
      </c>
      <c r="D334" s="11">
        <v>20.223500000000001</v>
      </c>
      <c r="E334" s="11">
        <v>49.026200000000003</v>
      </c>
      <c r="F334" s="11">
        <v>41.130899999999997</v>
      </c>
      <c r="G334" s="25">
        <v>14.924899999999999</v>
      </c>
      <c r="M334" s="30">
        <f t="shared" si="233"/>
        <v>0</v>
      </c>
      <c r="N334" s="10">
        <f t="shared" si="247"/>
        <v>203</v>
      </c>
      <c r="O334" s="10">
        <f t="shared" si="242"/>
        <v>167</v>
      </c>
      <c r="P334" s="10">
        <f t="shared" si="243"/>
        <v>328</v>
      </c>
      <c r="Q334" s="10">
        <f t="shared" si="244"/>
        <v>111</v>
      </c>
      <c r="R334" s="10">
        <f t="shared" si="245"/>
        <v>201.87</v>
      </c>
      <c r="S334" s="30">
        <f t="shared" si="234"/>
        <v>2</v>
      </c>
      <c r="T334" s="10" t="str">
        <f t="shared" si="246"/>
        <v>HLHS</v>
      </c>
      <c r="U334" s="10">
        <f t="shared" si="235"/>
        <v>1</v>
      </c>
    </row>
    <row r="335" spans="1:243">
      <c r="A335" s="9">
        <v>47</v>
      </c>
      <c r="B335" s="11">
        <v>10.35</v>
      </c>
      <c r="C335" s="11">
        <v>22.561199999999999</v>
      </c>
      <c r="D335" s="11">
        <v>14.024100000000001</v>
      </c>
      <c r="E335" s="11">
        <v>36.585299999999997</v>
      </c>
      <c r="F335" s="11">
        <v>38.2288</v>
      </c>
      <c r="G335" s="25">
        <v>11.1622</v>
      </c>
      <c r="M335" s="30">
        <f t="shared" si="233"/>
        <v>0</v>
      </c>
      <c r="N335" s="10">
        <f>N334</f>
        <v>203</v>
      </c>
      <c r="O335" s="10">
        <f t="shared" si="242"/>
        <v>167</v>
      </c>
      <c r="P335" s="10">
        <f t="shared" si="243"/>
        <v>328</v>
      </c>
      <c r="Q335" s="10">
        <f t="shared" si="244"/>
        <v>111</v>
      </c>
      <c r="R335" s="10">
        <f t="shared" si="245"/>
        <v>201.87</v>
      </c>
      <c r="S335" s="30">
        <f t="shared" si="234"/>
        <v>2</v>
      </c>
      <c r="T335" s="10" t="str">
        <f>T334</f>
        <v>HLHS</v>
      </c>
      <c r="U335" s="10">
        <f t="shared" si="235"/>
        <v>1</v>
      </c>
    </row>
    <row r="336" spans="1:243" s="28" customFormat="1">
      <c r="A336" s="21">
        <v>48</v>
      </c>
      <c r="B336" s="22">
        <v>-1.5</v>
      </c>
      <c r="C336" s="22">
        <v>19.334499999999998</v>
      </c>
      <c r="D336" s="22">
        <v>35.408200000000001</v>
      </c>
      <c r="E336" s="22">
        <v>54.742699999999999</v>
      </c>
      <c r="F336" s="22">
        <v>64.563100000000006</v>
      </c>
      <c r="G336" s="27" t="s">
        <v>8</v>
      </c>
      <c r="H336" s="24">
        <v>80</v>
      </c>
      <c r="I336" s="24">
        <v>80</v>
      </c>
      <c r="J336" s="24">
        <v>80</v>
      </c>
      <c r="K336" s="24">
        <v>80</v>
      </c>
      <c r="L336" s="24">
        <v>0</v>
      </c>
      <c r="M336" s="30">
        <f t="shared" si="233"/>
        <v>0</v>
      </c>
      <c r="N336" s="24"/>
      <c r="O336" s="24"/>
      <c r="P336" s="24"/>
      <c r="Q336" s="24"/>
      <c r="R336" s="24"/>
      <c r="S336" s="30">
        <f t="shared" si="234"/>
        <v>0</v>
      </c>
      <c r="T336" s="24" t="s">
        <v>30</v>
      </c>
      <c r="U336" s="24">
        <f t="shared" si="235"/>
        <v>3</v>
      </c>
      <c r="V336" s="4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  <c r="CR336" s="24"/>
      <c r="CS336" s="24"/>
      <c r="CT336" s="24"/>
      <c r="CU336" s="24"/>
      <c r="CV336" s="24"/>
      <c r="CW336" s="24"/>
      <c r="CX336" s="24"/>
      <c r="CY336" s="24"/>
      <c r="CZ336" s="24"/>
      <c r="DA336" s="24"/>
      <c r="DB336" s="24"/>
      <c r="DC336" s="24"/>
      <c r="DD336" s="24"/>
      <c r="DE336" s="24"/>
      <c r="DF336" s="24"/>
      <c r="DG336" s="24"/>
      <c r="DH336" s="24"/>
      <c r="DI336" s="24"/>
      <c r="DJ336" s="24"/>
      <c r="DK336" s="24"/>
      <c r="DL336" s="24"/>
      <c r="DM336" s="24"/>
      <c r="DN336" s="24"/>
      <c r="DO336" s="24"/>
      <c r="DP336" s="24"/>
      <c r="DQ336" s="24"/>
      <c r="DR336" s="24"/>
      <c r="DS336" s="24"/>
      <c r="DT336" s="24"/>
      <c r="DU336" s="24"/>
      <c r="DV336" s="24"/>
      <c r="DW336" s="24"/>
      <c r="DX336" s="24"/>
      <c r="DY336" s="24"/>
      <c r="DZ336" s="24"/>
      <c r="EA336" s="24"/>
      <c r="EB336" s="24"/>
      <c r="EC336" s="24"/>
      <c r="ED336" s="24"/>
      <c r="EE336" s="24"/>
      <c r="EF336" s="24"/>
      <c r="EG336" s="24"/>
      <c r="EH336" s="24"/>
      <c r="EI336" s="24"/>
      <c r="EJ336" s="24"/>
      <c r="EK336" s="24"/>
      <c r="EL336" s="24"/>
      <c r="EM336" s="24"/>
      <c r="EN336" s="24"/>
      <c r="EO336" s="24"/>
      <c r="EP336" s="24"/>
      <c r="EQ336" s="24"/>
      <c r="ER336" s="24"/>
      <c r="ES336" s="24"/>
      <c r="ET336" s="24"/>
      <c r="EU336" s="24"/>
      <c r="EV336" s="24"/>
      <c r="EW336" s="24"/>
      <c r="EX336" s="24"/>
      <c r="EY336" s="24"/>
      <c r="EZ336" s="24"/>
      <c r="FA336" s="24"/>
      <c r="FB336" s="24"/>
      <c r="FC336" s="24"/>
      <c r="FD336" s="24"/>
      <c r="FE336" s="24"/>
      <c r="FF336" s="24"/>
      <c r="FG336" s="24"/>
      <c r="FH336" s="24"/>
      <c r="FI336" s="24"/>
      <c r="FJ336" s="24"/>
      <c r="FK336" s="24"/>
      <c r="FL336" s="24"/>
      <c r="FM336" s="24"/>
      <c r="FN336" s="24"/>
      <c r="FO336" s="24"/>
      <c r="FP336" s="24"/>
      <c r="FQ336" s="24"/>
      <c r="FR336" s="24"/>
      <c r="FS336" s="24"/>
      <c r="FT336" s="24"/>
      <c r="FU336" s="24"/>
      <c r="FV336" s="24"/>
      <c r="FW336" s="24"/>
      <c r="FX336" s="24"/>
      <c r="FY336" s="24"/>
      <c r="FZ336" s="24"/>
      <c r="GA336" s="24"/>
      <c r="GB336" s="24"/>
      <c r="GC336" s="24"/>
      <c r="GD336" s="24"/>
      <c r="GE336" s="24"/>
      <c r="GF336" s="24"/>
      <c r="GG336" s="24"/>
      <c r="GH336" s="24"/>
      <c r="GI336" s="24"/>
      <c r="GJ336" s="24"/>
      <c r="GK336" s="24"/>
      <c r="GL336" s="24"/>
      <c r="GM336" s="24"/>
      <c r="GN336" s="24"/>
      <c r="GO336" s="24"/>
      <c r="GP336" s="24"/>
      <c r="GQ336" s="24"/>
      <c r="GR336" s="24"/>
      <c r="GS336" s="24"/>
      <c r="GT336" s="24"/>
      <c r="GU336" s="24"/>
      <c r="GV336" s="24"/>
      <c r="GW336" s="24"/>
      <c r="GX336" s="24"/>
      <c r="GY336" s="24"/>
      <c r="GZ336" s="24"/>
      <c r="HA336" s="24"/>
      <c r="HB336" s="24"/>
      <c r="HC336" s="24"/>
      <c r="HD336" s="24"/>
      <c r="HE336" s="24"/>
      <c r="HF336" s="24"/>
      <c r="HG336" s="24"/>
      <c r="HH336" s="24"/>
      <c r="HI336" s="24"/>
      <c r="HJ336" s="24"/>
      <c r="HK336" s="24"/>
      <c r="HL336" s="24"/>
      <c r="HM336" s="24"/>
      <c r="HN336" s="24"/>
      <c r="HO336" s="24"/>
      <c r="HP336" s="24"/>
      <c r="HQ336" s="24"/>
      <c r="HR336" s="24"/>
      <c r="HS336" s="24"/>
      <c r="HT336" s="24"/>
      <c r="HU336" s="24"/>
      <c r="HV336" s="24"/>
      <c r="HW336" s="24"/>
      <c r="HX336" s="24"/>
      <c r="HY336" s="24"/>
      <c r="HZ336" s="24"/>
      <c r="IA336" s="24"/>
      <c r="IB336" s="24"/>
      <c r="IC336" s="24"/>
      <c r="ID336" s="24"/>
      <c r="IE336" s="24"/>
      <c r="IF336" s="24"/>
      <c r="IG336" s="24"/>
      <c r="IH336" s="24"/>
      <c r="II336" s="24"/>
    </row>
    <row r="337" spans="1:243">
      <c r="A337" s="9">
        <v>48</v>
      </c>
      <c r="B337" s="11">
        <v>0.93330000000000002</v>
      </c>
      <c r="C337" s="11">
        <v>26.356400000000001</v>
      </c>
      <c r="D337" s="11">
        <v>49.532400000000003</v>
      </c>
      <c r="E337" s="11">
        <v>75.888800000000003</v>
      </c>
      <c r="F337" s="11">
        <v>65.314400000000006</v>
      </c>
      <c r="G337" s="19">
        <v>13.053100000000001</v>
      </c>
      <c r="M337" s="30">
        <f t="shared" si="233"/>
        <v>0</v>
      </c>
      <c r="N337" s="10">
        <v>257.8</v>
      </c>
      <c r="O337" s="10">
        <v>227</v>
      </c>
      <c r="P337" s="10">
        <v>390</v>
      </c>
      <c r="Q337" s="10">
        <v>161</v>
      </c>
      <c r="R337" s="10">
        <v>0</v>
      </c>
      <c r="S337" s="30">
        <f t="shared" si="234"/>
        <v>0</v>
      </c>
      <c r="T337" s="10" t="str">
        <f>T336</f>
        <v>ToF</v>
      </c>
      <c r="U337" s="10">
        <f t="shared" si="235"/>
        <v>3</v>
      </c>
    </row>
    <row r="338" spans="1:243">
      <c r="A338" s="9">
        <v>48</v>
      </c>
      <c r="B338" s="11">
        <v>2.4832999999999998</v>
      </c>
      <c r="C338" s="11">
        <v>27.6768</v>
      </c>
      <c r="D338" s="11">
        <v>45.251899999999999</v>
      </c>
      <c r="E338" s="11">
        <v>72.928700000000006</v>
      </c>
      <c r="F338" s="11">
        <v>61.858699999999999</v>
      </c>
      <c r="G338" s="19">
        <v>5.6109999999999998</v>
      </c>
      <c r="M338" s="30">
        <f t="shared" si="233"/>
        <v>0</v>
      </c>
      <c r="N338" s="10">
        <f>N337</f>
        <v>257.8</v>
      </c>
      <c r="O338" s="10">
        <f t="shared" ref="O338:O343" si="248">O337</f>
        <v>227</v>
      </c>
      <c r="P338" s="10">
        <f t="shared" ref="P338:P343" si="249">P337</f>
        <v>390</v>
      </c>
      <c r="Q338" s="10">
        <f t="shared" ref="Q338:Q343" si="250">Q337</f>
        <v>161</v>
      </c>
      <c r="R338" s="10">
        <f t="shared" ref="R338:R343" si="251">R337</f>
        <v>0</v>
      </c>
      <c r="S338" s="30">
        <f t="shared" si="234"/>
        <v>0</v>
      </c>
      <c r="T338" s="10" t="str">
        <f t="shared" ref="T338:T340" si="252">T337</f>
        <v>ToF</v>
      </c>
      <c r="U338" s="10">
        <f t="shared" si="235"/>
        <v>3</v>
      </c>
    </row>
    <row r="339" spans="1:243">
      <c r="A339" s="9">
        <v>48</v>
      </c>
      <c r="B339" s="11">
        <v>4.6500000000000004</v>
      </c>
      <c r="C339" s="11">
        <v>15.9251</v>
      </c>
      <c r="D339" s="11">
        <v>22.753900000000002</v>
      </c>
      <c r="E339" s="11">
        <v>38.678899999999999</v>
      </c>
      <c r="F339" s="11">
        <v>58.897300000000001</v>
      </c>
      <c r="G339" s="19">
        <v>11.4948</v>
      </c>
      <c r="M339" s="30">
        <f t="shared" si="233"/>
        <v>0</v>
      </c>
      <c r="N339" s="10">
        <f t="shared" ref="N339:N340" si="253">N338</f>
        <v>257.8</v>
      </c>
      <c r="O339" s="10">
        <f t="shared" si="248"/>
        <v>227</v>
      </c>
      <c r="P339" s="10">
        <f t="shared" si="249"/>
        <v>390</v>
      </c>
      <c r="Q339" s="10">
        <f t="shared" si="250"/>
        <v>161</v>
      </c>
      <c r="R339" s="10">
        <f t="shared" si="251"/>
        <v>0</v>
      </c>
      <c r="S339" s="30">
        <f t="shared" si="234"/>
        <v>0</v>
      </c>
      <c r="T339" s="10" t="str">
        <f t="shared" si="252"/>
        <v>ToF</v>
      </c>
      <c r="U339" s="10">
        <f t="shared" si="235"/>
        <v>3</v>
      </c>
    </row>
    <row r="340" spans="1:243">
      <c r="A340" s="9">
        <v>48</v>
      </c>
      <c r="B340" s="11">
        <v>6.65</v>
      </c>
      <c r="C340" s="11">
        <v>29.961300000000001</v>
      </c>
      <c r="D340" s="11">
        <v>38.144599999999997</v>
      </c>
      <c r="E340" s="11">
        <v>68.105900000000005</v>
      </c>
      <c r="F340" s="11">
        <v>56.033099999999997</v>
      </c>
      <c r="G340" s="19">
        <v>4.3479999999999999</v>
      </c>
      <c r="M340" s="30">
        <f t="shared" si="233"/>
        <v>0</v>
      </c>
      <c r="N340" s="10">
        <f t="shared" si="253"/>
        <v>257.8</v>
      </c>
      <c r="O340" s="10">
        <f t="shared" si="248"/>
        <v>227</v>
      </c>
      <c r="P340" s="10">
        <f t="shared" si="249"/>
        <v>390</v>
      </c>
      <c r="Q340" s="10">
        <f t="shared" si="250"/>
        <v>161</v>
      </c>
      <c r="R340" s="10">
        <f t="shared" si="251"/>
        <v>0</v>
      </c>
      <c r="S340" s="30">
        <f t="shared" si="234"/>
        <v>0</v>
      </c>
      <c r="T340" s="10" t="str">
        <f t="shared" si="252"/>
        <v>ToF</v>
      </c>
      <c r="U340" s="10">
        <f t="shared" si="235"/>
        <v>3</v>
      </c>
    </row>
    <row r="341" spans="1:243">
      <c r="A341" s="9">
        <v>48</v>
      </c>
      <c r="B341" s="11">
        <v>8.4832999999999998</v>
      </c>
      <c r="C341" s="11">
        <v>28.068899999999999</v>
      </c>
      <c r="D341" s="11">
        <v>37.393099999999997</v>
      </c>
      <c r="E341" s="11">
        <v>65.462100000000007</v>
      </c>
      <c r="F341" s="11">
        <v>57.127499999999998</v>
      </c>
      <c r="G341" s="19">
        <v>5.8905000000000003</v>
      </c>
      <c r="M341" s="30">
        <f t="shared" si="233"/>
        <v>0</v>
      </c>
      <c r="N341" s="10">
        <f>N340</f>
        <v>257.8</v>
      </c>
      <c r="O341" s="10">
        <f t="shared" si="248"/>
        <v>227</v>
      </c>
      <c r="P341" s="10">
        <f t="shared" si="249"/>
        <v>390</v>
      </c>
      <c r="Q341" s="10">
        <f t="shared" si="250"/>
        <v>161</v>
      </c>
      <c r="R341" s="10">
        <f t="shared" si="251"/>
        <v>0</v>
      </c>
      <c r="S341" s="30">
        <f t="shared" si="234"/>
        <v>0</v>
      </c>
      <c r="T341" s="10" t="str">
        <f>T340</f>
        <v>ToF</v>
      </c>
      <c r="U341" s="10">
        <f t="shared" si="235"/>
        <v>3</v>
      </c>
    </row>
    <row r="342" spans="1:243">
      <c r="A342" s="9">
        <v>48</v>
      </c>
      <c r="B342" s="11">
        <v>10.666700000000001</v>
      </c>
      <c r="C342" s="11">
        <v>22.945399999999999</v>
      </c>
      <c r="D342" s="11">
        <v>32.7988</v>
      </c>
      <c r="E342" s="11">
        <v>55.744199999999999</v>
      </c>
      <c r="F342" s="11">
        <v>59.100200000000001</v>
      </c>
      <c r="G342" s="19">
        <v>6.4001000000000001</v>
      </c>
      <c r="M342" s="30">
        <f t="shared" si="233"/>
        <v>0</v>
      </c>
      <c r="N342" s="10">
        <f t="shared" ref="N342:N343" si="254">N341</f>
        <v>257.8</v>
      </c>
      <c r="O342" s="10">
        <f t="shared" si="248"/>
        <v>227</v>
      </c>
      <c r="P342" s="10">
        <f t="shared" si="249"/>
        <v>390</v>
      </c>
      <c r="Q342" s="10">
        <f t="shared" si="250"/>
        <v>161</v>
      </c>
      <c r="R342" s="10">
        <f t="shared" si="251"/>
        <v>0</v>
      </c>
      <c r="S342" s="30">
        <f t="shared" si="234"/>
        <v>0</v>
      </c>
      <c r="T342" s="10" t="str">
        <f t="shared" ref="T342:T343" si="255">T341</f>
        <v>ToF</v>
      </c>
      <c r="U342" s="10">
        <f t="shared" si="235"/>
        <v>3</v>
      </c>
    </row>
    <row r="343" spans="1:243">
      <c r="A343" s="9">
        <v>48</v>
      </c>
      <c r="B343" s="11">
        <v>12.466699999999999</v>
      </c>
      <c r="C343" s="11">
        <v>22.046600000000002</v>
      </c>
      <c r="D343" s="11">
        <v>35.766399999999997</v>
      </c>
      <c r="E343" s="11">
        <v>57.813000000000002</v>
      </c>
      <c r="F343" s="11">
        <v>61.8688</v>
      </c>
      <c r="G343" s="19">
        <v>7.9123999999999999</v>
      </c>
      <c r="M343" s="30">
        <f t="shared" si="233"/>
        <v>0</v>
      </c>
      <c r="N343" s="10">
        <f t="shared" si="254"/>
        <v>257.8</v>
      </c>
      <c r="O343" s="10">
        <f t="shared" si="248"/>
        <v>227</v>
      </c>
      <c r="P343" s="10">
        <f t="shared" si="249"/>
        <v>390</v>
      </c>
      <c r="Q343" s="10">
        <f t="shared" si="250"/>
        <v>161</v>
      </c>
      <c r="R343" s="10">
        <f t="shared" si="251"/>
        <v>0</v>
      </c>
      <c r="S343" s="30">
        <f t="shared" si="234"/>
        <v>0</v>
      </c>
      <c r="T343" s="10" t="str">
        <f t="shared" si="255"/>
        <v>ToF</v>
      </c>
      <c r="U343" s="10">
        <f t="shared" si="235"/>
        <v>3</v>
      </c>
    </row>
    <row r="344" spans="1:243" s="28" customFormat="1">
      <c r="A344" s="21">
        <v>49</v>
      </c>
      <c r="B344" s="22">
        <v>-3.0832999999999999</v>
      </c>
      <c r="C344" s="22">
        <v>19.767499999999998</v>
      </c>
      <c r="D344" s="22">
        <v>21.316299999999998</v>
      </c>
      <c r="E344" s="22">
        <v>41.083799999999997</v>
      </c>
      <c r="F344" s="22">
        <v>50.159799999999997</v>
      </c>
      <c r="G344" s="27">
        <v>9.4469999999999992</v>
      </c>
      <c r="H344" s="24">
        <v>86</v>
      </c>
      <c r="I344" s="24">
        <v>86</v>
      </c>
      <c r="J344" s="24">
        <v>86</v>
      </c>
      <c r="K344" s="24">
        <v>86</v>
      </c>
      <c r="L344" s="24">
        <v>0</v>
      </c>
      <c r="M344" s="30">
        <f t="shared" si="233"/>
        <v>0</v>
      </c>
      <c r="N344" s="24"/>
      <c r="O344" s="24"/>
      <c r="P344" s="24"/>
      <c r="Q344" s="24"/>
      <c r="R344" s="24"/>
      <c r="S344" s="30">
        <f t="shared" si="234"/>
        <v>0</v>
      </c>
      <c r="T344" s="24" t="s">
        <v>28</v>
      </c>
      <c r="U344" s="24">
        <f t="shared" si="235"/>
        <v>1</v>
      </c>
      <c r="V344" s="4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  <c r="CR344" s="24"/>
      <c r="CS344" s="24"/>
      <c r="CT344" s="24"/>
      <c r="CU344" s="24"/>
      <c r="CV344" s="24"/>
      <c r="CW344" s="24"/>
      <c r="CX344" s="24"/>
      <c r="CY344" s="24"/>
      <c r="CZ344" s="24"/>
      <c r="DA344" s="24"/>
      <c r="DB344" s="24"/>
      <c r="DC344" s="24"/>
      <c r="DD344" s="24"/>
      <c r="DE344" s="24"/>
      <c r="DF344" s="24"/>
      <c r="DG344" s="24"/>
      <c r="DH344" s="24"/>
      <c r="DI344" s="24"/>
      <c r="DJ344" s="24"/>
      <c r="DK344" s="24"/>
      <c r="DL344" s="24"/>
      <c r="DM344" s="24"/>
      <c r="DN344" s="24"/>
      <c r="DO344" s="24"/>
      <c r="DP344" s="24"/>
      <c r="DQ344" s="24"/>
      <c r="DR344" s="24"/>
      <c r="DS344" s="24"/>
      <c r="DT344" s="24"/>
      <c r="DU344" s="24"/>
      <c r="DV344" s="24"/>
      <c r="DW344" s="24"/>
      <c r="DX344" s="24"/>
      <c r="DY344" s="24"/>
      <c r="DZ344" s="24"/>
      <c r="EA344" s="24"/>
      <c r="EB344" s="24"/>
      <c r="EC344" s="24"/>
      <c r="ED344" s="24"/>
      <c r="EE344" s="24"/>
      <c r="EF344" s="24"/>
      <c r="EG344" s="24"/>
      <c r="EH344" s="24"/>
      <c r="EI344" s="24"/>
      <c r="EJ344" s="24"/>
      <c r="EK344" s="24"/>
      <c r="EL344" s="24"/>
      <c r="EM344" s="24"/>
      <c r="EN344" s="24"/>
      <c r="EO344" s="24"/>
      <c r="EP344" s="24"/>
      <c r="EQ344" s="24"/>
      <c r="ER344" s="24"/>
      <c r="ES344" s="24"/>
      <c r="ET344" s="24"/>
      <c r="EU344" s="24"/>
      <c r="EV344" s="24"/>
      <c r="EW344" s="24"/>
      <c r="EX344" s="24"/>
      <c r="EY344" s="24"/>
      <c r="EZ344" s="24"/>
      <c r="FA344" s="24"/>
      <c r="FB344" s="24"/>
      <c r="FC344" s="24"/>
      <c r="FD344" s="24"/>
      <c r="FE344" s="24"/>
      <c r="FF344" s="24"/>
      <c r="FG344" s="24"/>
      <c r="FH344" s="24"/>
      <c r="FI344" s="24"/>
      <c r="FJ344" s="24"/>
      <c r="FK344" s="24"/>
      <c r="FL344" s="24"/>
      <c r="FM344" s="24"/>
      <c r="FN344" s="24"/>
      <c r="FO344" s="24"/>
      <c r="FP344" s="24"/>
      <c r="FQ344" s="24"/>
      <c r="FR344" s="24"/>
      <c r="FS344" s="24"/>
      <c r="FT344" s="24"/>
      <c r="FU344" s="24"/>
      <c r="FV344" s="24"/>
      <c r="FW344" s="24"/>
      <c r="FX344" s="24"/>
      <c r="FY344" s="24"/>
      <c r="FZ344" s="24"/>
      <c r="GA344" s="24"/>
      <c r="GB344" s="24"/>
      <c r="GC344" s="24"/>
      <c r="GD344" s="24"/>
      <c r="GE344" s="24"/>
      <c r="GF344" s="24"/>
      <c r="GG344" s="24"/>
      <c r="GH344" s="24"/>
      <c r="GI344" s="24"/>
      <c r="GJ344" s="24"/>
      <c r="GK344" s="24"/>
      <c r="GL344" s="24"/>
      <c r="GM344" s="24"/>
      <c r="GN344" s="24"/>
      <c r="GO344" s="24"/>
      <c r="GP344" s="24"/>
      <c r="GQ344" s="24"/>
      <c r="GR344" s="24"/>
      <c r="GS344" s="24"/>
      <c r="GT344" s="24"/>
      <c r="GU344" s="24"/>
      <c r="GV344" s="24"/>
      <c r="GW344" s="24"/>
      <c r="GX344" s="24"/>
      <c r="GY344" s="24"/>
      <c r="GZ344" s="24"/>
      <c r="HA344" s="24"/>
      <c r="HB344" s="24"/>
      <c r="HC344" s="24"/>
      <c r="HD344" s="24"/>
      <c r="HE344" s="24"/>
      <c r="HF344" s="24"/>
      <c r="HG344" s="24"/>
      <c r="HH344" s="24"/>
      <c r="HI344" s="24"/>
      <c r="HJ344" s="24"/>
      <c r="HK344" s="24"/>
      <c r="HL344" s="24"/>
      <c r="HM344" s="24"/>
      <c r="HN344" s="24"/>
      <c r="HO344" s="24"/>
      <c r="HP344" s="24"/>
      <c r="HQ344" s="24"/>
      <c r="HR344" s="24"/>
      <c r="HS344" s="24"/>
      <c r="HT344" s="24"/>
      <c r="HU344" s="24"/>
      <c r="HV344" s="24"/>
      <c r="HW344" s="24"/>
      <c r="HX344" s="24"/>
      <c r="HY344" s="24"/>
      <c r="HZ344" s="24"/>
      <c r="IA344" s="24"/>
      <c r="IB344" s="24"/>
      <c r="IC344" s="24"/>
      <c r="ID344" s="24"/>
      <c r="IE344" s="24"/>
      <c r="IF344" s="24"/>
      <c r="IG344" s="24"/>
      <c r="IH344" s="24"/>
      <c r="II344" s="24"/>
    </row>
    <row r="345" spans="1:243">
      <c r="A345" s="9">
        <v>49</v>
      </c>
      <c r="B345" s="11">
        <v>2.5667</v>
      </c>
      <c r="C345" s="11">
        <v>59.229599999999998</v>
      </c>
      <c r="D345" s="11">
        <v>47.828200000000002</v>
      </c>
      <c r="E345" s="11">
        <v>107.0579</v>
      </c>
      <c r="F345" s="11">
        <v>45.350099999999998</v>
      </c>
      <c r="G345" s="25">
        <v>5.2366000000000001</v>
      </c>
      <c r="M345" s="30">
        <f t="shared" si="233"/>
        <v>0</v>
      </c>
      <c r="N345" s="10">
        <v>144.88</v>
      </c>
      <c r="O345" s="10">
        <v>141</v>
      </c>
      <c r="P345" s="10">
        <v>206</v>
      </c>
      <c r="Q345" s="10">
        <v>86</v>
      </c>
      <c r="R345" s="10">
        <v>98.87</v>
      </c>
      <c r="S345" s="30">
        <f t="shared" si="234"/>
        <v>2</v>
      </c>
      <c r="T345" s="10" t="str">
        <f>T344</f>
        <v>HLHS</v>
      </c>
      <c r="U345" s="10">
        <f t="shared" si="235"/>
        <v>1</v>
      </c>
    </row>
    <row r="346" spans="1:243">
      <c r="A346" s="9">
        <v>49</v>
      </c>
      <c r="B346" s="11">
        <v>5.0332999999999997</v>
      </c>
      <c r="C346" s="11">
        <v>50.775799999999997</v>
      </c>
      <c r="D346" s="11">
        <v>35.941000000000003</v>
      </c>
      <c r="E346" s="11">
        <v>86.716800000000006</v>
      </c>
      <c r="F346" s="11">
        <v>40.775500000000001</v>
      </c>
      <c r="G346" s="25">
        <v>8.3103999999999996</v>
      </c>
      <c r="M346" s="30">
        <f t="shared" si="233"/>
        <v>0</v>
      </c>
      <c r="N346" s="10">
        <f>N345</f>
        <v>144.88</v>
      </c>
      <c r="O346" s="10">
        <f t="shared" ref="O346:O349" si="256">O345</f>
        <v>141</v>
      </c>
      <c r="P346" s="10">
        <f t="shared" ref="P346:P349" si="257">P345</f>
        <v>206</v>
      </c>
      <c r="Q346" s="10">
        <f t="shared" ref="Q346:Q349" si="258">Q345</f>
        <v>86</v>
      </c>
      <c r="R346" s="10">
        <f t="shared" ref="R346:R349" si="259">R345</f>
        <v>98.87</v>
      </c>
      <c r="S346" s="30">
        <f t="shared" si="234"/>
        <v>2</v>
      </c>
      <c r="T346" s="10" t="str">
        <f t="shared" ref="T346:T348" si="260">T345</f>
        <v>HLHS</v>
      </c>
      <c r="U346" s="10">
        <f t="shared" si="235"/>
        <v>1</v>
      </c>
    </row>
    <row r="347" spans="1:243">
      <c r="A347" s="9">
        <v>49</v>
      </c>
      <c r="B347" s="11">
        <v>6.95</v>
      </c>
      <c r="C347" s="11">
        <v>41.689100000000003</v>
      </c>
      <c r="D347" s="11">
        <v>39.9681</v>
      </c>
      <c r="E347" s="11">
        <v>81.6571</v>
      </c>
      <c r="F347" s="11">
        <v>46.695599999999999</v>
      </c>
      <c r="G347" s="25">
        <v>7.5613000000000001</v>
      </c>
      <c r="M347" s="30">
        <f t="shared" si="233"/>
        <v>0</v>
      </c>
      <c r="N347" s="10">
        <f t="shared" ref="N347:N348" si="261">N346</f>
        <v>144.88</v>
      </c>
      <c r="O347" s="10">
        <f t="shared" si="256"/>
        <v>141</v>
      </c>
      <c r="P347" s="10">
        <f t="shared" si="257"/>
        <v>206</v>
      </c>
      <c r="Q347" s="10">
        <f t="shared" si="258"/>
        <v>86</v>
      </c>
      <c r="R347" s="10">
        <f t="shared" si="259"/>
        <v>98.87</v>
      </c>
      <c r="S347" s="30">
        <f t="shared" si="234"/>
        <v>2</v>
      </c>
      <c r="T347" s="10" t="str">
        <f t="shared" si="260"/>
        <v>HLHS</v>
      </c>
      <c r="U347" s="10">
        <f t="shared" si="235"/>
        <v>1</v>
      </c>
    </row>
    <row r="348" spans="1:243">
      <c r="A348" s="9">
        <v>49</v>
      </c>
      <c r="B348" s="11">
        <v>10.050000000000001</v>
      </c>
      <c r="C348" s="11">
        <v>47.612499999999997</v>
      </c>
      <c r="D348" s="11">
        <v>29.544</v>
      </c>
      <c r="E348" s="11">
        <v>77.156499999999994</v>
      </c>
      <c r="F348" s="11">
        <v>38.846299999999999</v>
      </c>
      <c r="G348" s="25">
        <v>6.8772000000000002</v>
      </c>
      <c r="M348" s="30">
        <f t="shared" si="233"/>
        <v>0</v>
      </c>
      <c r="N348" s="10">
        <f t="shared" si="261"/>
        <v>144.88</v>
      </c>
      <c r="O348" s="10">
        <f t="shared" si="256"/>
        <v>141</v>
      </c>
      <c r="P348" s="10">
        <f t="shared" si="257"/>
        <v>206</v>
      </c>
      <c r="Q348" s="10">
        <f t="shared" si="258"/>
        <v>86</v>
      </c>
      <c r="R348" s="10">
        <f t="shared" si="259"/>
        <v>98.87</v>
      </c>
      <c r="S348" s="30">
        <f t="shared" si="234"/>
        <v>2</v>
      </c>
      <c r="T348" s="10" t="str">
        <f t="shared" si="260"/>
        <v>HLHS</v>
      </c>
      <c r="U348" s="10">
        <f t="shared" si="235"/>
        <v>1</v>
      </c>
    </row>
    <row r="349" spans="1:243">
      <c r="A349" s="9">
        <v>49</v>
      </c>
      <c r="B349" s="11">
        <v>11.716699999999999</v>
      </c>
      <c r="C349" s="11">
        <v>35.255699999999997</v>
      </c>
      <c r="D349" s="11">
        <v>29.881799999999998</v>
      </c>
      <c r="E349" s="11">
        <v>65.137500000000003</v>
      </c>
      <c r="F349" s="11">
        <v>46.3187</v>
      </c>
      <c r="G349" s="25">
        <v>7.7159000000000004</v>
      </c>
      <c r="M349" s="30">
        <f t="shared" si="233"/>
        <v>0</v>
      </c>
      <c r="N349" s="10">
        <f>N348</f>
        <v>144.88</v>
      </c>
      <c r="O349" s="10">
        <f t="shared" si="256"/>
        <v>141</v>
      </c>
      <c r="P349" s="10">
        <f t="shared" si="257"/>
        <v>206</v>
      </c>
      <c r="Q349" s="10">
        <f t="shared" si="258"/>
        <v>86</v>
      </c>
      <c r="R349" s="10">
        <f t="shared" si="259"/>
        <v>98.87</v>
      </c>
      <c r="S349" s="30">
        <f t="shared" si="234"/>
        <v>2</v>
      </c>
      <c r="T349" s="10" t="str">
        <f>T348</f>
        <v>HLHS</v>
      </c>
      <c r="U349" s="10">
        <f t="shared" si="235"/>
        <v>1</v>
      </c>
    </row>
    <row r="350" spans="1:243" s="28" customFormat="1">
      <c r="A350" s="21">
        <v>50</v>
      </c>
      <c r="B350" s="22">
        <v>-3.0832999999999999</v>
      </c>
      <c r="C350" s="22">
        <v>22.293299999999999</v>
      </c>
      <c r="D350" s="22">
        <v>20.047899999999998</v>
      </c>
      <c r="E350" s="22">
        <v>42.341200000000001</v>
      </c>
      <c r="F350" s="22">
        <v>46.691699999999997</v>
      </c>
      <c r="G350" s="27">
        <v>8.3949999999999996</v>
      </c>
      <c r="H350" s="24">
        <v>86</v>
      </c>
      <c r="I350" s="24">
        <v>86</v>
      </c>
      <c r="J350" s="24">
        <v>90</v>
      </c>
      <c r="K350" s="24">
        <v>82</v>
      </c>
      <c r="L350" s="24">
        <v>6.98</v>
      </c>
      <c r="M350" s="30">
        <f t="shared" si="233"/>
        <v>1</v>
      </c>
      <c r="N350" s="24"/>
      <c r="O350" s="24"/>
      <c r="P350" s="24"/>
      <c r="Q350" s="24"/>
      <c r="R350" s="24"/>
      <c r="S350" s="30">
        <f t="shared" si="234"/>
        <v>0</v>
      </c>
      <c r="T350" s="24" t="s">
        <v>29</v>
      </c>
      <c r="U350" s="24">
        <f t="shared" si="235"/>
        <v>2</v>
      </c>
      <c r="V350" s="4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  <c r="CR350" s="24"/>
      <c r="CS350" s="24"/>
      <c r="CT350" s="24"/>
      <c r="CU350" s="24"/>
      <c r="CV350" s="24"/>
      <c r="CW350" s="24"/>
      <c r="CX350" s="24"/>
      <c r="CY350" s="24"/>
      <c r="CZ350" s="24"/>
      <c r="DA350" s="24"/>
      <c r="DB350" s="24"/>
      <c r="DC350" s="24"/>
      <c r="DD350" s="24"/>
      <c r="DE350" s="24"/>
      <c r="DF350" s="24"/>
      <c r="DG350" s="24"/>
      <c r="DH350" s="24"/>
      <c r="DI350" s="24"/>
      <c r="DJ350" s="24"/>
      <c r="DK350" s="24"/>
      <c r="DL350" s="24"/>
      <c r="DM350" s="24"/>
      <c r="DN350" s="24"/>
      <c r="DO350" s="24"/>
      <c r="DP350" s="24"/>
      <c r="DQ350" s="24"/>
      <c r="DR350" s="24"/>
      <c r="DS350" s="24"/>
      <c r="DT350" s="24"/>
      <c r="DU350" s="24"/>
      <c r="DV350" s="24"/>
      <c r="DW350" s="24"/>
      <c r="DX350" s="24"/>
      <c r="DY350" s="24"/>
      <c r="DZ350" s="24"/>
      <c r="EA350" s="24"/>
      <c r="EB350" s="24"/>
      <c r="EC350" s="24"/>
      <c r="ED350" s="24"/>
      <c r="EE350" s="24"/>
      <c r="EF350" s="24"/>
      <c r="EG350" s="24"/>
      <c r="EH350" s="24"/>
      <c r="EI350" s="24"/>
      <c r="EJ350" s="24"/>
      <c r="EK350" s="24"/>
      <c r="EL350" s="24"/>
      <c r="EM350" s="24"/>
      <c r="EN350" s="24"/>
      <c r="EO350" s="24"/>
      <c r="EP350" s="24"/>
      <c r="EQ350" s="24"/>
      <c r="ER350" s="24"/>
      <c r="ES350" s="24"/>
      <c r="ET350" s="24"/>
      <c r="EU350" s="24"/>
      <c r="EV350" s="24"/>
      <c r="EW350" s="24"/>
      <c r="EX350" s="24"/>
      <c r="EY350" s="24"/>
      <c r="EZ350" s="24"/>
      <c r="FA350" s="24"/>
      <c r="FB350" s="24"/>
      <c r="FC350" s="24"/>
      <c r="FD350" s="24"/>
      <c r="FE350" s="24"/>
      <c r="FF350" s="24"/>
      <c r="FG350" s="24"/>
      <c r="FH350" s="24"/>
      <c r="FI350" s="24"/>
      <c r="FJ350" s="24"/>
      <c r="FK350" s="24"/>
      <c r="FL350" s="24"/>
      <c r="FM350" s="24"/>
      <c r="FN350" s="24"/>
      <c r="FO350" s="24"/>
      <c r="FP350" s="24"/>
      <c r="FQ350" s="24"/>
      <c r="FR350" s="24"/>
      <c r="FS350" s="24"/>
      <c r="FT350" s="24"/>
      <c r="FU350" s="24"/>
      <c r="FV350" s="24"/>
      <c r="FW350" s="24"/>
      <c r="FX350" s="24"/>
      <c r="FY350" s="24"/>
      <c r="FZ350" s="24"/>
      <c r="GA350" s="24"/>
      <c r="GB350" s="24"/>
      <c r="GC350" s="24"/>
      <c r="GD350" s="24"/>
      <c r="GE350" s="24"/>
      <c r="GF350" s="24"/>
      <c r="GG350" s="24"/>
      <c r="GH350" s="24"/>
      <c r="GI350" s="24"/>
      <c r="GJ350" s="24"/>
      <c r="GK350" s="24"/>
      <c r="GL350" s="24"/>
      <c r="GM350" s="24"/>
      <c r="GN350" s="24"/>
      <c r="GO350" s="24"/>
      <c r="GP350" s="24"/>
      <c r="GQ350" s="24"/>
      <c r="GR350" s="24"/>
      <c r="GS350" s="24"/>
      <c r="GT350" s="24"/>
      <c r="GU350" s="24"/>
      <c r="GV350" s="24"/>
      <c r="GW350" s="24"/>
      <c r="GX350" s="24"/>
      <c r="GY350" s="24"/>
      <c r="GZ350" s="24"/>
      <c r="HA350" s="24"/>
      <c r="HB350" s="24"/>
      <c r="HC350" s="24"/>
      <c r="HD350" s="24"/>
      <c r="HE350" s="24"/>
      <c r="HF350" s="24"/>
      <c r="HG350" s="24"/>
      <c r="HH350" s="24"/>
      <c r="HI350" s="24"/>
      <c r="HJ350" s="24"/>
      <c r="HK350" s="24"/>
      <c r="HL350" s="24"/>
      <c r="HM350" s="24"/>
      <c r="HN350" s="24"/>
      <c r="HO350" s="24"/>
      <c r="HP350" s="24"/>
      <c r="HQ350" s="24"/>
      <c r="HR350" s="24"/>
      <c r="HS350" s="24"/>
      <c r="HT350" s="24"/>
      <c r="HU350" s="24"/>
      <c r="HV350" s="24"/>
      <c r="HW350" s="24"/>
      <c r="HX350" s="24"/>
      <c r="HY350" s="24"/>
      <c r="HZ350" s="24"/>
      <c r="IA350" s="24"/>
      <c r="IB350" s="24"/>
      <c r="IC350" s="24"/>
      <c r="ID350" s="24"/>
      <c r="IE350" s="24"/>
      <c r="IF350" s="24"/>
      <c r="IG350" s="24"/>
      <c r="IH350" s="24"/>
      <c r="II350" s="24"/>
    </row>
    <row r="351" spans="1:243">
      <c r="A351" s="9">
        <v>50</v>
      </c>
      <c r="B351" s="11">
        <v>3.0667</v>
      </c>
      <c r="C351" s="11">
        <v>38.655200000000001</v>
      </c>
      <c r="D351" s="11">
        <v>23.6236</v>
      </c>
      <c r="E351" s="11">
        <v>62.278700000000001</v>
      </c>
      <c r="F351" s="11">
        <v>37.9298</v>
      </c>
      <c r="G351" s="25">
        <v>7.3133999999999997</v>
      </c>
      <c r="M351" s="30">
        <f t="shared" si="233"/>
        <v>0</v>
      </c>
      <c r="N351" s="10">
        <v>203.43</v>
      </c>
      <c r="O351" s="10">
        <v>191</v>
      </c>
      <c r="P351" s="10">
        <v>242</v>
      </c>
      <c r="Q351" s="10">
        <v>179</v>
      </c>
      <c r="R351" s="10">
        <v>7.41</v>
      </c>
      <c r="S351" s="30">
        <f t="shared" si="234"/>
        <v>1</v>
      </c>
      <c r="T351" s="10" t="str">
        <f>T350</f>
        <v>TGA</v>
      </c>
      <c r="U351" s="10">
        <f t="shared" si="235"/>
        <v>2</v>
      </c>
    </row>
    <row r="352" spans="1:243">
      <c r="A352" s="9">
        <v>50</v>
      </c>
      <c r="B352" s="11">
        <v>5.2832999999999997</v>
      </c>
      <c r="C352" s="11">
        <v>38.0565</v>
      </c>
      <c r="D352" s="11">
        <v>16.6282</v>
      </c>
      <c r="E352" s="11">
        <v>54.684600000000003</v>
      </c>
      <c r="F352" s="11">
        <v>30.2394</v>
      </c>
      <c r="G352" s="25">
        <v>5.5753000000000004</v>
      </c>
      <c r="M352" s="30">
        <f t="shared" si="233"/>
        <v>0</v>
      </c>
      <c r="N352" s="10">
        <f>N351</f>
        <v>203.43</v>
      </c>
      <c r="O352" s="10">
        <f t="shared" ref="O352:O353" si="262">O351</f>
        <v>191</v>
      </c>
      <c r="P352" s="10">
        <f t="shared" ref="P352:P353" si="263">P351</f>
        <v>242</v>
      </c>
      <c r="Q352" s="10">
        <f t="shared" ref="Q352:Q353" si="264">Q351</f>
        <v>179</v>
      </c>
      <c r="R352" s="10">
        <f t="shared" ref="R352:R353" si="265">R351</f>
        <v>7.41</v>
      </c>
      <c r="S352" s="30">
        <f t="shared" si="234"/>
        <v>1</v>
      </c>
      <c r="T352" s="10" t="str">
        <f>T351</f>
        <v>TGA</v>
      </c>
      <c r="U352" s="10">
        <f t="shared" si="235"/>
        <v>2</v>
      </c>
    </row>
    <row r="353" spans="1:243">
      <c r="A353" s="9">
        <v>50</v>
      </c>
      <c r="B353" s="11">
        <v>6.9832999999999998</v>
      </c>
      <c r="C353" s="11">
        <v>30.331299999999999</v>
      </c>
      <c r="D353" s="11">
        <v>22.5852</v>
      </c>
      <c r="E353" s="11">
        <v>52.916600000000003</v>
      </c>
      <c r="F353" s="11">
        <v>42.682400000000001</v>
      </c>
      <c r="G353" s="25">
        <v>5.0084</v>
      </c>
      <c r="M353" s="30">
        <f t="shared" si="233"/>
        <v>0</v>
      </c>
      <c r="N353" s="10">
        <f>N352</f>
        <v>203.43</v>
      </c>
      <c r="O353" s="10">
        <f t="shared" si="262"/>
        <v>191</v>
      </c>
      <c r="P353" s="10">
        <f t="shared" si="263"/>
        <v>242</v>
      </c>
      <c r="Q353" s="10">
        <f t="shared" si="264"/>
        <v>179</v>
      </c>
      <c r="R353" s="10">
        <f t="shared" si="265"/>
        <v>7.41</v>
      </c>
      <c r="S353" s="30">
        <f t="shared" si="234"/>
        <v>1</v>
      </c>
      <c r="T353" s="10" t="str">
        <f>T352</f>
        <v>TGA</v>
      </c>
      <c r="U353" s="10">
        <f t="shared" si="235"/>
        <v>2</v>
      </c>
    </row>
    <row r="354" spans="1:243" s="28" customFormat="1">
      <c r="A354" s="21">
        <v>51</v>
      </c>
      <c r="B354" s="22">
        <v>-2.0832999999999999</v>
      </c>
      <c r="C354" s="22">
        <v>15.2422</v>
      </c>
      <c r="D354" s="22">
        <v>19.904399999999999</v>
      </c>
      <c r="E354" s="22">
        <v>35.146599999999999</v>
      </c>
      <c r="F354" s="22">
        <v>56.342399999999998</v>
      </c>
      <c r="G354" s="27">
        <v>23.559000000000001</v>
      </c>
      <c r="H354" s="24">
        <v>93</v>
      </c>
      <c r="I354" s="24">
        <v>93</v>
      </c>
      <c r="J354" s="24">
        <v>93</v>
      </c>
      <c r="K354" s="24">
        <v>93</v>
      </c>
      <c r="L354" s="24">
        <v>7.41</v>
      </c>
      <c r="M354" s="30">
        <f t="shared" si="233"/>
        <v>1</v>
      </c>
      <c r="N354" s="24"/>
      <c r="O354" s="24"/>
      <c r="P354" s="24"/>
      <c r="Q354" s="24"/>
      <c r="R354" s="24"/>
      <c r="S354" s="30">
        <f t="shared" si="234"/>
        <v>0</v>
      </c>
      <c r="T354" s="24" t="s">
        <v>29</v>
      </c>
      <c r="U354" s="24">
        <f t="shared" si="235"/>
        <v>2</v>
      </c>
      <c r="V354" s="4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  <c r="BZ354" s="24"/>
      <c r="CA354" s="24"/>
      <c r="CB354" s="24"/>
      <c r="CC354" s="24"/>
      <c r="CD354" s="24"/>
      <c r="CE354" s="24"/>
      <c r="CF354" s="24"/>
      <c r="CG354" s="24"/>
      <c r="CH354" s="24"/>
      <c r="CI354" s="24"/>
      <c r="CJ354" s="24"/>
      <c r="CK354" s="24"/>
      <c r="CL354" s="24"/>
      <c r="CM354" s="24"/>
      <c r="CN354" s="24"/>
      <c r="CO354" s="24"/>
      <c r="CP354" s="24"/>
      <c r="CQ354" s="24"/>
      <c r="CR354" s="24"/>
      <c r="CS354" s="24"/>
      <c r="CT354" s="24"/>
      <c r="CU354" s="24"/>
      <c r="CV354" s="24"/>
      <c r="CW354" s="24"/>
      <c r="CX354" s="24"/>
      <c r="CY354" s="24"/>
      <c r="CZ354" s="24"/>
      <c r="DA354" s="24"/>
      <c r="DB354" s="24"/>
      <c r="DC354" s="24"/>
      <c r="DD354" s="24"/>
      <c r="DE354" s="24"/>
      <c r="DF354" s="24"/>
      <c r="DG354" s="24"/>
      <c r="DH354" s="24"/>
      <c r="DI354" s="24"/>
      <c r="DJ354" s="24"/>
      <c r="DK354" s="24"/>
      <c r="DL354" s="24"/>
      <c r="DM354" s="24"/>
      <c r="DN354" s="24"/>
      <c r="DO354" s="24"/>
      <c r="DP354" s="24"/>
      <c r="DQ354" s="24"/>
      <c r="DR354" s="24"/>
      <c r="DS354" s="24"/>
      <c r="DT354" s="24"/>
      <c r="DU354" s="24"/>
      <c r="DV354" s="24"/>
      <c r="DW354" s="24"/>
      <c r="DX354" s="24"/>
      <c r="DY354" s="24"/>
      <c r="DZ354" s="24"/>
      <c r="EA354" s="24"/>
      <c r="EB354" s="24"/>
      <c r="EC354" s="24"/>
      <c r="ED354" s="24"/>
      <c r="EE354" s="24"/>
      <c r="EF354" s="24"/>
      <c r="EG354" s="24"/>
      <c r="EH354" s="24"/>
      <c r="EI354" s="24"/>
      <c r="EJ354" s="24"/>
      <c r="EK354" s="24"/>
      <c r="EL354" s="24"/>
      <c r="EM354" s="24"/>
      <c r="EN354" s="24"/>
      <c r="EO354" s="24"/>
      <c r="EP354" s="24"/>
      <c r="EQ354" s="24"/>
      <c r="ER354" s="24"/>
      <c r="ES354" s="24"/>
      <c r="ET354" s="24"/>
      <c r="EU354" s="24"/>
      <c r="EV354" s="24"/>
      <c r="EW354" s="24"/>
      <c r="EX354" s="24"/>
      <c r="EY354" s="24"/>
      <c r="EZ354" s="24"/>
      <c r="FA354" s="24"/>
      <c r="FB354" s="24"/>
      <c r="FC354" s="24"/>
      <c r="FD354" s="24"/>
      <c r="FE354" s="24"/>
      <c r="FF354" s="24"/>
      <c r="FG354" s="24"/>
      <c r="FH354" s="24"/>
      <c r="FI354" s="24"/>
      <c r="FJ354" s="24"/>
      <c r="FK354" s="24"/>
      <c r="FL354" s="24"/>
      <c r="FM354" s="24"/>
      <c r="FN354" s="24"/>
      <c r="FO354" s="24"/>
      <c r="FP354" s="24"/>
      <c r="FQ354" s="24"/>
      <c r="FR354" s="24"/>
      <c r="FS354" s="24"/>
      <c r="FT354" s="24"/>
      <c r="FU354" s="24"/>
      <c r="FV354" s="24"/>
      <c r="FW354" s="24"/>
      <c r="FX354" s="24"/>
      <c r="FY354" s="24"/>
      <c r="FZ354" s="24"/>
      <c r="GA354" s="24"/>
      <c r="GB354" s="24"/>
      <c r="GC354" s="24"/>
      <c r="GD354" s="24"/>
      <c r="GE354" s="24"/>
      <c r="GF354" s="24"/>
      <c r="GG354" s="24"/>
      <c r="GH354" s="24"/>
      <c r="GI354" s="24"/>
      <c r="GJ354" s="24"/>
      <c r="GK354" s="24"/>
      <c r="GL354" s="24"/>
      <c r="GM354" s="24"/>
      <c r="GN354" s="24"/>
      <c r="GO354" s="24"/>
      <c r="GP354" s="24"/>
      <c r="GQ354" s="24"/>
      <c r="GR354" s="24"/>
      <c r="GS354" s="24"/>
      <c r="GT354" s="24"/>
      <c r="GU354" s="24"/>
      <c r="GV354" s="24"/>
      <c r="GW354" s="24"/>
      <c r="GX354" s="24"/>
      <c r="GY354" s="24"/>
      <c r="GZ354" s="24"/>
      <c r="HA354" s="24"/>
      <c r="HB354" s="24"/>
      <c r="HC354" s="24"/>
      <c r="HD354" s="24"/>
      <c r="HE354" s="24"/>
      <c r="HF354" s="24"/>
      <c r="HG354" s="24"/>
      <c r="HH354" s="24"/>
      <c r="HI354" s="24"/>
      <c r="HJ354" s="24"/>
      <c r="HK354" s="24"/>
      <c r="HL354" s="24"/>
      <c r="HM354" s="24"/>
      <c r="HN354" s="24"/>
      <c r="HO354" s="24"/>
      <c r="HP354" s="24"/>
      <c r="HQ354" s="24"/>
      <c r="HR354" s="24"/>
      <c r="HS354" s="24"/>
      <c r="HT354" s="24"/>
      <c r="HU354" s="24"/>
      <c r="HV354" s="24"/>
      <c r="HW354" s="24"/>
      <c r="HX354" s="24"/>
      <c r="HY354" s="24"/>
      <c r="HZ354" s="24"/>
      <c r="IA354" s="24"/>
      <c r="IB354" s="24"/>
      <c r="IC354" s="24"/>
      <c r="ID354" s="24"/>
      <c r="IE354" s="24"/>
      <c r="IF354" s="24"/>
      <c r="IG354" s="24"/>
      <c r="IH354" s="24"/>
      <c r="II354" s="24"/>
    </row>
    <row r="355" spans="1:243">
      <c r="A355" s="9">
        <v>51</v>
      </c>
      <c r="B355" s="11">
        <v>2.1667000000000001</v>
      </c>
      <c r="C355" s="11">
        <v>23.046900000000001</v>
      </c>
      <c r="D355" s="11">
        <v>23.700500000000002</v>
      </c>
      <c r="E355" s="11">
        <v>46.747399999999999</v>
      </c>
      <c r="F355" s="11">
        <v>50.762999999999998</v>
      </c>
      <c r="G355" s="25">
        <v>25.077999999999999</v>
      </c>
      <c r="M355" s="30">
        <f t="shared" si="233"/>
        <v>0</v>
      </c>
      <c r="N355" s="10">
        <v>221.67</v>
      </c>
      <c r="O355" s="10">
        <v>213</v>
      </c>
      <c r="P355" s="10">
        <v>241</v>
      </c>
      <c r="Q355" s="10">
        <v>211</v>
      </c>
      <c r="R355" s="10">
        <v>5.29</v>
      </c>
      <c r="S355" s="30">
        <f t="shared" si="234"/>
        <v>1</v>
      </c>
      <c r="T355" s="10" t="str">
        <f>T354</f>
        <v>TGA</v>
      </c>
      <c r="U355" s="10">
        <f t="shared" si="235"/>
        <v>2</v>
      </c>
    </row>
    <row r="356" spans="1:243">
      <c r="A356" s="9">
        <v>51</v>
      </c>
      <c r="B356" s="11">
        <v>3.7166999999999999</v>
      </c>
      <c r="C356" s="11">
        <v>27.494199999999999</v>
      </c>
      <c r="D356" s="11">
        <v>17.076699999999999</v>
      </c>
      <c r="E356" s="11">
        <v>44.570900000000002</v>
      </c>
      <c r="F356" s="11">
        <v>38.210799999999999</v>
      </c>
      <c r="G356" s="25">
        <v>12.7752</v>
      </c>
      <c r="M356" s="30">
        <f t="shared" si="233"/>
        <v>0</v>
      </c>
      <c r="N356" s="10">
        <f>N355</f>
        <v>221.67</v>
      </c>
      <c r="O356" s="10">
        <f t="shared" ref="O356:O360" si="266">O355</f>
        <v>213</v>
      </c>
      <c r="P356" s="10">
        <f t="shared" ref="P356:P360" si="267">P355</f>
        <v>241</v>
      </c>
      <c r="Q356" s="10">
        <f t="shared" ref="Q356:Q360" si="268">Q355</f>
        <v>211</v>
      </c>
      <c r="R356" s="10">
        <f t="shared" ref="R356:R360" si="269">R355</f>
        <v>5.29</v>
      </c>
      <c r="S356" s="30">
        <f t="shared" si="234"/>
        <v>1</v>
      </c>
      <c r="T356" s="10" t="str">
        <f t="shared" ref="T356:T358" si="270">T355</f>
        <v>TGA</v>
      </c>
      <c r="U356" s="10">
        <f t="shared" si="235"/>
        <v>2</v>
      </c>
    </row>
    <row r="357" spans="1:243">
      <c r="A357" s="9">
        <v>51</v>
      </c>
      <c r="B357" s="11">
        <v>6.2832999999999997</v>
      </c>
      <c r="C357" s="11">
        <v>22.198599999999999</v>
      </c>
      <c r="D357" s="11">
        <v>21.291</v>
      </c>
      <c r="E357" s="11">
        <v>43.489699999999999</v>
      </c>
      <c r="F357" s="11">
        <v>48.878100000000003</v>
      </c>
      <c r="G357" s="25">
        <v>19.365600000000001</v>
      </c>
      <c r="M357" s="30">
        <f t="shared" si="233"/>
        <v>0</v>
      </c>
      <c r="N357" s="10">
        <f t="shared" ref="N357:N358" si="271">N356</f>
        <v>221.67</v>
      </c>
      <c r="O357" s="10">
        <f t="shared" si="266"/>
        <v>213</v>
      </c>
      <c r="P357" s="10">
        <f t="shared" si="267"/>
        <v>241</v>
      </c>
      <c r="Q357" s="10">
        <f t="shared" si="268"/>
        <v>211</v>
      </c>
      <c r="R357" s="10">
        <f t="shared" si="269"/>
        <v>5.29</v>
      </c>
      <c r="S357" s="30">
        <f t="shared" si="234"/>
        <v>1</v>
      </c>
      <c r="T357" s="10" t="str">
        <f t="shared" si="270"/>
        <v>TGA</v>
      </c>
      <c r="U357" s="10">
        <f t="shared" si="235"/>
        <v>2</v>
      </c>
    </row>
    <row r="358" spans="1:243">
      <c r="A358" s="9">
        <v>51</v>
      </c>
      <c r="B358" s="11">
        <v>7.9</v>
      </c>
      <c r="C358" s="11">
        <v>30.082699999999999</v>
      </c>
      <c r="D358" s="11">
        <v>32.1492</v>
      </c>
      <c r="E358" s="11">
        <v>62.231999999999999</v>
      </c>
      <c r="F358" s="11">
        <v>51.4255</v>
      </c>
      <c r="G358" s="25">
        <v>8.2192000000000007</v>
      </c>
      <c r="M358" s="30">
        <f t="shared" si="233"/>
        <v>0</v>
      </c>
      <c r="N358" s="10">
        <f t="shared" si="271"/>
        <v>221.67</v>
      </c>
      <c r="O358" s="10">
        <f t="shared" si="266"/>
        <v>213</v>
      </c>
      <c r="P358" s="10">
        <f t="shared" si="267"/>
        <v>241</v>
      </c>
      <c r="Q358" s="10">
        <f t="shared" si="268"/>
        <v>211</v>
      </c>
      <c r="R358" s="10">
        <f t="shared" si="269"/>
        <v>5.29</v>
      </c>
      <c r="S358" s="30">
        <f t="shared" si="234"/>
        <v>1</v>
      </c>
      <c r="T358" s="10" t="str">
        <f t="shared" si="270"/>
        <v>TGA</v>
      </c>
      <c r="U358" s="10">
        <f t="shared" si="235"/>
        <v>2</v>
      </c>
    </row>
    <row r="359" spans="1:243">
      <c r="A359" s="9">
        <v>51</v>
      </c>
      <c r="B359" s="11">
        <v>10.0167</v>
      </c>
      <c r="C359" s="11">
        <v>17.700099999999999</v>
      </c>
      <c r="D359" s="11">
        <v>20.656600000000001</v>
      </c>
      <c r="E359" s="11">
        <v>38.356699999999996</v>
      </c>
      <c r="F359" s="11">
        <v>53.936</v>
      </c>
      <c r="G359" s="25" t="s">
        <v>8</v>
      </c>
      <c r="M359" s="30">
        <f t="shared" si="233"/>
        <v>0</v>
      </c>
      <c r="N359" s="10">
        <f>N358</f>
        <v>221.67</v>
      </c>
      <c r="O359" s="10">
        <f t="shared" si="266"/>
        <v>213</v>
      </c>
      <c r="P359" s="10">
        <f t="shared" si="267"/>
        <v>241</v>
      </c>
      <c r="Q359" s="10">
        <f t="shared" si="268"/>
        <v>211</v>
      </c>
      <c r="R359" s="10">
        <f t="shared" si="269"/>
        <v>5.29</v>
      </c>
      <c r="S359" s="30">
        <f t="shared" si="234"/>
        <v>1</v>
      </c>
      <c r="T359" s="10" t="str">
        <f>T358</f>
        <v>TGA</v>
      </c>
      <c r="U359" s="10">
        <f t="shared" si="235"/>
        <v>2</v>
      </c>
    </row>
    <row r="360" spans="1:243">
      <c r="A360" s="9">
        <v>51</v>
      </c>
      <c r="B360" s="11">
        <v>11.466699999999999</v>
      </c>
      <c r="C360" s="11">
        <v>19.3293</v>
      </c>
      <c r="D360" s="11">
        <v>28.458200000000001</v>
      </c>
      <c r="E360" s="11">
        <v>47.787500000000001</v>
      </c>
      <c r="F360" s="11">
        <v>58.607599999999998</v>
      </c>
      <c r="G360" s="25">
        <v>25.828600000000002</v>
      </c>
      <c r="M360" s="30">
        <f t="shared" si="233"/>
        <v>0</v>
      </c>
      <c r="N360" s="10">
        <f>N359</f>
        <v>221.67</v>
      </c>
      <c r="O360" s="10">
        <f t="shared" si="266"/>
        <v>213</v>
      </c>
      <c r="P360" s="10">
        <f t="shared" si="267"/>
        <v>241</v>
      </c>
      <c r="Q360" s="10">
        <f t="shared" si="268"/>
        <v>211</v>
      </c>
      <c r="R360" s="10">
        <f t="shared" si="269"/>
        <v>5.29</v>
      </c>
      <c r="S360" s="30">
        <f t="shared" si="234"/>
        <v>1</v>
      </c>
      <c r="T360" s="10" t="str">
        <f>T359</f>
        <v>TGA</v>
      </c>
      <c r="U360" s="10">
        <f t="shared" si="235"/>
        <v>2</v>
      </c>
    </row>
    <row r="361" spans="1:243" s="28" customFormat="1">
      <c r="A361" s="21">
        <v>52</v>
      </c>
      <c r="B361" s="22">
        <v>-2.35</v>
      </c>
      <c r="C361" s="22">
        <v>20.005800000000001</v>
      </c>
      <c r="D361" s="22">
        <v>17.768599999999999</v>
      </c>
      <c r="E361" s="22">
        <v>37.7744</v>
      </c>
      <c r="F361" s="22">
        <v>47.1312</v>
      </c>
      <c r="G361" s="27">
        <v>9.2390000000000008</v>
      </c>
      <c r="H361" s="24">
        <v>86</v>
      </c>
      <c r="I361" s="24">
        <v>86</v>
      </c>
      <c r="J361" s="24">
        <v>108</v>
      </c>
      <c r="K361" s="24">
        <v>64</v>
      </c>
      <c r="L361" s="24">
        <v>0</v>
      </c>
      <c r="M361" s="30">
        <f t="shared" si="233"/>
        <v>0</v>
      </c>
      <c r="N361" s="24"/>
      <c r="O361" s="24"/>
      <c r="P361" s="24"/>
      <c r="Q361" s="24"/>
      <c r="R361" s="24"/>
      <c r="S361" s="30">
        <f t="shared" si="234"/>
        <v>0</v>
      </c>
      <c r="T361" s="24" t="s">
        <v>31</v>
      </c>
      <c r="U361" s="24">
        <f t="shared" si="235"/>
        <v>4</v>
      </c>
      <c r="V361" s="4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  <c r="BZ361" s="24"/>
      <c r="CA361" s="24"/>
      <c r="CB361" s="24"/>
      <c r="CC361" s="24"/>
      <c r="CD361" s="24"/>
      <c r="CE361" s="24"/>
      <c r="CF361" s="24"/>
      <c r="CG361" s="24"/>
      <c r="CH361" s="24"/>
      <c r="CI361" s="24"/>
      <c r="CJ361" s="24"/>
      <c r="CK361" s="24"/>
      <c r="CL361" s="24"/>
      <c r="CM361" s="24"/>
      <c r="CN361" s="24"/>
      <c r="CO361" s="24"/>
      <c r="CP361" s="24"/>
      <c r="CQ361" s="24"/>
      <c r="CR361" s="24"/>
      <c r="CS361" s="24"/>
      <c r="CT361" s="24"/>
      <c r="CU361" s="24"/>
      <c r="CV361" s="24"/>
      <c r="CW361" s="24"/>
      <c r="CX361" s="24"/>
      <c r="CY361" s="24"/>
      <c r="CZ361" s="24"/>
      <c r="DA361" s="24"/>
      <c r="DB361" s="24"/>
      <c r="DC361" s="24"/>
      <c r="DD361" s="24"/>
      <c r="DE361" s="24"/>
      <c r="DF361" s="24"/>
      <c r="DG361" s="24"/>
      <c r="DH361" s="24"/>
      <c r="DI361" s="24"/>
      <c r="DJ361" s="24"/>
      <c r="DK361" s="24"/>
      <c r="DL361" s="24"/>
      <c r="DM361" s="24"/>
      <c r="DN361" s="24"/>
      <c r="DO361" s="24"/>
      <c r="DP361" s="24"/>
      <c r="DQ361" s="24"/>
      <c r="DR361" s="24"/>
      <c r="DS361" s="24"/>
      <c r="DT361" s="24"/>
      <c r="DU361" s="24"/>
      <c r="DV361" s="24"/>
      <c r="DW361" s="24"/>
      <c r="DX361" s="24"/>
      <c r="DY361" s="24"/>
      <c r="DZ361" s="24"/>
      <c r="EA361" s="24"/>
      <c r="EB361" s="24"/>
      <c r="EC361" s="24"/>
      <c r="ED361" s="24"/>
      <c r="EE361" s="24"/>
      <c r="EF361" s="24"/>
      <c r="EG361" s="24"/>
      <c r="EH361" s="24"/>
      <c r="EI361" s="24"/>
      <c r="EJ361" s="24"/>
      <c r="EK361" s="24"/>
      <c r="EL361" s="24"/>
      <c r="EM361" s="24"/>
      <c r="EN361" s="24"/>
      <c r="EO361" s="24"/>
      <c r="EP361" s="24"/>
      <c r="EQ361" s="24"/>
      <c r="ER361" s="24"/>
      <c r="ES361" s="24"/>
      <c r="ET361" s="24"/>
      <c r="EU361" s="24"/>
      <c r="EV361" s="24"/>
      <c r="EW361" s="24"/>
      <c r="EX361" s="24"/>
      <c r="EY361" s="24"/>
      <c r="EZ361" s="24"/>
      <c r="FA361" s="24"/>
      <c r="FB361" s="24"/>
      <c r="FC361" s="24"/>
      <c r="FD361" s="24"/>
      <c r="FE361" s="24"/>
      <c r="FF361" s="24"/>
      <c r="FG361" s="24"/>
      <c r="FH361" s="24"/>
      <c r="FI361" s="24"/>
      <c r="FJ361" s="24"/>
      <c r="FK361" s="24"/>
      <c r="FL361" s="24"/>
      <c r="FM361" s="24"/>
      <c r="FN361" s="24"/>
      <c r="FO361" s="24"/>
      <c r="FP361" s="24"/>
      <c r="FQ361" s="24"/>
      <c r="FR361" s="24"/>
      <c r="FS361" s="24"/>
      <c r="FT361" s="24"/>
      <c r="FU361" s="24"/>
      <c r="FV361" s="24"/>
      <c r="FW361" s="24"/>
      <c r="FX361" s="24"/>
      <c r="FY361" s="24"/>
      <c r="FZ361" s="24"/>
      <c r="GA361" s="24"/>
      <c r="GB361" s="24"/>
      <c r="GC361" s="24"/>
      <c r="GD361" s="24"/>
      <c r="GE361" s="24"/>
      <c r="GF361" s="24"/>
      <c r="GG361" s="24"/>
      <c r="GH361" s="24"/>
      <c r="GI361" s="24"/>
      <c r="GJ361" s="24"/>
      <c r="GK361" s="24"/>
      <c r="GL361" s="24"/>
      <c r="GM361" s="24"/>
      <c r="GN361" s="24"/>
      <c r="GO361" s="24"/>
      <c r="GP361" s="24"/>
      <c r="GQ361" s="24"/>
      <c r="GR361" s="24"/>
      <c r="GS361" s="24"/>
      <c r="GT361" s="24"/>
      <c r="GU361" s="24"/>
      <c r="GV361" s="24"/>
      <c r="GW361" s="24"/>
      <c r="GX361" s="24"/>
      <c r="GY361" s="24"/>
      <c r="GZ361" s="24"/>
      <c r="HA361" s="24"/>
      <c r="HB361" s="24"/>
      <c r="HC361" s="24"/>
      <c r="HD361" s="24"/>
      <c r="HE361" s="24"/>
      <c r="HF361" s="24"/>
      <c r="HG361" s="24"/>
      <c r="HH361" s="24"/>
      <c r="HI361" s="24"/>
      <c r="HJ361" s="24"/>
      <c r="HK361" s="24"/>
      <c r="HL361" s="24"/>
      <c r="HM361" s="24"/>
      <c r="HN361" s="24"/>
      <c r="HO361" s="24"/>
      <c r="HP361" s="24"/>
      <c r="HQ361" s="24"/>
      <c r="HR361" s="24"/>
      <c r="HS361" s="24"/>
      <c r="HT361" s="24"/>
      <c r="HU361" s="24"/>
      <c r="HV361" s="24"/>
      <c r="HW361" s="24"/>
      <c r="HX361" s="24"/>
      <c r="HY361" s="24"/>
      <c r="HZ361" s="24"/>
      <c r="IA361" s="24"/>
      <c r="IB361" s="24"/>
      <c r="IC361" s="24"/>
      <c r="ID361" s="24"/>
      <c r="IE361" s="24"/>
      <c r="IF361" s="24"/>
      <c r="IG361" s="24"/>
      <c r="IH361" s="24"/>
      <c r="II361" s="24"/>
    </row>
    <row r="362" spans="1:243">
      <c r="A362" s="9">
        <v>52</v>
      </c>
      <c r="B362" s="11">
        <v>1.3</v>
      </c>
      <c r="C362" s="11">
        <v>25.011800000000001</v>
      </c>
      <c r="D362" s="11">
        <v>28.160399999999999</v>
      </c>
      <c r="E362" s="11">
        <v>53.1721</v>
      </c>
      <c r="F362" s="11">
        <v>53.117199999999997</v>
      </c>
      <c r="G362" s="25">
        <v>19.337299999999999</v>
      </c>
      <c r="M362" s="30">
        <f t="shared" si="233"/>
        <v>0</v>
      </c>
      <c r="N362" s="10">
        <v>188.4</v>
      </c>
      <c r="O362" s="10">
        <v>222</v>
      </c>
      <c r="P362" s="10">
        <v>260</v>
      </c>
      <c r="Q362" s="10">
        <v>103</v>
      </c>
      <c r="R362" s="10" t="s">
        <v>35</v>
      </c>
      <c r="S362" s="30" t="str">
        <f t="shared" si="234"/>
        <v>NaN</v>
      </c>
      <c r="T362" s="10" t="str">
        <f>T361</f>
        <v>Aortic Anomaly</v>
      </c>
      <c r="U362" s="10">
        <f t="shared" si="235"/>
        <v>4</v>
      </c>
    </row>
    <row r="363" spans="1:243">
      <c r="A363" s="9">
        <v>52</v>
      </c>
      <c r="B363" s="11">
        <v>3.7667000000000002</v>
      </c>
      <c r="C363" s="11">
        <v>16.3856</v>
      </c>
      <c r="D363" s="11">
        <v>22.731300000000001</v>
      </c>
      <c r="E363" s="11">
        <v>39.116999999999997</v>
      </c>
      <c r="F363" s="11">
        <v>58.193199999999997</v>
      </c>
      <c r="G363" s="25">
        <v>15.6785</v>
      </c>
      <c r="M363" s="30">
        <f t="shared" si="233"/>
        <v>0</v>
      </c>
      <c r="N363" s="10">
        <f>N362</f>
        <v>188.4</v>
      </c>
      <c r="O363" s="10">
        <f t="shared" ref="O363:O367" si="272">O362</f>
        <v>222</v>
      </c>
      <c r="P363" s="10">
        <f t="shared" ref="P363:P367" si="273">P362</f>
        <v>260</v>
      </c>
      <c r="Q363" s="10">
        <f t="shared" ref="Q363:Q367" si="274">Q362</f>
        <v>103</v>
      </c>
      <c r="R363" s="10" t="str">
        <f t="shared" ref="R363:R367" si="275">R362</f>
        <v>-</v>
      </c>
      <c r="S363" s="30" t="str">
        <f t="shared" si="234"/>
        <v>NaN</v>
      </c>
      <c r="T363" s="10" t="str">
        <f t="shared" ref="T363:T365" si="276">T362</f>
        <v>Aortic Anomaly</v>
      </c>
      <c r="U363" s="10">
        <f t="shared" si="235"/>
        <v>4</v>
      </c>
    </row>
    <row r="364" spans="1:243">
      <c r="A364" s="9">
        <v>52</v>
      </c>
      <c r="B364" s="11">
        <v>5.35</v>
      </c>
      <c r="C364" s="11">
        <v>14.702199999999999</v>
      </c>
      <c r="D364" s="11">
        <v>17.108599999999999</v>
      </c>
      <c r="E364" s="11">
        <v>31.8108</v>
      </c>
      <c r="F364" s="11">
        <v>53.507199999999997</v>
      </c>
      <c r="G364" s="25">
        <v>19.795999999999999</v>
      </c>
      <c r="M364" s="30">
        <f t="shared" si="233"/>
        <v>0</v>
      </c>
      <c r="N364" s="10">
        <f t="shared" ref="N364:N365" si="277">N363</f>
        <v>188.4</v>
      </c>
      <c r="O364" s="10">
        <f t="shared" si="272"/>
        <v>222</v>
      </c>
      <c r="P364" s="10">
        <f t="shared" si="273"/>
        <v>260</v>
      </c>
      <c r="Q364" s="10">
        <f t="shared" si="274"/>
        <v>103</v>
      </c>
      <c r="R364" s="10" t="str">
        <f t="shared" si="275"/>
        <v>-</v>
      </c>
      <c r="S364" s="30" t="str">
        <f t="shared" si="234"/>
        <v>NaN</v>
      </c>
      <c r="T364" s="10" t="str">
        <f t="shared" si="276"/>
        <v>Aortic Anomaly</v>
      </c>
      <c r="U364" s="10">
        <f t="shared" si="235"/>
        <v>4</v>
      </c>
    </row>
    <row r="365" spans="1:243">
      <c r="A365" s="9">
        <v>52</v>
      </c>
      <c r="B365" s="11">
        <v>7.7167000000000003</v>
      </c>
      <c r="C365" s="11">
        <v>18.203600000000002</v>
      </c>
      <c r="D365" s="11">
        <v>26.8081</v>
      </c>
      <c r="E365" s="11">
        <v>45.011699999999998</v>
      </c>
      <c r="F365" s="11">
        <v>57.644100000000002</v>
      </c>
      <c r="G365" s="25">
        <v>14.942600000000001</v>
      </c>
      <c r="M365" s="30">
        <f t="shared" si="233"/>
        <v>0</v>
      </c>
      <c r="N365" s="10">
        <f t="shared" si="277"/>
        <v>188.4</v>
      </c>
      <c r="O365" s="10">
        <f t="shared" si="272"/>
        <v>222</v>
      </c>
      <c r="P365" s="10">
        <f t="shared" si="273"/>
        <v>260</v>
      </c>
      <c r="Q365" s="10">
        <f t="shared" si="274"/>
        <v>103</v>
      </c>
      <c r="R365" s="10" t="str">
        <f t="shared" si="275"/>
        <v>-</v>
      </c>
      <c r="S365" s="30" t="str">
        <f t="shared" si="234"/>
        <v>NaN</v>
      </c>
      <c r="T365" s="10" t="str">
        <f t="shared" si="276"/>
        <v>Aortic Anomaly</v>
      </c>
      <c r="U365" s="10">
        <f t="shared" si="235"/>
        <v>4</v>
      </c>
    </row>
    <row r="366" spans="1:243">
      <c r="A366" s="9">
        <v>52</v>
      </c>
      <c r="B366" s="11">
        <v>9.5</v>
      </c>
      <c r="C366" s="11">
        <v>17.978400000000001</v>
      </c>
      <c r="D366" s="11">
        <v>25.1479</v>
      </c>
      <c r="E366" s="11">
        <v>43.126300000000001</v>
      </c>
      <c r="F366" s="11">
        <v>57.019300000000001</v>
      </c>
      <c r="G366" s="25">
        <v>13.064299999999999</v>
      </c>
      <c r="M366" s="30">
        <f t="shared" si="233"/>
        <v>0</v>
      </c>
      <c r="N366" s="10">
        <f>N365</f>
        <v>188.4</v>
      </c>
      <c r="O366" s="10">
        <f t="shared" si="272"/>
        <v>222</v>
      </c>
      <c r="P366" s="10">
        <f t="shared" si="273"/>
        <v>260</v>
      </c>
      <c r="Q366" s="10">
        <f t="shared" si="274"/>
        <v>103</v>
      </c>
      <c r="R366" s="10" t="str">
        <f t="shared" si="275"/>
        <v>-</v>
      </c>
      <c r="S366" s="30" t="str">
        <f t="shared" si="234"/>
        <v>NaN</v>
      </c>
      <c r="T366" s="10" t="str">
        <f>T365</f>
        <v>Aortic Anomaly</v>
      </c>
      <c r="U366" s="10">
        <f t="shared" si="235"/>
        <v>4</v>
      </c>
    </row>
    <row r="367" spans="1:243">
      <c r="A367" s="9">
        <v>52</v>
      </c>
      <c r="B367" s="11">
        <v>11.783300000000001</v>
      </c>
      <c r="C367" s="11">
        <v>20.980599999999999</v>
      </c>
      <c r="D367" s="11">
        <v>39.381300000000003</v>
      </c>
      <c r="E367" s="11">
        <v>60.361899999999999</v>
      </c>
      <c r="F367" s="11">
        <v>62.726500000000001</v>
      </c>
      <c r="G367" s="25">
        <v>14.9826</v>
      </c>
      <c r="M367" s="30">
        <f t="shared" si="233"/>
        <v>0</v>
      </c>
      <c r="N367" s="10">
        <f>N366</f>
        <v>188.4</v>
      </c>
      <c r="O367" s="10">
        <f t="shared" si="272"/>
        <v>222</v>
      </c>
      <c r="P367" s="10">
        <f t="shared" si="273"/>
        <v>260</v>
      </c>
      <c r="Q367" s="10">
        <f t="shared" si="274"/>
        <v>103</v>
      </c>
      <c r="R367" s="10" t="str">
        <f t="shared" si="275"/>
        <v>-</v>
      </c>
      <c r="S367" s="30" t="str">
        <f t="shared" si="234"/>
        <v>NaN</v>
      </c>
      <c r="T367" s="10" t="str">
        <f>T366</f>
        <v>Aortic Anomaly</v>
      </c>
      <c r="U367" s="10">
        <f t="shared" si="235"/>
        <v>4</v>
      </c>
    </row>
    <row r="368" spans="1:243" s="28" customFormat="1">
      <c r="A368" s="21">
        <v>53</v>
      </c>
      <c r="B368" s="22">
        <v>-3.35</v>
      </c>
      <c r="C368" s="22">
        <v>17.920500000000001</v>
      </c>
      <c r="D368" s="22">
        <v>15.924899999999999</v>
      </c>
      <c r="E368" s="22">
        <v>33.845399999999998</v>
      </c>
      <c r="F368" s="22">
        <v>47.064599999999999</v>
      </c>
      <c r="G368" s="27">
        <v>8.2010000000000005</v>
      </c>
      <c r="H368" s="24">
        <v>70.5</v>
      </c>
      <c r="I368" s="24">
        <v>70.5</v>
      </c>
      <c r="J368" s="24">
        <v>72</v>
      </c>
      <c r="K368" s="24">
        <v>69</v>
      </c>
      <c r="L368" s="24">
        <v>4.8</v>
      </c>
      <c r="M368" s="30">
        <f t="shared" si="233"/>
        <v>1</v>
      </c>
      <c r="N368" s="24"/>
      <c r="O368" s="24"/>
      <c r="P368" s="24"/>
      <c r="Q368" s="24"/>
      <c r="R368" s="24"/>
      <c r="S368" s="30">
        <f t="shared" si="234"/>
        <v>0</v>
      </c>
      <c r="T368" s="24" t="s">
        <v>29</v>
      </c>
      <c r="U368" s="24">
        <f t="shared" si="235"/>
        <v>2</v>
      </c>
      <c r="V368" s="4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  <c r="CS368" s="24"/>
      <c r="CT368" s="24"/>
      <c r="CU368" s="24"/>
      <c r="CV368" s="24"/>
      <c r="CW368" s="24"/>
      <c r="CX368" s="24"/>
      <c r="CY368" s="24"/>
      <c r="CZ368" s="24"/>
      <c r="DA368" s="24"/>
      <c r="DB368" s="24"/>
      <c r="DC368" s="24"/>
      <c r="DD368" s="24"/>
      <c r="DE368" s="24"/>
      <c r="DF368" s="24"/>
      <c r="DG368" s="24"/>
      <c r="DH368" s="24"/>
      <c r="DI368" s="24"/>
      <c r="DJ368" s="24"/>
      <c r="DK368" s="24"/>
      <c r="DL368" s="24"/>
      <c r="DM368" s="24"/>
      <c r="DN368" s="24"/>
      <c r="DO368" s="24"/>
      <c r="DP368" s="24"/>
      <c r="DQ368" s="24"/>
      <c r="DR368" s="24"/>
      <c r="DS368" s="24"/>
      <c r="DT368" s="24"/>
      <c r="DU368" s="24"/>
      <c r="DV368" s="24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  <c r="EI368" s="24"/>
      <c r="EJ368" s="24"/>
      <c r="EK368" s="24"/>
      <c r="EL368" s="24"/>
      <c r="EM368" s="24"/>
      <c r="EN368" s="24"/>
      <c r="EO368" s="24"/>
      <c r="EP368" s="24"/>
      <c r="EQ368" s="24"/>
      <c r="ER368" s="24"/>
      <c r="ES368" s="24"/>
      <c r="ET368" s="24"/>
      <c r="EU368" s="24"/>
      <c r="EV368" s="24"/>
      <c r="EW368" s="24"/>
      <c r="EX368" s="24"/>
      <c r="EY368" s="24"/>
      <c r="EZ368" s="24"/>
      <c r="FA368" s="24"/>
      <c r="FB368" s="24"/>
      <c r="FC368" s="24"/>
      <c r="FD368" s="24"/>
      <c r="FE368" s="24"/>
      <c r="FF368" s="24"/>
      <c r="FG368" s="24"/>
      <c r="FH368" s="24"/>
      <c r="FI368" s="24"/>
      <c r="FJ368" s="24"/>
      <c r="FK368" s="24"/>
      <c r="FL368" s="24"/>
      <c r="FM368" s="24"/>
      <c r="FN368" s="24"/>
      <c r="FO368" s="24"/>
      <c r="FP368" s="24"/>
      <c r="FQ368" s="24"/>
      <c r="FR368" s="24"/>
      <c r="FS368" s="24"/>
      <c r="FT368" s="24"/>
      <c r="FU368" s="24"/>
      <c r="FV368" s="24"/>
      <c r="FW368" s="24"/>
      <c r="FX368" s="24"/>
      <c r="FY368" s="24"/>
      <c r="FZ368" s="24"/>
      <c r="GA368" s="24"/>
      <c r="GB368" s="24"/>
      <c r="GC368" s="24"/>
      <c r="GD368" s="24"/>
      <c r="GE368" s="24"/>
      <c r="GF368" s="24"/>
      <c r="GG368" s="24"/>
      <c r="GH368" s="24"/>
      <c r="GI368" s="24"/>
      <c r="GJ368" s="24"/>
      <c r="GK368" s="24"/>
      <c r="GL368" s="24"/>
      <c r="GM368" s="24"/>
      <c r="GN368" s="24"/>
      <c r="GO368" s="24"/>
      <c r="GP368" s="24"/>
      <c r="GQ368" s="24"/>
      <c r="GR368" s="24"/>
      <c r="GS368" s="24"/>
      <c r="GT368" s="24"/>
      <c r="GU368" s="24"/>
      <c r="GV368" s="24"/>
      <c r="GW368" s="24"/>
      <c r="GX368" s="24"/>
      <c r="GY368" s="24"/>
      <c r="GZ368" s="24"/>
      <c r="HA368" s="24"/>
      <c r="HB368" s="24"/>
      <c r="HC368" s="24"/>
      <c r="HD368" s="24"/>
      <c r="HE368" s="24"/>
      <c r="HF368" s="24"/>
      <c r="HG368" s="24"/>
      <c r="HH368" s="24"/>
      <c r="HI368" s="24"/>
      <c r="HJ368" s="24"/>
      <c r="HK368" s="24"/>
      <c r="HL368" s="24"/>
      <c r="HM368" s="24"/>
      <c r="HN368" s="24"/>
      <c r="HO368" s="24"/>
      <c r="HP368" s="24"/>
      <c r="HQ368" s="24"/>
      <c r="HR368" s="24"/>
      <c r="HS368" s="24"/>
      <c r="HT368" s="24"/>
      <c r="HU368" s="24"/>
      <c r="HV368" s="24"/>
      <c r="HW368" s="24"/>
      <c r="HX368" s="24"/>
      <c r="HY368" s="24"/>
      <c r="HZ368" s="24"/>
      <c r="IA368" s="24"/>
      <c r="IB368" s="24"/>
      <c r="IC368" s="24"/>
      <c r="ID368" s="24"/>
      <c r="IE368" s="24"/>
      <c r="IF368" s="24"/>
      <c r="IG368" s="24"/>
      <c r="IH368" s="24"/>
      <c r="II368" s="24"/>
    </row>
    <row r="369" spans="1:243">
      <c r="A369" s="9">
        <v>53</v>
      </c>
      <c r="B369" s="11">
        <v>2.1</v>
      </c>
      <c r="C369" s="11">
        <v>22.3261</v>
      </c>
      <c r="D369" s="11">
        <v>56.14</v>
      </c>
      <c r="E369" s="11">
        <v>78.466099999999997</v>
      </c>
      <c r="F369" s="11">
        <v>71.105800000000002</v>
      </c>
      <c r="G369" s="25">
        <v>10.257199999999999</v>
      </c>
      <c r="M369" s="30">
        <f t="shared" si="233"/>
        <v>0</v>
      </c>
      <c r="N369" s="10">
        <v>125.67</v>
      </c>
      <c r="O369" s="10">
        <v>126</v>
      </c>
      <c r="P369" s="10">
        <v>138</v>
      </c>
      <c r="Q369" s="10">
        <v>113</v>
      </c>
      <c r="R369" s="10">
        <v>0</v>
      </c>
      <c r="S369" s="30">
        <f t="shared" si="234"/>
        <v>0</v>
      </c>
      <c r="T369" s="10" t="str">
        <f>T368</f>
        <v>TGA</v>
      </c>
      <c r="U369" s="10">
        <f t="shared" si="235"/>
        <v>2</v>
      </c>
    </row>
    <row r="370" spans="1:243">
      <c r="A370" s="9">
        <v>53</v>
      </c>
      <c r="B370" s="11">
        <v>4.1333000000000002</v>
      </c>
      <c r="C370" s="11">
        <v>25.371500000000001</v>
      </c>
      <c r="D370" s="11">
        <v>46.454000000000001</v>
      </c>
      <c r="E370" s="11">
        <v>71.825400000000002</v>
      </c>
      <c r="F370" s="11">
        <v>64.646500000000003</v>
      </c>
      <c r="G370" s="25">
        <v>7.7355999999999998</v>
      </c>
      <c r="M370" s="30">
        <f t="shared" si="233"/>
        <v>0</v>
      </c>
      <c r="N370" s="10">
        <f>N369</f>
        <v>125.67</v>
      </c>
      <c r="O370" s="10">
        <f t="shared" ref="O370:O372" si="278">O369</f>
        <v>126</v>
      </c>
      <c r="P370" s="10">
        <f t="shared" ref="P370:P372" si="279">P369</f>
        <v>138</v>
      </c>
      <c r="Q370" s="10">
        <f t="shared" ref="Q370:Q372" si="280">Q369</f>
        <v>113</v>
      </c>
      <c r="R370" s="10">
        <f t="shared" ref="R370:R372" si="281">R369</f>
        <v>0</v>
      </c>
      <c r="S370" s="30">
        <f t="shared" si="234"/>
        <v>0</v>
      </c>
      <c r="T370" s="10" t="str">
        <f>T369</f>
        <v>TGA</v>
      </c>
      <c r="U370" s="10">
        <f t="shared" si="235"/>
        <v>2</v>
      </c>
    </row>
    <row r="371" spans="1:243">
      <c r="A371" s="9">
        <v>53</v>
      </c>
      <c r="B371" s="11">
        <v>5.9</v>
      </c>
      <c r="C371" s="11">
        <v>19.372199999999999</v>
      </c>
      <c r="D371" s="11">
        <v>34.0122</v>
      </c>
      <c r="E371" s="11">
        <v>53.384399999999999</v>
      </c>
      <c r="F371" s="11">
        <v>63.627099999999999</v>
      </c>
      <c r="G371" s="25">
        <v>6.5494000000000003</v>
      </c>
      <c r="M371" s="30">
        <f t="shared" si="233"/>
        <v>0</v>
      </c>
      <c r="N371" s="10">
        <f>N370</f>
        <v>125.67</v>
      </c>
      <c r="O371" s="10">
        <f t="shared" si="278"/>
        <v>126</v>
      </c>
      <c r="P371" s="10">
        <f t="shared" si="279"/>
        <v>138</v>
      </c>
      <c r="Q371" s="10">
        <f t="shared" si="280"/>
        <v>113</v>
      </c>
      <c r="R371" s="10">
        <f t="shared" si="281"/>
        <v>0</v>
      </c>
      <c r="S371" s="30">
        <f t="shared" si="234"/>
        <v>0</v>
      </c>
      <c r="T371" s="10" t="str">
        <f t="shared" ref="T371:T372" si="282">T370</f>
        <v>TGA</v>
      </c>
      <c r="U371" s="10">
        <f t="shared" si="235"/>
        <v>2</v>
      </c>
    </row>
    <row r="372" spans="1:243">
      <c r="A372" s="9">
        <v>53</v>
      </c>
      <c r="B372" s="11">
        <v>7.7332999999999998</v>
      </c>
      <c r="C372" s="11">
        <v>18.467500000000001</v>
      </c>
      <c r="D372" s="11">
        <v>39.654299999999999</v>
      </c>
      <c r="E372" s="11">
        <v>58.1218</v>
      </c>
      <c r="F372" s="11">
        <v>68.229900000000001</v>
      </c>
      <c r="G372" s="25">
        <v>7.9907000000000004</v>
      </c>
      <c r="M372" s="30">
        <f t="shared" si="233"/>
        <v>0</v>
      </c>
      <c r="N372" s="10">
        <f>N371</f>
        <v>125.67</v>
      </c>
      <c r="O372" s="10">
        <f t="shared" si="278"/>
        <v>126</v>
      </c>
      <c r="P372" s="10">
        <f t="shared" si="279"/>
        <v>138</v>
      </c>
      <c r="Q372" s="10">
        <f t="shared" si="280"/>
        <v>113</v>
      </c>
      <c r="R372" s="10">
        <f t="shared" si="281"/>
        <v>0</v>
      </c>
      <c r="S372" s="30">
        <f t="shared" si="234"/>
        <v>0</v>
      </c>
      <c r="T372" s="10" t="str">
        <f t="shared" si="282"/>
        <v>TGA</v>
      </c>
      <c r="U372" s="10">
        <f t="shared" si="235"/>
        <v>2</v>
      </c>
    </row>
    <row r="373" spans="1:243" s="28" customFormat="1">
      <c r="A373" s="21">
        <v>54</v>
      </c>
      <c r="B373" s="22">
        <v>-1.55</v>
      </c>
      <c r="C373" s="22">
        <v>21.415800000000001</v>
      </c>
      <c r="D373" s="22">
        <v>13.135</v>
      </c>
      <c r="E373" s="22">
        <v>34.550800000000002</v>
      </c>
      <c r="F373" s="22">
        <v>37.026400000000002</v>
      </c>
      <c r="G373" s="27">
        <v>19.062000000000001</v>
      </c>
      <c r="H373" s="24">
        <v>196</v>
      </c>
      <c r="I373" s="24">
        <v>196</v>
      </c>
      <c r="J373" s="24">
        <v>196</v>
      </c>
      <c r="K373" s="24">
        <v>196</v>
      </c>
      <c r="L373" s="24">
        <v>0</v>
      </c>
      <c r="M373" s="30">
        <f t="shared" si="233"/>
        <v>0</v>
      </c>
      <c r="N373" s="24"/>
      <c r="O373" s="24"/>
      <c r="P373" s="24"/>
      <c r="Q373" s="24"/>
      <c r="R373" s="24"/>
      <c r="S373" s="30">
        <f t="shared" si="234"/>
        <v>0</v>
      </c>
      <c r="T373" s="24" t="s">
        <v>29</v>
      </c>
      <c r="U373" s="24">
        <f t="shared" si="235"/>
        <v>2</v>
      </c>
      <c r="V373" s="4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  <c r="CR373" s="24"/>
      <c r="CS373" s="24"/>
      <c r="CT373" s="24"/>
      <c r="CU373" s="24"/>
      <c r="CV373" s="24"/>
      <c r="CW373" s="24"/>
      <c r="CX373" s="24"/>
      <c r="CY373" s="24"/>
      <c r="CZ373" s="24"/>
      <c r="DA373" s="24"/>
      <c r="DB373" s="24"/>
      <c r="DC373" s="24"/>
      <c r="DD373" s="24"/>
      <c r="DE373" s="24"/>
      <c r="DF373" s="24"/>
      <c r="DG373" s="24"/>
      <c r="DH373" s="24"/>
      <c r="DI373" s="24"/>
      <c r="DJ373" s="24"/>
      <c r="DK373" s="24"/>
      <c r="DL373" s="24"/>
      <c r="DM373" s="24"/>
      <c r="DN373" s="24"/>
      <c r="DO373" s="24"/>
      <c r="DP373" s="24"/>
      <c r="DQ373" s="24"/>
      <c r="DR373" s="24"/>
      <c r="DS373" s="24"/>
      <c r="DT373" s="24"/>
      <c r="DU373" s="24"/>
      <c r="DV373" s="24"/>
      <c r="DW373" s="24"/>
      <c r="DX373" s="24"/>
      <c r="DY373" s="24"/>
      <c r="DZ373" s="24"/>
      <c r="EA373" s="24"/>
      <c r="EB373" s="24"/>
      <c r="EC373" s="24"/>
      <c r="ED373" s="24"/>
      <c r="EE373" s="24"/>
      <c r="EF373" s="24"/>
      <c r="EG373" s="24"/>
      <c r="EH373" s="24"/>
      <c r="EI373" s="24"/>
      <c r="EJ373" s="24"/>
      <c r="EK373" s="24"/>
      <c r="EL373" s="24"/>
      <c r="EM373" s="24"/>
      <c r="EN373" s="24"/>
      <c r="EO373" s="24"/>
      <c r="EP373" s="24"/>
      <c r="EQ373" s="24"/>
      <c r="ER373" s="24"/>
      <c r="ES373" s="24"/>
      <c r="ET373" s="24"/>
      <c r="EU373" s="24"/>
      <c r="EV373" s="24"/>
      <c r="EW373" s="24"/>
      <c r="EX373" s="24"/>
      <c r="EY373" s="24"/>
      <c r="EZ373" s="24"/>
      <c r="FA373" s="24"/>
      <c r="FB373" s="24"/>
      <c r="FC373" s="24"/>
      <c r="FD373" s="24"/>
      <c r="FE373" s="24"/>
      <c r="FF373" s="24"/>
      <c r="FG373" s="24"/>
      <c r="FH373" s="24"/>
      <c r="FI373" s="24"/>
      <c r="FJ373" s="24"/>
      <c r="FK373" s="24"/>
      <c r="FL373" s="24"/>
      <c r="FM373" s="24"/>
      <c r="FN373" s="24"/>
      <c r="FO373" s="24"/>
      <c r="FP373" s="24"/>
      <c r="FQ373" s="24"/>
      <c r="FR373" s="24"/>
      <c r="FS373" s="24"/>
      <c r="FT373" s="24"/>
      <c r="FU373" s="24"/>
      <c r="FV373" s="24"/>
      <c r="FW373" s="24"/>
      <c r="FX373" s="24"/>
      <c r="FY373" s="24"/>
      <c r="FZ373" s="24"/>
      <c r="GA373" s="24"/>
      <c r="GB373" s="24"/>
      <c r="GC373" s="24"/>
      <c r="GD373" s="24"/>
      <c r="GE373" s="24"/>
      <c r="GF373" s="24"/>
      <c r="GG373" s="24"/>
      <c r="GH373" s="24"/>
      <c r="GI373" s="24"/>
      <c r="GJ373" s="24"/>
      <c r="GK373" s="24"/>
      <c r="GL373" s="24"/>
      <c r="GM373" s="24"/>
      <c r="GN373" s="24"/>
      <c r="GO373" s="24"/>
      <c r="GP373" s="24"/>
      <c r="GQ373" s="24"/>
      <c r="GR373" s="24"/>
      <c r="GS373" s="24"/>
      <c r="GT373" s="24"/>
      <c r="GU373" s="24"/>
      <c r="GV373" s="24"/>
      <c r="GW373" s="24"/>
      <c r="GX373" s="24"/>
      <c r="GY373" s="24"/>
      <c r="GZ373" s="24"/>
      <c r="HA373" s="24"/>
      <c r="HB373" s="24"/>
      <c r="HC373" s="24"/>
      <c r="HD373" s="24"/>
      <c r="HE373" s="24"/>
      <c r="HF373" s="24"/>
      <c r="HG373" s="24"/>
      <c r="HH373" s="24"/>
      <c r="HI373" s="24"/>
      <c r="HJ373" s="24"/>
      <c r="HK373" s="24"/>
      <c r="HL373" s="24"/>
      <c r="HM373" s="24"/>
      <c r="HN373" s="24"/>
      <c r="HO373" s="24"/>
      <c r="HP373" s="24"/>
      <c r="HQ373" s="24"/>
      <c r="HR373" s="24"/>
      <c r="HS373" s="24"/>
      <c r="HT373" s="24"/>
      <c r="HU373" s="24"/>
      <c r="HV373" s="24"/>
      <c r="HW373" s="24"/>
      <c r="HX373" s="24"/>
      <c r="HY373" s="24"/>
      <c r="HZ373" s="24"/>
      <c r="IA373" s="24"/>
      <c r="IB373" s="24"/>
      <c r="IC373" s="24"/>
      <c r="ID373" s="24"/>
      <c r="IE373" s="24"/>
      <c r="IF373" s="24"/>
      <c r="IG373" s="24"/>
      <c r="IH373" s="24"/>
      <c r="II373" s="24"/>
    </row>
    <row r="374" spans="1:243">
      <c r="A374" s="9">
        <v>54</v>
      </c>
      <c r="B374" s="11">
        <v>1.05</v>
      </c>
      <c r="C374" s="11">
        <v>27.758099999999999</v>
      </c>
      <c r="D374" s="11">
        <v>32.834400000000002</v>
      </c>
      <c r="E374" s="11">
        <v>60.592500000000001</v>
      </c>
      <c r="F374" s="11">
        <v>53.237699999999997</v>
      </c>
      <c r="G374" s="25">
        <v>18.476800000000001</v>
      </c>
      <c r="M374" s="30">
        <f t="shared" si="233"/>
        <v>0</v>
      </c>
      <c r="N374" s="10">
        <v>216.8</v>
      </c>
      <c r="O374" s="10">
        <v>236</v>
      </c>
      <c r="P374" s="10">
        <v>292</v>
      </c>
      <c r="Q374" s="10">
        <v>129</v>
      </c>
      <c r="R374" s="10">
        <v>0</v>
      </c>
      <c r="S374" s="30">
        <f t="shared" si="234"/>
        <v>0</v>
      </c>
      <c r="T374" s="10" t="str">
        <f>T373</f>
        <v>TGA</v>
      </c>
      <c r="U374" s="10">
        <f t="shared" si="235"/>
        <v>2</v>
      </c>
    </row>
    <row r="375" spans="1:243">
      <c r="A375" s="9">
        <v>54</v>
      </c>
      <c r="B375" s="11">
        <v>3.25</v>
      </c>
      <c r="C375" s="11">
        <v>25.2241</v>
      </c>
      <c r="D375" s="11">
        <v>26.502600000000001</v>
      </c>
      <c r="E375" s="11">
        <v>51.726700000000001</v>
      </c>
      <c r="F375" s="11">
        <v>49.913499999999999</v>
      </c>
      <c r="G375" s="25">
        <v>21.7193</v>
      </c>
      <c r="M375" s="30">
        <f t="shared" si="233"/>
        <v>0</v>
      </c>
      <c r="N375" s="10">
        <f>N374</f>
        <v>216.8</v>
      </c>
      <c r="O375" s="10">
        <f t="shared" ref="O375:O379" si="283">O374</f>
        <v>236</v>
      </c>
      <c r="P375" s="10">
        <f t="shared" ref="P375:P379" si="284">P374</f>
        <v>292</v>
      </c>
      <c r="Q375" s="10">
        <f t="shared" ref="Q375:Q379" si="285">Q374</f>
        <v>129</v>
      </c>
      <c r="R375" s="10">
        <f t="shared" ref="R375:R379" si="286">R374</f>
        <v>0</v>
      </c>
      <c r="S375" s="30">
        <f t="shared" si="234"/>
        <v>0</v>
      </c>
      <c r="T375" s="10" t="str">
        <f t="shared" ref="T375:T377" si="287">T374</f>
        <v>TGA</v>
      </c>
      <c r="U375" s="10">
        <f t="shared" si="235"/>
        <v>2</v>
      </c>
    </row>
    <row r="376" spans="1:243">
      <c r="A376" s="9">
        <v>54</v>
      </c>
      <c r="B376" s="11">
        <v>7.25</v>
      </c>
      <c r="C376" s="11">
        <v>12.565799999999999</v>
      </c>
      <c r="D376" s="11">
        <v>28.747499999999999</v>
      </c>
      <c r="E376" s="11">
        <v>41.313299999999998</v>
      </c>
      <c r="F376" s="11">
        <v>69.470100000000002</v>
      </c>
      <c r="G376" s="25" t="s">
        <v>7</v>
      </c>
      <c r="M376" s="30">
        <f t="shared" si="233"/>
        <v>0</v>
      </c>
      <c r="N376" s="10">
        <f t="shared" ref="N376:N377" si="288">N375</f>
        <v>216.8</v>
      </c>
      <c r="O376" s="10">
        <f t="shared" si="283"/>
        <v>236</v>
      </c>
      <c r="P376" s="10">
        <f t="shared" si="284"/>
        <v>292</v>
      </c>
      <c r="Q376" s="10">
        <f t="shared" si="285"/>
        <v>129</v>
      </c>
      <c r="R376" s="10">
        <f t="shared" si="286"/>
        <v>0</v>
      </c>
      <c r="S376" s="30">
        <f t="shared" si="234"/>
        <v>0</v>
      </c>
      <c r="T376" s="10" t="str">
        <f t="shared" si="287"/>
        <v>TGA</v>
      </c>
      <c r="U376" s="10">
        <f t="shared" si="235"/>
        <v>2</v>
      </c>
    </row>
    <row r="377" spans="1:243">
      <c r="A377" s="9">
        <v>54</v>
      </c>
      <c r="B377" s="11">
        <v>8.7833000000000006</v>
      </c>
      <c r="C377" s="11">
        <v>12.470700000000001</v>
      </c>
      <c r="D377" s="11">
        <v>33.467300000000002</v>
      </c>
      <c r="E377" s="11">
        <v>45.938000000000002</v>
      </c>
      <c r="F377" s="11">
        <v>72.837299999999999</v>
      </c>
      <c r="G377" s="25">
        <v>17.3141</v>
      </c>
      <c r="M377" s="30">
        <f t="shared" si="233"/>
        <v>0</v>
      </c>
      <c r="N377" s="10">
        <f t="shared" si="288"/>
        <v>216.8</v>
      </c>
      <c r="O377" s="10">
        <f t="shared" si="283"/>
        <v>236</v>
      </c>
      <c r="P377" s="10">
        <f t="shared" si="284"/>
        <v>292</v>
      </c>
      <c r="Q377" s="10">
        <f t="shared" si="285"/>
        <v>129</v>
      </c>
      <c r="R377" s="10">
        <f t="shared" si="286"/>
        <v>0</v>
      </c>
      <c r="S377" s="30">
        <f t="shared" si="234"/>
        <v>0</v>
      </c>
      <c r="T377" s="10" t="str">
        <f t="shared" si="287"/>
        <v>TGA</v>
      </c>
      <c r="U377" s="10">
        <f t="shared" si="235"/>
        <v>2</v>
      </c>
    </row>
    <row r="378" spans="1:243">
      <c r="A378" s="9">
        <v>54</v>
      </c>
      <c r="B378" s="11">
        <v>11.166700000000001</v>
      </c>
      <c r="C378" s="11">
        <v>9.4738000000000007</v>
      </c>
      <c r="D378" s="11">
        <v>38.669600000000003</v>
      </c>
      <c r="E378" s="11">
        <v>48.143500000000003</v>
      </c>
      <c r="F378" s="11">
        <v>80.414599999999993</v>
      </c>
      <c r="G378" s="25">
        <v>23.0871</v>
      </c>
      <c r="M378" s="30">
        <f t="shared" si="233"/>
        <v>0</v>
      </c>
      <c r="N378" s="10">
        <f>N377</f>
        <v>216.8</v>
      </c>
      <c r="O378" s="10">
        <f t="shared" si="283"/>
        <v>236</v>
      </c>
      <c r="P378" s="10">
        <f t="shared" si="284"/>
        <v>292</v>
      </c>
      <c r="Q378" s="10">
        <f t="shared" si="285"/>
        <v>129</v>
      </c>
      <c r="R378" s="10">
        <f t="shared" si="286"/>
        <v>0</v>
      </c>
      <c r="S378" s="30">
        <f t="shared" si="234"/>
        <v>0</v>
      </c>
      <c r="T378" s="10" t="str">
        <f>T377</f>
        <v>TGA</v>
      </c>
      <c r="U378" s="10">
        <f t="shared" si="235"/>
        <v>2</v>
      </c>
    </row>
    <row r="379" spans="1:243">
      <c r="A379" s="9">
        <v>54</v>
      </c>
      <c r="B379" s="11">
        <v>13.1333</v>
      </c>
      <c r="C379" s="11">
        <v>10.9381</v>
      </c>
      <c r="D379" s="11">
        <v>39.5304</v>
      </c>
      <c r="E379" s="11">
        <v>50.468499999999999</v>
      </c>
      <c r="F379" s="11">
        <v>78.320999999999998</v>
      </c>
      <c r="G379" s="25" t="s">
        <v>8</v>
      </c>
      <c r="M379" s="30">
        <f t="shared" si="233"/>
        <v>0</v>
      </c>
      <c r="N379" s="10">
        <f>N378</f>
        <v>216.8</v>
      </c>
      <c r="O379" s="10">
        <f t="shared" si="283"/>
        <v>236</v>
      </c>
      <c r="P379" s="10">
        <f t="shared" si="284"/>
        <v>292</v>
      </c>
      <c r="Q379" s="10">
        <f t="shared" si="285"/>
        <v>129</v>
      </c>
      <c r="R379" s="10">
        <f t="shared" si="286"/>
        <v>0</v>
      </c>
      <c r="S379" s="30">
        <f t="shared" si="234"/>
        <v>0</v>
      </c>
      <c r="T379" s="10" t="str">
        <f>T378</f>
        <v>TGA</v>
      </c>
      <c r="U379" s="10">
        <f t="shared" si="235"/>
        <v>2</v>
      </c>
    </row>
    <row r="380" spans="1:243" s="28" customFormat="1">
      <c r="A380" s="21">
        <v>55</v>
      </c>
      <c r="B380" s="22">
        <v>-2.65</v>
      </c>
      <c r="C380" s="22">
        <v>25.970199999999998</v>
      </c>
      <c r="D380" s="22">
        <v>25.012799999999999</v>
      </c>
      <c r="E380" s="22">
        <v>50.982999999999997</v>
      </c>
      <c r="F380" s="22">
        <v>48.278799999999997</v>
      </c>
      <c r="G380" s="27">
        <v>7.875</v>
      </c>
      <c r="H380" s="24">
        <v>99.5</v>
      </c>
      <c r="I380" s="24">
        <v>99.5</v>
      </c>
      <c r="J380" s="24">
        <v>107</v>
      </c>
      <c r="K380" s="24">
        <v>92</v>
      </c>
      <c r="L380" s="24">
        <v>0</v>
      </c>
      <c r="M380" s="30">
        <f t="shared" si="233"/>
        <v>0</v>
      </c>
      <c r="N380" s="24"/>
      <c r="O380" s="24"/>
      <c r="P380" s="24"/>
      <c r="Q380" s="24"/>
      <c r="R380" s="24"/>
      <c r="S380" s="30">
        <f t="shared" si="234"/>
        <v>0</v>
      </c>
      <c r="T380" s="24" t="s">
        <v>28</v>
      </c>
      <c r="U380" s="24">
        <f t="shared" si="235"/>
        <v>1</v>
      </c>
      <c r="V380" s="4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  <c r="CS380" s="24"/>
      <c r="CT380" s="24"/>
      <c r="CU380" s="24"/>
      <c r="CV380" s="24"/>
      <c r="CW380" s="24"/>
      <c r="CX380" s="24"/>
      <c r="CY380" s="24"/>
      <c r="CZ380" s="24"/>
      <c r="DA380" s="24"/>
      <c r="DB380" s="24"/>
      <c r="DC380" s="24"/>
      <c r="DD380" s="24"/>
      <c r="DE380" s="24"/>
      <c r="DF380" s="24"/>
      <c r="DG380" s="24"/>
      <c r="DH380" s="24"/>
      <c r="DI380" s="24"/>
      <c r="DJ380" s="24"/>
      <c r="DK380" s="24"/>
      <c r="DL380" s="24"/>
      <c r="DM380" s="24"/>
      <c r="DN380" s="24"/>
      <c r="DO380" s="24"/>
      <c r="DP380" s="24"/>
      <c r="DQ380" s="24"/>
      <c r="DR380" s="24"/>
      <c r="DS380" s="24"/>
      <c r="DT380" s="24"/>
      <c r="DU380" s="24"/>
      <c r="DV380" s="24"/>
      <c r="DW380" s="24"/>
      <c r="DX380" s="24"/>
      <c r="DY380" s="24"/>
      <c r="DZ380" s="24"/>
      <c r="EA380" s="24"/>
      <c r="EB380" s="24"/>
      <c r="EC380" s="24"/>
      <c r="ED380" s="24"/>
      <c r="EE380" s="24"/>
      <c r="EF380" s="24"/>
      <c r="EG380" s="24"/>
      <c r="EH380" s="24"/>
      <c r="EI380" s="24"/>
      <c r="EJ380" s="24"/>
      <c r="EK380" s="24"/>
      <c r="EL380" s="24"/>
      <c r="EM380" s="24"/>
      <c r="EN380" s="24"/>
      <c r="EO380" s="24"/>
      <c r="EP380" s="24"/>
      <c r="EQ380" s="24"/>
      <c r="ER380" s="24"/>
      <c r="ES380" s="24"/>
      <c r="ET380" s="24"/>
      <c r="EU380" s="24"/>
      <c r="EV380" s="24"/>
      <c r="EW380" s="24"/>
      <c r="EX380" s="24"/>
      <c r="EY380" s="24"/>
      <c r="EZ380" s="24"/>
      <c r="FA380" s="24"/>
      <c r="FB380" s="24"/>
      <c r="FC380" s="24"/>
      <c r="FD380" s="24"/>
      <c r="FE380" s="24"/>
      <c r="FF380" s="24"/>
      <c r="FG380" s="24"/>
      <c r="FH380" s="24"/>
      <c r="FI380" s="24"/>
      <c r="FJ380" s="24"/>
      <c r="FK380" s="24"/>
      <c r="FL380" s="24"/>
      <c r="FM380" s="24"/>
      <c r="FN380" s="24"/>
      <c r="FO380" s="24"/>
      <c r="FP380" s="24"/>
      <c r="FQ380" s="24"/>
      <c r="FR380" s="24"/>
      <c r="FS380" s="24"/>
      <c r="FT380" s="24"/>
      <c r="FU380" s="24"/>
      <c r="FV380" s="24"/>
      <c r="FW380" s="24"/>
      <c r="FX380" s="24"/>
      <c r="FY380" s="24"/>
      <c r="FZ380" s="24"/>
      <c r="GA380" s="24"/>
      <c r="GB380" s="24"/>
      <c r="GC380" s="24"/>
      <c r="GD380" s="24"/>
      <c r="GE380" s="24"/>
      <c r="GF380" s="24"/>
      <c r="GG380" s="24"/>
      <c r="GH380" s="24"/>
      <c r="GI380" s="24"/>
      <c r="GJ380" s="24"/>
      <c r="GK380" s="24"/>
      <c r="GL380" s="24"/>
      <c r="GM380" s="24"/>
      <c r="GN380" s="24"/>
      <c r="GO380" s="24"/>
      <c r="GP380" s="24"/>
      <c r="GQ380" s="24"/>
      <c r="GR380" s="24"/>
      <c r="GS380" s="24"/>
      <c r="GT380" s="24"/>
      <c r="GU380" s="24"/>
      <c r="GV380" s="24"/>
      <c r="GW380" s="24"/>
      <c r="GX380" s="24"/>
      <c r="GY380" s="24"/>
      <c r="GZ380" s="24"/>
      <c r="HA380" s="24"/>
      <c r="HB380" s="24"/>
      <c r="HC380" s="24"/>
      <c r="HD380" s="24"/>
      <c r="HE380" s="24"/>
      <c r="HF380" s="24"/>
      <c r="HG380" s="24"/>
      <c r="HH380" s="24"/>
      <c r="HI380" s="24"/>
      <c r="HJ380" s="24"/>
      <c r="HK380" s="24"/>
      <c r="HL380" s="24"/>
      <c r="HM380" s="24"/>
      <c r="HN380" s="24"/>
      <c r="HO380" s="24"/>
      <c r="HP380" s="24"/>
      <c r="HQ380" s="24"/>
      <c r="HR380" s="24"/>
      <c r="HS380" s="24"/>
      <c r="HT380" s="24"/>
      <c r="HU380" s="24"/>
      <c r="HV380" s="24"/>
      <c r="HW380" s="24"/>
      <c r="HX380" s="24"/>
      <c r="HY380" s="24"/>
      <c r="HZ380" s="24"/>
      <c r="IA380" s="24"/>
      <c r="IB380" s="24"/>
      <c r="IC380" s="24"/>
      <c r="ID380" s="24"/>
      <c r="IE380" s="24"/>
      <c r="IF380" s="24"/>
      <c r="IG380" s="24"/>
      <c r="IH380" s="24"/>
      <c r="II380" s="24"/>
    </row>
    <row r="381" spans="1:243">
      <c r="A381" s="9">
        <v>55</v>
      </c>
      <c r="B381" s="11">
        <v>1.65</v>
      </c>
      <c r="C381" s="11">
        <v>40.877800000000001</v>
      </c>
      <c r="D381" s="11">
        <v>31.317</v>
      </c>
      <c r="E381" s="11">
        <v>72.194800000000001</v>
      </c>
      <c r="F381" s="11">
        <v>43.3797</v>
      </c>
      <c r="G381" s="25" t="s">
        <v>7</v>
      </c>
      <c r="M381" s="30">
        <f t="shared" si="233"/>
        <v>0</v>
      </c>
      <c r="N381" s="10">
        <v>150.57</v>
      </c>
      <c r="O381" s="10">
        <v>147</v>
      </c>
      <c r="P381" s="10">
        <v>182</v>
      </c>
      <c r="Q381" s="10">
        <v>115</v>
      </c>
      <c r="R381" s="10" t="s">
        <v>35</v>
      </c>
      <c r="S381" s="30" t="str">
        <f t="shared" si="234"/>
        <v>NaN</v>
      </c>
      <c r="T381" s="10" t="str">
        <f>T380</f>
        <v>HLHS</v>
      </c>
      <c r="U381" s="10">
        <f t="shared" si="235"/>
        <v>1</v>
      </c>
    </row>
    <row r="382" spans="1:243">
      <c r="A382" s="9">
        <v>55</v>
      </c>
      <c r="B382" s="11">
        <v>4.55</v>
      </c>
      <c r="C382" s="11">
        <v>42.201599999999999</v>
      </c>
      <c r="D382" s="11">
        <v>30.424700000000001</v>
      </c>
      <c r="E382" s="11">
        <v>72.626300000000001</v>
      </c>
      <c r="F382" s="11">
        <v>42.004800000000003</v>
      </c>
      <c r="G382" s="25" t="s">
        <v>7</v>
      </c>
      <c r="M382" s="30">
        <f t="shared" si="233"/>
        <v>0</v>
      </c>
      <c r="N382" s="10">
        <f>N381</f>
        <v>150.57</v>
      </c>
      <c r="O382" s="10">
        <f t="shared" ref="O382:O385" si="289">O381</f>
        <v>147</v>
      </c>
      <c r="P382" s="10">
        <f t="shared" ref="P382:P385" si="290">P381</f>
        <v>182</v>
      </c>
      <c r="Q382" s="10">
        <f t="shared" ref="Q382:Q385" si="291">Q381</f>
        <v>115</v>
      </c>
      <c r="R382" s="10" t="str">
        <f t="shared" ref="R382:R385" si="292">R381</f>
        <v>-</v>
      </c>
      <c r="S382" s="30" t="str">
        <f t="shared" si="234"/>
        <v>NaN</v>
      </c>
      <c r="T382" s="10" t="str">
        <f t="shared" ref="T382:T384" si="293">T381</f>
        <v>HLHS</v>
      </c>
      <c r="U382" s="10">
        <f t="shared" si="235"/>
        <v>1</v>
      </c>
    </row>
    <row r="383" spans="1:243">
      <c r="A383" s="9">
        <v>55</v>
      </c>
      <c r="B383" s="11">
        <v>7.8833000000000002</v>
      </c>
      <c r="C383" s="11">
        <v>41.607399999999998</v>
      </c>
      <c r="D383" s="11">
        <v>34.2361</v>
      </c>
      <c r="E383" s="11">
        <v>75.843400000000003</v>
      </c>
      <c r="F383" s="11">
        <v>45.013199999999998</v>
      </c>
      <c r="G383" s="25">
        <v>6.1874000000000002</v>
      </c>
      <c r="M383" s="30">
        <f t="shared" si="233"/>
        <v>0</v>
      </c>
      <c r="N383" s="10">
        <f t="shared" ref="N383:N384" si="294">N382</f>
        <v>150.57</v>
      </c>
      <c r="O383" s="10">
        <f t="shared" si="289"/>
        <v>147</v>
      </c>
      <c r="P383" s="10">
        <f t="shared" si="290"/>
        <v>182</v>
      </c>
      <c r="Q383" s="10">
        <f t="shared" si="291"/>
        <v>115</v>
      </c>
      <c r="R383" s="10" t="str">
        <f t="shared" si="292"/>
        <v>-</v>
      </c>
      <c r="S383" s="30" t="str">
        <f t="shared" si="234"/>
        <v>NaN</v>
      </c>
      <c r="T383" s="10" t="str">
        <f t="shared" si="293"/>
        <v>HLHS</v>
      </c>
      <c r="U383" s="10">
        <f t="shared" si="235"/>
        <v>1</v>
      </c>
    </row>
    <row r="384" spans="1:243">
      <c r="A384" s="9">
        <v>55</v>
      </c>
      <c r="B384" s="11">
        <v>9.3666999999999998</v>
      </c>
      <c r="C384" s="11">
        <v>37.501399999999997</v>
      </c>
      <c r="D384" s="11">
        <v>29.6343</v>
      </c>
      <c r="E384" s="11">
        <v>67.1357</v>
      </c>
      <c r="F384" s="11">
        <v>43.847000000000001</v>
      </c>
      <c r="G384" s="25">
        <v>6.9919000000000002</v>
      </c>
      <c r="M384" s="30">
        <f t="shared" si="233"/>
        <v>0</v>
      </c>
      <c r="N384" s="10">
        <f t="shared" si="294"/>
        <v>150.57</v>
      </c>
      <c r="O384" s="10">
        <f t="shared" si="289"/>
        <v>147</v>
      </c>
      <c r="P384" s="10">
        <f t="shared" si="290"/>
        <v>182</v>
      </c>
      <c r="Q384" s="10">
        <f t="shared" si="291"/>
        <v>115</v>
      </c>
      <c r="R384" s="10" t="str">
        <f t="shared" si="292"/>
        <v>-</v>
      </c>
      <c r="S384" s="30" t="str">
        <f t="shared" si="234"/>
        <v>NaN</v>
      </c>
      <c r="T384" s="10" t="str">
        <f t="shared" si="293"/>
        <v>HLHS</v>
      </c>
      <c r="U384" s="10">
        <f t="shared" si="235"/>
        <v>1</v>
      </c>
    </row>
    <row r="385" spans="1:243">
      <c r="A385" s="9">
        <v>55</v>
      </c>
      <c r="B385" s="11">
        <v>11.2333</v>
      </c>
      <c r="C385" s="11">
        <v>41.851599999999998</v>
      </c>
      <c r="D385" s="11">
        <v>33.510899999999999</v>
      </c>
      <c r="E385" s="11">
        <v>75.362499999999997</v>
      </c>
      <c r="F385" s="11">
        <v>44.278199999999998</v>
      </c>
      <c r="G385" s="25">
        <v>6.2210999999999999</v>
      </c>
      <c r="M385" s="30">
        <f t="shared" si="233"/>
        <v>0</v>
      </c>
      <c r="N385" s="10">
        <f>N384</f>
        <v>150.57</v>
      </c>
      <c r="O385" s="10">
        <f t="shared" si="289"/>
        <v>147</v>
      </c>
      <c r="P385" s="10">
        <f t="shared" si="290"/>
        <v>182</v>
      </c>
      <c r="Q385" s="10">
        <f t="shared" si="291"/>
        <v>115</v>
      </c>
      <c r="R385" s="10" t="str">
        <f t="shared" si="292"/>
        <v>-</v>
      </c>
      <c r="S385" s="30" t="str">
        <f t="shared" si="234"/>
        <v>NaN</v>
      </c>
      <c r="T385" s="10" t="str">
        <f>T384</f>
        <v>HLHS</v>
      </c>
      <c r="U385" s="10">
        <f t="shared" si="235"/>
        <v>1</v>
      </c>
    </row>
    <row r="386" spans="1:243" s="28" customFormat="1">
      <c r="A386" s="21">
        <v>56</v>
      </c>
      <c r="B386" s="27" t="s">
        <v>7</v>
      </c>
      <c r="C386" s="27" t="s">
        <v>7</v>
      </c>
      <c r="D386" s="27" t="s">
        <v>7</v>
      </c>
      <c r="E386" s="27" t="s">
        <v>7</v>
      </c>
      <c r="F386" s="27" t="s">
        <v>7</v>
      </c>
      <c r="G386" s="27" t="s">
        <v>8</v>
      </c>
      <c r="H386" s="24"/>
      <c r="I386" s="24"/>
      <c r="J386" s="24"/>
      <c r="K386" s="24"/>
      <c r="L386" s="24" t="s">
        <v>35</v>
      </c>
      <c r="M386" s="30" t="str">
        <f t="shared" si="233"/>
        <v>NaN</v>
      </c>
      <c r="N386" s="27" t="s">
        <v>7</v>
      </c>
      <c r="O386" s="27" t="s">
        <v>7</v>
      </c>
      <c r="P386" s="27" t="s">
        <v>7</v>
      </c>
      <c r="Q386" s="27" t="s">
        <v>7</v>
      </c>
      <c r="R386" s="24"/>
      <c r="S386" s="30">
        <f t="shared" si="234"/>
        <v>0</v>
      </c>
      <c r="T386" s="24" t="s">
        <v>35</v>
      </c>
      <c r="U386" s="24">
        <f t="shared" si="235"/>
        <v>5</v>
      </c>
      <c r="V386" s="4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"/>
      <c r="CU386" s="24"/>
      <c r="CV386" s="24"/>
      <c r="CW386" s="24"/>
      <c r="CX386" s="24"/>
      <c r="CY386" s="24"/>
      <c r="CZ386" s="24"/>
      <c r="DA386" s="24"/>
      <c r="DB386" s="24"/>
      <c r="DC386" s="24"/>
      <c r="DD386" s="24"/>
      <c r="DE386" s="24"/>
      <c r="DF386" s="24"/>
      <c r="DG386" s="24"/>
      <c r="DH386" s="24"/>
      <c r="DI386" s="24"/>
      <c r="DJ386" s="24"/>
      <c r="DK386" s="24"/>
      <c r="DL386" s="24"/>
      <c r="DM386" s="24"/>
      <c r="DN386" s="24"/>
      <c r="DO386" s="24"/>
      <c r="DP386" s="24"/>
      <c r="DQ386" s="24"/>
      <c r="DR386" s="24"/>
      <c r="DS386" s="24"/>
      <c r="DT386" s="24"/>
      <c r="DU386" s="24"/>
      <c r="DV386" s="24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  <c r="EI386" s="24"/>
      <c r="EJ386" s="24"/>
      <c r="EK386" s="24"/>
      <c r="EL386" s="24"/>
      <c r="EM386" s="24"/>
      <c r="EN386" s="24"/>
      <c r="EO386" s="24"/>
      <c r="EP386" s="24"/>
      <c r="EQ386" s="24"/>
      <c r="ER386" s="24"/>
      <c r="ES386" s="24"/>
      <c r="ET386" s="24"/>
      <c r="EU386" s="24"/>
      <c r="EV386" s="24"/>
      <c r="EW386" s="24"/>
      <c r="EX386" s="24"/>
      <c r="EY386" s="24"/>
      <c r="EZ386" s="24"/>
      <c r="FA386" s="24"/>
      <c r="FB386" s="24"/>
      <c r="FC386" s="24"/>
      <c r="FD386" s="24"/>
      <c r="FE386" s="24"/>
      <c r="FF386" s="24"/>
      <c r="FG386" s="24"/>
      <c r="FH386" s="24"/>
      <c r="FI386" s="24"/>
      <c r="FJ386" s="24"/>
      <c r="FK386" s="24"/>
      <c r="FL386" s="24"/>
      <c r="FM386" s="24"/>
      <c r="FN386" s="24"/>
      <c r="FO386" s="24"/>
      <c r="FP386" s="24"/>
      <c r="FQ386" s="24"/>
      <c r="FR386" s="24"/>
      <c r="FS386" s="24"/>
      <c r="FT386" s="24"/>
      <c r="FU386" s="24"/>
      <c r="FV386" s="24"/>
      <c r="FW386" s="24"/>
      <c r="FX386" s="24"/>
      <c r="FY386" s="24"/>
      <c r="FZ386" s="24"/>
      <c r="GA386" s="24"/>
      <c r="GB386" s="24"/>
      <c r="GC386" s="24"/>
      <c r="GD386" s="24"/>
      <c r="GE386" s="24"/>
      <c r="GF386" s="24"/>
      <c r="GG386" s="24"/>
      <c r="GH386" s="24"/>
      <c r="GI386" s="24"/>
      <c r="GJ386" s="24"/>
      <c r="GK386" s="24"/>
      <c r="GL386" s="24"/>
      <c r="GM386" s="24"/>
      <c r="GN386" s="24"/>
      <c r="GO386" s="24"/>
      <c r="GP386" s="24"/>
      <c r="GQ386" s="24"/>
      <c r="GR386" s="24"/>
      <c r="GS386" s="24"/>
      <c r="GT386" s="24"/>
      <c r="GU386" s="24"/>
      <c r="GV386" s="24"/>
      <c r="GW386" s="24"/>
      <c r="GX386" s="24"/>
      <c r="GY386" s="24"/>
      <c r="GZ386" s="24"/>
      <c r="HA386" s="24"/>
      <c r="HB386" s="24"/>
      <c r="HC386" s="24"/>
      <c r="HD386" s="24"/>
      <c r="HE386" s="24"/>
      <c r="HF386" s="24"/>
      <c r="HG386" s="24"/>
      <c r="HH386" s="24"/>
      <c r="HI386" s="24"/>
      <c r="HJ386" s="24"/>
      <c r="HK386" s="24"/>
      <c r="HL386" s="24"/>
      <c r="HM386" s="24"/>
      <c r="HN386" s="24"/>
      <c r="HO386" s="24"/>
      <c r="HP386" s="24"/>
      <c r="HQ386" s="24"/>
      <c r="HR386" s="24"/>
      <c r="HS386" s="24"/>
      <c r="HT386" s="24"/>
      <c r="HU386" s="24"/>
      <c r="HV386" s="24"/>
      <c r="HW386" s="24"/>
      <c r="HX386" s="24"/>
      <c r="HY386" s="24"/>
      <c r="HZ386" s="24"/>
      <c r="IA386" s="24"/>
      <c r="IB386" s="24"/>
      <c r="IC386" s="24"/>
      <c r="ID386" s="24"/>
      <c r="IE386" s="24"/>
      <c r="IF386" s="24"/>
      <c r="IG386" s="24"/>
      <c r="IH386" s="24"/>
      <c r="II386" s="24"/>
    </row>
    <row r="387" spans="1:243">
      <c r="A387" s="9">
        <v>56</v>
      </c>
      <c r="B387" s="25" t="s">
        <v>7</v>
      </c>
      <c r="C387" s="25" t="s">
        <v>7</v>
      </c>
      <c r="D387" s="25" t="s">
        <v>7</v>
      </c>
      <c r="E387" s="25" t="s">
        <v>7</v>
      </c>
      <c r="F387" s="25" t="s">
        <v>7</v>
      </c>
      <c r="G387" s="25" t="s">
        <v>8</v>
      </c>
      <c r="M387" s="30">
        <f t="shared" ref="M387:M604" si="295">IF(L387&gt;10000, "NaN",IF(L387&gt;500,3,IF(L387&gt;72,2,IF(L387&gt;0,1,IF(0=L387,0,"NaN")))))</f>
        <v>0</v>
      </c>
      <c r="N387" s="25" t="s">
        <v>7</v>
      </c>
      <c r="O387" s="25" t="s">
        <v>7</v>
      </c>
      <c r="P387" s="25" t="s">
        <v>7</v>
      </c>
      <c r="Q387" s="25" t="s">
        <v>7</v>
      </c>
      <c r="R387" s="10" t="s">
        <v>35</v>
      </c>
      <c r="S387" s="30" t="str">
        <f t="shared" ref="S387:S604" si="296">IF(R387&gt;10000, "NaN",IF(R387&gt;500,3,IF(R387&gt;72,2,IF(R387&gt;0,1,IF(0=R387,0,"NaN")))))</f>
        <v>NaN</v>
      </c>
      <c r="T387" s="10" t="s">
        <v>35</v>
      </c>
      <c r="U387" s="10">
        <f t="shared" ref="U387:U604" si="297">IF(T387="HLHS",1,IF(T387="TGA",2,IF(T387="ToF",3,IF(T387="Aortic Anomaly",4,5))))</f>
        <v>5</v>
      </c>
    </row>
    <row r="388" spans="1:243">
      <c r="A388" s="9">
        <v>56</v>
      </c>
      <c r="B388" s="25" t="s">
        <v>7</v>
      </c>
      <c r="C388" s="25" t="s">
        <v>7</v>
      </c>
      <c r="D388" s="25" t="s">
        <v>7</v>
      </c>
      <c r="E388" s="25" t="s">
        <v>7</v>
      </c>
      <c r="F388" s="25" t="s">
        <v>7</v>
      </c>
      <c r="G388" s="25" t="s">
        <v>8</v>
      </c>
      <c r="M388" s="30">
        <f t="shared" si="295"/>
        <v>0</v>
      </c>
      <c r="N388" s="25" t="s">
        <v>7</v>
      </c>
      <c r="O388" s="25" t="s">
        <v>7</v>
      </c>
      <c r="P388" s="25" t="s">
        <v>7</v>
      </c>
      <c r="Q388" s="25" t="s">
        <v>7</v>
      </c>
      <c r="R388" s="10" t="s">
        <v>35</v>
      </c>
      <c r="S388" s="30" t="str">
        <f t="shared" si="296"/>
        <v>NaN</v>
      </c>
      <c r="T388" s="10" t="s">
        <v>35</v>
      </c>
      <c r="U388" s="10">
        <f t="shared" si="297"/>
        <v>5</v>
      </c>
    </row>
    <row r="389" spans="1:243" s="28" customFormat="1">
      <c r="A389" s="21">
        <v>57</v>
      </c>
      <c r="B389" s="22">
        <v>-2.3666999999999998</v>
      </c>
      <c r="C389" s="22">
        <v>30.860399999999998</v>
      </c>
      <c r="D389" s="22">
        <v>12.363200000000001</v>
      </c>
      <c r="E389" s="22">
        <v>43.223599999999998</v>
      </c>
      <c r="F389" s="22">
        <v>28.377600000000001</v>
      </c>
      <c r="G389" s="27">
        <v>7.9189999999999996</v>
      </c>
      <c r="H389" s="24">
        <v>118</v>
      </c>
      <c r="I389" s="24">
        <v>118</v>
      </c>
      <c r="J389" s="24">
        <v>118</v>
      </c>
      <c r="K389" s="24">
        <v>118</v>
      </c>
      <c r="L389" s="24">
        <v>0</v>
      </c>
      <c r="M389" s="30">
        <f t="shared" si="295"/>
        <v>0</v>
      </c>
      <c r="N389" s="24"/>
      <c r="O389" s="24"/>
      <c r="P389" s="24"/>
      <c r="Q389" s="24"/>
      <c r="R389" s="24"/>
      <c r="S389" s="30">
        <f t="shared" si="296"/>
        <v>0</v>
      </c>
      <c r="T389" s="24" t="s">
        <v>29</v>
      </c>
      <c r="U389" s="24">
        <f t="shared" si="297"/>
        <v>2</v>
      </c>
      <c r="V389" s="4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  <c r="BZ389" s="24"/>
      <c r="CA389" s="24"/>
      <c r="CB389" s="24"/>
      <c r="CC389" s="24"/>
      <c r="CD389" s="24"/>
      <c r="CE389" s="24"/>
      <c r="CF389" s="24"/>
      <c r="CG389" s="24"/>
      <c r="CH389" s="24"/>
      <c r="CI389" s="24"/>
      <c r="CJ389" s="24"/>
      <c r="CK389" s="24"/>
      <c r="CL389" s="24"/>
      <c r="CM389" s="24"/>
      <c r="CN389" s="24"/>
      <c r="CO389" s="24"/>
      <c r="CP389" s="24"/>
      <c r="CQ389" s="24"/>
      <c r="CR389" s="24"/>
      <c r="CS389" s="24"/>
      <c r="CT389" s="24"/>
      <c r="CU389" s="24"/>
      <c r="CV389" s="24"/>
      <c r="CW389" s="24"/>
      <c r="CX389" s="24"/>
      <c r="CY389" s="24"/>
      <c r="CZ389" s="24"/>
      <c r="DA389" s="24"/>
      <c r="DB389" s="24"/>
      <c r="DC389" s="24"/>
      <c r="DD389" s="24"/>
      <c r="DE389" s="24"/>
      <c r="DF389" s="24"/>
      <c r="DG389" s="24"/>
      <c r="DH389" s="24"/>
      <c r="DI389" s="24"/>
      <c r="DJ389" s="24"/>
      <c r="DK389" s="24"/>
      <c r="DL389" s="24"/>
      <c r="DM389" s="24"/>
      <c r="DN389" s="24"/>
      <c r="DO389" s="24"/>
      <c r="DP389" s="24"/>
      <c r="DQ389" s="24"/>
      <c r="DR389" s="24"/>
      <c r="DS389" s="24"/>
      <c r="DT389" s="24"/>
      <c r="DU389" s="24"/>
      <c r="DV389" s="24"/>
      <c r="DW389" s="24"/>
      <c r="DX389" s="24"/>
      <c r="DY389" s="24"/>
      <c r="DZ389" s="24"/>
      <c r="EA389" s="24"/>
      <c r="EB389" s="24"/>
      <c r="EC389" s="24"/>
      <c r="ED389" s="24"/>
      <c r="EE389" s="24"/>
      <c r="EF389" s="24"/>
      <c r="EG389" s="24"/>
      <c r="EH389" s="24"/>
      <c r="EI389" s="24"/>
      <c r="EJ389" s="24"/>
      <c r="EK389" s="24"/>
      <c r="EL389" s="24"/>
      <c r="EM389" s="24"/>
      <c r="EN389" s="24"/>
      <c r="EO389" s="24"/>
      <c r="EP389" s="24"/>
      <c r="EQ389" s="24"/>
      <c r="ER389" s="24"/>
      <c r="ES389" s="24"/>
      <c r="ET389" s="24"/>
      <c r="EU389" s="24"/>
      <c r="EV389" s="24"/>
      <c r="EW389" s="24"/>
      <c r="EX389" s="24"/>
      <c r="EY389" s="24"/>
      <c r="EZ389" s="24"/>
      <c r="FA389" s="24"/>
      <c r="FB389" s="24"/>
      <c r="FC389" s="24"/>
      <c r="FD389" s="24"/>
      <c r="FE389" s="24"/>
      <c r="FF389" s="24"/>
      <c r="FG389" s="24"/>
      <c r="FH389" s="24"/>
      <c r="FI389" s="24"/>
      <c r="FJ389" s="24"/>
      <c r="FK389" s="24"/>
      <c r="FL389" s="24"/>
      <c r="FM389" s="24"/>
      <c r="FN389" s="24"/>
      <c r="FO389" s="24"/>
      <c r="FP389" s="24"/>
      <c r="FQ389" s="24"/>
      <c r="FR389" s="24"/>
      <c r="FS389" s="24"/>
      <c r="FT389" s="24"/>
      <c r="FU389" s="24"/>
      <c r="FV389" s="24"/>
      <c r="FW389" s="24"/>
      <c r="FX389" s="24"/>
      <c r="FY389" s="24"/>
      <c r="FZ389" s="24"/>
      <c r="GA389" s="24"/>
      <c r="GB389" s="24"/>
      <c r="GC389" s="24"/>
      <c r="GD389" s="24"/>
      <c r="GE389" s="24"/>
      <c r="GF389" s="24"/>
      <c r="GG389" s="24"/>
      <c r="GH389" s="24"/>
      <c r="GI389" s="24"/>
      <c r="GJ389" s="24"/>
      <c r="GK389" s="24"/>
      <c r="GL389" s="24"/>
      <c r="GM389" s="24"/>
      <c r="GN389" s="24"/>
      <c r="GO389" s="24"/>
      <c r="GP389" s="24"/>
      <c r="GQ389" s="24"/>
      <c r="GR389" s="24"/>
      <c r="GS389" s="24"/>
      <c r="GT389" s="24"/>
      <c r="GU389" s="24"/>
      <c r="GV389" s="24"/>
      <c r="GW389" s="24"/>
      <c r="GX389" s="24"/>
      <c r="GY389" s="24"/>
      <c r="GZ389" s="24"/>
      <c r="HA389" s="24"/>
      <c r="HB389" s="24"/>
      <c r="HC389" s="24"/>
      <c r="HD389" s="24"/>
      <c r="HE389" s="24"/>
      <c r="HF389" s="24"/>
      <c r="HG389" s="24"/>
      <c r="HH389" s="24"/>
      <c r="HI389" s="24"/>
      <c r="HJ389" s="24"/>
      <c r="HK389" s="24"/>
      <c r="HL389" s="24"/>
      <c r="HM389" s="24"/>
      <c r="HN389" s="24"/>
      <c r="HO389" s="24"/>
      <c r="HP389" s="24"/>
      <c r="HQ389" s="24"/>
      <c r="HR389" s="24"/>
      <c r="HS389" s="24"/>
      <c r="HT389" s="24"/>
      <c r="HU389" s="24"/>
      <c r="HV389" s="24"/>
      <c r="HW389" s="24"/>
      <c r="HX389" s="24"/>
      <c r="HY389" s="24"/>
      <c r="HZ389" s="24"/>
      <c r="IA389" s="24"/>
      <c r="IB389" s="24"/>
      <c r="IC389" s="24"/>
      <c r="ID389" s="24"/>
      <c r="IE389" s="24"/>
      <c r="IF389" s="24"/>
      <c r="IG389" s="24"/>
      <c r="IH389" s="24"/>
      <c r="II389" s="24"/>
    </row>
    <row r="390" spans="1:243">
      <c r="A390" s="9">
        <v>57</v>
      </c>
      <c r="B390" s="11">
        <v>1.25</v>
      </c>
      <c r="C390" s="11">
        <v>19.3843</v>
      </c>
      <c r="D390" s="11">
        <v>40.702800000000003</v>
      </c>
      <c r="E390" s="11">
        <v>60.0871</v>
      </c>
      <c r="F390" s="11">
        <v>67.561099999999996</v>
      </c>
      <c r="G390" s="25">
        <v>11.167999999999999</v>
      </c>
      <c r="M390" s="30">
        <f t="shared" si="295"/>
        <v>0</v>
      </c>
      <c r="N390" s="10">
        <v>133.80000000000001</v>
      </c>
      <c r="O390" s="10">
        <v>138</v>
      </c>
      <c r="P390" s="10">
        <v>147</v>
      </c>
      <c r="Q390" s="10">
        <v>118</v>
      </c>
      <c r="R390" s="10">
        <v>0</v>
      </c>
      <c r="S390" s="30">
        <f t="shared" si="296"/>
        <v>0</v>
      </c>
      <c r="T390" s="10" t="str">
        <f>T389</f>
        <v>TGA</v>
      </c>
      <c r="U390" s="10">
        <f t="shared" si="297"/>
        <v>2</v>
      </c>
    </row>
    <row r="391" spans="1:243">
      <c r="A391" s="9">
        <v>57</v>
      </c>
      <c r="B391" s="11">
        <v>4.1166999999999998</v>
      </c>
      <c r="C391" s="11">
        <v>20.624300000000002</v>
      </c>
      <c r="D391" s="11">
        <v>37.912799999999997</v>
      </c>
      <c r="E391" s="11">
        <v>58.537100000000002</v>
      </c>
      <c r="F391" s="11">
        <v>64.942899999999995</v>
      </c>
      <c r="G391" s="25">
        <v>8.5790000000000006</v>
      </c>
      <c r="M391" s="30">
        <f t="shared" si="295"/>
        <v>0</v>
      </c>
      <c r="N391" s="10">
        <f>N390</f>
        <v>133.80000000000001</v>
      </c>
      <c r="O391" s="10">
        <f t="shared" ref="O391:O395" si="298">O390</f>
        <v>138</v>
      </c>
      <c r="P391" s="10">
        <f t="shared" ref="P391:P395" si="299">P390</f>
        <v>147</v>
      </c>
      <c r="Q391" s="10">
        <f t="shared" ref="Q391:Q395" si="300">Q390</f>
        <v>118</v>
      </c>
      <c r="R391" s="10">
        <f t="shared" ref="R391:R395" si="301">R390</f>
        <v>0</v>
      </c>
      <c r="S391" s="30">
        <f t="shared" si="296"/>
        <v>0</v>
      </c>
      <c r="T391" s="10" t="str">
        <f t="shared" ref="T391:T393" si="302">T390</f>
        <v>TGA</v>
      </c>
      <c r="U391" s="10">
        <f t="shared" si="297"/>
        <v>2</v>
      </c>
    </row>
    <row r="392" spans="1:243">
      <c r="A392" s="9">
        <v>57</v>
      </c>
      <c r="B392" s="11">
        <v>5.95</v>
      </c>
      <c r="C392" s="11">
        <v>21.228999999999999</v>
      </c>
      <c r="D392" s="11">
        <v>28.134599999999999</v>
      </c>
      <c r="E392" s="11">
        <v>49.363599999999998</v>
      </c>
      <c r="F392" s="11">
        <v>57.185000000000002</v>
      </c>
      <c r="G392" s="25">
        <v>7.0914999999999999</v>
      </c>
      <c r="M392" s="30">
        <f t="shared" si="295"/>
        <v>0</v>
      </c>
      <c r="N392" s="10">
        <f t="shared" ref="N392:N393" si="303">N391</f>
        <v>133.80000000000001</v>
      </c>
      <c r="O392" s="10">
        <f t="shared" si="298"/>
        <v>138</v>
      </c>
      <c r="P392" s="10">
        <f t="shared" si="299"/>
        <v>147</v>
      </c>
      <c r="Q392" s="10">
        <f t="shared" si="300"/>
        <v>118</v>
      </c>
      <c r="R392" s="10">
        <f t="shared" si="301"/>
        <v>0</v>
      </c>
      <c r="S392" s="30">
        <f t="shared" si="296"/>
        <v>0</v>
      </c>
      <c r="T392" s="10" t="str">
        <f t="shared" si="302"/>
        <v>TGA</v>
      </c>
      <c r="U392" s="10">
        <f t="shared" si="297"/>
        <v>2</v>
      </c>
    </row>
    <row r="393" spans="1:243">
      <c r="A393" s="9">
        <v>57</v>
      </c>
      <c r="B393" s="11">
        <v>7.7832999999999997</v>
      </c>
      <c r="C393" s="11">
        <v>23.208300000000001</v>
      </c>
      <c r="D393" s="11">
        <v>41.750399999999999</v>
      </c>
      <c r="E393" s="11">
        <v>64.958799999999997</v>
      </c>
      <c r="F393" s="11">
        <v>64.268900000000002</v>
      </c>
      <c r="G393" s="25">
        <v>3.8357999999999999</v>
      </c>
      <c r="M393" s="30">
        <f t="shared" si="295"/>
        <v>0</v>
      </c>
      <c r="N393" s="10">
        <f t="shared" si="303"/>
        <v>133.80000000000001</v>
      </c>
      <c r="O393" s="10">
        <f t="shared" si="298"/>
        <v>138</v>
      </c>
      <c r="P393" s="10">
        <f t="shared" si="299"/>
        <v>147</v>
      </c>
      <c r="Q393" s="10">
        <f t="shared" si="300"/>
        <v>118</v>
      </c>
      <c r="R393" s="10">
        <f t="shared" si="301"/>
        <v>0</v>
      </c>
      <c r="S393" s="30">
        <f t="shared" si="296"/>
        <v>0</v>
      </c>
      <c r="T393" s="10" t="str">
        <f t="shared" si="302"/>
        <v>TGA</v>
      </c>
      <c r="U393" s="10">
        <f t="shared" si="297"/>
        <v>2</v>
      </c>
    </row>
    <row r="394" spans="1:243">
      <c r="A394" s="9">
        <v>57</v>
      </c>
      <c r="B394" s="11">
        <v>9.9666999999999994</v>
      </c>
      <c r="C394" s="11">
        <v>18.593399999999999</v>
      </c>
      <c r="D394" s="11">
        <v>38.305799999999998</v>
      </c>
      <c r="E394" s="11">
        <v>56.8992</v>
      </c>
      <c r="F394" s="11">
        <v>66.44</v>
      </c>
      <c r="G394" s="25">
        <v>10.2995</v>
      </c>
      <c r="M394" s="30">
        <f t="shared" si="295"/>
        <v>0</v>
      </c>
      <c r="N394" s="10">
        <f>N393</f>
        <v>133.80000000000001</v>
      </c>
      <c r="O394" s="10">
        <f t="shared" si="298"/>
        <v>138</v>
      </c>
      <c r="P394" s="10">
        <f t="shared" si="299"/>
        <v>147</v>
      </c>
      <c r="Q394" s="10">
        <f t="shared" si="300"/>
        <v>118</v>
      </c>
      <c r="R394" s="10">
        <f t="shared" si="301"/>
        <v>0</v>
      </c>
      <c r="S394" s="30">
        <f t="shared" si="296"/>
        <v>0</v>
      </c>
      <c r="T394" s="10" t="str">
        <f>T393</f>
        <v>TGA</v>
      </c>
      <c r="U394" s="10">
        <f t="shared" si="297"/>
        <v>2</v>
      </c>
    </row>
    <row r="395" spans="1:243">
      <c r="A395" s="9">
        <v>57</v>
      </c>
      <c r="B395" s="11">
        <v>11.666700000000001</v>
      </c>
      <c r="C395" s="11">
        <v>19.324999999999999</v>
      </c>
      <c r="D395" s="11">
        <v>39.092799999999997</v>
      </c>
      <c r="E395" s="11">
        <v>58.4178</v>
      </c>
      <c r="F395" s="11">
        <v>66.9191</v>
      </c>
      <c r="G395" s="25">
        <v>7.8718000000000004</v>
      </c>
      <c r="M395" s="30">
        <f t="shared" si="295"/>
        <v>0</v>
      </c>
      <c r="N395" s="10">
        <f>N394</f>
        <v>133.80000000000001</v>
      </c>
      <c r="O395" s="10">
        <f t="shared" si="298"/>
        <v>138</v>
      </c>
      <c r="P395" s="10">
        <f t="shared" si="299"/>
        <v>147</v>
      </c>
      <c r="Q395" s="10">
        <f t="shared" si="300"/>
        <v>118</v>
      </c>
      <c r="R395" s="10">
        <f t="shared" si="301"/>
        <v>0</v>
      </c>
      <c r="S395" s="30">
        <f t="shared" si="296"/>
        <v>0</v>
      </c>
      <c r="T395" s="10" t="str">
        <f>T394</f>
        <v>TGA</v>
      </c>
      <c r="U395" s="10">
        <f t="shared" si="297"/>
        <v>2</v>
      </c>
    </row>
    <row r="396" spans="1:243" s="28" customFormat="1">
      <c r="A396" s="21">
        <v>58</v>
      </c>
      <c r="B396" s="22">
        <v>-2.4832999999999998</v>
      </c>
      <c r="C396" s="22">
        <v>17.955500000000001</v>
      </c>
      <c r="D396" s="22">
        <v>21.156500000000001</v>
      </c>
      <c r="E396" s="22">
        <v>39.112000000000002</v>
      </c>
      <c r="F396" s="22">
        <v>53.624499999999998</v>
      </c>
      <c r="G396" s="27">
        <v>18.992999999999999</v>
      </c>
      <c r="H396" s="24">
        <v>86</v>
      </c>
      <c r="I396" s="24">
        <v>86</v>
      </c>
      <c r="J396" s="24">
        <v>86</v>
      </c>
      <c r="K396" s="24">
        <v>86</v>
      </c>
      <c r="L396" s="24">
        <v>0</v>
      </c>
      <c r="M396" s="30">
        <f t="shared" si="295"/>
        <v>0</v>
      </c>
      <c r="N396" s="24"/>
      <c r="O396" s="24"/>
      <c r="P396" s="24"/>
      <c r="Q396" s="24"/>
      <c r="R396" s="24"/>
      <c r="S396" s="30">
        <f t="shared" si="296"/>
        <v>0</v>
      </c>
      <c r="T396" s="24" t="s">
        <v>31</v>
      </c>
      <c r="U396" s="24">
        <f t="shared" si="297"/>
        <v>4</v>
      </c>
      <c r="V396" s="4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4"/>
      <c r="CN396" s="24"/>
      <c r="CO396" s="24"/>
      <c r="CP396" s="24"/>
      <c r="CQ396" s="24"/>
      <c r="CR396" s="24"/>
      <c r="CS396" s="24"/>
      <c r="CT396" s="24"/>
      <c r="CU396" s="24"/>
      <c r="CV396" s="24"/>
      <c r="CW396" s="24"/>
      <c r="CX396" s="24"/>
      <c r="CY396" s="24"/>
      <c r="CZ396" s="24"/>
      <c r="DA396" s="24"/>
      <c r="DB396" s="24"/>
      <c r="DC396" s="24"/>
      <c r="DD396" s="24"/>
      <c r="DE396" s="24"/>
      <c r="DF396" s="24"/>
      <c r="DG396" s="24"/>
      <c r="DH396" s="24"/>
      <c r="DI396" s="24"/>
      <c r="DJ396" s="24"/>
      <c r="DK396" s="24"/>
      <c r="DL396" s="24"/>
      <c r="DM396" s="24"/>
      <c r="DN396" s="24"/>
      <c r="DO396" s="24"/>
      <c r="DP396" s="24"/>
      <c r="DQ396" s="24"/>
      <c r="DR396" s="24"/>
      <c r="DS396" s="24"/>
      <c r="DT396" s="24"/>
      <c r="DU396" s="24"/>
      <c r="DV396" s="24"/>
      <c r="DW396" s="24"/>
      <c r="DX396" s="24"/>
      <c r="DY396" s="24"/>
      <c r="DZ396" s="24"/>
      <c r="EA396" s="24"/>
      <c r="EB396" s="24"/>
      <c r="EC396" s="24"/>
      <c r="ED396" s="24"/>
      <c r="EE396" s="24"/>
      <c r="EF396" s="24"/>
      <c r="EG396" s="24"/>
      <c r="EH396" s="24"/>
      <c r="EI396" s="24"/>
      <c r="EJ396" s="24"/>
      <c r="EK396" s="24"/>
      <c r="EL396" s="24"/>
      <c r="EM396" s="24"/>
      <c r="EN396" s="24"/>
      <c r="EO396" s="24"/>
      <c r="EP396" s="24"/>
      <c r="EQ396" s="24"/>
      <c r="ER396" s="24"/>
      <c r="ES396" s="24"/>
      <c r="ET396" s="24"/>
      <c r="EU396" s="24"/>
      <c r="EV396" s="24"/>
      <c r="EW396" s="24"/>
      <c r="EX396" s="24"/>
      <c r="EY396" s="24"/>
      <c r="EZ396" s="24"/>
      <c r="FA396" s="24"/>
      <c r="FB396" s="24"/>
      <c r="FC396" s="24"/>
      <c r="FD396" s="24"/>
      <c r="FE396" s="24"/>
      <c r="FF396" s="24"/>
      <c r="FG396" s="24"/>
      <c r="FH396" s="24"/>
      <c r="FI396" s="24"/>
      <c r="FJ396" s="24"/>
      <c r="FK396" s="24"/>
      <c r="FL396" s="24"/>
      <c r="FM396" s="24"/>
      <c r="FN396" s="24"/>
      <c r="FO396" s="24"/>
      <c r="FP396" s="24"/>
      <c r="FQ396" s="24"/>
      <c r="FR396" s="24"/>
      <c r="FS396" s="24"/>
      <c r="FT396" s="24"/>
      <c r="FU396" s="24"/>
      <c r="FV396" s="24"/>
      <c r="FW396" s="24"/>
      <c r="FX396" s="24"/>
      <c r="FY396" s="24"/>
      <c r="FZ396" s="24"/>
      <c r="GA396" s="24"/>
      <c r="GB396" s="24"/>
      <c r="GC396" s="24"/>
      <c r="GD396" s="24"/>
      <c r="GE396" s="24"/>
      <c r="GF396" s="24"/>
      <c r="GG396" s="24"/>
      <c r="GH396" s="24"/>
      <c r="GI396" s="24"/>
      <c r="GJ396" s="24"/>
      <c r="GK396" s="24"/>
      <c r="GL396" s="24"/>
      <c r="GM396" s="24"/>
      <c r="GN396" s="24"/>
      <c r="GO396" s="24"/>
      <c r="GP396" s="24"/>
      <c r="GQ396" s="24"/>
      <c r="GR396" s="24"/>
      <c r="GS396" s="24"/>
      <c r="GT396" s="24"/>
      <c r="GU396" s="24"/>
      <c r="GV396" s="24"/>
      <c r="GW396" s="24"/>
      <c r="GX396" s="24"/>
      <c r="GY396" s="24"/>
      <c r="GZ396" s="24"/>
      <c r="HA396" s="24"/>
      <c r="HB396" s="24"/>
      <c r="HC396" s="24"/>
      <c r="HD396" s="24"/>
      <c r="HE396" s="24"/>
      <c r="HF396" s="24"/>
      <c r="HG396" s="24"/>
      <c r="HH396" s="24"/>
      <c r="HI396" s="24"/>
      <c r="HJ396" s="24"/>
      <c r="HK396" s="24"/>
      <c r="HL396" s="24"/>
      <c r="HM396" s="24"/>
      <c r="HN396" s="24"/>
      <c r="HO396" s="24"/>
      <c r="HP396" s="24"/>
      <c r="HQ396" s="24"/>
      <c r="HR396" s="24"/>
      <c r="HS396" s="24"/>
      <c r="HT396" s="24"/>
      <c r="HU396" s="24"/>
      <c r="HV396" s="24"/>
      <c r="HW396" s="24"/>
      <c r="HX396" s="24"/>
      <c r="HY396" s="24"/>
      <c r="HZ396" s="24"/>
      <c r="IA396" s="24"/>
      <c r="IB396" s="24"/>
      <c r="IC396" s="24"/>
      <c r="ID396" s="24"/>
      <c r="IE396" s="24"/>
      <c r="IF396" s="24"/>
      <c r="IG396" s="24"/>
      <c r="IH396" s="24"/>
      <c r="II396" s="24"/>
    </row>
    <row r="397" spans="1:243">
      <c r="A397" s="9">
        <v>58</v>
      </c>
      <c r="B397" s="11">
        <v>1.1167</v>
      </c>
      <c r="C397" s="11">
        <v>23.637599999999999</v>
      </c>
      <c r="D397" s="11">
        <v>23.840299999999999</v>
      </c>
      <c r="E397" s="11">
        <v>47.478000000000002</v>
      </c>
      <c r="F397" s="11">
        <v>49.869199999999999</v>
      </c>
      <c r="G397" s="25">
        <v>8.3466000000000005</v>
      </c>
      <c r="M397" s="30">
        <f t="shared" si="295"/>
        <v>0</v>
      </c>
      <c r="N397" s="10">
        <v>99.83</v>
      </c>
      <c r="O397" s="10">
        <v>99</v>
      </c>
      <c r="P397" s="10">
        <v>113</v>
      </c>
      <c r="Q397" s="10">
        <v>91</v>
      </c>
      <c r="R397" s="10">
        <v>0</v>
      </c>
      <c r="S397" s="30">
        <f t="shared" si="296"/>
        <v>0</v>
      </c>
      <c r="T397" s="10" t="str">
        <f>T396</f>
        <v>Aortic Anomaly</v>
      </c>
      <c r="U397" s="10">
        <f t="shared" si="297"/>
        <v>4</v>
      </c>
    </row>
    <row r="398" spans="1:243">
      <c r="A398" s="9">
        <v>58</v>
      </c>
      <c r="B398" s="11">
        <v>3.8</v>
      </c>
      <c r="C398" s="11">
        <v>24.479700000000001</v>
      </c>
      <c r="D398" s="11">
        <v>27.002300000000002</v>
      </c>
      <c r="E398" s="11">
        <v>51.481999999999999</v>
      </c>
      <c r="F398" s="11">
        <v>52.4343</v>
      </c>
      <c r="G398" s="25">
        <v>9.0688999999999993</v>
      </c>
      <c r="M398" s="30">
        <f t="shared" si="295"/>
        <v>0</v>
      </c>
      <c r="N398" s="10">
        <f>N397</f>
        <v>99.83</v>
      </c>
      <c r="O398" s="10">
        <f t="shared" ref="O398:O402" si="304">O397</f>
        <v>99</v>
      </c>
      <c r="P398" s="10">
        <f t="shared" ref="P398:P402" si="305">P397</f>
        <v>113</v>
      </c>
      <c r="Q398" s="10">
        <f t="shared" ref="Q398:Q402" si="306">Q397</f>
        <v>91</v>
      </c>
      <c r="R398" s="10">
        <f t="shared" ref="R398:R402" si="307">R397</f>
        <v>0</v>
      </c>
      <c r="S398" s="30">
        <f t="shared" si="296"/>
        <v>0</v>
      </c>
      <c r="T398" s="10" t="str">
        <f t="shared" ref="T398:T402" si="308">T397</f>
        <v>Aortic Anomaly</v>
      </c>
      <c r="U398" s="10">
        <f t="shared" si="297"/>
        <v>4</v>
      </c>
    </row>
    <row r="399" spans="1:243">
      <c r="A399" s="9">
        <v>58</v>
      </c>
      <c r="B399" s="11">
        <v>6.1833</v>
      </c>
      <c r="C399" s="11">
        <v>20.706700000000001</v>
      </c>
      <c r="D399" s="11">
        <v>35.5779</v>
      </c>
      <c r="E399" s="11">
        <v>56.284599999999998</v>
      </c>
      <c r="F399" s="11">
        <v>62.897399999999998</v>
      </c>
      <c r="G399" s="25">
        <v>7.4096000000000002</v>
      </c>
      <c r="M399" s="30">
        <f t="shared" si="295"/>
        <v>0</v>
      </c>
      <c r="N399" s="10">
        <f t="shared" ref="N399:N400" si="309">N398</f>
        <v>99.83</v>
      </c>
      <c r="O399" s="10">
        <f t="shared" si="304"/>
        <v>99</v>
      </c>
      <c r="P399" s="10">
        <f t="shared" si="305"/>
        <v>113</v>
      </c>
      <c r="Q399" s="10">
        <f t="shared" si="306"/>
        <v>91</v>
      </c>
      <c r="R399" s="10">
        <f t="shared" si="307"/>
        <v>0</v>
      </c>
      <c r="S399" s="30">
        <f t="shared" si="296"/>
        <v>0</v>
      </c>
      <c r="T399" s="10" t="str">
        <f t="shared" si="308"/>
        <v>Aortic Anomaly</v>
      </c>
      <c r="U399" s="10">
        <f t="shared" si="297"/>
        <v>4</v>
      </c>
    </row>
    <row r="400" spans="1:243">
      <c r="A400" s="9">
        <v>58</v>
      </c>
      <c r="B400" s="11">
        <v>7.7</v>
      </c>
      <c r="C400" s="11">
        <v>24.142099999999999</v>
      </c>
      <c r="D400" s="11">
        <v>42.726999999999997</v>
      </c>
      <c r="E400" s="11">
        <v>66.869100000000003</v>
      </c>
      <c r="F400" s="11">
        <v>63.961799999999997</v>
      </c>
      <c r="G400" s="25">
        <v>4.4234</v>
      </c>
      <c r="M400" s="30">
        <f t="shared" si="295"/>
        <v>0</v>
      </c>
      <c r="N400" s="10">
        <f t="shared" si="309"/>
        <v>99.83</v>
      </c>
      <c r="O400" s="10">
        <f t="shared" si="304"/>
        <v>99</v>
      </c>
      <c r="P400" s="10">
        <f t="shared" si="305"/>
        <v>113</v>
      </c>
      <c r="Q400" s="10">
        <f t="shared" si="306"/>
        <v>91</v>
      </c>
      <c r="R400" s="10">
        <f t="shared" si="307"/>
        <v>0</v>
      </c>
      <c r="S400" s="30">
        <f t="shared" si="296"/>
        <v>0</v>
      </c>
      <c r="T400" s="10" t="str">
        <f t="shared" si="308"/>
        <v>Aortic Anomaly</v>
      </c>
      <c r="U400" s="10">
        <f t="shared" si="297"/>
        <v>4</v>
      </c>
    </row>
    <row r="401" spans="1:243">
      <c r="A401" s="9">
        <v>58</v>
      </c>
      <c r="B401" s="11">
        <v>9.6166999999999998</v>
      </c>
      <c r="C401" s="11">
        <v>18.153099999999998</v>
      </c>
      <c r="D401" s="11">
        <v>27.982099999999999</v>
      </c>
      <c r="E401" s="11">
        <v>46.135199999999998</v>
      </c>
      <c r="F401" s="11">
        <v>59.957700000000003</v>
      </c>
      <c r="G401" s="25">
        <v>17.054300000000001</v>
      </c>
      <c r="M401" s="30">
        <f t="shared" si="295"/>
        <v>0</v>
      </c>
      <c r="N401" s="10">
        <f>N400</f>
        <v>99.83</v>
      </c>
      <c r="O401" s="10">
        <f t="shared" si="304"/>
        <v>99</v>
      </c>
      <c r="P401" s="10">
        <f t="shared" si="305"/>
        <v>113</v>
      </c>
      <c r="Q401" s="10">
        <f t="shared" si="306"/>
        <v>91</v>
      </c>
      <c r="R401" s="10">
        <f t="shared" si="307"/>
        <v>0</v>
      </c>
      <c r="S401" s="30">
        <f t="shared" si="296"/>
        <v>0</v>
      </c>
      <c r="T401" s="10" t="str">
        <f t="shared" si="308"/>
        <v>Aortic Anomaly</v>
      </c>
      <c r="U401" s="10">
        <f t="shared" si="297"/>
        <v>4</v>
      </c>
    </row>
    <row r="402" spans="1:243">
      <c r="A402" s="9">
        <v>58</v>
      </c>
      <c r="B402" s="11">
        <v>11.566700000000001</v>
      </c>
      <c r="C402" s="11">
        <v>24.287099999999999</v>
      </c>
      <c r="D402" s="11">
        <v>40.6297</v>
      </c>
      <c r="E402" s="11">
        <v>64.916899999999998</v>
      </c>
      <c r="F402" s="11">
        <v>62.756599999999999</v>
      </c>
      <c r="G402" s="25">
        <v>12.2624</v>
      </c>
      <c r="M402" s="30">
        <f t="shared" si="295"/>
        <v>0</v>
      </c>
      <c r="N402" s="10">
        <f>N401</f>
        <v>99.83</v>
      </c>
      <c r="O402" s="10">
        <f t="shared" si="304"/>
        <v>99</v>
      </c>
      <c r="P402" s="10">
        <f t="shared" si="305"/>
        <v>113</v>
      </c>
      <c r="Q402" s="10">
        <f t="shared" si="306"/>
        <v>91</v>
      </c>
      <c r="R402" s="10">
        <f t="shared" si="307"/>
        <v>0</v>
      </c>
      <c r="S402" s="30">
        <f t="shared" si="296"/>
        <v>0</v>
      </c>
      <c r="T402" s="10" t="str">
        <f t="shared" si="308"/>
        <v>Aortic Anomaly</v>
      </c>
      <c r="U402" s="10">
        <f t="shared" si="297"/>
        <v>4</v>
      </c>
    </row>
    <row r="403" spans="1:243" s="28" customFormat="1">
      <c r="A403" s="21">
        <v>59</v>
      </c>
      <c r="B403" s="22" t="s">
        <v>8</v>
      </c>
      <c r="C403" s="22" t="s">
        <v>8</v>
      </c>
      <c r="D403" s="22" t="s">
        <v>8</v>
      </c>
      <c r="E403" s="22" t="s">
        <v>8</v>
      </c>
      <c r="F403" s="22" t="s">
        <v>8</v>
      </c>
      <c r="G403" s="27" t="s">
        <v>8</v>
      </c>
      <c r="H403" s="24"/>
      <c r="I403" s="24"/>
      <c r="J403" s="24"/>
      <c r="K403" s="24"/>
      <c r="L403" s="24" t="s">
        <v>35</v>
      </c>
      <c r="M403" s="30" t="str">
        <f t="shared" si="295"/>
        <v>NaN</v>
      </c>
      <c r="N403" s="24" t="s">
        <v>7</v>
      </c>
      <c r="O403" s="24" t="s">
        <v>7</v>
      </c>
      <c r="P403" s="24" t="s">
        <v>7</v>
      </c>
      <c r="Q403" s="24" t="s">
        <v>7</v>
      </c>
      <c r="R403" s="24" t="s">
        <v>35</v>
      </c>
      <c r="S403" s="30" t="str">
        <f t="shared" si="296"/>
        <v>NaN</v>
      </c>
      <c r="T403" s="24" t="s">
        <v>29</v>
      </c>
      <c r="U403" s="24">
        <f t="shared" si="297"/>
        <v>2</v>
      </c>
      <c r="V403" s="4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4"/>
      <c r="CS403" s="24"/>
      <c r="CT403" s="24"/>
      <c r="CU403" s="24"/>
      <c r="CV403" s="24"/>
      <c r="CW403" s="24"/>
      <c r="CX403" s="24"/>
      <c r="CY403" s="24"/>
      <c r="CZ403" s="24"/>
      <c r="DA403" s="24"/>
      <c r="DB403" s="24"/>
      <c r="DC403" s="24"/>
      <c r="DD403" s="24"/>
      <c r="DE403" s="24"/>
      <c r="DF403" s="24"/>
      <c r="DG403" s="24"/>
      <c r="DH403" s="24"/>
      <c r="DI403" s="24"/>
      <c r="DJ403" s="24"/>
      <c r="DK403" s="24"/>
      <c r="DL403" s="24"/>
      <c r="DM403" s="24"/>
      <c r="DN403" s="24"/>
      <c r="DO403" s="24"/>
      <c r="DP403" s="24"/>
      <c r="DQ403" s="24"/>
      <c r="DR403" s="24"/>
      <c r="DS403" s="24"/>
      <c r="DT403" s="24"/>
      <c r="DU403" s="24"/>
      <c r="DV403" s="24"/>
      <c r="DW403" s="24"/>
      <c r="DX403" s="24"/>
      <c r="DY403" s="24"/>
      <c r="DZ403" s="24"/>
      <c r="EA403" s="24"/>
      <c r="EB403" s="24"/>
      <c r="EC403" s="24"/>
      <c r="ED403" s="24"/>
      <c r="EE403" s="24"/>
      <c r="EF403" s="24"/>
      <c r="EG403" s="24"/>
      <c r="EH403" s="24"/>
      <c r="EI403" s="24"/>
      <c r="EJ403" s="24"/>
      <c r="EK403" s="24"/>
      <c r="EL403" s="24"/>
      <c r="EM403" s="24"/>
      <c r="EN403" s="24"/>
      <c r="EO403" s="24"/>
      <c r="EP403" s="24"/>
      <c r="EQ403" s="24"/>
      <c r="ER403" s="24"/>
      <c r="ES403" s="24"/>
      <c r="ET403" s="24"/>
      <c r="EU403" s="24"/>
      <c r="EV403" s="24"/>
      <c r="EW403" s="24"/>
      <c r="EX403" s="24"/>
      <c r="EY403" s="24"/>
      <c r="EZ403" s="24"/>
      <c r="FA403" s="24"/>
      <c r="FB403" s="24"/>
      <c r="FC403" s="24"/>
      <c r="FD403" s="24"/>
      <c r="FE403" s="24"/>
      <c r="FF403" s="24"/>
      <c r="FG403" s="24"/>
      <c r="FH403" s="24"/>
      <c r="FI403" s="24"/>
      <c r="FJ403" s="24"/>
      <c r="FK403" s="24"/>
      <c r="FL403" s="24"/>
      <c r="FM403" s="24"/>
      <c r="FN403" s="24"/>
      <c r="FO403" s="24"/>
      <c r="FP403" s="24"/>
      <c r="FQ403" s="24"/>
      <c r="FR403" s="24"/>
      <c r="FS403" s="24"/>
      <c r="FT403" s="24"/>
      <c r="FU403" s="24"/>
      <c r="FV403" s="24"/>
      <c r="FW403" s="24"/>
      <c r="FX403" s="24"/>
      <c r="FY403" s="24"/>
      <c r="FZ403" s="24"/>
      <c r="GA403" s="24"/>
      <c r="GB403" s="24"/>
      <c r="GC403" s="24"/>
      <c r="GD403" s="24"/>
      <c r="GE403" s="24"/>
      <c r="GF403" s="24"/>
      <c r="GG403" s="24"/>
      <c r="GH403" s="24"/>
      <c r="GI403" s="24"/>
      <c r="GJ403" s="24"/>
      <c r="GK403" s="24"/>
      <c r="GL403" s="24"/>
      <c r="GM403" s="24"/>
      <c r="GN403" s="24"/>
      <c r="GO403" s="24"/>
      <c r="GP403" s="24"/>
      <c r="GQ403" s="24"/>
      <c r="GR403" s="24"/>
      <c r="GS403" s="24"/>
      <c r="GT403" s="24"/>
      <c r="GU403" s="24"/>
      <c r="GV403" s="24"/>
      <c r="GW403" s="24"/>
      <c r="GX403" s="24"/>
      <c r="GY403" s="24"/>
      <c r="GZ403" s="24"/>
      <c r="HA403" s="24"/>
      <c r="HB403" s="24"/>
      <c r="HC403" s="24"/>
      <c r="HD403" s="24"/>
      <c r="HE403" s="24"/>
      <c r="HF403" s="24"/>
      <c r="HG403" s="24"/>
      <c r="HH403" s="24"/>
      <c r="HI403" s="24"/>
      <c r="HJ403" s="24"/>
      <c r="HK403" s="24"/>
      <c r="HL403" s="24"/>
      <c r="HM403" s="24"/>
      <c r="HN403" s="24"/>
      <c r="HO403" s="24"/>
      <c r="HP403" s="24"/>
      <c r="HQ403" s="24"/>
      <c r="HR403" s="24"/>
      <c r="HS403" s="24"/>
      <c r="HT403" s="24"/>
      <c r="HU403" s="24"/>
      <c r="HV403" s="24"/>
      <c r="HW403" s="24"/>
      <c r="HX403" s="24"/>
      <c r="HY403" s="24"/>
      <c r="HZ403" s="24"/>
      <c r="IA403" s="24"/>
      <c r="IB403" s="24"/>
      <c r="IC403" s="24"/>
      <c r="ID403" s="24"/>
      <c r="IE403" s="24"/>
      <c r="IF403" s="24"/>
      <c r="IG403" s="24"/>
      <c r="IH403" s="24"/>
      <c r="II403" s="24"/>
    </row>
    <row r="404" spans="1:243" s="28" customFormat="1">
      <c r="A404" s="21">
        <v>60</v>
      </c>
      <c r="B404" s="22">
        <v>-2.8833000000000002</v>
      </c>
      <c r="C404" s="22">
        <v>25.767299999999999</v>
      </c>
      <c r="D404" s="22">
        <v>50.9848</v>
      </c>
      <c r="E404" s="22">
        <v>76.751999999999995</v>
      </c>
      <c r="F404" s="22">
        <v>66.465299999999999</v>
      </c>
      <c r="G404" s="27">
        <v>6.29</v>
      </c>
      <c r="H404" s="24">
        <v>90</v>
      </c>
      <c r="I404" s="24">
        <v>90</v>
      </c>
      <c r="J404" s="24">
        <v>90</v>
      </c>
      <c r="K404" s="24">
        <v>90</v>
      </c>
      <c r="L404" s="24">
        <v>0</v>
      </c>
      <c r="M404" s="30">
        <f t="shared" si="295"/>
        <v>0</v>
      </c>
      <c r="N404" s="24"/>
      <c r="O404" s="24"/>
      <c r="P404" s="24"/>
      <c r="Q404" s="24"/>
      <c r="R404" s="24"/>
      <c r="S404" s="30">
        <f t="shared" si="296"/>
        <v>0</v>
      </c>
      <c r="T404" s="24" t="s">
        <v>31</v>
      </c>
      <c r="U404" s="24">
        <f t="shared" si="297"/>
        <v>4</v>
      </c>
      <c r="V404" s="4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4"/>
      <c r="CS404" s="24"/>
      <c r="CT404" s="24"/>
      <c r="CU404" s="24"/>
      <c r="CV404" s="24"/>
      <c r="CW404" s="24"/>
      <c r="CX404" s="24"/>
      <c r="CY404" s="24"/>
      <c r="CZ404" s="24"/>
      <c r="DA404" s="24"/>
      <c r="DB404" s="24"/>
      <c r="DC404" s="24"/>
      <c r="DD404" s="24"/>
      <c r="DE404" s="24"/>
      <c r="DF404" s="24"/>
      <c r="DG404" s="24"/>
      <c r="DH404" s="24"/>
      <c r="DI404" s="24"/>
      <c r="DJ404" s="24"/>
      <c r="DK404" s="24"/>
      <c r="DL404" s="24"/>
      <c r="DM404" s="24"/>
      <c r="DN404" s="24"/>
      <c r="DO404" s="24"/>
      <c r="DP404" s="24"/>
      <c r="DQ404" s="24"/>
      <c r="DR404" s="24"/>
      <c r="DS404" s="24"/>
      <c r="DT404" s="24"/>
      <c r="DU404" s="24"/>
      <c r="DV404" s="24"/>
      <c r="DW404" s="24"/>
      <c r="DX404" s="24"/>
      <c r="DY404" s="24"/>
      <c r="DZ404" s="24"/>
      <c r="EA404" s="24"/>
      <c r="EB404" s="24"/>
      <c r="EC404" s="24"/>
      <c r="ED404" s="24"/>
      <c r="EE404" s="24"/>
      <c r="EF404" s="24"/>
      <c r="EG404" s="24"/>
      <c r="EH404" s="24"/>
      <c r="EI404" s="24"/>
      <c r="EJ404" s="24"/>
      <c r="EK404" s="24"/>
      <c r="EL404" s="24"/>
      <c r="EM404" s="24"/>
      <c r="EN404" s="24"/>
      <c r="EO404" s="24"/>
      <c r="EP404" s="24"/>
      <c r="EQ404" s="24"/>
      <c r="ER404" s="24"/>
      <c r="ES404" s="24"/>
      <c r="ET404" s="24"/>
      <c r="EU404" s="24"/>
      <c r="EV404" s="24"/>
      <c r="EW404" s="24"/>
      <c r="EX404" s="24"/>
      <c r="EY404" s="24"/>
      <c r="EZ404" s="24"/>
      <c r="FA404" s="24"/>
      <c r="FB404" s="24"/>
      <c r="FC404" s="24"/>
      <c r="FD404" s="24"/>
      <c r="FE404" s="24"/>
      <c r="FF404" s="24"/>
      <c r="FG404" s="24"/>
      <c r="FH404" s="24"/>
      <c r="FI404" s="24"/>
      <c r="FJ404" s="24"/>
      <c r="FK404" s="24"/>
      <c r="FL404" s="24"/>
      <c r="FM404" s="24"/>
      <c r="FN404" s="24"/>
      <c r="FO404" s="24"/>
      <c r="FP404" s="24"/>
      <c r="FQ404" s="24"/>
      <c r="FR404" s="24"/>
      <c r="FS404" s="24"/>
      <c r="FT404" s="24"/>
      <c r="FU404" s="24"/>
      <c r="FV404" s="24"/>
      <c r="FW404" s="24"/>
      <c r="FX404" s="24"/>
      <c r="FY404" s="24"/>
      <c r="FZ404" s="24"/>
      <c r="GA404" s="24"/>
      <c r="GB404" s="24"/>
      <c r="GC404" s="24"/>
      <c r="GD404" s="24"/>
      <c r="GE404" s="24"/>
      <c r="GF404" s="24"/>
      <c r="GG404" s="24"/>
      <c r="GH404" s="24"/>
      <c r="GI404" s="24"/>
      <c r="GJ404" s="24"/>
      <c r="GK404" s="24"/>
      <c r="GL404" s="24"/>
      <c r="GM404" s="24"/>
      <c r="GN404" s="24"/>
      <c r="GO404" s="24"/>
      <c r="GP404" s="24"/>
      <c r="GQ404" s="24"/>
      <c r="GR404" s="24"/>
      <c r="GS404" s="24"/>
      <c r="GT404" s="24"/>
      <c r="GU404" s="24"/>
      <c r="GV404" s="24"/>
      <c r="GW404" s="24"/>
      <c r="GX404" s="24"/>
      <c r="GY404" s="24"/>
      <c r="GZ404" s="24"/>
      <c r="HA404" s="24"/>
      <c r="HB404" s="24"/>
      <c r="HC404" s="24"/>
      <c r="HD404" s="24"/>
      <c r="HE404" s="24"/>
      <c r="HF404" s="24"/>
      <c r="HG404" s="24"/>
      <c r="HH404" s="24"/>
      <c r="HI404" s="24"/>
      <c r="HJ404" s="24"/>
      <c r="HK404" s="24"/>
      <c r="HL404" s="24"/>
      <c r="HM404" s="24"/>
      <c r="HN404" s="24"/>
      <c r="HO404" s="24"/>
      <c r="HP404" s="24"/>
      <c r="HQ404" s="24"/>
      <c r="HR404" s="24"/>
      <c r="HS404" s="24"/>
      <c r="HT404" s="24"/>
      <c r="HU404" s="24"/>
      <c r="HV404" s="24"/>
      <c r="HW404" s="24"/>
      <c r="HX404" s="24"/>
      <c r="HY404" s="24"/>
      <c r="HZ404" s="24"/>
      <c r="IA404" s="24"/>
      <c r="IB404" s="24"/>
      <c r="IC404" s="24"/>
      <c r="ID404" s="24"/>
      <c r="IE404" s="24"/>
      <c r="IF404" s="24"/>
      <c r="IG404" s="24"/>
      <c r="IH404" s="24"/>
      <c r="II404" s="24"/>
    </row>
    <row r="405" spans="1:243">
      <c r="A405" s="9">
        <v>60</v>
      </c>
      <c r="B405" s="11">
        <v>2.1667000000000001</v>
      </c>
      <c r="C405" s="11">
        <v>50.7849</v>
      </c>
      <c r="D405" s="11">
        <v>54.871699999999997</v>
      </c>
      <c r="E405" s="11">
        <v>105.6566</v>
      </c>
      <c r="F405" s="11">
        <v>51.392400000000002</v>
      </c>
      <c r="G405" s="25">
        <v>4.0586000000000002</v>
      </c>
      <c r="M405" s="30">
        <f t="shared" si="295"/>
        <v>0</v>
      </c>
      <c r="N405" s="10">
        <v>155.5</v>
      </c>
      <c r="O405" s="10">
        <v>152.5</v>
      </c>
      <c r="P405" s="10">
        <v>196</v>
      </c>
      <c r="Q405" s="10">
        <v>121</v>
      </c>
      <c r="R405" s="10">
        <v>0</v>
      </c>
      <c r="S405" s="30">
        <f t="shared" si="296"/>
        <v>0</v>
      </c>
      <c r="T405" s="10" t="str">
        <f>T404</f>
        <v>Aortic Anomaly</v>
      </c>
      <c r="U405" s="10">
        <f t="shared" si="297"/>
        <v>4</v>
      </c>
    </row>
    <row r="406" spans="1:243">
      <c r="A406" s="9">
        <v>60</v>
      </c>
      <c r="B406" s="11">
        <v>5.6166999999999998</v>
      </c>
      <c r="C406" s="11">
        <v>48.165100000000002</v>
      </c>
      <c r="D406" s="11">
        <v>68.495500000000007</v>
      </c>
      <c r="E406" s="11">
        <v>116.66070000000001</v>
      </c>
      <c r="F406" s="11">
        <v>58.525399999999998</v>
      </c>
      <c r="G406" s="25">
        <v>4.5037000000000003</v>
      </c>
      <c r="M406" s="30">
        <f t="shared" si="295"/>
        <v>0</v>
      </c>
      <c r="N406" s="10">
        <f>N405</f>
        <v>155.5</v>
      </c>
      <c r="O406" s="10">
        <f t="shared" ref="O406:O408" si="310">O405</f>
        <v>152.5</v>
      </c>
      <c r="P406" s="10">
        <f t="shared" ref="P406:P408" si="311">P405</f>
        <v>196</v>
      </c>
      <c r="Q406" s="10">
        <f t="shared" ref="Q406:Q408" si="312">Q405</f>
        <v>121</v>
      </c>
      <c r="R406" s="10">
        <f t="shared" ref="R406:R408" si="313">R405</f>
        <v>0</v>
      </c>
      <c r="S406" s="30">
        <f t="shared" si="296"/>
        <v>0</v>
      </c>
      <c r="T406" s="10" t="str">
        <f>T405</f>
        <v>Aortic Anomaly</v>
      </c>
      <c r="U406" s="10">
        <f t="shared" si="297"/>
        <v>4</v>
      </c>
    </row>
    <row r="407" spans="1:243">
      <c r="A407" s="9">
        <v>60</v>
      </c>
      <c r="B407" s="11">
        <v>7.7832999999999997</v>
      </c>
      <c r="C407" s="11">
        <v>25.819400000000002</v>
      </c>
      <c r="D407" s="11">
        <v>43.832700000000003</v>
      </c>
      <c r="E407" s="11">
        <v>69.652199999999993</v>
      </c>
      <c r="F407" s="11">
        <v>62.930900000000001</v>
      </c>
      <c r="G407" s="25">
        <v>9.4826999999999995</v>
      </c>
      <c r="M407" s="30">
        <f t="shared" si="295"/>
        <v>0</v>
      </c>
      <c r="N407" s="10">
        <f>N406</f>
        <v>155.5</v>
      </c>
      <c r="O407" s="10">
        <f t="shared" si="310"/>
        <v>152.5</v>
      </c>
      <c r="P407" s="10">
        <f t="shared" si="311"/>
        <v>196</v>
      </c>
      <c r="Q407" s="10">
        <f t="shared" si="312"/>
        <v>121</v>
      </c>
      <c r="R407" s="10">
        <f t="shared" si="313"/>
        <v>0</v>
      </c>
      <c r="S407" s="30">
        <f t="shared" si="296"/>
        <v>0</v>
      </c>
      <c r="T407" s="10" t="str">
        <f t="shared" ref="T407:T408" si="314">T406</f>
        <v>Aortic Anomaly</v>
      </c>
      <c r="U407" s="10">
        <f t="shared" si="297"/>
        <v>4</v>
      </c>
    </row>
    <row r="408" spans="1:243">
      <c r="A408" s="9">
        <v>60</v>
      </c>
      <c r="B408" s="11">
        <v>8.9</v>
      </c>
      <c r="C408" s="11">
        <v>36.694000000000003</v>
      </c>
      <c r="D408" s="11">
        <v>57.601100000000002</v>
      </c>
      <c r="E408" s="11">
        <v>94.295199999999994</v>
      </c>
      <c r="F408" s="11">
        <v>61.085999999999999</v>
      </c>
      <c r="G408" s="25">
        <v>5.5162000000000004</v>
      </c>
      <c r="M408" s="30">
        <f t="shared" si="295"/>
        <v>0</v>
      </c>
      <c r="N408" s="10">
        <f>N407</f>
        <v>155.5</v>
      </c>
      <c r="O408" s="10">
        <f t="shared" si="310"/>
        <v>152.5</v>
      </c>
      <c r="P408" s="10">
        <f t="shared" si="311"/>
        <v>196</v>
      </c>
      <c r="Q408" s="10">
        <f t="shared" si="312"/>
        <v>121</v>
      </c>
      <c r="R408" s="10">
        <f t="shared" si="313"/>
        <v>0</v>
      </c>
      <c r="S408" s="30">
        <f t="shared" si="296"/>
        <v>0</v>
      </c>
      <c r="T408" s="10" t="str">
        <f t="shared" si="314"/>
        <v>Aortic Anomaly</v>
      </c>
      <c r="U408" s="10">
        <f t="shared" si="297"/>
        <v>4</v>
      </c>
    </row>
    <row r="409" spans="1:243" s="28" customFormat="1">
      <c r="A409" s="21">
        <v>61</v>
      </c>
      <c r="B409" s="22">
        <v>-2.6166999999999998</v>
      </c>
      <c r="C409" s="22">
        <v>20.4602</v>
      </c>
      <c r="D409" s="22">
        <v>20.264399999999998</v>
      </c>
      <c r="E409" s="22">
        <v>40.724600000000002</v>
      </c>
      <c r="F409" s="22">
        <v>49.709299999999999</v>
      </c>
      <c r="G409" s="28">
        <v>10.577</v>
      </c>
      <c r="H409" s="24">
        <v>126.14</v>
      </c>
      <c r="I409" s="24">
        <v>108</v>
      </c>
      <c r="J409" s="24">
        <v>200</v>
      </c>
      <c r="K409" s="24">
        <v>86</v>
      </c>
      <c r="L409" s="24">
        <v>0</v>
      </c>
      <c r="M409" s="30">
        <f t="shared" si="295"/>
        <v>0</v>
      </c>
      <c r="N409" s="24"/>
      <c r="O409" s="24"/>
      <c r="P409" s="24"/>
      <c r="Q409" s="24"/>
      <c r="R409" s="24"/>
      <c r="S409" s="30">
        <f t="shared" si="296"/>
        <v>0</v>
      </c>
      <c r="T409" s="24" t="s">
        <v>29</v>
      </c>
      <c r="U409" s="24">
        <f t="shared" si="297"/>
        <v>2</v>
      </c>
      <c r="V409" s="4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  <c r="BZ409" s="24"/>
      <c r="CA409" s="24"/>
      <c r="CB409" s="24"/>
      <c r="CC409" s="24"/>
      <c r="CD409" s="24"/>
      <c r="CE409" s="24"/>
      <c r="CF409" s="24"/>
      <c r="CG409" s="24"/>
      <c r="CH409" s="24"/>
      <c r="CI409" s="24"/>
      <c r="CJ409" s="24"/>
      <c r="CK409" s="24"/>
      <c r="CL409" s="24"/>
      <c r="CM409" s="24"/>
      <c r="CN409" s="24"/>
      <c r="CO409" s="24"/>
      <c r="CP409" s="24"/>
      <c r="CQ409" s="24"/>
      <c r="CR409" s="24"/>
      <c r="CS409" s="24"/>
      <c r="CT409" s="24"/>
      <c r="CU409" s="24"/>
      <c r="CV409" s="24"/>
      <c r="CW409" s="24"/>
      <c r="CX409" s="24"/>
      <c r="CY409" s="24"/>
      <c r="CZ409" s="24"/>
      <c r="DA409" s="24"/>
      <c r="DB409" s="24"/>
      <c r="DC409" s="24"/>
      <c r="DD409" s="24"/>
      <c r="DE409" s="24"/>
      <c r="DF409" s="24"/>
      <c r="DG409" s="24"/>
      <c r="DH409" s="24"/>
      <c r="DI409" s="24"/>
      <c r="DJ409" s="24"/>
      <c r="DK409" s="24"/>
      <c r="DL409" s="24"/>
      <c r="DM409" s="24"/>
      <c r="DN409" s="24"/>
      <c r="DO409" s="24"/>
      <c r="DP409" s="24"/>
      <c r="DQ409" s="24"/>
      <c r="DR409" s="24"/>
      <c r="DS409" s="24"/>
      <c r="DT409" s="24"/>
      <c r="DU409" s="24"/>
      <c r="DV409" s="24"/>
      <c r="DW409" s="24"/>
      <c r="DX409" s="24"/>
      <c r="DY409" s="24"/>
      <c r="DZ409" s="24"/>
      <c r="EA409" s="24"/>
      <c r="EB409" s="24"/>
      <c r="EC409" s="24"/>
      <c r="ED409" s="24"/>
      <c r="EE409" s="24"/>
      <c r="EF409" s="24"/>
      <c r="EG409" s="24"/>
      <c r="EH409" s="24"/>
      <c r="EI409" s="24"/>
      <c r="EJ409" s="24"/>
      <c r="EK409" s="24"/>
      <c r="EL409" s="24"/>
      <c r="EM409" s="24"/>
      <c r="EN409" s="24"/>
      <c r="EO409" s="24"/>
      <c r="EP409" s="24"/>
      <c r="EQ409" s="24"/>
      <c r="ER409" s="24"/>
      <c r="ES409" s="24"/>
      <c r="ET409" s="24"/>
      <c r="EU409" s="24"/>
      <c r="EV409" s="24"/>
      <c r="EW409" s="24"/>
      <c r="EX409" s="24"/>
      <c r="EY409" s="24"/>
      <c r="EZ409" s="24"/>
      <c r="FA409" s="24"/>
      <c r="FB409" s="24"/>
      <c r="FC409" s="24"/>
      <c r="FD409" s="24"/>
      <c r="FE409" s="24"/>
      <c r="FF409" s="24"/>
      <c r="FG409" s="24"/>
      <c r="FH409" s="24"/>
      <c r="FI409" s="24"/>
      <c r="FJ409" s="24"/>
      <c r="FK409" s="24"/>
      <c r="FL409" s="24"/>
      <c r="FM409" s="24"/>
      <c r="FN409" s="24"/>
      <c r="FO409" s="24"/>
      <c r="FP409" s="24"/>
      <c r="FQ409" s="24"/>
      <c r="FR409" s="24"/>
      <c r="FS409" s="24"/>
      <c r="FT409" s="24"/>
      <c r="FU409" s="24"/>
      <c r="FV409" s="24"/>
      <c r="FW409" s="24"/>
      <c r="FX409" s="24"/>
      <c r="FY409" s="24"/>
      <c r="FZ409" s="24"/>
      <c r="GA409" s="24"/>
      <c r="GB409" s="24"/>
      <c r="GC409" s="24"/>
      <c r="GD409" s="24"/>
      <c r="GE409" s="24"/>
      <c r="GF409" s="24"/>
      <c r="GG409" s="24"/>
      <c r="GH409" s="24"/>
      <c r="GI409" s="24"/>
      <c r="GJ409" s="24"/>
      <c r="GK409" s="24"/>
      <c r="GL409" s="24"/>
      <c r="GM409" s="24"/>
      <c r="GN409" s="24"/>
      <c r="GO409" s="24"/>
      <c r="GP409" s="24"/>
      <c r="GQ409" s="24"/>
      <c r="GR409" s="24"/>
      <c r="GS409" s="24"/>
      <c r="GT409" s="24"/>
      <c r="GU409" s="24"/>
      <c r="GV409" s="24"/>
      <c r="GW409" s="24"/>
      <c r="GX409" s="24"/>
      <c r="GY409" s="24"/>
      <c r="GZ409" s="24"/>
      <c r="HA409" s="24"/>
      <c r="HB409" s="24"/>
      <c r="HC409" s="24"/>
      <c r="HD409" s="24"/>
      <c r="HE409" s="24"/>
      <c r="HF409" s="24"/>
      <c r="HG409" s="24"/>
      <c r="HH409" s="24"/>
      <c r="HI409" s="24"/>
      <c r="HJ409" s="24"/>
      <c r="HK409" s="24"/>
      <c r="HL409" s="24"/>
      <c r="HM409" s="24"/>
      <c r="HN409" s="24"/>
      <c r="HO409" s="24"/>
      <c r="HP409" s="24"/>
      <c r="HQ409" s="24"/>
      <c r="HR409" s="24"/>
      <c r="HS409" s="24"/>
      <c r="HT409" s="24"/>
      <c r="HU409" s="24"/>
      <c r="HV409" s="24"/>
      <c r="HW409" s="24"/>
      <c r="HX409" s="24"/>
      <c r="HY409" s="24"/>
      <c r="HZ409" s="24"/>
      <c r="IA409" s="24"/>
      <c r="IB409" s="24"/>
      <c r="IC409" s="24"/>
      <c r="ID409" s="24"/>
      <c r="IE409" s="24"/>
      <c r="IF409" s="24"/>
      <c r="IG409" s="24"/>
      <c r="IH409" s="24"/>
      <c r="II409" s="24"/>
    </row>
    <row r="410" spans="1:243">
      <c r="A410" s="9">
        <v>61</v>
      </c>
      <c r="B410" s="11">
        <v>1.5333000000000001</v>
      </c>
      <c r="C410" s="11">
        <v>21.0672</v>
      </c>
      <c r="D410" s="11">
        <v>24.567299999999999</v>
      </c>
      <c r="E410" s="11">
        <v>45.634599999999999</v>
      </c>
      <c r="F410" s="11">
        <v>53.801600000000001</v>
      </c>
      <c r="G410" s="25">
        <v>15.5251</v>
      </c>
      <c r="M410" s="30">
        <f t="shared" si="295"/>
        <v>0</v>
      </c>
      <c r="N410" s="10">
        <v>121.08</v>
      </c>
      <c r="O410" s="10">
        <v>129</v>
      </c>
      <c r="P410" s="10">
        <v>173</v>
      </c>
      <c r="Q410" s="10">
        <v>26</v>
      </c>
      <c r="R410" s="10">
        <v>0</v>
      </c>
      <c r="S410" s="30">
        <f t="shared" si="296"/>
        <v>0</v>
      </c>
      <c r="T410" s="10" t="str">
        <f>T409</f>
        <v>TGA</v>
      </c>
      <c r="U410" s="10">
        <f t="shared" si="297"/>
        <v>2</v>
      </c>
    </row>
    <row r="411" spans="1:243">
      <c r="A411" s="9">
        <v>61</v>
      </c>
      <c r="B411" s="11">
        <v>4.2667000000000002</v>
      </c>
      <c r="C411" s="11">
        <v>33.544400000000003</v>
      </c>
      <c r="D411" s="11">
        <v>34.962699999999998</v>
      </c>
      <c r="E411" s="11">
        <v>68.507099999999994</v>
      </c>
      <c r="F411" s="11">
        <v>51.0366</v>
      </c>
      <c r="G411" s="25">
        <v>8.7021999999999995</v>
      </c>
      <c r="M411" s="30">
        <f t="shared" si="295"/>
        <v>0</v>
      </c>
      <c r="N411" s="10">
        <f>N410</f>
        <v>121.08</v>
      </c>
      <c r="O411" s="10">
        <f t="shared" ref="O411:O415" si="315">O410</f>
        <v>129</v>
      </c>
      <c r="P411" s="10">
        <f t="shared" ref="P411:P415" si="316">P410</f>
        <v>173</v>
      </c>
      <c r="Q411" s="10">
        <f t="shared" ref="Q411:Q415" si="317">Q410</f>
        <v>26</v>
      </c>
      <c r="R411" s="10">
        <f t="shared" ref="R411:R415" si="318">R410</f>
        <v>0</v>
      </c>
      <c r="S411" s="30">
        <f t="shared" si="296"/>
        <v>0</v>
      </c>
      <c r="T411" s="10" t="str">
        <f>T410</f>
        <v>TGA</v>
      </c>
      <c r="U411" s="10">
        <f t="shared" si="297"/>
        <v>2</v>
      </c>
    </row>
    <row r="412" spans="1:243">
      <c r="A412" s="9">
        <v>61</v>
      </c>
      <c r="B412" s="11">
        <v>5.9832999999999998</v>
      </c>
      <c r="C412" s="11">
        <v>25.458500000000001</v>
      </c>
      <c r="D412" s="11">
        <v>26.543299999999999</v>
      </c>
      <c r="E412" s="11">
        <v>52.001800000000003</v>
      </c>
      <c r="F412" s="11">
        <v>51.0137</v>
      </c>
      <c r="G412" s="25">
        <v>9.2941000000000003</v>
      </c>
      <c r="M412" s="30">
        <f t="shared" si="295"/>
        <v>0</v>
      </c>
      <c r="N412" s="10">
        <f>N411</f>
        <v>121.08</v>
      </c>
      <c r="O412" s="10">
        <f t="shared" si="315"/>
        <v>129</v>
      </c>
      <c r="P412" s="10">
        <f t="shared" si="316"/>
        <v>173</v>
      </c>
      <c r="Q412" s="10">
        <f t="shared" si="317"/>
        <v>26</v>
      </c>
      <c r="R412" s="10">
        <f t="shared" si="318"/>
        <v>0</v>
      </c>
      <c r="S412" s="30">
        <f t="shared" si="296"/>
        <v>0</v>
      </c>
      <c r="T412" s="10" t="str">
        <f t="shared" ref="T412:T415" si="319">T411</f>
        <v>TGA</v>
      </c>
      <c r="U412" s="10">
        <f t="shared" si="297"/>
        <v>2</v>
      </c>
    </row>
    <row r="413" spans="1:243">
      <c r="A413" s="9">
        <v>61</v>
      </c>
      <c r="B413" s="11">
        <v>7.4667000000000003</v>
      </c>
      <c r="C413" s="11">
        <v>18.5486</v>
      </c>
      <c r="D413" s="11">
        <v>20.625699999999998</v>
      </c>
      <c r="E413" s="11">
        <v>39.174300000000002</v>
      </c>
      <c r="F413" s="11">
        <v>52.3369</v>
      </c>
      <c r="G413" s="25">
        <v>14.8658</v>
      </c>
      <c r="M413" s="30">
        <f t="shared" si="295"/>
        <v>0</v>
      </c>
      <c r="N413" s="10">
        <f>N412</f>
        <v>121.08</v>
      </c>
      <c r="O413" s="10">
        <f t="shared" si="315"/>
        <v>129</v>
      </c>
      <c r="P413" s="10">
        <f t="shared" si="316"/>
        <v>173</v>
      </c>
      <c r="Q413" s="10">
        <f t="shared" si="317"/>
        <v>26</v>
      </c>
      <c r="R413" s="10">
        <f t="shared" si="318"/>
        <v>0</v>
      </c>
      <c r="S413" s="30">
        <f t="shared" si="296"/>
        <v>0</v>
      </c>
      <c r="T413" s="10" t="str">
        <f t="shared" si="319"/>
        <v>TGA</v>
      </c>
      <c r="U413" s="10">
        <f t="shared" si="297"/>
        <v>2</v>
      </c>
    </row>
    <row r="414" spans="1:243">
      <c r="A414" s="9">
        <v>61</v>
      </c>
      <c r="B414" s="11">
        <v>9.2667000000000002</v>
      </c>
      <c r="C414" s="11">
        <v>13.710699999999999</v>
      </c>
      <c r="D414" s="11">
        <v>17.087700000000002</v>
      </c>
      <c r="E414" s="11">
        <v>30.798400000000001</v>
      </c>
      <c r="F414" s="11">
        <v>55.331800000000001</v>
      </c>
      <c r="G414" s="25">
        <v>16.290500000000002</v>
      </c>
      <c r="M414" s="30">
        <f t="shared" si="295"/>
        <v>0</v>
      </c>
      <c r="N414" s="10">
        <f t="shared" ref="N414:N415" si="320">N413</f>
        <v>121.08</v>
      </c>
      <c r="O414" s="10">
        <f t="shared" si="315"/>
        <v>129</v>
      </c>
      <c r="P414" s="10">
        <f t="shared" si="316"/>
        <v>173</v>
      </c>
      <c r="Q414" s="10">
        <f t="shared" si="317"/>
        <v>26</v>
      </c>
      <c r="R414" s="10">
        <f t="shared" si="318"/>
        <v>0</v>
      </c>
      <c r="S414" s="30">
        <f t="shared" ref="S414:S415" si="321">IF(R414&gt;10000, "NaN",IF(R414&gt;500,3,IF(R414&gt;72,2,IF(R414&gt;0,1,IF(0=R414,0,"NaN")))))</f>
        <v>0</v>
      </c>
      <c r="T414" s="10" t="str">
        <f t="shared" si="319"/>
        <v>TGA</v>
      </c>
      <c r="U414" s="10">
        <f t="shared" ref="U414:U415" si="322">IF(T414="HLHS",1,IF(T414="TGA",2,IF(T414="ToF",3,IF(T414="Aortic Anomaly",4,5))))</f>
        <v>2</v>
      </c>
    </row>
    <row r="415" spans="1:243">
      <c r="A415" s="9">
        <v>61</v>
      </c>
      <c r="B415" s="11">
        <v>11.3667</v>
      </c>
      <c r="C415" s="11">
        <v>13.701599999999999</v>
      </c>
      <c r="D415" s="11">
        <v>14.0191</v>
      </c>
      <c r="E415" s="11">
        <v>27.720700000000001</v>
      </c>
      <c r="F415" s="11">
        <v>50.311700000000002</v>
      </c>
      <c r="G415" s="25">
        <v>20.764700000000001</v>
      </c>
      <c r="M415" s="30">
        <f t="shared" si="295"/>
        <v>0</v>
      </c>
      <c r="N415" s="10">
        <f t="shared" si="320"/>
        <v>121.08</v>
      </c>
      <c r="O415" s="10">
        <f t="shared" si="315"/>
        <v>129</v>
      </c>
      <c r="P415" s="10">
        <f t="shared" si="316"/>
        <v>173</v>
      </c>
      <c r="Q415" s="10">
        <f t="shared" si="317"/>
        <v>26</v>
      </c>
      <c r="R415" s="10">
        <f t="shared" si="318"/>
        <v>0</v>
      </c>
      <c r="S415" s="30">
        <f t="shared" si="321"/>
        <v>0</v>
      </c>
      <c r="T415" s="10" t="str">
        <f t="shared" si="319"/>
        <v>TGA</v>
      </c>
      <c r="U415" s="10">
        <f t="shared" si="322"/>
        <v>2</v>
      </c>
    </row>
    <row r="416" spans="1:243" s="28" customFormat="1">
      <c r="A416" s="21">
        <v>62</v>
      </c>
      <c r="B416" s="22">
        <v>-2.0499999999999998</v>
      </c>
      <c r="C416" s="22">
        <v>18.569500000000001</v>
      </c>
      <c r="D416" s="22">
        <v>10.422800000000001</v>
      </c>
      <c r="E416" s="22">
        <v>28.9924</v>
      </c>
      <c r="F416" s="22">
        <v>35.579700000000003</v>
      </c>
      <c r="G416" s="27">
        <v>17.562999999999999</v>
      </c>
      <c r="H416" s="24">
        <v>176.5</v>
      </c>
      <c r="I416" s="24">
        <v>176.5</v>
      </c>
      <c r="J416" s="24">
        <v>182</v>
      </c>
      <c r="K416" s="24">
        <v>171</v>
      </c>
      <c r="L416" s="24">
        <v>0</v>
      </c>
      <c r="M416" s="30">
        <f t="shared" si="295"/>
        <v>0</v>
      </c>
      <c r="N416" s="24"/>
      <c r="O416" s="24"/>
      <c r="P416" s="24"/>
      <c r="Q416" s="24"/>
      <c r="R416" s="24"/>
      <c r="S416" s="30">
        <f t="shared" si="296"/>
        <v>0</v>
      </c>
      <c r="T416" s="24" t="s">
        <v>28</v>
      </c>
      <c r="U416" s="24">
        <f t="shared" si="297"/>
        <v>1</v>
      </c>
      <c r="V416" s="4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4"/>
      <c r="CO416" s="24"/>
      <c r="CP416" s="24"/>
      <c r="CQ416" s="24"/>
      <c r="CR416" s="24"/>
      <c r="CS416" s="24"/>
      <c r="CT416" s="24"/>
      <c r="CU416" s="24"/>
      <c r="CV416" s="24"/>
      <c r="CW416" s="24"/>
      <c r="CX416" s="24"/>
      <c r="CY416" s="24"/>
      <c r="CZ416" s="24"/>
      <c r="DA416" s="24"/>
      <c r="DB416" s="24"/>
      <c r="DC416" s="24"/>
      <c r="DD416" s="24"/>
      <c r="DE416" s="24"/>
      <c r="DF416" s="24"/>
      <c r="DG416" s="24"/>
      <c r="DH416" s="24"/>
      <c r="DI416" s="24"/>
      <c r="DJ416" s="24"/>
      <c r="DK416" s="24"/>
      <c r="DL416" s="24"/>
      <c r="DM416" s="24"/>
      <c r="DN416" s="24"/>
      <c r="DO416" s="24"/>
      <c r="DP416" s="24"/>
      <c r="DQ416" s="24"/>
      <c r="DR416" s="24"/>
      <c r="DS416" s="24"/>
      <c r="DT416" s="24"/>
      <c r="DU416" s="24"/>
      <c r="DV416" s="24"/>
      <c r="DW416" s="24"/>
      <c r="DX416" s="24"/>
      <c r="DY416" s="24"/>
      <c r="DZ416" s="24"/>
      <c r="EA416" s="24"/>
      <c r="EB416" s="24"/>
      <c r="EC416" s="24"/>
      <c r="ED416" s="24"/>
      <c r="EE416" s="24"/>
      <c r="EF416" s="24"/>
      <c r="EG416" s="24"/>
      <c r="EH416" s="24"/>
      <c r="EI416" s="24"/>
      <c r="EJ416" s="24"/>
      <c r="EK416" s="24"/>
      <c r="EL416" s="24"/>
      <c r="EM416" s="24"/>
      <c r="EN416" s="24"/>
      <c r="EO416" s="24"/>
      <c r="EP416" s="24"/>
      <c r="EQ416" s="24"/>
      <c r="ER416" s="24"/>
      <c r="ES416" s="24"/>
      <c r="ET416" s="24"/>
      <c r="EU416" s="24"/>
      <c r="EV416" s="24"/>
      <c r="EW416" s="24"/>
      <c r="EX416" s="24"/>
      <c r="EY416" s="24"/>
      <c r="EZ416" s="24"/>
      <c r="FA416" s="24"/>
      <c r="FB416" s="24"/>
      <c r="FC416" s="24"/>
      <c r="FD416" s="24"/>
      <c r="FE416" s="24"/>
      <c r="FF416" s="24"/>
      <c r="FG416" s="24"/>
      <c r="FH416" s="24"/>
      <c r="FI416" s="24"/>
      <c r="FJ416" s="24"/>
      <c r="FK416" s="24"/>
      <c r="FL416" s="24"/>
      <c r="FM416" s="24"/>
      <c r="FN416" s="24"/>
      <c r="FO416" s="24"/>
      <c r="FP416" s="24"/>
      <c r="FQ416" s="24"/>
      <c r="FR416" s="24"/>
      <c r="FS416" s="24"/>
      <c r="FT416" s="24"/>
      <c r="FU416" s="24"/>
      <c r="FV416" s="24"/>
      <c r="FW416" s="24"/>
      <c r="FX416" s="24"/>
      <c r="FY416" s="24"/>
      <c r="FZ416" s="24"/>
      <c r="GA416" s="24"/>
      <c r="GB416" s="24"/>
      <c r="GC416" s="24"/>
      <c r="GD416" s="24"/>
      <c r="GE416" s="24"/>
      <c r="GF416" s="24"/>
      <c r="GG416" s="24"/>
      <c r="GH416" s="24"/>
      <c r="GI416" s="24"/>
      <c r="GJ416" s="24"/>
      <c r="GK416" s="24"/>
      <c r="GL416" s="24"/>
      <c r="GM416" s="24"/>
      <c r="GN416" s="24"/>
      <c r="GO416" s="24"/>
      <c r="GP416" s="24"/>
      <c r="GQ416" s="24"/>
      <c r="GR416" s="24"/>
      <c r="GS416" s="24"/>
      <c r="GT416" s="24"/>
      <c r="GU416" s="24"/>
      <c r="GV416" s="24"/>
      <c r="GW416" s="24"/>
      <c r="GX416" s="24"/>
      <c r="GY416" s="24"/>
      <c r="GZ416" s="24"/>
      <c r="HA416" s="24"/>
      <c r="HB416" s="24"/>
      <c r="HC416" s="24"/>
      <c r="HD416" s="24"/>
      <c r="HE416" s="24"/>
      <c r="HF416" s="24"/>
      <c r="HG416" s="24"/>
      <c r="HH416" s="24"/>
      <c r="HI416" s="24"/>
      <c r="HJ416" s="24"/>
      <c r="HK416" s="24"/>
      <c r="HL416" s="24"/>
      <c r="HM416" s="24"/>
      <c r="HN416" s="24"/>
      <c r="HO416" s="24"/>
      <c r="HP416" s="24"/>
      <c r="HQ416" s="24"/>
      <c r="HR416" s="24"/>
      <c r="HS416" s="24"/>
      <c r="HT416" s="24"/>
      <c r="HU416" s="24"/>
      <c r="HV416" s="24"/>
      <c r="HW416" s="24"/>
      <c r="HX416" s="24"/>
      <c r="HY416" s="24"/>
      <c r="HZ416" s="24"/>
      <c r="IA416" s="24"/>
      <c r="IB416" s="24"/>
      <c r="IC416" s="24"/>
      <c r="ID416" s="24"/>
      <c r="IE416" s="24"/>
      <c r="IF416" s="24"/>
      <c r="IG416" s="24"/>
      <c r="IH416" s="24"/>
      <c r="II416" s="24"/>
    </row>
    <row r="417" spans="1:243">
      <c r="A417" s="9">
        <v>62</v>
      </c>
      <c r="B417" s="11">
        <v>1.8833</v>
      </c>
      <c r="C417" s="11">
        <v>31.7607</v>
      </c>
      <c r="D417" s="11">
        <v>22.117899999999999</v>
      </c>
      <c r="E417" s="11">
        <v>53.878599999999999</v>
      </c>
      <c r="F417" s="11">
        <v>39.309100000000001</v>
      </c>
      <c r="G417" s="25">
        <v>20.588899999999999</v>
      </c>
      <c r="M417" s="30">
        <f t="shared" si="295"/>
        <v>0</v>
      </c>
      <c r="N417" s="10">
        <v>223.88</v>
      </c>
      <c r="O417" s="10">
        <v>245</v>
      </c>
      <c r="P417" s="10">
        <v>287</v>
      </c>
      <c r="Q417" s="10">
        <v>147</v>
      </c>
      <c r="R417" s="10">
        <v>0</v>
      </c>
      <c r="S417" s="30">
        <f t="shared" si="296"/>
        <v>0</v>
      </c>
      <c r="T417" s="10" t="str">
        <f>T416</f>
        <v>HLHS</v>
      </c>
      <c r="U417" s="10">
        <f t="shared" si="297"/>
        <v>1</v>
      </c>
    </row>
    <row r="418" spans="1:243">
      <c r="A418" s="9">
        <v>62</v>
      </c>
      <c r="B418" s="11">
        <v>3.6</v>
      </c>
      <c r="C418" s="11">
        <v>34.0379</v>
      </c>
      <c r="D418" s="11">
        <v>26.745000000000001</v>
      </c>
      <c r="E418" s="11">
        <v>60.782899999999998</v>
      </c>
      <c r="F418" s="11">
        <v>42.576700000000002</v>
      </c>
      <c r="G418" s="25">
        <v>16.521599999999999</v>
      </c>
      <c r="M418" s="30">
        <f t="shared" si="295"/>
        <v>0</v>
      </c>
      <c r="N418" s="10">
        <f>N417</f>
        <v>223.88</v>
      </c>
      <c r="O418" s="10">
        <f t="shared" ref="O418:O422" si="323">O417</f>
        <v>245</v>
      </c>
      <c r="P418" s="10">
        <f t="shared" ref="P418:P422" si="324">P417</f>
        <v>287</v>
      </c>
      <c r="Q418" s="10">
        <f t="shared" ref="Q418:Q422" si="325">Q417</f>
        <v>147</v>
      </c>
      <c r="R418" s="10">
        <f t="shared" ref="R418:R422" si="326">R417</f>
        <v>0</v>
      </c>
      <c r="S418" s="30">
        <f t="shared" si="296"/>
        <v>0</v>
      </c>
      <c r="T418" s="10" t="str">
        <f>T417</f>
        <v>HLHS</v>
      </c>
      <c r="U418" s="10">
        <f t="shared" si="297"/>
        <v>1</v>
      </c>
    </row>
    <row r="419" spans="1:243">
      <c r="A419" s="9">
        <v>62</v>
      </c>
      <c r="B419" s="11">
        <v>5.8</v>
      </c>
      <c r="C419" s="11" t="s">
        <v>8</v>
      </c>
      <c r="D419" s="11" t="s">
        <v>8</v>
      </c>
      <c r="E419" s="11" t="s">
        <v>8</v>
      </c>
      <c r="F419" s="11" t="s">
        <v>8</v>
      </c>
      <c r="G419" s="11" t="s">
        <v>8</v>
      </c>
      <c r="M419" s="30">
        <f t="shared" si="295"/>
        <v>0</v>
      </c>
      <c r="N419" s="10">
        <f>N418</f>
        <v>223.88</v>
      </c>
      <c r="O419" s="10">
        <f t="shared" si="323"/>
        <v>245</v>
      </c>
      <c r="P419" s="10">
        <f t="shared" si="324"/>
        <v>287</v>
      </c>
      <c r="Q419" s="10">
        <f t="shared" si="325"/>
        <v>147</v>
      </c>
      <c r="R419" s="10">
        <f t="shared" si="326"/>
        <v>0</v>
      </c>
      <c r="S419" s="30">
        <f t="shared" si="296"/>
        <v>0</v>
      </c>
      <c r="T419" s="10" t="str">
        <f t="shared" ref="T419:T422" si="327">T418</f>
        <v>HLHS</v>
      </c>
      <c r="U419" s="10">
        <f t="shared" si="297"/>
        <v>1</v>
      </c>
    </row>
    <row r="420" spans="1:243">
      <c r="A420" s="9">
        <v>62</v>
      </c>
      <c r="B420" s="11">
        <v>8.8167000000000009</v>
      </c>
      <c r="C420" s="11">
        <v>29.046099999999999</v>
      </c>
      <c r="D420" s="11">
        <v>29.473199999999999</v>
      </c>
      <c r="E420" s="11">
        <v>58.519300000000001</v>
      </c>
      <c r="F420" s="11">
        <v>50.373800000000003</v>
      </c>
      <c r="G420" s="25">
        <v>10.623200000000001</v>
      </c>
      <c r="M420" s="30">
        <f t="shared" si="295"/>
        <v>0</v>
      </c>
      <c r="N420" s="10">
        <f>N419</f>
        <v>223.88</v>
      </c>
      <c r="O420" s="10">
        <f t="shared" si="323"/>
        <v>245</v>
      </c>
      <c r="P420" s="10">
        <f t="shared" si="324"/>
        <v>287</v>
      </c>
      <c r="Q420" s="10">
        <f t="shared" si="325"/>
        <v>147</v>
      </c>
      <c r="R420" s="10">
        <f t="shared" si="326"/>
        <v>0</v>
      </c>
      <c r="S420" s="30">
        <f t="shared" si="296"/>
        <v>0</v>
      </c>
      <c r="T420" s="10" t="str">
        <f t="shared" si="327"/>
        <v>HLHS</v>
      </c>
      <c r="U420" s="10">
        <f t="shared" si="297"/>
        <v>1</v>
      </c>
    </row>
    <row r="421" spans="1:243">
      <c r="A421" s="9">
        <v>62</v>
      </c>
      <c r="B421" s="11">
        <v>10.683299999999999</v>
      </c>
      <c r="C421" s="11">
        <v>30.370200000000001</v>
      </c>
      <c r="D421" s="11">
        <v>23.0411</v>
      </c>
      <c r="E421" s="11">
        <v>53.4114</v>
      </c>
      <c r="F421" s="11">
        <v>43.135599999999997</v>
      </c>
      <c r="G421" s="25">
        <v>14.687099999999999</v>
      </c>
      <c r="M421" s="30">
        <f t="shared" si="295"/>
        <v>0</v>
      </c>
      <c r="N421" s="10">
        <f t="shared" ref="N421:N422" si="328">N420</f>
        <v>223.88</v>
      </c>
      <c r="O421" s="10">
        <f t="shared" si="323"/>
        <v>245</v>
      </c>
      <c r="P421" s="10">
        <f t="shared" si="324"/>
        <v>287</v>
      </c>
      <c r="Q421" s="10">
        <f t="shared" si="325"/>
        <v>147</v>
      </c>
      <c r="R421" s="10">
        <f t="shared" si="326"/>
        <v>0</v>
      </c>
      <c r="S421" s="30">
        <f t="shared" si="296"/>
        <v>0</v>
      </c>
      <c r="T421" s="10" t="str">
        <f t="shared" si="327"/>
        <v>HLHS</v>
      </c>
      <c r="U421" s="10">
        <f t="shared" si="297"/>
        <v>1</v>
      </c>
    </row>
    <row r="422" spans="1:243">
      <c r="A422" s="9">
        <v>62</v>
      </c>
      <c r="B422" s="11">
        <v>12.216699999999999</v>
      </c>
      <c r="C422" s="11">
        <v>28.300999999999998</v>
      </c>
      <c r="D422" s="11">
        <v>25.409400000000002</v>
      </c>
      <c r="E422" s="11">
        <v>53.7104</v>
      </c>
      <c r="F422" s="11">
        <v>46.059399999999997</v>
      </c>
      <c r="G422" s="25">
        <v>18.323699999999999</v>
      </c>
      <c r="M422" s="30">
        <f t="shared" si="295"/>
        <v>0</v>
      </c>
      <c r="N422" s="10">
        <f t="shared" si="328"/>
        <v>223.88</v>
      </c>
      <c r="O422" s="10">
        <f t="shared" si="323"/>
        <v>245</v>
      </c>
      <c r="P422" s="10">
        <f t="shared" si="324"/>
        <v>287</v>
      </c>
      <c r="Q422" s="10">
        <f t="shared" si="325"/>
        <v>147</v>
      </c>
      <c r="R422" s="10">
        <f t="shared" si="326"/>
        <v>0</v>
      </c>
      <c r="S422" s="30">
        <f t="shared" si="296"/>
        <v>0</v>
      </c>
      <c r="T422" s="10" t="str">
        <f t="shared" si="327"/>
        <v>HLHS</v>
      </c>
      <c r="U422" s="10">
        <f t="shared" si="297"/>
        <v>1</v>
      </c>
    </row>
    <row r="423" spans="1:243" s="28" customFormat="1">
      <c r="A423" s="21">
        <v>63</v>
      </c>
      <c r="B423" s="22">
        <v>-2.0499999999999998</v>
      </c>
      <c r="C423" s="22">
        <v>14.0136</v>
      </c>
      <c r="D423" s="22" t="s">
        <v>8</v>
      </c>
      <c r="E423" s="22">
        <v>16.4314</v>
      </c>
      <c r="F423" s="22" t="s">
        <v>8</v>
      </c>
      <c r="G423" s="27">
        <v>40.840000000000003</v>
      </c>
      <c r="H423" s="24">
        <v>92</v>
      </c>
      <c r="I423" s="24">
        <v>92</v>
      </c>
      <c r="J423" s="24">
        <v>92</v>
      </c>
      <c r="K423" s="24">
        <v>92</v>
      </c>
      <c r="L423" s="24">
        <v>0</v>
      </c>
      <c r="M423" s="30">
        <f t="shared" si="295"/>
        <v>0</v>
      </c>
      <c r="N423" s="24"/>
      <c r="O423" s="24"/>
      <c r="P423" s="24"/>
      <c r="Q423" s="24"/>
      <c r="R423" s="24"/>
      <c r="S423" s="30">
        <f t="shared" si="296"/>
        <v>0</v>
      </c>
      <c r="T423" s="24" t="s">
        <v>29</v>
      </c>
      <c r="U423" s="24">
        <f t="shared" si="297"/>
        <v>2</v>
      </c>
      <c r="V423" s="4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  <c r="BZ423" s="24"/>
      <c r="CA423" s="24"/>
      <c r="CB423" s="24"/>
      <c r="CC423" s="24"/>
      <c r="CD423" s="24"/>
      <c r="CE423" s="24"/>
      <c r="CF423" s="24"/>
      <c r="CG423" s="24"/>
      <c r="CH423" s="24"/>
      <c r="CI423" s="24"/>
      <c r="CJ423" s="24"/>
      <c r="CK423" s="24"/>
      <c r="CL423" s="24"/>
      <c r="CM423" s="24"/>
      <c r="CN423" s="24"/>
      <c r="CO423" s="24"/>
      <c r="CP423" s="24"/>
      <c r="CQ423" s="24"/>
      <c r="CR423" s="24"/>
      <c r="CS423" s="24"/>
      <c r="CT423" s="24"/>
      <c r="CU423" s="24"/>
      <c r="CV423" s="24"/>
      <c r="CW423" s="24"/>
      <c r="CX423" s="24"/>
      <c r="CY423" s="24"/>
      <c r="CZ423" s="24"/>
      <c r="DA423" s="24"/>
      <c r="DB423" s="24"/>
      <c r="DC423" s="24"/>
      <c r="DD423" s="24"/>
      <c r="DE423" s="24"/>
      <c r="DF423" s="24"/>
      <c r="DG423" s="24"/>
      <c r="DH423" s="24"/>
      <c r="DI423" s="24"/>
      <c r="DJ423" s="24"/>
      <c r="DK423" s="24"/>
      <c r="DL423" s="24"/>
      <c r="DM423" s="24"/>
      <c r="DN423" s="24"/>
      <c r="DO423" s="24"/>
      <c r="DP423" s="24"/>
      <c r="DQ423" s="24"/>
      <c r="DR423" s="24"/>
      <c r="DS423" s="24"/>
      <c r="DT423" s="24"/>
      <c r="DU423" s="24"/>
      <c r="DV423" s="24"/>
      <c r="DW423" s="24"/>
      <c r="DX423" s="24"/>
      <c r="DY423" s="24"/>
      <c r="DZ423" s="24"/>
      <c r="EA423" s="24"/>
      <c r="EB423" s="24"/>
      <c r="EC423" s="24"/>
      <c r="ED423" s="24"/>
      <c r="EE423" s="24"/>
      <c r="EF423" s="24"/>
      <c r="EG423" s="24"/>
      <c r="EH423" s="24"/>
      <c r="EI423" s="24"/>
      <c r="EJ423" s="24"/>
      <c r="EK423" s="24"/>
      <c r="EL423" s="24"/>
      <c r="EM423" s="24"/>
      <c r="EN423" s="24"/>
      <c r="EO423" s="24"/>
      <c r="EP423" s="24"/>
      <c r="EQ423" s="24"/>
      <c r="ER423" s="24"/>
      <c r="ES423" s="24"/>
      <c r="ET423" s="24"/>
      <c r="EU423" s="24"/>
      <c r="EV423" s="24"/>
      <c r="EW423" s="24"/>
      <c r="EX423" s="24"/>
      <c r="EY423" s="24"/>
      <c r="EZ423" s="24"/>
      <c r="FA423" s="24"/>
      <c r="FB423" s="24"/>
      <c r="FC423" s="24"/>
      <c r="FD423" s="24"/>
      <c r="FE423" s="24"/>
      <c r="FF423" s="24"/>
      <c r="FG423" s="24"/>
      <c r="FH423" s="24"/>
      <c r="FI423" s="24"/>
      <c r="FJ423" s="24"/>
      <c r="FK423" s="24"/>
      <c r="FL423" s="24"/>
      <c r="FM423" s="24"/>
      <c r="FN423" s="24"/>
      <c r="FO423" s="24"/>
      <c r="FP423" s="24"/>
      <c r="FQ423" s="24"/>
      <c r="FR423" s="24"/>
      <c r="FS423" s="24"/>
      <c r="FT423" s="24"/>
      <c r="FU423" s="24"/>
      <c r="FV423" s="24"/>
      <c r="FW423" s="24"/>
      <c r="FX423" s="24"/>
      <c r="FY423" s="24"/>
      <c r="FZ423" s="24"/>
      <c r="GA423" s="24"/>
      <c r="GB423" s="24"/>
      <c r="GC423" s="24"/>
      <c r="GD423" s="24"/>
      <c r="GE423" s="24"/>
      <c r="GF423" s="24"/>
      <c r="GG423" s="24"/>
      <c r="GH423" s="24"/>
      <c r="GI423" s="24"/>
      <c r="GJ423" s="24"/>
      <c r="GK423" s="24"/>
      <c r="GL423" s="24"/>
      <c r="GM423" s="24"/>
      <c r="GN423" s="24"/>
      <c r="GO423" s="24"/>
      <c r="GP423" s="24"/>
      <c r="GQ423" s="24"/>
      <c r="GR423" s="24"/>
      <c r="GS423" s="24"/>
      <c r="GT423" s="24"/>
      <c r="GU423" s="24"/>
      <c r="GV423" s="24"/>
      <c r="GW423" s="24"/>
      <c r="GX423" s="24"/>
      <c r="GY423" s="24"/>
      <c r="GZ423" s="24"/>
      <c r="HA423" s="24"/>
      <c r="HB423" s="24"/>
      <c r="HC423" s="24"/>
      <c r="HD423" s="24"/>
      <c r="HE423" s="24"/>
      <c r="HF423" s="24"/>
      <c r="HG423" s="24"/>
      <c r="HH423" s="24"/>
      <c r="HI423" s="24"/>
      <c r="HJ423" s="24"/>
      <c r="HK423" s="24"/>
      <c r="HL423" s="24"/>
      <c r="HM423" s="24"/>
      <c r="HN423" s="24"/>
      <c r="HO423" s="24"/>
      <c r="HP423" s="24"/>
      <c r="HQ423" s="24"/>
      <c r="HR423" s="24"/>
      <c r="HS423" s="24"/>
      <c r="HT423" s="24"/>
      <c r="HU423" s="24"/>
      <c r="HV423" s="24"/>
      <c r="HW423" s="24"/>
      <c r="HX423" s="24"/>
      <c r="HY423" s="24"/>
      <c r="HZ423" s="24"/>
      <c r="IA423" s="24"/>
      <c r="IB423" s="24"/>
      <c r="IC423" s="24"/>
      <c r="ID423" s="24"/>
      <c r="IE423" s="24"/>
      <c r="IF423" s="24"/>
      <c r="IG423" s="24"/>
      <c r="IH423" s="24"/>
      <c r="II423" s="24"/>
    </row>
    <row r="424" spans="1:243">
      <c r="A424" s="9">
        <v>63</v>
      </c>
      <c r="B424" s="11">
        <v>1.7</v>
      </c>
      <c r="C424" s="11">
        <v>12.9107</v>
      </c>
      <c r="D424" s="11">
        <v>14.691599999999999</v>
      </c>
      <c r="E424" s="11">
        <v>27.602399999999999</v>
      </c>
      <c r="F424" s="11">
        <v>52.328200000000002</v>
      </c>
      <c r="G424" s="25">
        <v>30.962299999999999</v>
      </c>
      <c r="M424" s="30">
        <f t="shared" si="295"/>
        <v>0</v>
      </c>
      <c r="N424" s="10">
        <v>112</v>
      </c>
      <c r="O424" s="10">
        <v>98</v>
      </c>
      <c r="P424" s="10">
        <v>159</v>
      </c>
      <c r="Q424" s="10">
        <v>85</v>
      </c>
      <c r="R424" s="10">
        <v>0</v>
      </c>
      <c r="S424" s="30">
        <f t="shared" si="296"/>
        <v>0</v>
      </c>
      <c r="T424" s="10" t="str">
        <f>T423</f>
        <v>TGA</v>
      </c>
      <c r="U424" s="10">
        <f t="shared" si="297"/>
        <v>2</v>
      </c>
    </row>
    <row r="425" spans="1:243">
      <c r="A425" s="9">
        <v>63</v>
      </c>
      <c r="B425" s="11">
        <v>3.7332999999999998</v>
      </c>
      <c r="C425" s="11">
        <v>19.880099999999999</v>
      </c>
      <c r="D425" s="11">
        <v>24.437200000000001</v>
      </c>
      <c r="E425" s="11">
        <v>44.317300000000003</v>
      </c>
      <c r="F425" s="11">
        <v>55.405999999999999</v>
      </c>
      <c r="G425" s="25">
        <v>17.180199999999999</v>
      </c>
      <c r="M425" s="30">
        <f t="shared" si="295"/>
        <v>0</v>
      </c>
      <c r="N425" s="10">
        <f>N424</f>
        <v>112</v>
      </c>
      <c r="O425" s="10">
        <f t="shared" ref="O425:O429" si="329">O424</f>
        <v>98</v>
      </c>
      <c r="P425" s="10">
        <f t="shared" ref="P425:P429" si="330">P424</f>
        <v>159</v>
      </c>
      <c r="Q425" s="10">
        <f t="shared" ref="Q425:Q429" si="331">Q424</f>
        <v>85</v>
      </c>
      <c r="R425" s="10">
        <f t="shared" ref="R425:R429" si="332">R424</f>
        <v>0</v>
      </c>
      <c r="S425" s="30">
        <f t="shared" si="296"/>
        <v>0</v>
      </c>
      <c r="T425" s="10" t="str">
        <f>T424</f>
        <v>TGA</v>
      </c>
      <c r="U425" s="10">
        <f t="shared" si="297"/>
        <v>2</v>
      </c>
    </row>
    <row r="426" spans="1:243">
      <c r="A426" s="9">
        <v>63</v>
      </c>
      <c r="B426" s="11">
        <v>5.9166999999999996</v>
      </c>
      <c r="C426" s="11">
        <v>14.5029</v>
      </c>
      <c r="D426" s="11">
        <v>24.644300000000001</v>
      </c>
      <c r="E426" s="11">
        <v>39.147199999999998</v>
      </c>
      <c r="F426" s="11">
        <v>62.402799999999999</v>
      </c>
      <c r="G426" s="25">
        <v>26.653500000000001</v>
      </c>
      <c r="M426" s="30">
        <f t="shared" si="295"/>
        <v>0</v>
      </c>
      <c r="N426" s="10">
        <f>N425</f>
        <v>112</v>
      </c>
      <c r="O426" s="10">
        <f t="shared" si="329"/>
        <v>98</v>
      </c>
      <c r="P426" s="10">
        <f t="shared" si="330"/>
        <v>159</v>
      </c>
      <c r="Q426" s="10">
        <f t="shared" si="331"/>
        <v>85</v>
      </c>
      <c r="R426" s="10">
        <f t="shared" si="332"/>
        <v>0</v>
      </c>
      <c r="S426" s="30">
        <f t="shared" si="296"/>
        <v>0</v>
      </c>
      <c r="T426" s="10" t="str">
        <f t="shared" ref="T426:T429" si="333">T425</f>
        <v>TGA</v>
      </c>
      <c r="U426" s="10">
        <f t="shared" si="297"/>
        <v>2</v>
      </c>
    </row>
    <row r="427" spans="1:243">
      <c r="A427" s="9">
        <v>63</v>
      </c>
      <c r="B427" s="11">
        <v>8.0333000000000006</v>
      </c>
      <c r="C427" s="11">
        <v>10.796200000000001</v>
      </c>
      <c r="D427" s="11">
        <v>11.0838</v>
      </c>
      <c r="E427" s="11">
        <v>21.88</v>
      </c>
      <c r="F427" s="11">
        <v>46.044199999999996</v>
      </c>
      <c r="G427" s="25">
        <v>29.1358</v>
      </c>
      <c r="M427" s="30">
        <f t="shared" si="295"/>
        <v>0</v>
      </c>
      <c r="N427" s="10">
        <f>N426</f>
        <v>112</v>
      </c>
      <c r="O427" s="10">
        <f t="shared" si="329"/>
        <v>98</v>
      </c>
      <c r="P427" s="10">
        <f t="shared" si="330"/>
        <v>159</v>
      </c>
      <c r="Q427" s="10">
        <f t="shared" si="331"/>
        <v>85</v>
      </c>
      <c r="R427" s="10">
        <f t="shared" si="332"/>
        <v>0</v>
      </c>
      <c r="S427" s="30">
        <f t="shared" si="296"/>
        <v>0</v>
      </c>
      <c r="T427" s="10" t="str">
        <f t="shared" si="333"/>
        <v>TGA</v>
      </c>
      <c r="U427" s="10">
        <f t="shared" si="297"/>
        <v>2</v>
      </c>
    </row>
    <row r="428" spans="1:243">
      <c r="A428" s="9">
        <v>63</v>
      </c>
      <c r="B428" s="11">
        <v>9.9167000000000005</v>
      </c>
      <c r="C428" s="11">
        <v>20.101800000000001</v>
      </c>
      <c r="D428" s="11">
        <v>33.322600000000001</v>
      </c>
      <c r="E428" s="11">
        <v>53.424399999999999</v>
      </c>
      <c r="F428" s="11">
        <v>62.3733</v>
      </c>
      <c r="G428" s="25" t="s">
        <v>7</v>
      </c>
      <c r="M428" s="30">
        <f t="shared" si="295"/>
        <v>0</v>
      </c>
      <c r="N428" s="10">
        <f t="shared" ref="N428:N429" si="334">N427</f>
        <v>112</v>
      </c>
      <c r="O428" s="10">
        <f t="shared" si="329"/>
        <v>98</v>
      </c>
      <c r="P428" s="10">
        <f t="shared" si="330"/>
        <v>159</v>
      </c>
      <c r="Q428" s="10">
        <f t="shared" si="331"/>
        <v>85</v>
      </c>
      <c r="R428" s="10">
        <f t="shared" si="332"/>
        <v>0</v>
      </c>
      <c r="S428" s="30">
        <f t="shared" si="296"/>
        <v>0</v>
      </c>
      <c r="T428" s="10" t="str">
        <f t="shared" si="333"/>
        <v>TGA</v>
      </c>
      <c r="U428" s="10">
        <f t="shared" si="297"/>
        <v>2</v>
      </c>
    </row>
    <row r="429" spans="1:243">
      <c r="A429" s="9">
        <v>63</v>
      </c>
      <c r="B429" s="11">
        <v>11.6333</v>
      </c>
      <c r="C429" s="11">
        <v>14.494</v>
      </c>
      <c r="D429" s="11">
        <v>20.779299999999999</v>
      </c>
      <c r="E429" s="11">
        <v>35.273299999999999</v>
      </c>
      <c r="F429" s="11">
        <v>56.775300000000001</v>
      </c>
      <c r="G429" s="25">
        <v>20.635400000000001</v>
      </c>
      <c r="M429" s="30">
        <f t="shared" si="295"/>
        <v>0</v>
      </c>
      <c r="N429" s="10">
        <f t="shared" si="334"/>
        <v>112</v>
      </c>
      <c r="O429" s="10">
        <f t="shared" si="329"/>
        <v>98</v>
      </c>
      <c r="P429" s="10">
        <f t="shared" si="330"/>
        <v>159</v>
      </c>
      <c r="Q429" s="10">
        <f t="shared" si="331"/>
        <v>85</v>
      </c>
      <c r="R429" s="10">
        <f t="shared" si="332"/>
        <v>0</v>
      </c>
      <c r="S429" s="30">
        <f t="shared" si="296"/>
        <v>0</v>
      </c>
      <c r="T429" s="10" t="str">
        <f t="shared" si="333"/>
        <v>TGA</v>
      </c>
      <c r="U429" s="10">
        <f t="shared" si="297"/>
        <v>2</v>
      </c>
    </row>
    <row r="430" spans="1:243" s="28" customFormat="1">
      <c r="A430" s="21">
        <v>64</v>
      </c>
      <c r="B430" s="22">
        <v>-2.3666999999999998</v>
      </c>
      <c r="C430" s="22">
        <v>24.771599999999999</v>
      </c>
      <c r="D430" s="22">
        <v>18.958300000000001</v>
      </c>
      <c r="E430" s="22">
        <v>43.729900000000001</v>
      </c>
      <c r="F430" s="22">
        <v>43.279800000000002</v>
      </c>
      <c r="G430" s="27">
        <v>9.7560000000000002</v>
      </c>
      <c r="H430" s="24">
        <v>153</v>
      </c>
      <c r="I430" s="24">
        <v>153</v>
      </c>
      <c r="J430" s="24">
        <v>210</v>
      </c>
      <c r="K430" s="24">
        <v>96</v>
      </c>
      <c r="L430" s="24">
        <v>0</v>
      </c>
      <c r="M430" s="30">
        <f t="shared" si="295"/>
        <v>0</v>
      </c>
      <c r="N430" s="24"/>
      <c r="O430" s="24"/>
      <c r="P430" s="24"/>
      <c r="Q430" s="24"/>
      <c r="R430" s="24"/>
      <c r="S430" s="30">
        <f t="shared" si="296"/>
        <v>0</v>
      </c>
      <c r="T430" s="24" t="s">
        <v>28</v>
      </c>
      <c r="U430" s="24">
        <f t="shared" si="297"/>
        <v>1</v>
      </c>
      <c r="V430" s="4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  <c r="BZ430" s="24"/>
      <c r="CA430" s="24"/>
      <c r="CB430" s="24"/>
      <c r="CC430" s="24"/>
      <c r="CD430" s="24"/>
      <c r="CE430" s="24"/>
      <c r="CF430" s="24"/>
      <c r="CG430" s="24"/>
      <c r="CH430" s="24"/>
      <c r="CI430" s="24"/>
      <c r="CJ430" s="24"/>
      <c r="CK430" s="24"/>
      <c r="CL430" s="24"/>
      <c r="CM430" s="24"/>
      <c r="CN430" s="24"/>
      <c r="CO430" s="24"/>
      <c r="CP430" s="24"/>
      <c r="CQ430" s="24"/>
      <c r="CR430" s="24"/>
      <c r="CS430" s="24"/>
      <c r="CT430" s="24"/>
      <c r="CU430" s="24"/>
      <c r="CV430" s="24"/>
      <c r="CW430" s="24"/>
      <c r="CX430" s="24"/>
      <c r="CY430" s="24"/>
      <c r="CZ430" s="24"/>
      <c r="DA430" s="24"/>
      <c r="DB430" s="24"/>
      <c r="DC430" s="24"/>
      <c r="DD430" s="24"/>
      <c r="DE430" s="24"/>
      <c r="DF430" s="24"/>
      <c r="DG430" s="24"/>
      <c r="DH430" s="24"/>
      <c r="DI430" s="24"/>
      <c r="DJ430" s="24"/>
      <c r="DK430" s="24"/>
      <c r="DL430" s="24"/>
      <c r="DM430" s="24"/>
      <c r="DN430" s="24"/>
      <c r="DO430" s="24"/>
      <c r="DP430" s="24"/>
      <c r="DQ430" s="24"/>
      <c r="DR430" s="24"/>
      <c r="DS430" s="24"/>
      <c r="DT430" s="24"/>
      <c r="DU430" s="24"/>
      <c r="DV430" s="24"/>
      <c r="DW430" s="24"/>
      <c r="DX430" s="24"/>
      <c r="DY430" s="24"/>
      <c r="DZ430" s="24"/>
      <c r="EA430" s="24"/>
      <c r="EB430" s="24"/>
      <c r="EC430" s="24"/>
      <c r="ED430" s="24"/>
      <c r="EE430" s="24"/>
      <c r="EF430" s="24"/>
      <c r="EG430" s="24"/>
      <c r="EH430" s="24"/>
      <c r="EI430" s="24"/>
      <c r="EJ430" s="24"/>
      <c r="EK430" s="24"/>
      <c r="EL430" s="24"/>
      <c r="EM430" s="24"/>
      <c r="EN430" s="24"/>
      <c r="EO430" s="24"/>
      <c r="EP430" s="24"/>
      <c r="EQ430" s="24"/>
      <c r="ER430" s="24"/>
      <c r="ES430" s="24"/>
      <c r="ET430" s="24"/>
      <c r="EU430" s="24"/>
      <c r="EV430" s="24"/>
      <c r="EW430" s="24"/>
      <c r="EX430" s="24"/>
      <c r="EY430" s="24"/>
      <c r="EZ430" s="24"/>
      <c r="FA430" s="24"/>
      <c r="FB430" s="24"/>
      <c r="FC430" s="24"/>
      <c r="FD430" s="24"/>
      <c r="FE430" s="24"/>
      <c r="FF430" s="24"/>
      <c r="FG430" s="24"/>
      <c r="FH430" s="24"/>
      <c r="FI430" s="24"/>
      <c r="FJ430" s="24"/>
      <c r="FK430" s="24"/>
      <c r="FL430" s="24"/>
      <c r="FM430" s="24"/>
      <c r="FN430" s="24"/>
      <c r="FO430" s="24"/>
      <c r="FP430" s="24"/>
      <c r="FQ430" s="24"/>
      <c r="FR430" s="24"/>
      <c r="FS430" s="24"/>
      <c r="FT430" s="24"/>
      <c r="FU430" s="24"/>
      <c r="FV430" s="24"/>
      <c r="FW430" s="24"/>
      <c r="FX430" s="24"/>
      <c r="FY430" s="24"/>
      <c r="FZ430" s="24"/>
      <c r="GA430" s="24"/>
      <c r="GB430" s="24"/>
      <c r="GC430" s="24"/>
      <c r="GD430" s="24"/>
      <c r="GE430" s="24"/>
      <c r="GF430" s="24"/>
      <c r="GG430" s="24"/>
      <c r="GH430" s="24"/>
      <c r="GI430" s="24"/>
      <c r="GJ430" s="24"/>
      <c r="GK430" s="24"/>
      <c r="GL430" s="24"/>
      <c r="GM430" s="24"/>
      <c r="GN430" s="24"/>
      <c r="GO430" s="24"/>
      <c r="GP430" s="24"/>
      <c r="GQ430" s="24"/>
      <c r="GR430" s="24"/>
      <c r="GS430" s="24"/>
      <c r="GT430" s="24"/>
      <c r="GU430" s="24"/>
      <c r="GV430" s="24"/>
      <c r="GW430" s="24"/>
      <c r="GX430" s="24"/>
      <c r="GY430" s="24"/>
      <c r="GZ430" s="24"/>
      <c r="HA430" s="24"/>
      <c r="HB430" s="24"/>
      <c r="HC430" s="24"/>
      <c r="HD430" s="24"/>
      <c r="HE430" s="24"/>
      <c r="HF430" s="24"/>
      <c r="HG430" s="24"/>
      <c r="HH430" s="24"/>
      <c r="HI430" s="24"/>
      <c r="HJ430" s="24"/>
      <c r="HK430" s="24"/>
      <c r="HL430" s="24"/>
      <c r="HM430" s="24"/>
      <c r="HN430" s="24"/>
      <c r="HO430" s="24"/>
      <c r="HP430" s="24"/>
      <c r="HQ430" s="24"/>
      <c r="HR430" s="24"/>
      <c r="HS430" s="24"/>
      <c r="HT430" s="24"/>
      <c r="HU430" s="24"/>
      <c r="HV430" s="24"/>
      <c r="HW430" s="24"/>
      <c r="HX430" s="24"/>
      <c r="HY430" s="24"/>
      <c r="HZ430" s="24"/>
      <c r="IA430" s="24"/>
      <c r="IB430" s="24"/>
      <c r="IC430" s="24"/>
      <c r="ID430" s="24"/>
      <c r="IE430" s="24"/>
      <c r="IF430" s="24"/>
      <c r="IG430" s="24"/>
      <c r="IH430" s="24"/>
      <c r="II430" s="24"/>
    </row>
    <row r="431" spans="1:243">
      <c r="A431" s="9">
        <v>64</v>
      </c>
      <c r="B431" s="11">
        <v>1.9</v>
      </c>
      <c r="C431" s="11">
        <v>43.7714</v>
      </c>
      <c r="D431" s="11">
        <v>40.298299999999998</v>
      </c>
      <c r="E431" s="11">
        <v>84.069599999999994</v>
      </c>
      <c r="F431" s="11">
        <v>47.922499999999999</v>
      </c>
      <c r="G431" s="25">
        <v>8.0175999999999998</v>
      </c>
      <c r="M431" s="30">
        <f t="shared" si="295"/>
        <v>0</v>
      </c>
      <c r="N431" s="10">
        <v>134.62</v>
      </c>
      <c r="O431" s="10">
        <v>132</v>
      </c>
      <c r="P431" s="10">
        <v>203</v>
      </c>
      <c r="Q431" s="10">
        <v>72</v>
      </c>
      <c r="R431" s="10" t="s">
        <v>35</v>
      </c>
      <c r="S431" s="30" t="str">
        <f t="shared" si="296"/>
        <v>NaN</v>
      </c>
      <c r="T431" s="10" t="str">
        <f>T430</f>
        <v>HLHS</v>
      </c>
      <c r="U431" s="10">
        <f t="shared" si="297"/>
        <v>1</v>
      </c>
    </row>
    <row r="432" spans="1:243">
      <c r="A432" s="9">
        <v>64</v>
      </c>
      <c r="B432" s="11">
        <v>5.9</v>
      </c>
      <c r="C432" s="11">
        <v>38.585500000000003</v>
      </c>
      <c r="D432" s="11">
        <v>15.414199999999999</v>
      </c>
      <c r="E432" s="11">
        <v>53.9998</v>
      </c>
      <c r="F432" s="11">
        <v>28.654</v>
      </c>
      <c r="G432" s="25">
        <v>12.461499999999999</v>
      </c>
      <c r="M432" s="30">
        <f t="shared" si="295"/>
        <v>0</v>
      </c>
      <c r="N432" s="10">
        <f>N431</f>
        <v>134.62</v>
      </c>
      <c r="O432" s="10">
        <f t="shared" ref="O432:O434" si="335">O431</f>
        <v>132</v>
      </c>
      <c r="P432" s="10">
        <f t="shared" ref="P432:P434" si="336">P431</f>
        <v>203</v>
      </c>
      <c r="Q432" s="10">
        <f t="shared" ref="Q432:Q434" si="337">Q431</f>
        <v>72</v>
      </c>
      <c r="R432" s="10" t="str">
        <f t="shared" ref="R432:R434" si="338">R431</f>
        <v>-</v>
      </c>
      <c r="S432" s="30" t="str">
        <f t="shared" si="296"/>
        <v>NaN</v>
      </c>
      <c r="T432" s="10" t="str">
        <f>T431</f>
        <v>HLHS</v>
      </c>
      <c r="U432" s="10">
        <f t="shared" si="297"/>
        <v>1</v>
      </c>
    </row>
    <row r="433" spans="1:243">
      <c r="A433" s="9">
        <v>64</v>
      </c>
      <c r="B433" s="11">
        <v>7.9832999999999998</v>
      </c>
      <c r="C433" s="11">
        <v>31.391300000000001</v>
      </c>
      <c r="D433" s="11">
        <v>11.355700000000001</v>
      </c>
      <c r="E433" s="11">
        <v>42.747</v>
      </c>
      <c r="F433" s="11">
        <v>26.4726</v>
      </c>
      <c r="G433" s="25">
        <v>19.573</v>
      </c>
      <c r="M433" s="30">
        <f t="shared" si="295"/>
        <v>0</v>
      </c>
      <c r="N433" s="10">
        <f>N432</f>
        <v>134.62</v>
      </c>
      <c r="O433" s="10">
        <f t="shared" si="335"/>
        <v>132</v>
      </c>
      <c r="P433" s="10">
        <f t="shared" si="336"/>
        <v>203</v>
      </c>
      <c r="Q433" s="10">
        <f t="shared" si="337"/>
        <v>72</v>
      </c>
      <c r="R433" s="10" t="str">
        <f t="shared" si="338"/>
        <v>-</v>
      </c>
      <c r="S433" s="30" t="str">
        <f t="shared" si="296"/>
        <v>NaN</v>
      </c>
      <c r="T433" s="10" t="str">
        <f t="shared" ref="T433:T435" si="339">T432</f>
        <v>HLHS</v>
      </c>
      <c r="U433" s="10">
        <f t="shared" si="297"/>
        <v>1</v>
      </c>
    </row>
    <row r="434" spans="1:243">
      <c r="A434" s="9">
        <v>64</v>
      </c>
      <c r="B434" s="11">
        <v>9.85</v>
      </c>
      <c r="C434" s="11">
        <v>31.927199999999999</v>
      </c>
      <c r="D434" s="11">
        <v>9.3719000000000001</v>
      </c>
      <c r="E434" s="11">
        <v>41.298999999999999</v>
      </c>
      <c r="F434" s="11">
        <v>22.6753</v>
      </c>
      <c r="G434" s="25">
        <v>15.4964</v>
      </c>
      <c r="M434" s="30">
        <f t="shared" si="295"/>
        <v>0</v>
      </c>
      <c r="N434" s="10">
        <f>N433</f>
        <v>134.62</v>
      </c>
      <c r="O434" s="10">
        <f t="shared" si="335"/>
        <v>132</v>
      </c>
      <c r="P434" s="10">
        <f t="shared" si="336"/>
        <v>203</v>
      </c>
      <c r="Q434" s="10">
        <f t="shared" si="337"/>
        <v>72</v>
      </c>
      <c r="R434" s="10" t="str">
        <f t="shared" si="338"/>
        <v>-</v>
      </c>
      <c r="S434" s="30" t="str">
        <f t="shared" si="296"/>
        <v>NaN</v>
      </c>
      <c r="T434" s="10" t="str">
        <f t="shared" si="339"/>
        <v>HLHS</v>
      </c>
      <c r="U434" s="10">
        <f t="shared" si="297"/>
        <v>1</v>
      </c>
    </row>
    <row r="435" spans="1:243">
      <c r="A435" s="9">
        <v>64</v>
      </c>
      <c r="B435" s="11">
        <v>11.75</v>
      </c>
      <c r="C435" s="11">
        <v>22.9483</v>
      </c>
      <c r="D435" s="11">
        <v>9.7260000000000009</v>
      </c>
      <c r="E435" s="11">
        <v>32.674199999999999</v>
      </c>
      <c r="F435" s="11">
        <v>29.656500000000001</v>
      </c>
      <c r="G435" s="25">
        <v>16.613199999999999</v>
      </c>
      <c r="M435" s="30">
        <f t="shared" si="295"/>
        <v>0</v>
      </c>
      <c r="N435" s="10">
        <f>N434</f>
        <v>134.62</v>
      </c>
      <c r="O435" s="10">
        <f t="shared" ref="O435" si="340">O434</f>
        <v>132</v>
      </c>
      <c r="P435" s="10">
        <f t="shared" ref="P435" si="341">P434</f>
        <v>203</v>
      </c>
      <c r="Q435" s="10">
        <f t="shared" ref="Q435" si="342">Q434</f>
        <v>72</v>
      </c>
      <c r="R435" s="10" t="str">
        <f t="shared" ref="R435" si="343">R434</f>
        <v>-</v>
      </c>
      <c r="S435" s="30" t="str">
        <f t="shared" si="296"/>
        <v>NaN</v>
      </c>
      <c r="T435" s="10" t="str">
        <f t="shared" si="339"/>
        <v>HLHS</v>
      </c>
      <c r="U435" s="10">
        <f t="shared" si="297"/>
        <v>1</v>
      </c>
    </row>
    <row r="436" spans="1:243" s="28" customFormat="1">
      <c r="A436" s="21">
        <v>65</v>
      </c>
      <c r="B436" s="22">
        <v>-2.2166999999999999</v>
      </c>
      <c r="C436" s="22">
        <v>19.670100000000001</v>
      </c>
      <c r="D436" s="22">
        <v>6.9744000000000002</v>
      </c>
      <c r="E436" s="22">
        <v>26.644500000000001</v>
      </c>
      <c r="F436" s="22">
        <v>23.418199999999999</v>
      </c>
      <c r="G436" s="27">
        <v>14.25</v>
      </c>
      <c r="H436" s="24">
        <v>87</v>
      </c>
      <c r="I436" s="24">
        <v>87</v>
      </c>
      <c r="J436" s="24">
        <v>89</v>
      </c>
      <c r="K436" s="24">
        <v>85</v>
      </c>
      <c r="L436" s="24">
        <v>0</v>
      </c>
      <c r="M436" s="30">
        <f t="shared" si="295"/>
        <v>0</v>
      </c>
      <c r="N436" s="24" t="s">
        <v>35</v>
      </c>
      <c r="O436" s="24" t="s">
        <v>35</v>
      </c>
      <c r="P436" s="24" t="s">
        <v>35</v>
      </c>
      <c r="Q436" s="24" t="s">
        <v>35</v>
      </c>
      <c r="R436" s="24" t="s">
        <v>35</v>
      </c>
      <c r="S436" s="30" t="str">
        <f t="shared" si="296"/>
        <v>NaN</v>
      </c>
      <c r="T436" s="24" t="s">
        <v>28</v>
      </c>
      <c r="U436" s="24">
        <f t="shared" si="297"/>
        <v>1</v>
      </c>
      <c r="V436" s="4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4"/>
      <c r="CO436" s="24"/>
      <c r="CP436" s="24"/>
      <c r="CQ436" s="24"/>
      <c r="CR436" s="24"/>
      <c r="CS436" s="24"/>
      <c r="CT436" s="24"/>
      <c r="CU436" s="24"/>
      <c r="CV436" s="24"/>
      <c r="CW436" s="24"/>
      <c r="CX436" s="24"/>
      <c r="CY436" s="24"/>
      <c r="CZ436" s="24"/>
      <c r="DA436" s="24"/>
      <c r="DB436" s="24"/>
      <c r="DC436" s="24"/>
      <c r="DD436" s="24"/>
      <c r="DE436" s="24"/>
      <c r="DF436" s="24"/>
      <c r="DG436" s="24"/>
      <c r="DH436" s="24"/>
      <c r="DI436" s="24"/>
      <c r="DJ436" s="24"/>
      <c r="DK436" s="24"/>
      <c r="DL436" s="24"/>
      <c r="DM436" s="24"/>
      <c r="DN436" s="24"/>
      <c r="DO436" s="24"/>
      <c r="DP436" s="24"/>
      <c r="DQ436" s="24"/>
      <c r="DR436" s="24"/>
      <c r="DS436" s="24"/>
      <c r="DT436" s="24"/>
      <c r="DU436" s="24"/>
      <c r="DV436" s="24"/>
      <c r="DW436" s="24"/>
      <c r="DX436" s="24"/>
      <c r="DY436" s="24"/>
      <c r="DZ436" s="24"/>
      <c r="EA436" s="24"/>
      <c r="EB436" s="24"/>
      <c r="EC436" s="24"/>
      <c r="ED436" s="24"/>
      <c r="EE436" s="24"/>
      <c r="EF436" s="24"/>
      <c r="EG436" s="24"/>
      <c r="EH436" s="24"/>
      <c r="EI436" s="24"/>
      <c r="EJ436" s="24"/>
      <c r="EK436" s="24"/>
      <c r="EL436" s="24"/>
      <c r="EM436" s="24"/>
      <c r="EN436" s="24"/>
      <c r="EO436" s="24"/>
      <c r="EP436" s="24"/>
      <c r="EQ436" s="24"/>
      <c r="ER436" s="24"/>
      <c r="ES436" s="24"/>
      <c r="ET436" s="24"/>
      <c r="EU436" s="24"/>
      <c r="EV436" s="24"/>
      <c r="EW436" s="24"/>
      <c r="EX436" s="24"/>
      <c r="EY436" s="24"/>
      <c r="EZ436" s="24"/>
      <c r="FA436" s="24"/>
      <c r="FB436" s="24"/>
      <c r="FC436" s="24"/>
      <c r="FD436" s="24"/>
      <c r="FE436" s="24"/>
      <c r="FF436" s="24"/>
      <c r="FG436" s="24"/>
      <c r="FH436" s="24"/>
      <c r="FI436" s="24"/>
      <c r="FJ436" s="24"/>
      <c r="FK436" s="24"/>
      <c r="FL436" s="24"/>
      <c r="FM436" s="24"/>
      <c r="FN436" s="24"/>
      <c r="FO436" s="24"/>
      <c r="FP436" s="24"/>
      <c r="FQ436" s="24"/>
      <c r="FR436" s="24"/>
      <c r="FS436" s="24"/>
      <c r="FT436" s="24"/>
      <c r="FU436" s="24"/>
      <c r="FV436" s="24"/>
      <c r="FW436" s="24"/>
      <c r="FX436" s="24"/>
      <c r="FY436" s="24"/>
      <c r="FZ436" s="24"/>
      <c r="GA436" s="24"/>
      <c r="GB436" s="24"/>
      <c r="GC436" s="24"/>
      <c r="GD436" s="24"/>
      <c r="GE436" s="24"/>
      <c r="GF436" s="24"/>
      <c r="GG436" s="24"/>
      <c r="GH436" s="24"/>
      <c r="GI436" s="24"/>
      <c r="GJ436" s="24"/>
      <c r="GK436" s="24"/>
      <c r="GL436" s="24"/>
      <c r="GM436" s="24"/>
      <c r="GN436" s="24"/>
      <c r="GO436" s="24"/>
      <c r="GP436" s="24"/>
      <c r="GQ436" s="24"/>
      <c r="GR436" s="24"/>
      <c r="GS436" s="24"/>
      <c r="GT436" s="24"/>
      <c r="GU436" s="24"/>
      <c r="GV436" s="24"/>
      <c r="GW436" s="24"/>
      <c r="GX436" s="24"/>
      <c r="GY436" s="24"/>
      <c r="GZ436" s="24"/>
      <c r="HA436" s="24"/>
      <c r="HB436" s="24"/>
      <c r="HC436" s="24"/>
      <c r="HD436" s="24"/>
      <c r="HE436" s="24"/>
      <c r="HF436" s="24"/>
      <c r="HG436" s="24"/>
      <c r="HH436" s="24"/>
      <c r="HI436" s="24"/>
      <c r="HJ436" s="24"/>
      <c r="HK436" s="24"/>
      <c r="HL436" s="24"/>
      <c r="HM436" s="24"/>
      <c r="HN436" s="24"/>
      <c r="HO436" s="24"/>
      <c r="HP436" s="24"/>
      <c r="HQ436" s="24"/>
      <c r="HR436" s="24"/>
      <c r="HS436" s="24"/>
      <c r="HT436" s="24"/>
      <c r="HU436" s="24"/>
      <c r="HV436" s="24"/>
      <c r="HW436" s="24"/>
      <c r="HX436" s="24"/>
      <c r="HY436" s="24"/>
      <c r="HZ436" s="24"/>
      <c r="IA436" s="24"/>
      <c r="IB436" s="24"/>
      <c r="IC436" s="24"/>
      <c r="ID436" s="24"/>
      <c r="IE436" s="24"/>
      <c r="IF436" s="24"/>
      <c r="IG436" s="24"/>
      <c r="IH436" s="24"/>
      <c r="II436" s="24"/>
    </row>
    <row r="437" spans="1:243" s="28" customFormat="1">
      <c r="A437" s="21">
        <v>66</v>
      </c>
      <c r="B437" s="22">
        <v>-2.8666999999999998</v>
      </c>
      <c r="C437" s="22">
        <v>16.701499999999999</v>
      </c>
      <c r="D437" s="22">
        <v>9.8734999999999999</v>
      </c>
      <c r="E437" s="22">
        <v>26.5749</v>
      </c>
      <c r="F437" s="22">
        <v>36.008099999999999</v>
      </c>
      <c r="G437" s="27">
        <v>22.899000000000001</v>
      </c>
      <c r="H437" s="24">
        <v>108.67</v>
      </c>
      <c r="I437" s="24">
        <v>109</v>
      </c>
      <c r="J437" s="24">
        <v>112</v>
      </c>
      <c r="K437" s="24">
        <v>105</v>
      </c>
      <c r="L437" s="24">
        <v>0</v>
      </c>
      <c r="M437" s="30">
        <f t="shared" si="295"/>
        <v>0</v>
      </c>
      <c r="N437" s="24"/>
      <c r="O437" s="24"/>
      <c r="P437" s="24"/>
      <c r="Q437" s="24"/>
      <c r="R437" s="24"/>
      <c r="S437" s="30">
        <f t="shared" si="296"/>
        <v>0</v>
      </c>
      <c r="T437" s="24" t="s">
        <v>31</v>
      </c>
      <c r="U437" s="24">
        <f t="shared" si="297"/>
        <v>4</v>
      </c>
      <c r="V437" s="4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  <c r="BZ437" s="24"/>
      <c r="CA437" s="24"/>
      <c r="CB437" s="24"/>
      <c r="CC437" s="24"/>
      <c r="CD437" s="24"/>
      <c r="CE437" s="24"/>
      <c r="CF437" s="24"/>
      <c r="CG437" s="24"/>
      <c r="CH437" s="24"/>
      <c r="CI437" s="24"/>
      <c r="CJ437" s="24"/>
      <c r="CK437" s="24"/>
      <c r="CL437" s="24"/>
      <c r="CM437" s="24"/>
      <c r="CN437" s="24"/>
      <c r="CO437" s="24"/>
      <c r="CP437" s="24"/>
      <c r="CQ437" s="24"/>
      <c r="CR437" s="24"/>
      <c r="CS437" s="24"/>
      <c r="CT437" s="24"/>
      <c r="CU437" s="24"/>
      <c r="CV437" s="24"/>
      <c r="CW437" s="24"/>
      <c r="CX437" s="24"/>
      <c r="CY437" s="24"/>
      <c r="CZ437" s="24"/>
      <c r="DA437" s="24"/>
      <c r="DB437" s="24"/>
      <c r="DC437" s="24"/>
      <c r="DD437" s="24"/>
      <c r="DE437" s="24"/>
      <c r="DF437" s="24"/>
      <c r="DG437" s="24"/>
      <c r="DH437" s="24"/>
      <c r="DI437" s="24"/>
      <c r="DJ437" s="24"/>
      <c r="DK437" s="24"/>
      <c r="DL437" s="24"/>
      <c r="DM437" s="24"/>
      <c r="DN437" s="24"/>
      <c r="DO437" s="24"/>
      <c r="DP437" s="24"/>
      <c r="DQ437" s="24"/>
      <c r="DR437" s="24"/>
      <c r="DS437" s="24"/>
      <c r="DT437" s="24"/>
      <c r="DU437" s="24"/>
      <c r="DV437" s="24"/>
      <c r="DW437" s="24"/>
      <c r="DX437" s="24"/>
      <c r="DY437" s="24"/>
      <c r="DZ437" s="24"/>
      <c r="EA437" s="24"/>
      <c r="EB437" s="24"/>
      <c r="EC437" s="24"/>
      <c r="ED437" s="24"/>
      <c r="EE437" s="24"/>
      <c r="EF437" s="24"/>
      <c r="EG437" s="24"/>
      <c r="EH437" s="24"/>
      <c r="EI437" s="24"/>
      <c r="EJ437" s="24"/>
      <c r="EK437" s="24"/>
      <c r="EL437" s="24"/>
      <c r="EM437" s="24"/>
      <c r="EN437" s="24"/>
      <c r="EO437" s="24"/>
      <c r="EP437" s="24"/>
      <c r="EQ437" s="24"/>
      <c r="ER437" s="24"/>
      <c r="ES437" s="24"/>
      <c r="ET437" s="24"/>
      <c r="EU437" s="24"/>
      <c r="EV437" s="24"/>
      <c r="EW437" s="24"/>
      <c r="EX437" s="24"/>
      <c r="EY437" s="24"/>
      <c r="EZ437" s="24"/>
      <c r="FA437" s="24"/>
      <c r="FB437" s="24"/>
      <c r="FC437" s="24"/>
      <c r="FD437" s="24"/>
      <c r="FE437" s="24"/>
      <c r="FF437" s="24"/>
      <c r="FG437" s="24"/>
      <c r="FH437" s="24"/>
      <c r="FI437" s="24"/>
      <c r="FJ437" s="24"/>
      <c r="FK437" s="24"/>
      <c r="FL437" s="24"/>
      <c r="FM437" s="24"/>
      <c r="FN437" s="24"/>
      <c r="FO437" s="24"/>
      <c r="FP437" s="24"/>
      <c r="FQ437" s="24"/>
      <c r="FR437" s="24"/>
      <c r="FS437" s="24"/>
      <c r="FT437" s="24"/>
      <c r="FU437" s="24"/>
      <c r="FV437" s="24"/>
      <c r="FW437" s="24"/>
      <c r="FX437" s="24"/>
      <c r="FY437" s="24"/>
      <c r="FZ437" s="24"/>
      <c r="GA437" s="24"/>
      <c r="GB437" s="24"/>
      <c r="GC437" s="24"/>
      <c r="GD437" s="24"/>
      <c r="GE437" s="24"/>
      <c r="GF437" s="24"/>
      <c r="GG437" s="24"/>
      <c r="GH437" s="24"/>
      <c r="GI437" s="24"/>
      <c r="GJ437" s="24"/>
      <c r="GK437" s="24"/>
      <c r="GL437" s="24"/>
      <c r="GM437" s="24"/>
      <c r="GN437" s="24"/>
      <c r="GO437" s="24"/>
      <c r="GP437" s="24"/>
      <c r="GQ437" s="24"/>
      <c r="GR437" s="24"/>
      <c r="GS437" s="24"/>
      <c r="GT437" s="24"/>
      <c r="GU437" s="24"/>
      <c r="GV437" s="24"/>
      <c r="GW437" s="24"/>
      <c r="GX437" s="24"/>
      <c r="GY437" s="24"/>
      <c r="GZ437" s="24"/>
      <c r="HA437" s="24"/>
      <c r="HB437" s="24"/>
      <c r="HC437" s="24"/>
      <c r="HD437" s="24"/>
      <c r="HE437" s="24"/>
      <c r="HF437" s="24"/>
      <c r="HG437" s="24"/>
      <c r="HH437" s="24"/>
      <c r="HI437" s="24"/>
      <c r="HJ437" s="24"/>
      <c r="HK437" s="24"/>
      <c r="HL437" s="24"/>
      <c r="HM437" s="24"/>
      <c r="HN437" s="24"/>
      <c r="HO437" s="24"/>
      <c r="HP437" s="24"/>
      <c r="HQ437" s="24"/>
      <c r="HR437" s="24"/>
      <c r="HS437" s="24"/>
      <c r="HT437" s="24"/>
      <c r="HU437" s="24"/>
      <c r="HV437" s="24"/>
      <c r="HW437" s="24"/>
      <c r="HX437" s="24"/>
      <c r="HY437" s="24"/>
      <c r="HZ437" s="24"/>
      <c r="IA437" s="24"/>
      <c r="IB437" s="24"/>
      <c r="IC437" s="24"/>
      <c r="ID437" s="24"/>
      <c r="IE437" s="24"/>
      <c r="IF437" s="24"/>
      <c r="IG437" s="24"/>
      <c r="IH437" s="24"/>
      <c r="II437" s="24"/>
    </row>
    <row r="438" spans="1:243">
      <c r="A438" s="9">
        <v>66</v>
      </c>
      <c r="B438" s="11">
        <v>0.85</v>
      </c>
      <c r="C438" s="11">
        <v>30.3125</v>
      </c>
      <c r="D438" s="11">
        <v>32.8018</v>
      </c>
      <c r="E438" s="11">
        <v>63.1143</v>
      </c>
      <c r="F438" s="11">
        <v>51.973300000000002</v>
      </c>
      <c r="G438" s="25">
        <v>10.1434</v>
      </c>
      <c r="M438" s="30">
        <f t="shared" si="295"/>
        <v>0</v>
      </c>
      <c r="N438" s="10">
        <v>301.8</v>
      </c>
      <c r="O438" s="10">
        <v>324</v>
      </c>
      <c r="P438" s="10">
        <v>339</v>
      </c>
      <c r="Q438" s="10">
        <v>258</v>
      </c>
      <c r="R438" s="10">
        <v>0</v>
      </c>
      <c r="S438" s="30">
        <f t="shared" si="296"/>
        <v>0</v>
      </c>
      <c r="T438" s="10" t="str">
        <f>T437</f>
        <v>Aortic Anomaly</v>
      </c>
      <c r="U438" s="10">
        <f t="shared" si="297"/>
        <v>4</v>
      </c>
    </row>
    <row r="439" spans="1:243">
      <c r="A439" s="9">
        <v>66</v>
      </c>
      <c r="B439" s="11">
        <v>1.8332999999999999</v>
      </c>
      <c r="C439" s="11">
        <v>35.971899999999998</v>
      </c>
      <c r="D439" s="11">
        <v>34.328000000000003</v>
      </c>
      <c r="E439" s="11">
        <v>70.299899999999994</v>
      </c>
      <c r="F439" s="11">
        <v>48.830800000000004</v>
      </c>
      <c r="G439" s="25">
        <v>14.547700000000001</v>
      </c>
      <c r="M439" s="30">
        <f t="shared" si="295"/>
        <v>0</v>
      </c>
      <c r="N439" s="10">
        <f>N438</f>
        <v>301.8</v>
      </c>
      <c r="O439" s="10">
        <f t="shared" ref="O439:O441" si="344">O438</f>
        <v>324</v>
      </c>
      <c r="P439" s="10">
        <f t="shared" ref="P439:P441" si="345">P438</f>
        <v>339</v>
      </c>
      <c r="Q439" s="10">
        <f t="shared" ref="Q439:Q441" si="346">Q438</f>
        <v>258</v>
      </c>
      <c r="R439" s="10">
        <f t="shared" ref="R439:R441" si="347">R438</f>
        <v>0</v>
      </c>
      <c r="S439" s="30">
        <f t="shared" si="296"/>
        <v>0</v>
      </c>
      <c r="T439" s="10" t="str">
        <f>T438</f>
        <v>Aortic Anomaly</v>
      </c>
      <c r="U439" s="10">
        <f t="shared" si="297"/>
        <v>4</v>
      </c>
    </row>
    <row r="440" spans="1:243">
      <c r="A440" s="9">
        <v>66</v>
      </c>
      <c r="B440" s="11">
        <v>4.0167000000000002</v>
      </c>
      <c r="C440" s="11">
        <v>32.660699999999999</v>
      </c>
      <c r="D440" s="11">
        <v>28.1249</v>
      </c>
      <c r="E440" s="11">
        <v>60.785600000000002</v>
      </c>
      <c r="F440" s="11">
        <v>45.424500000000002</v>
      </c>
      <c r="G440" s="25">
        <v>26.488900000000001</v>
      </c>
      <c r="M440" s="30">
        <f t="shared" si="295"/>
        <v>0</v>
      </c>
      <c r="N440" s="10">
        <f>N439</f>
        <v>301.8</v>
      </c>
      <c r="O440" s="10">
        <f t="shared" si="344"/>
        <v>324</v>
      </c>
      <c r="P440" s="10">
        <f t="shared" si="345"/>
        <v>339</v>
      </c>
      <c r="Q440" s="10">
        <f t="shared" si="346"/>
        <v>258</v>
      </c>
      <c r="R440" s="10">
        <f t="shared" si="347"/>
        <v>0</v>
      </c>
      <c r="S440" s="30">
        <f t="shared" si="296"/>
        <v>0</v>
      </c>
      <c r="T440" s="10" t="str">
        <f t="shared" ref="T440:T441" si="348">T439</f>
        <v>Aortic Anomaly</v>
      </c>
      <c r="U440" s="10">
        <f t="shared" si="297"/>
        <v>4</v>
      </c>
    </row>
    <row r="441" spans="1:243">
      <c r="A441" s="9">
        <v>66</v>
      </c>
      <c r="B441" s="11">
        <v>5.85</v>
      </c>
      <c r="C441" s="11">
        <v>34.4833</v>
      </c>
      <c r="D441" s="11">
        <v>35.129899999999999</v>
      </c>
      <c r="E441" s="11">
        <v>69.613200000000006</v>
      </c>
      <c r="F441" s="11">
        <v>50.361800000000002</v>
      </c>
      <c r="G441" s="25">
        <v>8.5809999999999995</v>
      </c>
      <c r="M441" s="30">
        <f t="shared" si="295"/>
        <v>0</v>
      </c>
      <c r="N441" s="10">
        <f>N440</f>
        <v>301.8</v>
      </c>
      <c r="O441" s="10">
        <f t="shared" si="344"/>
        <v>324</v>
      </c>
      <c r="P441" s="10">
        <f t="shared" si="345"/>
        <v>339</v>
      </c>
      <c r="Q441" s="10">
        <f t="shared" si="346"/>
        <v>258</v>
      </c>
      <c r="R441" s="10">
        <f t="shared" si="347"/>
        <v>0</v>
      </c>
      <c r="S441" s="30">
        <f t="shared" si="296"/>
        <v>0</v>
      </c>
      <c r="T441" s="10" t="str">
        <f t="shared" si="348"/>
        <v>Aortic Anomaly</v>
      </c>
      <c r="U441" s="10">
        <f t="shared" si="297"/>
        <v>4</v>
      </c>
    </row>
    <row r="442" spans="1:243">
      <c r="A442" s="9">
        <v>66</v>
      </c>
      <c r="B442" s="11">
        <v>8.0667000000000009</v>
      </c>
      <c r="C442" s="11">
        <v>30.209</v>
      </c>
      <c r="D442" s="11">
        <v>35.041899999999998</v>
      </c>
      <c r="E442" s="11">
        <v>65.250900000000001</v>
      </c>
      <c r="F442" s="11">
        <v>53.641199999999998</v>
      </c>
      <c r="G442" s="25">
        <v>13.1411</v>
      </c>
      <c r="M442" s="30">
        <f t="shared" si="295"/>
        <v>0</v>
      </c>
      <c r="N442" s="10">
        <f t="shared" ref="N442:N443" si="349">N441</f>
        <v>301.8</v>
      </c>
      <c r="O442" s="10">
        <f t="shared" ref="O442:O443" si="350">O441</f>
        <v>324</v>
      </c>
      <c r="P442" s="10">
        <f t="shared" ref="P442:P443" si="351">P441</f>
        <v>339</v>
      </c>
      <c r="Q442" s="10">
        <f t="shared" ref="Q442:Q443" si="352">Q441</f>
        <v>258</v>
      </c>
      <c r="R442" s="10">
        <f t="shared" ref="R442:R443" si="353">R441</f>
        <v>0</v>
      </c>
      <c r="S442" s="30">
        <f t="shared" si="296"/>
        <v>0</v>
      </c>
      <c r="T442" s="10" t="str">
        <f t="shared" ref="T442:T443" si="354">T441</f>
        <v>Aortic Anomaly</v>
      </c>
      <c r="U442" s="10">
        <f t="shared" si="297"/>
        <v>4</v>
      </c>
    </row>
    <row r="443" spans="1:243">
      <c r="A443" s="9">
        <v>66</v>
      </c>
      <c r="B443" s="11">
        <v>10.066700000000001</v>
      </c>
      <c r="C443" s="11">
        <v>30.606300000000001</v>
      </c>
      <c r="D443" s="11">
        <v>39.698399999999999</v>
      </c>
      <c r="E443" s="11">
        <v>70.304599999999994</v>
      </c>
      <c r="F443" s="11">
        <v>56.463700000000003</v>
      </c>
      <c r="G443" s="25" t="s">
        <v>7</v>
      </c>
      <c r="M443" s="30">
        <f t="shared" si="295"/>
        <v>0</v>
      </c>
      <c r="N443" s="10">
        <f t="shared" si="349"/>
        <v>301.8</v>
      </c>
      <c r="O443" s="10">
        <f t="shared" si="350"/>
        <v>324</v>
      </c>
      <c r="P443" s="10">
        <f t="shared" si="351"/>
        <v>339</v>
      </c>
      <c r="Q443" s="10">
        <f t="shared" si="352"/>
        <v>258</v>
      </c>
      <c r="R443" s="10">
        <f t="shared" si="353"/>
        <v>0</v>
      </c>
      <c r="S443" s="30">
        <f t="shared" si="296"/>
        <v>0</v>
      </c>
      <c r="T443" s="10" t="str">
        <f t="shared" si="354"/>
        <v>Aortic Anomaly</v>
      </c>
      <c r="U443" s="10">
        <f t="shared" si="297"/>
        <v>4</v>
      </c>
    </row>
    <row r="444" spans="1:243">
      <c r="A444" s="21">
        <v>67</v>
      </c>
      <c r="B444" s="22"/>
      <c r="C444" s="22" t="s">
        <v>35</v>
      </c>
      <c r="D444" s="22"/>
      <c r="E444" s="22"/>
      <c r="F444" s="22"/>
      <c r="G444" s="27"/>
      <c r="H444" s="24">
        <v>164</v>
      </c>
      <c r="I444" s="24">
        <v>165</v>
      </c>
      <c r="J444" s="24">
        <v>177</v>
      </c>
      <c r="K444" s="24">
        <v>150</v>
      </c>
      <c r="L444" s="24">
        <v>0</v>
      </c>
      <c r="M444" s="30">
        <f t="shared" si="295"/>
        <v>0</v>
      </c>
      <c r="N444" s="24"/>
      <c r="O444" s="24"/>
      <c r="P444" s="24"/>
      <c r="Q444" s="24"/>
      <c r="R444" s="24"/>
      <c r="S444" s="30">
        <f t="shared" si="296"/>
        <v>0</v>
      </c>
      <c r="T444" s="24" t="s">
        <v>31</v>
      </c>
      <c r="U444" s="10">
        <f t="shared" si="297"/>
        <v>4</v>
      </c>
    </row>
    <row r="445" spans="1:243">
      <c r="A445" s="18">
        <v>67</v>
      </c>
      <c r="B445" s="13"/>
      <c r="C445" s="13"/>
      <c r="D445" s="13"/>
      <c r="E445" s="13"/>
      <c r="F445" s="13"/>
      <c r="G445" s="37"/>
      <c r="H445" s="16"/>
      <c r="I445" s="16"/>
      <c r="J445" s="16"/>
      <c r="K445" s="16"/>
      <c r="L445" s="16"/>
      <c r="M445" s="30">
        <f t="shared" si="295"/>
        <v>0</v>
      </c>
      <c r="N445" s="16">
        <v>152.4</v>
      </c>
      <c r="O445" s="16">
        <v>149</v>
      </c>
      <c r="P445" s="16">
        <v>167</v>
      </c>
      <c r="Q445" s="16">
        <v>145</v>
      </c>
      <c r="R445" s="16">
        <v>0</v>
      </c>
      <c r="S445" s="30">
        <f t="shared" si="296"/>
        <v>0</v>
      </c>
      <c r="T445" s="10" t="str">
        <f>T444</f>
        <v>Aortic Anomaly</v>
      </c>
      <c r="U445" s="10">
        <f t="shared" si="297"/>
        <v>4</v>
      </c>
    </row>
    <row r="446" spans="1:243">
      <c r="A446" s="18">
        <v>67</v>
      </c>
      <c r="B446" s="13"/>
      <c r="C446" s="13"/>
      <c r="D446" s="13"/>
      <c r="E446" s="13"/>
      <c r="F446" s="13"/>
      <c r="G446" s="37"/>
      <c r="H446" s="16"/>
      <c r="I446" s="16"/>
      <c r="J446" s="16"/>
      <c r="K446" s="16"/>
      <c r="L446" s="16"/>
      <c r="M446" s="30">
        <f t="shared" si="295"/>
        <v>0</v>
      </c>
      <c r="N446" s="16">
        <f>N445</f>
        <v>152.4</v>
      </c>
      <c r="O446" s="16">
        <f t="shared" ref="O446:R450" si="355">O445</f>
        <v>149</v>
      </c>
      <c r="P446" s="16">
        <f t="shared" si="355"/>
        <v>167</v>
      </c>
      <c r="Q446" s="16">
        <f t="shared" si="355"/>
        <v>145</v>
      </c>
      <c r="R446" s="16">
        <f t="shared" si="355"/>
        <v>0</v>
      </c>
      <c r="S446" s="30">
        <f t="shared" si="296"/>
        <v>0</v>
      </c>
      <c r="T446" s="10" t="str">
        <f t="shared" ref="T446:T450" si="356">T445</f>
        <v>Aortic Anomaly</v>
      </c>
      <c r="U446" s="10">
        <f t="shared" si="297"/>
        <v>4</v>
      </c>
    </row>
    <row r="447" spans="1:243">
      <c r="A447" s="18">
        <v>67</v>
      </c>
      <c r="B447" s="13"/>
      <c r="C447" s="13"/>
      <c r="D447" s="13"/>
      <c r="E447" s="13"/>
      <c r="F447" s="13"/>
      <c r="G447" s="37"/>
      <c r="H447" s="16"/>
      <c r="I447" s="16"/>
      <c r="J447" s="16"/>
      <c r="K447" s="16"/>
      <c r="L447" s="16"/>
      <c r="M447" s="30">
        <f t="shared" si="295"/>
        <v>0</v>
      </c>
      <c r="N447" s="16">
        <f t="shared" ref="N447:N450" si="357">N446</f>
        <v>152.4</v>
      </c>
      <c r="O447" s="16">
        <f t="shared" si="355"/>
        <v>149</v>
      </c>
      <c r="P447" s="16">
        <f t="shared" si="355"/>
        <v>167</v>
      </c>
      <c r="Q447" s="16">
        <f t="shared" si="355"/>
        <v>145</v>
      </c>
      <c r="R447" s="16">
        <f t="shared" si="355"/>
        <v>0</v>
      </c>
      <c r="S447" s="30">
        <f t="shared" si="296"/>
        <v>0</v>
      </c>
      <c r="T447" s="10" t="str">
        <f t="shared" si="356"/>
        <v>Aortic Anomaly</v>
      </c>
      <c r="U447" s="10">
        <f t="shared" si="297"/>
        <v>4</v>
      </c>
    </row>
    <row r="448" spans="1:243">
      <c r="A448" s="18">
        <v>67</v>
      </c>
      <c r="B448" s="13"/>
      <c r="C448" s="13"/>
      <c r="D448" s="13"/>
      <c r="E448" s="13"/>
      <c r="F448" s="13"/>
      <c r="G448" s="37"/>
      <c r="H448" s="16"/>
      <c r="I448" s="16"/>
      <c r="J448" s="16"/>
      <c r="K448" s="16"/>
      <c r="L448" s="16"/>
      <c r="M448" s="30">
        <f t="shared" si="295"/>
        <v>0</v>
      </c>
      <c r="N448" s="16">
        <f t="shared" si="357"/>
        <v>152.4</v>
      </c>
      <c r="O448" s="16">
        <f t="shared" si="355"/>
        <v>149</v>
      </c>
      <c r="P448" s="16">
        <f t="shared" si="355"/>
        <v>167</v>
      </c>
      <c r="Q448" s="16">
        <f t="shared" si="355"/>
        <v>145</v>
      </c>
      <c r="R448" s="16">
        <f t="shared" si="355"/>
        <v>0</v>
      </c>
      <c r="S448" s="30">
        <f t="shared" si="296"/>
        <v>0</v>
      </c>
      <c r="T448" s="10" t="str">
        <f t="shared" si="356"/>
        <v>Aortic Anomaly</v>
      </c>
      <c r="U448" s="10">
        <f t="shared" si="297"/>
        <v>4</v>
      </c>
    </row>
    <row r="449" spans="1:21">
      <c r="A449" s="18">
        <v>67</v>
      </c>
      <c r="B449" s="13"/>
      <c r="C449" s="13"/>
      <c r="D449" s="13"/>
      <c r="E449" s="13"/>
      <c r="F449" s="13"/>
      <c r="G449" s="37"/>
      <c r="H449" s="16"/>
      <c r="I449" s="16"/>
      <c r="J449" s="16"/>
      <c r="K449" s="16"/>
      <c r="L449" s="16"/>
      <c r="M449" s="30">
        <f t="shared" si="295"/>
        <v>0</v>
      </c>
      <c r="N449" s="16">
        <f t="shared" si="357"/>
        <v>152.4</v>
      </c>
      <c r="O449" s="16">
        <f t="shared" si="355"/>
        <v>149</v>
      </c>
      <c r="P449" s="16">
        <f t="shared" si="355"/>
        <v>167</v>
      </c>
      <c r="Q449" s="16">
        <f t="shared" si="355"/>
        <v>145</v>
      </c>
      <c r="R449" s="16">
        <f t="shared" si="355"/>
        <v>0</v>
      </c>
      <c r="S449" s="30">
        <f t="shared" si="296"/>
        <v>0</v>
      </c>
      <c r="T449" s="10" t="str">
        <f t="shared" si="356"/>
        <v>Aortic Anomaly</v>
      </c>
      <c r="U449" s="10">
        <f t="shared" si="297"/>
        <v>4</v>
      </c>
    </row>
    <row r="450" spans="1:21">
      <c r="A450" s="18">
        <v>67</v>
      </c>
      <c r="B450" s="13"/>
      <c r="C450" s="13"/>
      <c r="D450" s="13"/>
      <c r="E450" s="13"/>
      <c r="F450" s="13"/>
      <c r="G450" s="37"/>
      <c r="H450" s="16"/>
      <c r="I450" s="16"/>
      <c r="J450" s="16"/>
      <c r="K450" s="16"/>
      <c r="L450" s="16"/>
      <c r="M450" s="30">
        <f t="shared" si="295"/>
        <v>0</v>
      </c>
      <c r="N450" s="16">
        <f t="shared" si="357"/>
        <v>152.4</v>
      </c>
      <c r="O450" s="16">
        <f t="shared" si="355"/>
        <v>149</v>
      </c>
      <c r="P450" s="16">
        <f t="shared" si="355"/>
        <v>167</v>
      </c>
      <c r="Q450" s="16">
        <f t="shared" si="355"/>
        <v>145</v>
      </c>
      <c r="R450" s="16">
        <f t="shared" si="355"/>
        <v>0</v>
      </c>
      <c r="S450" s="30">
        <f t="shared" si="296"/>
        <v>0</v>
      </c>
      <c r="T450" s="10" t="str">
        <f t="shared" si="356"/>
        <v>Aortic Anomaly</v>
      </c>
      <c r="U450" s="10">
        <f t="shared" si="297"/>
        <v>4</v>
      </c>
    </row>
    <row r="451" spans="1:21">
      <c r="A451" s="21">
        <v>68</v>
      </c>
      <c r="B451" s="22"/>
      <c r="C451" s="22" t="s">
        <v>35</v>
      </c>
      <c r="D451" s="22"/>
      <c r="E451" s="22"/>
      <c r="F451" s="22"/>
      <c r="G451" s="27"/>
      <c r="H451" s="24">
        <v>104.5</v>
      </c>
      <c r="I451" s="24">
        <v>104.5</v>
      </c>
      <c r="J451" s="24">
        <v>106</v>
      </c>
      <c r="K451" s="24">
        <v>103</v>
      </c>
      <c r="L451" s="24">
        <v>0</v>
      </c>
      <c r="M451" s="30">
        <f t="shared" si="295"/>
        <v>0</v>
      </c>
      <c r="N451" s="24"/>
      <c r="O451" s="24"/>
      <c r="P451" s="24"/>
      <c r="Q451" s="24"/>
      <c r="R451" s="24"/>
      <c r="S451" s="30">
        <f t="shared" si="296"/>
        <v>0</v>
      </c>
      <c r="T451" s="24" t="s">
        <v>28</v>
      </c>
      <c r="U451" s="10">
        <f t="shared" si="297"/>
        <v>1</v>
      </c>
    </row>
    <row r="452" spans="1:21">
      <c r="A452" s="18">
        <v>68</v>
      </c>
      <c r="B452" s="13"/>
      <c r="C452" s="13"/>
      <c r="D452" s="13"/>
      <c r="E452" s="13"/>
      <c r="F452" s="13"/>
      <c r="G452" s="37"/>
      <c r="H452" s="16"/>
      <c r="I452" s="16"/>
      <c r="J452" s="16"/>
      <c r="K452" s="16"/>
      <c r="L452" s="16"/>
      <c r="M452" s="30">
        <f t="shared" si="295"/>
        <v>0</v>
      </c>
      <c r="N452" s="16">
        <v>158.88888888888889</v>
      </c>
      <c r="O452" s="16">
        <v>143</v>
      </c>
      <c r="P452" s="16">
        <v>268</v>
      </c>
      <c r="Q452" s="16">
        <v>81</v>
      </c>
      <c r="R452" s="16">
        <v>150.35499999999999</v>
      </c>
      <c r="S452" s="30">
        <f t="shared" si="296"/>
        <v>2</v>
      </c>
      <c r="T452" s="16" t="str">
        <f>T451</f>
        <v>HLHS</v>
      </c>
      <c r="U452" s="10">
        <f t="shared" si="297"/>
        <v>1</v>
      </c>
    </row>
    <row r="453" spans="1:21">
      <c r="A453" s="18">
        <v>68</v>
      </c>
      <c r="B453" s="13"/>
      <c r="C453" s="13"/>
      <c r="D453" s="13"/>
      <c r="E453" s="13"/>
      <c r="F453" s="13"/>
      <c r="G453" s="37"/>
      <c r="H453" s="16"/>
      <c r="I453" s="16"/>
      <c r="J453" s="16"/>
      <c r="K453" s="16"/>
      <c r="L453" s="16"/>
      <c r="M453" s="30">
        <f t="shared" si="295"/>
        <v>0</v>
      </c>
      <c r="N453" s="16">
        <f>N452</f>
        <v>158.88888888888889</v>
      </c>
      <c r="O453" s="16">
        <f t="shared" ref="O453:O457" si="358">O452</f>
        <v>143</v>
      </c>
      <c r="P453" s="16">
        <f t="shared" ref="P453:P457" si="359">P452</f>
        <v>268</v>
      </c>
      <c r="Q453" s="16">
        <f t="shared" ref="Q453:Q457" si="360">Q452</f>
        <v>81</v>
      </c>
      <c r="R453" s="16">
        <f t="shared" ref="R453:R457" si="361">R452</f>
        <v>150.35499999999999</v>
      </c>
      <c r="S453" s="30">
        <f t="shared" si="296"/>
        <v>2</v>
      </c>
      <c r="T453" s="16" t="str">
        <f t="shared" ref="T453:T457" si="362">T452</f>
        <v>HLHS</v>
      </c>
      <c r="U453" s="10">
        <f t="shared" si="297"/>
        <v>1</v>
      </c>
    </row>
    <row r="454" spans="1:21">
      <c r="A454" s="18">
        <v>68</v>
      </c>
      <c r="B454" s="13"/>
      <c r="C454" s="13"/>
      <c r="D454" s="13"/>
      <c r="E454" s="13"/>
      <c r="F454" s="13"/>
      <c r="G454" s="37"/>
      <c r="H454" s="16"/>
      <c r="I454" s="16"/>
      <c r="J454" s="16"/>
      <c r="K454" s="16"/>
      <c r="L454" s="16"/>
      <c r="M454" s="30">
        <f t="shared" si="295"/>
        <v>0</v>
      </c>
      <c r="N454" s="16">
        <f t="shared" ref="N454:N457" si="363">N453</f>
        <v>158.88888888888889</v>
      </c>
      <c r="O454" s="16">
        <f t="shared" si="358"/>
        <v>143</v>
      </c>
      <c r="P454" s="16">
        <f t="shared" si="359"/>
        <v>268</v>
      </c>
      <c r="Q454" s="16">
        <f t="shared" si="360"/>
        <v>81</v>
      </c>
      <c r="R454" s="16">
        <f t="shared" si="361"/>
        <v>150.35499999999999</v>
      </c>
      <c r="S454" s="30">
        <f t="shared" si="296"/>
        <v>2</v>
      </c>
      <c r="T454" s="16" t="str">
        <f t="shared" si="362"/>
        <v>HLHS</v>
      </c>
      <c r="U454" s="10">
        <f t="shared" si="297"/>
        <v>1</v>
      </c>
    </row>
    <row r="455" spans="1:21">
      <c r="A455" s="18">
        <v>68</v>
      </c>
      <c r="B455" s="13"/>
      <c r="C455" s="13"/>
      <c r="D455" s="13"/>
      <c r="E455" s="13"/>
      <c r="F455" s="13"/>
      <c r="G455" s="37"/>
      <c r="H455" s="16"/>
      <c r="I455" s="16"/>
      <c r="J455" s="16"/>
      <c r="K455" s="16"/>
      <c r="L455" s="16"/>
      <c r="M455" s="30">
        <f t="shared" si="295"/>
        <v>0</v>
      </c>
      <c r="N455" s="16">
        <f t="shared" si="363"/>
        <v>158.88888888888889</v>
      </c>
      <c r="O455" s="16">
        <f t="shared" si="358"/>
        <v>143</v>
      </c>
      <c r="P455" s="16">
        <f t="shared" si="359"/>
        <v>268</v>
      </c>
      <c r="Q455" s="16">
        <f t="shared" si="360"/>
        <v>81</v>
      </c>
      <c r="R455" s="16">
        <f t="shared" si="361"/>
        <v>150.35499999999999</v>
      </c>
      <c r="S455" s="30">
        <f t="shared" si="296"/>
        <v>2</v>
      </c>
      <c r="T455" s="16" t="str">
        <f t="shared" si="362"/>
        <v>HLHS</v>
      </c>
      <c r="U455" s="10">
        <f t="shared" si="297"/>
        <v>1</v>
      </c>
    </row>
    <row r="456" spans="1:21">
      <c r="A456" s="18">
        <v>68</v>
      </c>
      <c r="B456" s="13"/>
      <c r="C456" s="13"/>
      <c r="D456" s="13"/>
      <c r="E456" s="13"/>
      <c r="F456" s="13"/>
      <c r="G456" s="37"/>
      <c r="H456" s="16"/>
      <c r="I456" s="16"/>
      <c r="J456" s="16"/>
      <c r="K456" s="16"/>
      <c r="L456" s="16"/>
      <c r="M456" s="30">
        <f t="shared" si="295"/>
        <v>0</v>
      </c>
      <c r="N456" s="16">
        <f t="shared" si="363"/>
        <v>158.88888888888889</v>
      </c>
      <c r="O456" s="16">
        <f t="shared" si="358"/>
        <v>143</v>
      </c>
      <c r="P456" s="16">
        <f t="shared" si="359"/>
        <v>268</v>
      </c>
      <c r="Q456" s="16">
        <f t="shared" si="360"/>
        <v>81</v>
      </c>
      <c r="R456" s="16">
        <f t="shared" si="361"/>
        <v>150.35499999999999</v>
      </c>
      <c r="S456" s="30">
        <f t="shared" si="296"/>
        <v>2</v>
      </c>
      <c r="T456" s="16" t="str">
        <f t="shared" si="362"/>
        <v>HLHS</v>
      </c>
      <c r="U456" s="10">
        <f t="shared" si="297"/>
        <v>1</v>
      </c>
    </row>
    <row r="457" spans="1:21">
      <c r="A457" s="18">
        <v>68</v>
      </c>
      <c r="B457" s="13"/>
      <c r="C457" s="13"/>
      <c r="D457" s="13"/>
      <c r="E457" s="13"/>
      <c r="F457" s="13"/>
      <c r="G457" s="37"/>
      <c r="H457" s="16"/>
      <c r="I457" s="16"/>
      <c r="J457" s="16"/>
      <c r="K457" s="16"/>
      <c r="L457" s="16"/>
      <c r="M457" s="30">
        <f t="shared" si="295"/>
        <v>0</v>
      </c>
      <c r="N457" s="16">
        <f t="shared" si="363"/>
        <v>158.88888888888889</v>
      </c>
      <c r="O457" s="16">
        <f t="shared" si="358"/>
        <v>143</v>
      </c>
      <c r="P457" s="16">
        <f t="shared" si="359"/>
        <v>268</v>
      </c>
      <c r="Q457" s="16">
        <f t="shared" si="360"/>
        <v>81</v>
      </c>
      <c r="R457" s="16">
        <f t="shared" si="361"/>
        <v>150.35499999999999</v>
      </c>
      <c r="S457" s="30">
        <f t="shared" si="296"/>
        <v>2</v>
      </c>
      <c r="T457" s="16" t="str">
        <f t="shared" si="362"/>
        <v>HLHS</v>
      </c>
      <c r="U457" s="10">
        <f t="shared" si="297"/>
        <v>1</v>
      </c>
    </row>
    <row r="458" spans="1:21">
      <c r="A458" s="21">
        <v>69</v>
      </c>
      <c r="B458" s="22"/>
      <c r="C458" s="22" t="s">
        <v>35</v>
      </c>
      <c r="D458" s="22"/>
      <c r="E458" s="22"/>
      <c r="F458" s="22"/>
      <c r="G458" s="27"/>
      <c r="H458" s="24">
        <v>204</v>
      </c>
      <c r="I458" s="24">
        <v>204</v>
      </c>
      <c r="J458" s="24">
        <v>204</v>
      </c>
      <c r="K458" s="24">
        <v>204</v>
      </c>
      <c r="L458" s="24">
        <v>4.5780000000000003</v>
      </c>
      <c r="M458" s="30">
        <f t="shared" si="295"/>
        <v>1</v>
      </c>
      <c r="N458" s="24"/>
      <c r="O458" s="24"/>
      <c r="P458" s="24"/>
      <c r="Q458" s="24"/>
      <c r="R458" s="24"/>
      <c r="S458" s="30">
        <f t="shared" si="296"/>
        <v>0</v>
      </c>
      <c r="T458" s="24" t="s">
        <v>29</v>
      </c>
      <c r="U458" s="10">
        <f t="shared" si="297"/>
        <v>2</v>
      </c>
    </row>
    <row r="459" spans="1:21">
      <c r="A459" s="18">
        <v>69</v>
      </c>
      <c r="B459" s="13"/>
      <c r="C459" s="13" t="s">
        <v>35</v>
      </c>
      <c r="D459" s="13"/>
      <c r="E459" s="13"/>
      <c r="F459" s="13"/>
      <c r="G459" s="37"/>
      <c r="H459" s="16"/>
      <c r="I459" s="16"/>
      <c r="J459" s="16"/>
      <c r="K459" s="16"/>
      <c r="L459" s="16"/>
      <c r="M459" s="30">
        <f t="shared" si="295"/>
        <v>0</v>
      </c>
      <c r="N459" s="16">
        <v>169</v>
      </c>
      <c r="O459" s="16">
        <v>155</v>
      </c>
      <c r="P459" s="16">
        <v>217</v>
      </c>
      <c r="Q459" s="16">
        <v>138</v>
      </c>
      <c r="R459" s="16">
        <v>20.507999999999999</v>
      </c>
      <c r="S459" s="30">
        <f t="shared" si="296"/>
        <v>1</v>
      </c>
      <c r="T459" s="16" t="str">
        <f>T458</f>
        <v>TGA</v>
      </c>
      <c r="U459" s="10">
        <f t="shared" si="297"/>
        <v>2</v>
      </c>
    </row>
    <row r="460" spans="1:21">
      <c r="A460" s="18">
        <v>69</v>
      </c>
      <c r="B460" s="13"/>
      <c r="C460" s="13"/>
      <c r="D460" s="13"/>
      <c r="E460" s="13"/>
      <c r="F460" s="13"/>
      <c r="G460" s="37"/>
      <c r="H460" s="16"/>
      <c r="I460" s="16"/>
      <c r="J460" s="16"/>
      <c r="K460" s="16"/>
      <c r="L460" s="16"/>
      <c r="M460" s="30">
        <f t="shared" si="295"/>
        <v>0</v>
      </c>
      <c r="N460" s="16">
        <f>N459</f>
        <v>169</v>
      </c>
      <c r="O460" s="16">
        <f t="shared" ref="O460:O464" si="364">O459</f>
        <v>155</v>
      </c>
      <c r="P460" s="16">
        <f t="shared" ref="P460:P464" si="365">P459</f>
        <v>217</v>
      </c>
      <c r="Q460" s="16">
        <f t="shared" ref="Q460:Q464" si="366">Q459</f>
        <v>138</v>
      </c>
      <c r="R460" s="16">
        <f t="shared" ref="R460:R464" si="367">R459</f>
        <v>20.507999999999999</v>
      </c>
      <c r="S460" s="30">
        <f t="shared" si="296"/>
        <v>1</v>
      </c>
      <c r="T460" s="16" t="str">
        <f t="shared" ref="T460:T464" si="368">T459</f>
        <v>TGA</v>
      </c>
      <c r="U460" s="10">
        <f t="shared" si="297"/>
        <v>2</v>
      </c>
    </row>
    <row r="461" spans="1:21">
      <c r="A461" s="18">
        <v>69</v>
      </c>
      <c r="B461" s="13"/>
      <c r="C461" s="13"/>
      <c r="D461" s="13"/>
      <c r="E461" s="13"/>
      <c r="F461" s="13"/>
      <c r="G461" s="37"/>
      <c r="H461" s="16"/>
      <c r="I461" s="16"/>
      <c r="J461" s="16"/>
      <c r="K461" s="16"/>
      <c r="L461" s="16"/>
      <c r="M461" s="30">
        <f t="shared" si="295"/>
        <v>0</v>
      </c>
      <c r="N461" s="16">
        <f t="shared" ref="N461:N464" si="369">N460</f>
        <v>169</v>
      </c>
      <c r="O461" s="16">
        <f t="shared" si="364"/>
        <v>155</v>
      </c>
      <c r="P461" s="16">
        <f t="shared" si="365"/>
        <v>217</v>
      </c>
      <c r="Q461" s="16">
        <f t="shared" si="366"/>
        <v>138</v>
      </c>
      <c r="R461" s="16">
        <f t="shared" si="367"/>
        <v>20.507999999999999</v>
      </c>
      <c r="S461" s="30">
        <f t="shared" si="296"/>
        <v>1</v>
      </c>
      <c r="T461" s="16" t="str">
        <f t="shared" si="368"/>
        <v>TGA</v>
      </c>
      <c r="U461" s="10">
        <f t="shared" si="297"/>
        <v>2</v>
      </c>
    </row>
    <row r="462" spans="1:21">
      <c r="A462" s="18">
        <v>69</v>
      </c>
      <c r="B462" s="13"/>
      <c r="C462" s="13"/>
      <c r="D462" s="13"/>
      <c r="E462" s="13"/>
      <c r="F462" s="13"/>
      <c r="G462" s="37"/>
      <c r="H462" s="16"/>
      <c r="I462" s="16"/>
      <c r="J462" s="16"/>
      <c r="K462" s="16"/>
      <c r="L462" s="16"/>
      <c r="M462" s="30">
        <f t="shared" si="295"/>
        <v>0</v>
      </c>
      <c r="N462" s="16">
        <f t="shared" si="369"/>
        <v>169</v>
      </c>
      <c r="O462" s="16">
        <f t="shared" si="364"/>
        <v>155</v>
      </c>
      <c r="P462" s="16">
        <f t="shared" si="365"/>
        <v>217</v>
      </c>
      <c r="Q462" s="16">
        <f t="shared" si="366"/>
        <v>138</v>
      </c>
      <c r="R462" s="16">
        <f t="shared" si="367"/>
        <v>20.507999999999999</v>
      </c>
      <c r="S462" s="30">
        <f t="shared" si="296"/>
        <v>1</v>
      </c>
      <c r="T462" s="16" t="str">
        <f t="shared" si="368"/>
        <v>TGA</v>
      </c>
      <c r="U462" s="10">
        <f t="shared" si="297"/>
        <v>2</v>
      </c>
    </row>
    <row r="463" spans="1:21">
      <c r="A463" s="18">
        <v>69</v>
      </c>
      <c r="B463" s="13"/>
      <c r="C463" s="13"/>
      <c r="D463" s="13"/>
      <c r="E463" s="13"/>
      <c r="F463" s="13"/>
      <c r="G463" s="37"/>
      <c r="H463" s="16"/>
      <c r="I463" s="16"/>
      <c r="J463" s="16"/>
      <c r="K463" s="16"/>
      <c r="L463" s="16"/>
      <c r="M463" s="30">
        <f t="shared" si="295"/>
        <v>0</v>
      </c>
      <c r="N463" s="16">
        <f t="shared" si="369"/>
        <v>169</v>
      </c>
      <c r="O463" s="16">
        <f t="shared" si="364"/>
        <v>155</v>
      </c>
      <c r="P463" s="16">
        <f t="shared" si="365"/>
        <v>217</v>
      </c>
      <c r="Q463" s="16">
        <f t="shared" si="366"/>
        <v>138</v>
      </c>
      <c r="R463" s="16">
        <f t="shared" si="367"/>
        <v>20.507999999999999</v>
      </c>
      <c r="S463" s="30">
        <f t="shared" si="296"/>
        <v>1</v>
      </c>
      <c r="T463" s="16" t="str">
        <f t="shared" si="368"/>
        <v>TGA</v>
      </c>
      <c r="U463" s="10">
        <f t="shared" si="297"/>
        <v>2</v>
      </c>
    </row>
    <row r="464" spans="1:21">
      <c r="A464" s="18">
        <v>69</v>
      </c>
      <c r="B464" s="13"/>
      <c r="C464" s="13"/>
      <c r="D464" s="13"/>
      <c r="E464" s="13"/>
      <c r="F464" s="13"/>
      <c r="G464" s="37"/>
      <c r="H464" s="16"/>
      <c r="I464" s="16"/>
      <c r="J464" s="16"/>
      <c r="K464" s="16"/>
      <c r="L464" s="16"/>
      <c r="M464" s="30">
        <f t="shared" si="295"/>
        <v>0</v>
      </c>
      <c r="N464" s="16">
        <f t="shared" si="369"/>
        <v>169</v>
      </c>
      <c r="O464" s="16">
        <f t="shared" si="364"/>
        <v>155</v>
      </c>
      <c r="P464" s="16">
        <f t="shared" si="365"/>
        <v>217</v>
      </c>
      <c r="Q464" s="16">
        <f t="shared" si="366"/>
        <v>138</v>
      </c>
      <c r="R464" s="16">
        <f t="shared" si="367"/>
        <v>20.507999999999999</v>
      </c>
      <c r="S464" s="30">
        <f t="shared" si="296"/>
        <v>1</v>
      </c>
      <c r="T464" s="16" t="str">
        <f t="shared" si="368"/>
        <v>TGA</v>
      </c>
      <c r="U464" s="10">
        <f t="shared" si="297"/>
        <v>2</v>
      </c>
    </row>
    <row r="465" spans="1:21">
      <c r="A465" s="21">
        <v>70</v>
      </c>
      <c r="B465" s="22"/>
      <c r="C465" s="22" t="s">
        <v>35</v>
      </c>
      <c r="D465" s="22"/>
      <c r="E465" s="22"/>
      <c r="F465" s="22"/>
      <c r="G465" s="27"/>
      <c r="H465" s="24">
        <v>83.5</v>
      </c>
      <c r="I465" s="24">
        <v>83.5</v>
      </c>
      <c r="J465" s="24">
        <v>88</v>
      </c>
      <c r="K465" s="24">
        <v>79</v>
      </c>
      <c r="L465" s="24">
        <v>0</v>
      </c>
      <c r="M465" s="30">
        <f t="shared" si="295"/>
        <v>0</v>
      </c>
      <c r="N465" s="24"/>
      <c r="O465" s="24"/>
      <c r="P465" s="24"/>
      <c r="Q465" s="24"/>
      <c r="R465" s="24"/>
      <c r="S465" s="30">
        <f t="shared" si="296"/>
        <v>0</v>
      </c>
      <c r="T465" s="24" t="s">
        <v>31</v>
      </c>
      <c r="U465" s="10">
        <f t="shared" si="297"/>
        <v>4</v>
      </c>
    </row>
    <row r="466" spans="1:21">
      <c r="A466" s="18">
        <v>70</v>
      </c>
      <c r="B466" s="13"/>
      <c r="C466" s="13"/>
      <c r="D466" s="13"/>
      <c r="E466" s="13"/>
      <c r="F466" s="13"/>
      <c r="G466" s="37"/>
      <c r="H466" s="16"/>
      <c r="I466" s="16"/>
      <c r="J466" s="16"/>
      <c r="K466" s="16"/>
      <c r="L466" s="16"/>
      <c r="M466" s="30">
        <f t="shared" si="295"/>
        <v>0</v>
      </c>
      <c r="N466" s="16">
        <v>270.77777777777777</v>
      </c>
      <c r="O466" s="16">
        <v>278</v>
      </c>
      <c r="P466" s="16">
        <v>302</v>
      </c>
      <c r="Q466" s="16">
        <v>185</v>
      </c>
      <c r="R466" s="16">
        <v>0</v>
      </c>
      <c r="S466" s="30">
        <f t="shared" si="296"/>
        <v>0</v>
      </c>
      <c r="T466" s="16" t="str">
        <f>T465</f>
        <v>Aortic Anomaly</v>
      </c>
      <c r="U466" s="10">
        <f t="shared" si="297"/>
        <v>4</v>
      </c>
    </row>
    <row r="467" spans="1:21">
      <c r="A467" s="18">
        <v>70</v>
      </c>
      <c r="B467" s="13"/>
      <c r="C467" s="13"/>
      <c r="D467" s="13"/>
      <c r="E467" s="13"/>
      <c r="F467" s="13"/>
      <c r="G467" s="37"/>
      <c r="H467" s="16"/>
      <c r="I467" s="16"/>
      <c r="J467" s="16"/>
      <c r="K467" s="16"/>
      <c r="L467" s="16"/>
      <c r="M467" s="30">
        <f t="shared" si="295"/>
        <v>0</v>
      </c>
      <c r="N467" s="16">
        <f t="shared" ref="N467:N471" si="370">N466</f>
        <v>270.77777777777777</v>
      </c>
      <c r="O467" s="16">
        <f t="shared" ref="O467:O471" si="371">O466</f>
        <v>278</v>
      </c>
      <c r="P467" s="16">
        <f t="shared" ref="P467:P471" si="372">P466</f>
        <v>302</v>
      </c>
      <c r="Q467" s="16">
        <f t="shared" ref="Q467:Q471" si="373">Q466</f>
        <v>185</v>
      </c>
      <c r="R467" s="16">
        <f t="shared" ref="R467:R471" si="374">R466</f>
        <v>0</v>
      </c>
      <c r="S467" s="30">
        <f t="shared" si="296"/>
        <v>0</v>
      </c>
      <c r="T467" s="16" t="str">
        <f t="shared" ref="T467:T471" si="375">T466</f>
        <v>Aortic Anomaly</v>
      </c>
      <c r="U467" s="10">
        <f t="shared" si="297"/>
        <v>4</v>
      </c>
    </row>
    <row r="468" spans="1:21">
      <c r="A468" s="18">
        <v>70</v>
      </c>
      <c r="B468" s="13"/>
      <c r="C468" s="13"/>
      <c r="D468" s="13"/>
      <c r="E468" s="13"/>
      <c r="F468" s="13"/>
      <c r="G468" s="37"/>
      <c r="H468" s="16"/>
      <c r="I468" s="16"/>
      <c r="J468" s="16"/>
      <c r="K468" s="16"/>
      <c r="L468" s="16"/>
      <c r="M468" s="30">
        <f t="shared" si="295"/>
        <v>0</v>
      </c>
      <c r="N468" s="16">
        <f t="shared" si="370"/>
        <v>270.77777777777777</v>
      </c>
      <c r="O468" s="16">
        <f t="shared" si="371"/>
        <v>278</v>
      </c>
      <c r="P468" s="16">
        <f t="shared" si="372"/>
        <v>302</v>
      </c>
      <c r="Q468" s="16">
        <f t="shared" si="373"/>
        <v>185</v>
      </c>
      <c r="R468" s="16">
        <f t="shared" si="374"/>
        <v>0</v>
      </c>
      <c r="S468" s="30">
        <f t="shared" si="296"/>
        <v>0</v>
      </c>
      <c r="T468" s="16" t="str">
        <f t="shared" si="375"/>
        <v>Aortic Anomaly</v>
      </c>
      <c r="U468" s="10">
        <f t="shared" si="297"/>
        <v>4</v>
      </c>
    </row>
    <row r="469" spans="1:21">
      <c r="A469" s="18">
        <v>70</v>
      </c>
      <c r="B469" s="13"/>
      <c r="C469" s="13"/>
      <c r="D469" s="13"/>
      <c r="E469" s="13"/>
      <c r="F469" s="13"/>
      <c r="G469" s="37"/>
      <c r="H469" s="16"/>
      <c r="I469" s="16"/>
      <c r="J469" s="16"/>
      <c r="K469" s="16"/>
      <c r="L469" s="16"/>
      <c r="M469" s="30">
        <f t="shared" si="295"/>
        <v>0</v>
      </c>
      <c r="N469" s="16">
        <f t="shared" si="370"/>
        <v>270.77777777777777</v>
      </c>
      <c r="O469" s="16">
        <f t="shared" si="371"/>
        <v>278</v>
      </c>
      <c r="P469" s="16">
        <f t="shared" si="372"/>
        <v>302</v>
      </c>
      <c r="Q469" s="16">
        <f t="shared" si="373"/>
        <v>185</v>
      </c>
      <c r="R469" s="16">
        <f t="shared" si="374"/>
        <v>0</v>
      </c>
      <c r="S469" s="30">
        <f t="shared" si="296"/>
        <v>0</v>
      </c>
      <c r="T469" s="16" t="str">
        <f t="shared" si="375"/>
        <v>Aortic Anomaly</v>
      </c>
      <c r="U469" s="10">
        <f t="shared" si="297"/>
        <v>4</v>
      </c>
    </row>
    <row r="470" spans="1:21">
      <c r="A470" s="18">
        <v>70</v>
      </c>
      <c r="B470" s="13"/>
      <c r="C470" s="13"/>
      <c r="D470" s="13"/>
      <c r="E470" s="13"/>
      <c r="F470" s="13"/>
      <c r="G470" s="37"/>
      <c r="H470" s="16"/>
      <c r="I470" s="16"/>
      <c r="J470" s="16"/>
      <c r="K470" s="16"/>
      <c r="L470" s="16"/>
      <c r="M470" s="30">
        <f t="shared" si="295"/>
        <v>0</v>
      </c>
      <c r="N470" s="16">
        <f t="shared" si="370"/>
        <v>270.77777777777777</v>
      </c>
      <c r="O470" s="16">
        <f t="shared" si="371"/>
        <v>278</v>
      </c>
      <c r="P470" s="16">
        <f t="shared" si="372"/>
        <v>302</v>
      </c>
      <c r="Q470" s="16">
        <f t="shared" si="373"/>
        <v>185</v>
      </c>
      <c r="R470" s="16">
        <f t="shared" si="374"/>
        <v>0</v>
      </c>
      <c r="S470" s="30">
        <f t="shared" si="296"/>
        <v>0</v>
      </c>
      <c r="T470" s="16" t="str">
        <f t="shared" si="375"/>
        <v>Aortic Anomaly</v>
      </c>
      <c r="U470" s="10">
        <f t="shared" si="297"/>
        <v>4</v>
      </c>
    </row>
    <row r="471" spans="1:21">
      <c r="A471" s="18">
        <v>70</v>
      </c>
      <c r="B471" s="13"/>
      <c r="C471" s="13"/>
      <c r="D471" s="13"/>
      <c r="E471" s="13"/>
      <c r="F471" s="13"/>
      <c r="G471" s="37"/>
      <c r="H471" s="16"/>
      <c r="I471" s="16"/>
      <c r="J471" s="16"/>
      <c r="K471" s="16"/>
      <c r="L471" s="16"/>
      <c r="M471" s="30">
        <f t="shared" si="295"/>
        <v>0</v>
      </c>
      <c r="N471" s="16">
        <f t="shared" si="370"/>
        <v>270.77777777777777</v>
      </c>
      <c r="O471" s="16">
        <f t="shared" si="371"/>
        <v>278</v>
      </c>
      <c r="P471" s="16">
        <f t="shared" si="372"/>
        <v>302</v>
      </c>
      <c r="Q471" s="16">
        <f t="shared" si="373"/>
        <v>185</v>
      </c>
      <c r="R471" s="16">
        <f t="shared" si="374"/>
        <v>0</v>
      </c>
      <c r="S471" s="30">
        <f t="shared" si="296"/>
        <v>0</v>
      </c>
      <c r="T471" s="16" t="str">
        <f t="shared" si="375"/>
        <v>Aortic Anomaly</v>
      </c>
      <c r="U471" s="10">
        <f t="shared" si="297"/>
        <v>4</v>
      </c>
    </row>
    <row r="472" spans="1:21">
      <c r="A472" s="21">
        <v>71</v>
      </c>
      <c r="B472" s="22"/>
      <c r="C472" s="22" t="s">
        <v>35</v>
      </c>
      <c r="D472" s="22"/>
      <c r="E472" s="22"/>
      <c r="F472" s="22"/>
      <c r="G472" s="27"/>
      <c r="H472" s="24">
        <v>94</v>
      </c>
      <c r="I472" s="24">
        <v>94</v>
      </c>
      <c r="J472" s="24">
        <v>94</v>
      </c>
      <c r="K472" s="24">
        <v>94</v>
      </c>
      <c r="L472" s="24">
        <v>0</v>
      </c>
      <c r="M472" s="30">
        <f t="shared" si="295"/>
        <v>0</v>
      </c>
      <c r="N472" s="24"/>
      <c r="O472" s="24"/>
      <c r="P472" s="24"/>
      <c r="Q472" s="24"/>
      <c r="R472" s="24"/>
      <c r="S472" s="30">
        <f t="shared" si="296"/>
        <v>0</v>
      </c>
      <c r="T472" s="24" t="s">
        <v>31</v>
      </c>
      <c r="U472" s="10">
        <f t="shared" si="297"/>
        <v>4</v>
      </c>
    </row>
    <row r="473" spans="1:21">
      <c r="A473" s="18">
        <v>71</v>
      </c>
      <c r="B473" s="13"/>
      <c r="C473" s="13"/>
      <c r="D473" s="13"/>
      <c r="E473" s="13"/>
      <c r="F473" s="13"/>
      <c r="G473" s="37"/>
      <c r="H473" s="16"/>
      <c r="I473" s="16"/>
      <c r="J473" s="16"/>
      <c r="K473" s="16"/>
      <c r="L473" s="16"/>
      <c r="M473" s="30">
        <f t="shared" si="295"/>
        <v>0</v>
      </c>
      <c r="N473" s="16">
        <v>178.5</v>
      </c>
      <c r="O473" s="16">
        <v>178</v>
      </c>
      <c r="P473" s="16">
        <v>254</v>
      </c>
      <c r="Q473" s="16">
        <v>104</v>
      </c>
      <c r="R473" s="16">
        <v>0</v>
      </c>
      <c r="S473" s="30">
        <f t="shared" si="296"/>
        <v>0</v>
      </c>
      <c r="T473" s="16" t="str">
        <f>T472</f>
        <v>Aortic Anomaly</v>
      </c>
      <c r="U473" s="10">
        <f t="shared" si="297"/>
        <v>4</v>
      </c>
    </row>
    <row r="474" spans="1:21">
      <c r="A474" s="18">
        <v>71</v>
      </c>
      <c r="B474" s="13"/>
      <c r="C474" s="13"/>
      <c r="D474" s="13"/>
      <c r="E474" s="13"/>
      <c r="F474" s="13"/>
      <c r="G474" s="37"/>
      <c r="H474" s="16"/>
      <c r="I474" s="16"/>
      <c r="J474" s="16"/>
      <c r="K474" s="16"/>
      <c r="L474" s="16"/>
      <c r="M474" s="30">
        <f t="shared" si="295"/>
        <v>0</v>
      </c>
      <c r="N474" s="16">
        <f t="shared" ref="N474:N478" si="376">N473</f>
        <v>178.5</v>
      </c>
      <c r="O474" s="16">
        <f t="shared" ref="O474:O478" si="377">O473</f>
        <v>178</v>
      </c>
      <c r="P474" s="16">
        <f t="shared" ref="P474:P478" si="378">P473</f>
        <v>254</v>
      </c>
      <c r="Q474" s="16">
        <f t="shared" ref="Q474:Q478" si="379">Q473</f>
        <v>104</v>
      </c>
      <c r="R474" s="16">
        <f t="shared" ref="R474:R478" si="380">R473</f>
        <v>0</v>
      </c>
      <c r="S474" s="30">
        <f t="shared" si="296"/>
        <v>0</v>
      </c>
      <c r="T474" s="16" t="str">
        <f t="shared" ref="T474:T478" si="381">T473</f>
        <v>Aortic Anomaly</v>
      </c>
      <c r="U474" s="10">
        <f t="shared" si="297"/>
        <v>4</v>
      </c>
    </row>
    <row r="475" spans="1:21">
      <c r="A475" s="18">
        <v>71</v>
      </c>
      <c r="B475" s="13"/>
      <c r="C475" s="13"/>
      <c r="D475" s="13"/>
      <c r="E475" s="13"/>
      <c r="F475" s="13"/>
      <c r="G475" s="37"/>
      <c r="H475" s="16"/>
      <c r="I475" s="16"/>
      <c r="J475" s="16"/>
      <c r="K475" s="16"/>
      <c r="L475" s="16"/>
      <c r="M475" s="30">
        <f t="shared" si="295"/>
        <v>0</v>
      </c>
      <c r="N475" s="16">
        <f t="shared" si="376"/>
        <v>178.5</v>
      </c>
      <c r="O475" s="16">
        <f t="shared" si="377"/>
        <v>178</v>
      </c>
      <c r="P475" s="16">
        <f t="shared" si="378"/>
        <v>254</v>
      </c>
      <c r="Q475" s="16">
        <f t="shared" si="379"/>
        <v>104</v>
      </c>
      <c r="R475" s="16">
        <f t="shared" si="380"/>
        <v>0</v>
      </c>
      <c r="S475" s="30">
        <f t="shared" si="296"/>
        <v>0</v>
      </c>
      <c r="T475" s="16" t="str">
        <f t="shared" si="381"/>
        <v>Aortic Anomaly</v>
      </c>
      <c r="U475" s="10">
        <f t="shared" si="297"/>
        <v>4</v>
      </c>
    </row>
    <row r="476" spans="1:21">
      <c r="A476" s="18">
        <v>71</v>
      </c>
      <c r="B476" s="13"/>
      <c r="C476" s="13"/>
      <c r="D476" s="13"/>
      <c r="E476" s="13"/>
      <c r="F476" s="13"/>
      <c r="G476" s="37"/>
      <c r="H476" s="16"/>
      <c r="I476" s="16"/>
      <c r="J476" s="16"/>
      <c r="K476" s="16"/>
      <c r="L476" s="16"/>
      <c r="M476" s="30">
        <f t="shared" si="295"/>
        <v>0</v>
      </c>
      <c r="N476" s="16">
        <f t="shared" si="376"/>
        <v>178.5</v>
      </c>
      <c r="O476" s="16">
        <f t="shared" si="377"/>
        <v>178</v>
      </c>
      <c r="P476" s="16">
        <f t="shared" si="378"/>
        <v>254</v>
      </c>
      <c r="Q476" s="16">
        <f t="shared" si="379"/>
        <v>104</v>
      </c>
      <c r="R476" s="16">
        <f t="shared" si="380"/>
        <v>0</v>
      </c>
      <c r="S476" s="30">
        <f t="shared" si="296"/>
        <v>0</v>
      </c>
      <c r="T476" s="16" t="str">
        <f t="shared" si="381"/>
        <v>Aortic Anomaly</v>
      </c>
      <c r="U476" s="10">
        <f t="shared" si="297"/>
        <v>4</v>
      </c>
    </row>
    <row r="477" spans="1:21">
      <c r="A477" s="18">
        <v>71</v>
      </c>
      <c r="B477" s="13"/>
      <c r="C477" s="13"/>
      <c r="D477" s="13"/>
      <c r="E477" s="13"/>
      <c r="F477" s="13"/>
      <c r="G477" s="37"/>
      <c r="H477" s="16"/>
      <c r="I477" s="16"/>
      <c r="J477" s="16"/>
      <c r="K477" s="16"/>
      <c r="L477" s="16"/>
      <c r="M477" s="30">
        <f t="shared" si="295"/>
        <v>0</v>
      </c>
      <c r="N477" s="16">
        <f t="shared" si="376"/>
        <v>178.5</v>
      </c>
      <c r="O477" s="16">
        <f t="shared" si="377"/>
        <v>178</v>
      </c>
      <c r="P477" s="16">
        <f t="shared" si="378"/>
        <v>254</v>
      </c>
      <c r="Q477" s="16">
        <f t="shared" si="379"/>
        <v>104</v>
      </c>
      <c r="R477" s="16">
        <f t="shared" si="380"/>
        <v>0</v>
      </c>
      <c r="S477" s="30">
        <f t="shared" si="296"/>
        <v>0</v>
      </c>
      <c r="T477" s="16" t="str">
        <f t="shared" si="381"/>
        <v>Aortic Anomaly</v>
      </c>
      <c r="U477" s="10">
        <f t="shared" si="297"/>
        <v>4</v>
      </c>
    </row>
    <row r="478" spans="1:21">
      <c r="A478" s="18">
        <v>71</v>
      </c>
      <c r="B478" s="13"/>
      <c r="C478" s="13"/>
      <c r="D478" s="13"/>
      <c r="E478" s="13"/>
      <c r="F478" s="13"/>
      <c r="G478" s="37"/>
      <c r="H478" s="16"/>
      <c r="I478" s="16"/>
      <c r="J478" s="16"/>
      <c r="K478" s="16"/>
      <c r="L478" s="16"/>
      <c r="M478" s="30">
        <f t="shared" si="295"/>
        <v>0</v>
      </c>
      <c r="N478" s="16">
        <f t="shared" si="376"/>
        <v>178.5</v>
      </c>
      <c r="O478" s="16">
        <f t="shared" si="377"/>
        <v>178</v>
      </c>
      <c r="P478" s="16">
        <f t="shared" si="378"/>
        <v>254</v>
      </c>
      <c r="Q478" s="16">
        <f t="shared" si="379"/>
        <v>104</v>
      </c>
      <c r="R478" s="16">
        <f t="shared" si="380"/>
        <v>0</v>
      </c>
      <c r="S478" s="30">
        <f t="shared" si="296"/>
        <v>0</v>
      </c>
      <c r="T478" s="16" t="str">
        <f t="shared" si="381"/>
        <v>Aortic Anomaly</v>
      </c>
      <c r="U478" s="10">
        <f t="shared" si="297"/>
        <v>4</v>
      </c>
    </row>
    <row r="479" spans="1:21">
      <c r="A479" s="21">
        <v>72</v>
      </c>
      <c r="B479" s="22"/>
      <c r="C479" s="22" t="s">
        <v>35</v>
      </c>
      <c r="D479" s="22"/>
      <c r="E479" s="22"/>
      <c r="F479" s="22"/>
      <c r="G479" s="27"/>
      <c r="H479" s="24">
        <v>93</v>
      </c>
      <c r="I479" s="24">
        <v>93</v>
      </c>
      <c r="J479" s="24">
        <v>93</v>
      </c>
      <c r="K479" s="24">
        <v>93</v>
      </c>
      <c r="L479" s="24">
        <v>0</v>
      </c>
      <c r="M479" s="30">
        <f t="shared" si="295"/>
        <v>0</v>
      </c>
      <c r="N479" s="24"/>
      <c r="O479" s="24"/>
      <c r="P479" s="24"/>
      <c r="Q479" s="24"/>
      <c r="R479" s="24"/>
      <c r="S479" s="30">
        <f t="shared" si="296"/>
        <v>0</v>
      </c>
      <c r="T479" s="24" t="s">
        <v>30</v>
      </c>
      <c r="U479" s="10">
        <f t="shared" si="297"/>
        <v>3</v>
      </c>
    </row>
    <row r="480" spans="1:21">
      <c r="A480" s="18">
        <v>72</v>
      </c>
      <c r="B480" s="13"/>
      <c r="C480" s="13"/>
      <c r="D480" s="13"/>
      <c r="E480" s="13"/>
      <c r="F480" s="13"/>
      <c r="G480" s="37"/>
      <c r="H480" s="16"/>
      <c r="I480" s="16"/>
      <c r="J480" s="16"/>
      <c r="K480" s="16"/>
      <c r="L480" s="16"/>
      <c r="M480" s="30">
        <f t="shared" si="295"/>
        <v>0</v>
      </c>
      <c r="N480" s="16">
        <v>117.85714285714286</v>
      </c>
      <c r="O480" s="16">
        <v>112</v>
      </c>
      <c r="P480" s="16">
        <v>140</v>
      </c>
      <c r="Q480" s="16">
        <v>107</v>
      </c>
      <c r="R480" s="16" t="s">
        <v>35</v>
      </c>
      <c r="S480" s="30" t="str">
        <f t="shared" si="296"/>
        <v>NaN</v>
      </c>
      <c r="T480" s="16" t="str">
        <f>T479</f>
        <v>ToF</v>
      </c>
      <c r="U480" s="10">
        <f t="shared" si="297"/>
        <v>3</v>
      </c>
    </row>
    <row r="481" spans="1:21">
      <c r="A481" s="18">
        <v>72</v>
      </c>
      <c r="B481" s="13"/>
      <c r="C481" s="13"/>
      <c r="D481" s="13"/>
      <c r="E481" s="13"/>
      <c r="F481" s="13"/>
      <c r="G481" s="37"/>
      <c r="H481" s="16"/>
      <c r="I481" s="16"/>
      <c r="J481" s="16"/>
      <c r="K481" s="16"/>
      <c r="L481" s="16"/>
      <c r="M481" s="30">
        <f t="shared" si="295"/>
        <v>0</v>
      </c>
      <c r="N481" s="16">
        <f t="shared" ref="N481:N485" si="382">N480</f>
        <v>117.85714285714286</v>
      </c>
      <c r="O481" s="16">
        <f t="shared" ref="O481:O485" si="383">O480</f>
        <v>112</v>
      </c>
      <c r="P481" s="16">
        <f t="shared" ref="P481:P485" si="384">P480</f>
        <v>140</v>
      </c>
      <c r="Q481" s="16">
        <f t="shared" ref="Q481:Q485" si="385">Q480</f>
        <v>107</v>
      </c>
      <c r="R481" s="16" t="str">
        <f t="shared" ref="R481:R485" si="386">R480</f>
        <v>-</v>
      </c>
      <c r="S481" s="30" t="str">
        <f t="shared" si="296"/>
        <v>NaN</v>
      </c>
      <c r="T481" s="16" t="str">
        <f t="shared" ref="T481:T485" si="387">T480</f>
        <v>ToF</v>
      </c>
      <c r="U481" s="10">
        <f t="shared" si="297"/>
        <v>3</v>
      </c>
    </row>
    <row r="482" spans="1:21">
      <c r="A482" s="18">
        <v>72</v>
      </c>
      <c r="B482" s="13"/>
      <c r="C482" s="13"/>
      <c r="D482" s="13"/>
      <c r="E482" s="13"/>
      <c r="F482" s="13"/>
      <c r="G482" s="37"/>
      <c r="H482" s="16"/>
      <c r="I482" s="16"/>
      <c r="J482" s="16"/>
      <c r="K482" s="16"/>
      <c r="L482" s="16"/>
      <c r="M482" s="30">
        <f t="shared" si="295"/>
        <v>0</v>
      </c>
      <c r="N482" s="16">
        <f t="shared" si="382"/>
        <v>117.85714285714286</v>
      </c>
      <c r="O482" s="16">
        <f t="shared" si="383"/>
        <v>112</v>
      </c>
      <c r="P482" s="16">
        <f t="shared" si="384"/>
        <v>140</v>
      </c>
      <c r="Q482" s="16">
        <f t="shared" si="385"/>
        <v>107</v>
      </c>
      <c r="R482" s="16" t="str">
        <f t="shared" si="386"/>
        <v>-</v>
      </c>
      <c r="S482" s="30" t="str">
        <f t="shared" si="296"/>
        <v>NaN</v>
      </c>
      <c r="T482" s="16" t="str">
        <f t="shared" si="387"/>
        <v>ToF</v>
      </c>
      <c r="U482" s="10">
        <f t="shared" si="297"/>
        <v>3</v>
      </c>
    </row>
    <row r="483" spans="1:21">
      <c r="A483" s="18">
        <v>72</v>
      </c>
      <c r="B483" s="13"/>
      <c r="C483" s="13"/>
      <c r="D483" s="13"/>
      <c r="E483" s="13"/>
      <c r="F483" s="13"/>
      <c r="G483" s="37"/>
      <c r="H483" s="16"/>
      <c r="I483" s="16"/>
      <c r="J483" s="16"/>
      <c r="K483" s="16"/>
      <c r="L483" s="16"/>
      <c r="M483" s="30">
        <f t="shared" si="295"/>
        <v>0</v>
      </c>
      <c r="N483" s="16">
        <f t="shared" si="382"/>
        <v>117.85714285714286</v>
      </c>
      <c r="O483" s="16">
        <f t="shared" si="383"/>
        <v>112</v>
      </c>
      <c r="P483" s="16">
        <f t="shared" si="384"/>
        <v>140</v>
      </c>
      <c r="Q483" s="16">
        <f t="shared" si="385"/>
        <v>107</v>
      </c>
      <c r="R483" s="16" t="str">
        <f t="shared" si="386"/>
        <v>-</v>
      </c>
      <c r="S483" s="30" t="str">
        <f t="shared" si="296"/>
        <v>NaN</v>
      </c>
      <c r="T483" s="16" t="str">
        <f t="shared" si="387"/>
        <v>ToF</v>
      </c>
      <c r="U483" s="10">
        <f t="shared" si="297"/>
        <v>3</v>
      </c>
    </row>
    <row r="484" spans="1:21">
      <c r="A484" s="18">
        <v>72</v>
      </c>
      <c r="B484" s="13"/>
      <c r="C484" s="13"/>
      <c r="D484" s="13"/>
      <c r="E484" s="13"/>
      <c r="F484" s="13"/>
      <c r="G484" s="37"/>
      <c r="H484" s="16"/>
      <c r="I484" s="16"/>
      <c r="J484" s="16"/>
      <c r="K484" s="16"/>
      <c r="L484" s="16"/>
      <c r="M484" s="30">
        <f t="shared" si="295"/>
        <v>0</v>
      </c>
      <c r="N484" s="16">
        <f t="shared" si="382"/>
        <v>117.85714285714286</v>
      </c>
      <c r="O484" s="16">
        <f t="shared" si="383"/>
        <v>112</v>
      </c>
      <c r="P484" s="16">
        <f t="shared" si="384"/>
        <v>140</v>
      </c>
      <c r="Q484" s="16">
        <f t="shared" si="385"/>
        <v>107</v>
      </c>
      <c r="R484" s="16" t="str">
        <f t="shared" si="386"/>
        <v>-</v>
      </c>
      <c r="S484" s="30" t="str">
        <f t="shared" si="296"/>
        <v>NaN</v>
      </c>
      <c r="T484" s="16" t="str">
        <f t="shared" si="387"/>
        <v>ToF</v>
      </c>
      <c r="U484" s="10">
        <f t="shared" si="297"/>
        <v>3</v>
      </c>
    </row>
    <row r="485" spans="1:21">
      <c r="A485" s="18">
        <v>72</v>
      </c>
      <c r="B485" s="13"/>
      <c r="C485" s="13"/>
      <c r="D485" s="13"/>
      <c r="E485" s="13"/>
      <c r="F485" s="13"/>
      <c r="G485" s="37"/>
      <c r="H485" s="16"/>
      <c r="I485" s="16"/>
      <c r="J485" s="16"/>
      <c r="K485" s="16"/>
      <c r="L485" s="16"/>
      <c r="M485" s="30">
        <f t="shared" si="295"/>
        <v>0</v>
      </c>
      <c r="N485" s="16">
        <f t="shared" si="382"/>
        <v>117.85714285714286</v>
      </c>
      <c r="O485" s="16">
        <f t="shared" si="383"/>
        <v>112</v>
      </c>
      <c r="P485" s="16">
        <f t="shared" si="384"/>
        <v>140</v>
      </c>
      <c r="Q485" s="16">
        <f t="shared" si="385"/>
        <v>107</v>
      </c>
      <c r="R485" s="16" t="str">
        <f t="shared" si="386"/>
        <v>-</v>
      </c>
      <c r="S485" s="30" t="str">
        <f t="shared" si="296"/>
        <v>NaN</v>
      </c>
      <c r="T485" s="16" t="str">
        <f t="shared" si="387"/>
        <v>ToF</v>
      </c>
      <c r="U485" s="10">
        <f t="shared" si="297"/>
        <v>3</v>
      </c>
    </row>
    <row r="486" spans="1:21">
      <c r="A486" s="21">
        <v>73</v>
      </c>
      <c r="B486" s="22"/>
      <c r="C486" s="22" t="s">
        <v>35</v>
      </c>
      <c r="D486" s="22"/>
      <c r="E486" s="22"/>
      <c r="F486" s="22"/>
      <c r="G486" s="27"/>
      <c r="H486" s="24">
        <v>85.5</v>
      </c>
      <c r="I486" s="24">
        <v>85.5</v>
      </c>
      <c r="J486" s="24">
        <v>89</v>
      </c>
      <c r="K486" s="24">
        <v>82</v>
      </c>
      <c r="L486" s="24">
        <v>0</v>
      </c>
      <c r="M486" s="30">
        <f t="shared" si="295"/>
        <v>0</v>
      </c>
      <c r="N486" s="24"/>
      <c r="O486" s="24"/>
      <c r="P486" s="24"/>
      <c r="Q486" s="24"/>
      <c r="R486" s="24"/>
      <c r="S486" s="30">
        <f t="shared" si="296"/>
        <v>0</v>
      </c>
      <c r="T486" s="24" t="s">
        <v>28</v>
      </c>
      <c r="U486" s="10">
        <f t="shared" si="297"/>
        <v>1</v>
      </c>
    </row>
    <row r="487" spans="1:21">
      <c r="A487" s="18">
        <v>73</v>
      </c>
      <c r="B487" s="13"/>
      <c r="C487" s="13"/>
      <c r="D487" s="13"/>
      <c r="E487" s="13"/>
      <c r="F487" s="13"/>
      <c r="G487" s="37"/>
      <c r="H487" s="16"/>
      <c r="I487" s="16"/>
      <c r="J487" s="16"/>
      <c r="K487" s="16"/>
      <c r="L487" s="16"/>
      <c r="M487" s="30">
        <f t="shared" si="295"/>
        <v>0</v>
      </c>
      <c r="N487" s="16">
        <v>91.333333333333329</v>
      </c>
      <c r="O487" s="16">
        <v>85.5</v>
      </c>
      <c r="P487" s="16">
        <v>109</v>
      </c>
      <c r="Q487" s="16">
        <v>81</v>
      </c>
      <c r="R487" s="16">
        <v>0</v>
      </c>
      <c r="S487" s="30">
        <f t="shared" si="296"/>
        <v>0</v>
      </c>
      <c r="T487" s="16" t="str">
        <f>T486</f>
        <v>HLHS</v>
      </c>
      <c r="U487" s="10">
        <f t="shared" si="297"/>
        <v>1</v>
      </c>
    </row>
    <row r="488" spans="1:21">
      <c r="A488" s="18">
        <v>73</v>
      </c>
      <c r="B488" s="13"/>
      <c r="C488" s="13"/>
      <c r="D488" s="13"/>
      <c r="E488" s="13"/>
      <c r="F488" s="13"/>
      <c r="G488" s="37"/>
      <c r="H488" s="16"/>
      <c r="I488" s="16"/>
      <c r="J488" s="16"/>
      <c r="K488" s="16"/>
      <c r="L488" s="16"/>
      <c r="M488" s="30">
        <f t="shared" si="295"/>
        <v>0</v>
      </c>
      <c r="N488" s="16">
        <f t="shared" ref="N488:N492" si="388">N487</f>
        <v>91.333333333333329</v>
      </c>
      <c r="O488" s="16">
        <f t="shared" ref="O488:O492" si="389">O487</f>
        <v>85.5</v>
      </c>
      <c r="P488" s="16">
        <f t="shared" ref="P488:P492" si="390">P487</f>
        <v>109</v>
      </c>
      <c r="Q488" s="16">
        <f t="shared" ref="Q488:Q492" si="391">Q487</f>
        <v>81</v>
      </c>
      <c r="R488" s="16">
        <f t="shared" ref="R488:R492" si="392">R487</f>
        <v>0</v>
      </c>
      <c r="S488" s="30">
        <f t="shared" si="296"/>
        <v>0</v>
      </c>
      <c r="T488" s="16" t="str">
        <f t="shared" ref="T488:T492" si="393">T487</f>
        <v>HLHS</v>
      </c>
      <c r="U488" s="10">
        <f t="shared" si="297"/>
        <v>1</v>
      </c>
    </row>
    <row r="489" spans="1:21">
      <c r="A489" s="18">
        <v>73</v>
      </c>
      <c r="B489" s="13"/>
      <c r="C489" s="13"/>
      <c r="D489" s="13"/>
      <c r="E489" s="13"/>
      <c r="F489" s="13"/>
      <c r="G489" s="37"/>
      <c r="H489" s="16"/>
      <c r="I489" s="16"/>
      <c r="J489" s="16"/>
      <c r="K489" s="16"/>
      <c r="L489" s="16"/>
      <c r="M489" s="30">
        <f t="shared" si="295"/>
        <v>0</v>
      </c>
      <c r="N489" s="16">
        <f t="shared" si="388"/>
        <v>91.333333333333329</v>
      </c>
      <c r="O489" s="16">
        <f t="shared" si="389"/>
        <v>85.5</v>
      </c>
      <c r="P489" s="16">
        <f t="shared" si="390"/>
        <v>109</v>
      </c>
      <c r="Q489" s="16">
        <f t="shared" si="391"/>
        <v>81</v>
      </c>
      <c r="R489" s="16">
        <f t="shared" si="392"/>
        <v>0</v>
      </c>
      <c r="S489" s="30">
        <f t="shared" si="296"/>
        <v>0</v>
      </c>
      <c r="T489" s="16" t="str">
        <f t="shared" si="393"/>
        <v>HLHS</v>
      </c>
      <c r="U489" s="10">
        <f t="shared" si="297"/>
        <v>1</v>
      </c>
    </row>
    <row r="490" spans="1:21">
      <c r="A490" s="18">
        <v>73</v>
      </c>
      <c r="B490" s="13"/>
      <c r="C490" s="13"/>
      <c r="D490" s="13"/>
      <c r="E490" s="13"/>
      <c r="F490" s="13"/>
      <c r="G490" s="37"/>
      <c r="H490" s="16"/>
      <c r="I490" s="16"/>
      <c r="J490" s="16"/>
      <c r="K490" s="16"/>
      <c r="L490" s="16"/>
      <c r="M490" s="30">
        <f t="shared" si="295"/>
        <v>0</v>
      </c>
      <c r="N490" s="16">
        <f t="shared" si="388"/>
        <v>91.333333333333329</v>
      </c>
      <c r="O490" s="16">
        <f t="shared" si="389"/>
        <v>85.5</v>
      </c>
      <c r="P490" s="16">
        <f t="shared" si="390"/>
        <v>109</v>
      </c>
      <c r="Q490" s="16">
        <f t="shared" si="391"/>
        <v>81</v>
      </c>
      <c r="R490" s="16">
        <f t="shared" si="392"/>
        <v>0</v>
      </c>
      <c r="S490" s="30">
        <f t="shared" si="296"/>
        <v>0</v>
      </c>
      <c r="T490" s="16" t="str">
        <f t="shared" si="393"/>
        <v>HLHS</v>
      </c>
      <c r="U490" s="10">
        <f t="shared" si="297"/>
        <v>1</v>
      </c>
    </row>
    <row r="491" spans="1:21">
      <c r="A491" s="18">
        <v>73</v>
      </c>
      <c r="B491" s="13"/>
      <c r="C491" s="13"/>
      <c r="D491" s="13"/>
      <c r="E491" s="13"/>
      <c r="F491" s="13"/>
      <c r="G491" s="37"/>
      <c r="H491" s="16"/>
      <c r="I491" s="16"/>
      <c r="J491" s="16"/>
      <c r="K491" s="16"/>
      <c r="L491" s="16"/>
      <c r="M491" s="30">
        <f t="shared" si="295"/>
        <v>0</v>
      </c>
      <c r="N491" s="16">
        <f t="shared" si="388"/>
        <v>91.333333333333329</v>
      </c>
      <c r="O491" s="16">
        <f t="shared" si="389"/>
        <v>85.5</v>
      </c>
      <c r="P491" s="16">
        <f t="shared" si="390"/>
        <v>109</v>
      </c>
      <c r="Q491" s="16">
        <f t="shared" si="391"/>
        <v>81</v>
      </c>
      <c r="R491" s="16">
        <f t="shared" si="392"/>
        <v>0</v>
      </c>
      <c r="S491" s="30">
        <f t="shared" si="296"/>
        <v>0</v>
      </c>
      <c r="T491" s="16" t="str">
        <f t="shared" si="393"/>
        <v>HLHS</v>
      </c>
      <c r="U491" s="10">
        <f t="shared" si="297"/>
        <v>1</v>
      </c>
    </row>
    <row r="492" spans="1:21">
      <c r="A492" s="18">
        <v>73</v>
      </c>
      <c r="B492" s="13"/>
      <c r="C492" s="13"/>
      <c r="D492" s="13"/>
      <c r="E492" s="13"/>
      <c r="F492" s="13"/>
      <c r="G492" s="37"/>
      <c r="H492" s="16"/>
      <c r="I492" s="16"/>
      <c r="J492" s="16"/>
      <c r="K492" s="16"/>
      <c r="L492" s="16"/>
      <c r="M492" s="30">
        <f t="shared" si="295"/>
        <v>0</v>
      </c>
      <c r="N492" s="16">
        <f t="shared" si="388"/>
        <v>91.333333333333329</v>
      </c>
      <c r="O492" s="16">
        <f t="shared" si="389"/>
        <v>85.5</v>
      </c>
      <c r="P492" s="16">
        <f t="shared" si="390"/>
        <v>109</v>
      </c>
      <c r="Q492" s="16">
        <f t="shared" si="391"/>
        <v>81</v>
      </c>
      <c r="R492" s="16">
        <f t="shared" si="392"/>
        <v>0</v>
      </c>
      <c r="S492" s="30">
        <f t="shared" si="296"/>
        <v>0</v>
      </c>
      <c r="T492" s="16" t="str">
        <f t="shared" si="393"/>
        <v>HLHS</v>
      </c>
      <c r="U492" s="10">
        <f t="shared" si="297"/>
        <v>1</v>
      </c>
    </row>
    <row r="493" spans="1:21">
      <c r="A493" s="21">
        <v>74</v>
      </c>
      <c r="B493" s="22"/>
      <c r="C493" s="22" t="s">
        <v>35</v>
      </c>
      <c r="D493" s="22"/>
      <c r="E493" s="22"/>
      <c r="F493" s="22"/>
      <c r="G493" s="27"/>
      <c r="H493" s="24">
        <v>83</v>
      </c>
      <c r="I493" s="24">
        <v>83</v>
      </c>
      <c r="J493" s="24">
        <v>83</v>
      </c>
      <c r="K493" s="24">
        <v>83</v>
      </c>
      <c r="L493" s="24">
        <v>0</v>
      </c>
      <c r="M493" s="30">
        <f t="shared" si="295"/>
        <v>0</v>
      </c>
      <c r="N493" s="24"/>
      <c r="O493" s="24"/>
      <c r="P493" s="24"/>
      <c r="Q493" s="24"/>
      <c r="R493" s="24"/>
      <c r="S493" s="30">
        <f t="shared" si="296"/>
        <v>0</v>
      </c>
      <c r="T493" s="24" t="s">
        <v>29</v>
      </c>
      <c r="U493" s="10">
        <f t="shared" si="297"/>
        <v>2</v>
      </c>
    </row>
    <row r="494" spans="1:21">
      <c r="A494" s="18">
        <v>74</v>
      </c>
      <c r="B494" s="13"/>
      <c r="C494" s="13"/>
      <c r="D494" s="13"/>
      <c r="E494" s="13"/>
      <c r="F494" s="13"/>
      <c r="G494" s="37"/>
      <c r="H494" s="16"/>
      <c r="I494" s="16"/>
      <c r="J494" s="16"/>
      <c r="K494" s="16"/>
      <c r="L494" s="16"/>
      <c r="M494" s="30">
        <f t="shared" si="295"/>
        <v>0</v>
      </c>
      <c r="N494" s="16">
        <v>102.33333333333333</v>
      </c>
      <c r="O494" s="16">
        <v>98.5</v>
      </c>
      <c r="P494" s="16">
        <v>144</v>
      </c>
      <c r="Q494" s="16">
        <v>82</v>
      </c>
      <c r="R494" s="16">
        <v>0</v>
      </c>
      <c r="S494" s="30">
        <f t="shared" si="296"/>
        <v>0</v>
      </c>
      <c r="T494" s="10" t="str">
        <f>T493</f>
        <v>TGA</v>
      </c>
      <c r="U494" s="10">
        <f t="shared" si="297"/>
        <v>2</v>
      </c>
    </row>
    <row r="495" spans="1:21">
      <c r="A495" s="18">
        <v>74</v>
      </c>
      <c r="B495" s="13"/>
      <c r="C495" s="13"/>
      <c r="D495" s="13"/>
      <c r="E495" s="13"/>
      <c r="F495" s="13"/>
      <c r="G495" s="37"/>
      <c r="H495" s="16"/>
      <c r="I495" s="16"/>
      <c r="J495" s="16"/>
      <c r="K495" s="16"/>
      <c r="L495" s="16"/>
      <c r="M495" s="30">
        <f t="shared" si="295"/>
        <v>0</v>
      </c>
      <c r="N495" s="16">
        <f t="shared" ref="N495:N499" si="394">N494</f>
        <v>102.33333333333333</v>
      </c>
      <c r="O495" s="16">
        <f t="shared" ref="O495:O499" si="395">O494</f>
        <v>98.5</v>
      </c>
      <c r="P495" s="16">
        <f t="shared" ref="P495:P499" si="396">P494</f>
        <v>144</v>
      </c>
      <c r="Q495" s="16">
        <f t="shared" ref="Q495:Q499" si="397">Q494</f>
        <v>82</v>
      </c>
      <c r="R495" s="16">
        <f t="shared" ref="R495:R499" si="398">R494</f>
        <v>0</v>
      </c>
      <c r="S495" s="30">
        <f t="shared" si="296"/>
        <v>0</v>
      </c>
      <c r="T495" s="10" t="str">
        <f t="shared" ref="T495:T499" si="399">T494</f>
        <v>TGA</v>
      </c>
      <c r="U495" s="10">
        <f t="shared" si="297"/>
        <v>2</v>
      </c>
    </row>
    <row r="496" spans="1:21">
      <c r="A496" s="18">
        <v>74</v>
      </c>
      <c r="B496" s="13"/>
      <c r="C496" s="13"/>
      <c r="D496" s="13"/>
      <c r="E496" s="13"/>
      <c r="F496" s="13"/>
      <c r="G496" s="37"/>
      <c r="H496" s="16"/>
      <c r="I496" s="16"/>
      <c r="J496" s="16"/>
      <c r="K496" s="16"/>
      <c r="L496" s="16"/>
      <c r="M496" s="30">
        <f t="shared" si="295"/>
        <v>0</v>
      </c>
      <c r="N496" s="16">
        <f t="shared" si="394"/>
        <v>102.33333333333333</v>
      </c>
      <c r="O496" s="16">
        <f t="shared" si="395"/>
        <v>98.5</v>
      </c>
      <c r="P496" s="16">
        <f t="shared" si="396"/>
        <v>144</v>
      </c>
      <c r="Q496" s="16">
        <f t="shared" si="397"/>
        <v>82</v>
      </c>
      <c r="R496" s="16">
        <f t="shared" si="398"/>
        <v>0</v>
      </c>
      <c r="S496" s="30">
        <f t="shared" si="296"/>
        <v>0</v>
      </c>
      <c r="T496" s="10" t="str">
        <f t="shared" si="399"/>
        <v>TGA</v>
      </c>
      <c r="U496" s="10">
        <f t="shared" si="297"/>
        <v>2</v>
      </c>
    </row>
    <row r="497" spans="1:21">
      <c r="A497" s="18">
        <v>74</v>
      </c>
      <c r="B497" s="13"/>
      <c r="C497" s="13"/>
      <c r="D497" s="13"/>
      <c r="E497" s="13"/>
      <c r="F497" s="13"/>
      <c r="G497" s="37"/>
      <c r="H497" s="16"/>
      <c r="I497" s="16"/>
      <c r="J497" s="16"/>
      <c r="K497" s="16"/>
      <c r="L497" s="16"/>
      <c r="M497" s="30">
        <f t="shared" si="295"/>
        <v>0</v>
      </c>
      <c r="N497" s="16">
        <f t="shared" si="394"/>
        <v>102.33333333333333</v>
      </c>
      <c r="O497" s="16">
        <f t="shared" si="395"/>
        <v>98.5</v>
      </c>
      <c r="P497" s="16">
        <f t="shared" si="396"/>
        <v>144</v>
      </c>
      <c r="Q497" s="16">
        <f t="shared" si="397"/>
        <v>82</v>
      </c>
      <c r="R497" s="16">
        <f t="shared" si="398"/>
        <v>0</v>
      </c>
      <c r="S497" s="30">
        <f t="shared" si="296"/>
        <v>0</v>
      </c>
      <c r="T497" s="10" t="str">
        <f t="shared" si="399"/>
        <v>TGA</v>
      </c>
      <c r="U497" s="10">
        <f t="shared" si="297"/>
        <v>2</v>
      </c>
    </row>
    <row r="498" spans="1:21">
      <c r="A498" s="18">
        <v>74</v>
      </c>
      <c r="B498" s="13"/>
      <c r="C498" s="13"/>
      <c r="D498" s="13"/>
      <c r="E498" s="13"/>
      <c r="F498" s="13"/>
      <c r="G498" s="37"/>
      <c r="H498" s="16"/>
      <c r="I498" s="16"/>
      <c r="J498" s="16"/>
      <c r="K498" s="16"/>
      <c r="L498" s="16"/>
      <c r="M498" s="30">
        <f t="shared" si="295"/>
        <v>0</v>
      </c>
      <c r="N498" s="16">
        <f t="shared" si="394"/>
        <v>102.33333333333333</v>
      </c>
      <c r="O498" s="16">
        <f t="shared" si="395"/>
        <v>98.5</v>
      </c>
      <c r="P498" s="16">
        <f t="shared" si="396"/>
        <v>144</v>
      </c>
      <c r="Q498" s="16">
        <f t="shared" si="397"/>
        <v>82</v>
      </c>
      <c r="R498" s="16">
        <f t="shared" si="398"/>
        <v>0</v>
      </c>
      <c r="S498" s="30">
        <f t="shared" si="296"/>
        <v>0</v>
      </c>
      <c r="T498" s="10" t="str">
        <f t="shared" si="399"/>
        <v>TGA</v>
      </c>
      <c r="U498" s="10">
        <f t="shared" si="297"/>
        <v>2</v>
      </c>
    </row>
    <row r="499" spans="1:21">
      <c r="A499" s="18">
        <v>74</v>
      </c>
      <c r="B499" s="13"/>
      <c r="C499" s="13"/>
      <c r="D499" s="13"/>
      <c r="E499" s="13"/>
      <c r="F499" s="13"/>
      <c r="G499" s="37"/>
      <c r="H499" s="16"/>
      <c r="I499" s="16"/>
      <c r="J499" s="16"/>
      <c r="K499" s="16"/>
      <c r="L499" s="16"/>
      <c r="M499" s="30">
        <f t="shared" si="295"/>
        <v>0</v>
      </c>
      <c r="N499" s="16">
        <f t="shared" si="394"/>
        <v>102.33333333333333</v>
      </c>
      <c r="O499" s="16">
        <f t="shared" si="395"/>
        <v>98.5</v>
      </c>
      <c r="P499" s="16">
        <f t="shared" si="396"/>
        <v>144</v>
      </c>
      <c r="Q499" s="16">
        <f t="shared" si="397"/>
        <v>82</v>
      </c>
      <c r="R499" s="16">
        <f t="shared" si="398"/>
        <v>0</v>
      </c>
      <c r="S499" s="30">
        <f t="shared" si="296"/>
        <v>0</v>
      </c>
      <c r="T499" s="10" t="str">
        <f t="shared" si="399"/>
        <v>TGA</v>
      </c>
      <c r="U499" s="10">
        <f t="shared" si="297"/>
        <v>2</v>
      </c>
    </row>
    <row r="500" spans="1:21">
      <c r="A500" s="21">
        <v>75</v>
      </c>
      <c r="B500" s="22"/>
      <c r="C500" s="22" t="s">
        <v>35</v>
      </c>
      <c r="D500" s="22"/>
      <c r="E500" s="22"/>
      <c r="F500" s="22"/>
      <c r="G500" s="27"/>
      <c r="H500" s="24">
        <v>92</v>
      </c>
      <c r="I500" s="24">
        <v>92</v>
      </c>
      <c r="J500" s="24">
        <v>92</v>
      </c>
      <c r="K500" s="24">
        <v>92</v>
      </c>
      <c r="L500" s="24">
        <v>0</v>
      </c>
      <c r="M500" s="30">
        <f t="shared" si="295"/>
        <v>0</v>
      </c>
      <c r="N500" s="24"/>
      <c r="O500" s="24"/>
      <c r="P500" s="24"/>
      <c r="Q500" s="24"/>
      <c r="R500" s="24"/>
      <c r="S500" s="30">
        <f t="shared" si="296"/>
        <v>0</v>
      </c>
      <c r="T500" s="24" t="s">
        <v>29</v>
      </c>
      <c r="U500" s="10">
        <f t="shared" si="297"/>
        <v>2</v>
      </c>
    </row>
    <row r="501" spans="1:21">
      <c r="A501" s="18">
        <v>75</v>
      </c>
      <c r="B501" s="13"/>
      <c r="C501" s="13"/>
      <c r="D501" s="13"/>
      <c r="E501" s="13"/>
      <c r="F501" s="13"/>
      <c r="G501" s="37"/>
      <c r="H501" s="16"/>
      <c r="I501" s="16"/>
      <c r="J501" s="16"/>
      <c r="K501" s="16"/>
      <c r="L501" s="16"/>
      <c r="M501" s="30">
        <f t="shared" si="295"/>
        <v>0</v>
      </c>
      <c r="N501" s="16">
        <v>180.33333333333334</v>
      </c>
      <c r="O501" s="16">
        <v>182</v>
      </c>
      <c r="P501" s="16">
        <v>188</v>
      </c>
      <c r="Q501" s="16">
        <v>171</v>
      </c>
      <c r="R501" s="16">
        <v>0</v>
      </c>
      <c r="S501" s="30">
        <f t="shared" si="296"/>
        <v>0</v>
      </c>
      <c r="T501" s="10" t="str">
        <f>T500</f>
        <v>TGA</v>
      </c>
      <c r="U501" s="10">
        <f t="shared" si="297"/>
        <v>2</v>
      </c>
    </row>
    <row r="502" spans="1:21">
      <c r="A502" s="18">
        <v>75</v>
      </c>
      <c r="B502" s="13"/>
      <c r="C502" s="13"/>
      <c r="D502" s="13"/>
      <c r="E502" s="13"/>
      <c r="F502" s="13"/>
      <c r="G502" s="37"/>
      <c r="H502" s="16"/>
      <c r="I502" s="16"/>
      <c r="J502" s="16"/>
      <c r="K502" s="16"/>
      <c r="L502" s="16"/>
      <c r="M502" s="30">
        <f t="shared" si="295"/>
        <v>0</v>
      </c>
      <c r="N502" s="16">
        <f t="shared" ref="N502:N506" si="400">N501</f>
        <v>180.33333333333334</v>
      </c>
      <c r="O502" s="16">
        <f t="shared" ref="O502:O506" si="401">O501</f>
        <v>182</v>
      </c>
      <c r="P502" s="16">
        <f t="shared" ref="P502:P506" si="402">P501</f>
        <v>188</v>
      </c>
      <c r="Q502" s="16">
        <f t="shared" ref="Q502:Q506" si="403">Q501</f>
        <v>171</v>
      </c>
      <c r="R502" s="16">
        <f t="shared" ref="R502:R506" si="404">R501</f>
        <v>0</v>
      </c>
      <c r="S502" s="30">
        <f t="shared" si="296"/>
        <v>0</v>
      </c>
      <c r="T502" s="10" t="str">
        <f t="shared" ref="T502:T506" si="405">T501</f>
        <v>TGA</v>
      </c>
      <c r="U502" s="10">
        <f t="shared" si="297"/>
        <v>2</v>
      </c>
    </row>
    <row r="503" spans="1:21">
      <c r="A503" s="18">
        <v>75</v>
      </c>
      <c r="B503" s="13"/>
      <c r="C503" s="13"/>
      <c r="D503" s="13"/>
      <c r="E503" s="13"/>
      <c r="F503" s="13"/>
      <c r="G503" s="37"/>
      <c r="H503" s="16"/>
      <c r="I503" s="16"/>
      <c r="J503" s="16"/>
      <c r="K503" s="16"/>
      <c r="L503" s="16"/>
      <c r="M503" s="30">
        <f t="shared" si="295"/>
        <v>0</v>
      </c>
      <c r="N503" s="16">
        <f t="shared" si="400"/>
        <v>180.33333333333334</v>
      </c>
      <c r="O503" s="16">
        <f t="shared" si="401"/>
        <v>182</v>
      </c>
      <c r="P503" s="16">
        <f t="shared" si="402"/>
        <v>188</v>
      </c>
      <c r="Q503" s="16">
        <f t="shared" si="403"/>
        <v>171</v>
      </c>
      <c r="R503" s="16">
        <f t="shared" si="404"/>
        <v>0</v>
      </c>
      <c r="S503" s="30">
        <f t="shared" si="296"/>
        <v>0</v>
      </c>
      <c r="T503" s="10" t="str">
        <f t="shared" si="405"/>
        <v>TGA</v>
      </c>
      <c r="U503" s="10">
        <f t="shared" si="297"/>
        <v>2</v>
      </c>
    </row>
    <row r="504" spans="1:21">
      <c r="A504" s="18">
        <v>75</v>
      </c>
      <c r="B504" s="13"/>
      <c r="C504" s="13"/>
      <c r="D504" s="13"/>
      <c r="E504" s="13"/>
      <c r="F504" s="13"/>
      <c r="G504" s="37"/>
      <c r="H504" s="16"/>
      <c r="I504" s="16"/>
      <c r="J504" s="16"/>
      <c r="K504" s="16"/>
      <c r="L504" s="16"/>
      <c r="M504" s="30">
        <f t="shared" si="295"/>
        <v>0</v>
      </c>
      <c r="N504" s="16">
        <f t="shared" si="400"/>
        <v>180.33333333333334</v>
      </c>
      <c r="O504" s="16">
        <f t="shared" si="401"/>
        <v>182</v>
      </c>
      <c r="P504" s="16">
        <f t="shared" si="402"/>
        <v>188</v>
      </c>
      <c r="Q504" s="16">
        <f t="shared" si="403"/>
        <v>171</v>
      </c>
      <c r="R504" s="16">
        <f t="shared" si="404"/>
        <v>0</v>
      </c>
      <c r="S504" s="30">
        <f t="shared" si="296"/>
        <v>0</v>
      </c>
      <c r="T504" s="10" t="str">
        <f t="shared" si="405"/>
        <v>TGA</v>
      </c>
      <c r="U504" s="10">
        <f t="shared" si="297"/>
        <v>2</v>
      </c>
    </row>
    <row r="505" spans="1:21">
      <c r="A505" s="18">
        <v>75</v>
      </c>
      <c r="B505" s="13"/>
      <c r="C505" s="13"/>
      <c r="D505" s="13"/>
      <c r="E505" s="13"/>
      <c r="F505" s="13"/>
      <c r="G505" s="37"/>
      <c r="H505" s="16"/>
      <c r="I505" s="16"/>
      <c r="J505" s="16"/>
      <c r="K505" s="16"/>
      <c r="L505" s="16"/>
      <c r="M505" s="30">
        <f t="shared" si="295"/>
        <v>0</v>
      </c>
      <c r="N505" s="16">
        <f t="shared" si="400"/>
        <v>180.33333333333334</v>
      </c>
      <c r="O505" s="16">
        <f t="shared" si="401"/>
        <v>182</v>
      </c>
      <c r="P505" s="16">
        <f t="shared" si="402"/>
        <v>188</v>
      </c>
      <c r="Q505" s="16">
        <f t="shared" si="403"/>
        <v>171</v>
      </c>
      <c r="R505" s="16">
        <f t="shared" si="404"/>
        <v>0</v>
      </c>
      <c r="S505" s="30">
        <f t="shared" si="296"/>
        <v>0</v>
      </c>
      <c r="T505" s="10" t="str">
        <f t="shared" si="405"/>
        <v>TGA</v>
      </c>
      <c r="U505" s="10">
        <f t="shared" si="297"/>
        <v>2</v>
      </c>
    </row>
    <row r="506" spans="1:21">
      <c r="A506" s="18">
        <v>75</v>
      </c>
      <c r="B506" s="13"/>
      <c r="C506" s="13"/>
      <c r="D506" s="13"/>
      <c r="E506" s="13"/>
      <c r="F506" s="13"/>
      <c r="G506" s="37"/>
      <c r="H506" s="16"/>
      <c r="I506" s="16"/>
      <c r="J506" s="16"/>
      <c r="K506" s="16"/>
      <c r="L506" s="16"/>
      <c r="M506" s="30">
        <f t="shared" si="295"/>
        <v>0</v>
      </c>
      <c r="N506" s="16">
        <f t="shared" si="400"/>
        <v>180.33333333333334</v>
      </c>
      <c r="O506" s="16">
        <f t="shared" si="401"/>
        <v>182</v>
      </c>
      <c r="P506" s="16">
        <f t="shared" si="402"/>
        <v>188</v>
      </c>
      <c r="Q506" s="16">
        <f t="shared" si="403"/>
        <v>171</v>
      </c>
      <c r="R506" s="16">
        <f t="shared" si="404"/>
        <v>0</v>
      </c>
      <c r="S506" s="30">
        <f t="shared" si="296"/>
        <v>0</v>
      </c>
      <c r="T506" s="10" t="str">
        <f t="shared" si="405"/>
        <v>TGA</v>
      </c>
      <c r="U506" s="10">
        <f t="shared" si="297"/>
        <v>2</v>
      </c>
    </row>
    <row r="507" spans="1:21">
      <c r="A507" s="21">
        <v>76</v>
      </c>
      <c r="B507" s="22"/>
      <c r="C507" s="22" t="s">
        <v>35</v>
      </c>
      <c r="D507" s="22"/>
      <c r="E507" s="22"/>
      <c r="F507" s="22"/>
      <c r="G507" s="27"/>
      <c r="H507" s="24">
        <v>120.66666666666667</v>
      </c>
      <c r="I507" s="24">
        <v>135</v>
      </c>
      <c r="J507" s="24">
        <v>140</v>
      </c>
      <c r="K507" s="24">
        <v>87</v>
      </c>
      <c r="L507" s="24">
        <v>0</v>
      </c>
      <c r="M507" s="30">
        <f t="shared" si="295"/>
        <v>0</v>
      </c>
      <c r="N507" s="24"/>
      <c r="O507" s="24"/>
      <c r="P507" s="24"/>
      <c r="Q507" s="24"/>
      <c r="R507" s="24"/>
      <c r="S507" s="30">
        <f t="shared" si="296"/>
        <v>0</v>
      </c>
      <c r="T507" s="24" t="s">
        <v>28</v>
      </c>
      <c r="U507" s="10">
        <f t="shared" si="297"/>
        <v>1</v>
      </c>
    </row>
    <row r="508" spans="1:21">
      <c r="A508" s="18">
        <v>76</v>
      </c>
      <c r="B508" s="13"/>
      <c r="C508" s="13"/>
      <c r="D508" s="13"/>
      <c r="E508" s="13"/>
      <c r="F508" s="13"/>
      <c r="G508" s="37"/>
      <c r="H508" s="16"/>
      <c r="I508" s="16"/>
      <c r="J508" s="16"/>
      <c r="K508" s="16"/>
      <c r="L508" s="16"/>
      <c r="M508" s="30">
        <f t="shared" si="295"/>
        <v>0</v>
      </c>
      <c r="N508" s="16">
        <v>158</v>
      </c>
      <c r="O508" s="16">
        <v>153</v>
      </c>
      <c r="P508" s="16">
        <v>220</v>
      </c>
      <c r="Q508" s="16">
        <v>104</v>
      </c>
      <c r="R508" s="16">
        <v>32.31</v>
      </c>
      <c r="S508" s="30">
        <f t="shared" si="296"/>
        <v>1</v>
      </c>
      <c r="T508" s="16" t="str">
        <f>T507</f>
        <v>HLHS</v>
      </c>
      <c r="U508" s="10">
        <f t="shared" si="297"/>
        <v>1</v>
      </c>
    </row>
    <row r="509" spans="1:21">
      <c r="A509" s="18">
        <v>76</v>
      </c>
      <c r="B509" s="13"/>
      <c r="C509" s="13"/>
      <c r="D509" s="13"/>
      <c r="E509" s="13"/>
      <c r="F509" s="13"/>
      <c r="G509" s="37"/>
      <c r="H509" s="16"/>
      <c r="I509" s="16"/>
      <c r="J509" s="16"/>
      <c r="K509" s="16"/>
      <c r="L509" s="16"/>
      <c r="M509" s="30">
        <f t="shared" si="295"/>
        <v>0</v>
      </c>
      <c r="N509" s="16">
        <f t="shared" ref="N509:N513" si="406">N508</f>
        <v>158</v>
      </c>
      <c r="O509" s="16">
        <f t="shared" ref="O509:O513" si="407">O508</f>
        <v>153</v>
      </c>
      <c r="P509" s="16">
        <f t="shared" ref="P509:P513" si="408">P508</f>
        <v>220</v>
      </c>
      <c r="Q509" s="16">
        <f t="shared" ref="Q509:Q513" si="409">Q508</f>
        <v>104</v>
      </c>
      <c r="R509" s="16">
        <f t="shared" ref="R509:R513" si="410">R508</f>
        <v>32.31</v>
      </c>
      <c r="S509" s="30">
        <f t="shared" si="296"/>
        <v>1</v>
      </c>
      <c r="T509" s="16" t="str">
        <f t="shared" ref="T509:T513" si="411">T508</f>
        <v>HLHS</v>
      </c>
      <c r="U509" s="10">
        <f t="shared" si="297"/>
        <v>1</v>
      </c>
    </row>
    <row r="510" spans="1:21">
      <c r="A510" s="18">
        <v>76</v>
      </c>
      <c r="B510" s="13"/>
      <c r="C510" s="13"/>
      <c r="D510" s="13"/>
      <c r="E510" s="13"/>
      <c r="F510" s="13"/>
      <c r="G510" s="37"/>
      <c r="H510" s="16"/>
      <c r="I510" s="16"/>
      <c r="J510" s="16"/>
      <c r="K510" s="16"/>
      <c r="L510" s="16"/>
      <c r="M510" s="30">
        <f t="shared" si="295"/>
        <v>0</v>
      </c>
      <c r="N510" s="16">
        <f t="shared" si="406"/>
        <v>158</v>
      </c>
      <c r="O510" s="16">
        <f t="shared" si="407"/>
        <v>153</v>
      </c>
      <c r="P510" s="16">
        <f t="shared" si="408"/>
        <v>220</v>
      </c>
      <c r="Q510" s="16">
        <f t="shared" si="409"/>
        <v>104</v>
      </c>
      <c r="R510" s="16">
        <f t="shared" si="410"/>
        <v>32.31</v>
      </c>
      <c r="S510" s="30">
        <f t="shared" si="296"/>
        <v>1</v>
      </c>
      <c r="T510" s="16" t="str">
        <f t="shared" si="411"/>
        <v>HLHS</v>
      </c>
      <c r="U510" s="10">
        <f t="shared" si="297"/>
        <v>1</v>
      </c>
    </row>
    <row r="511" spans="1:21">
      <c r="A511" s="18">
        <v>76</v>
      </c>
      <c r="B511" s="13"/>
      <c r="C511" s="13"/>
      <c r="D511" s="13"/>
      <c r="E511" s="13"/>
      <c r="F511" s="13"/>
      <c r="G511" s="37"/>
      <c r="H511" s="16"/>
      <c r="I511" s="16"/>
      <c r="J511" s="16"/>
      <c r="K511" s="16"/>
      <c r="L511" s="16"/>
      <c r="M511" s="30">
        <f t="shared" si="295"/>
        <v>0</v>
      </c>
      <c r="N511" s="16">
        <f t="shared" si="406"/>
        <v>158</v>
      </c>
      <c r="O511" s="16">
        <f t="shared" si="407"/>
        <v>153</v>
      </c>
      <c r="P511" s="16">
        <f t="shared" si="408"/>
        <v>220</v>
      </c>
      <c r="Q511" s="16">
        <f t="shared" si="409"/>
        <v>104</v>
      </c>
      <c r="R511" s="16">
        <f t="shared" si="410"/>
        <v>32.31</v>
      </c>
      <c r="S511" s="30">
        <f t="shared" si="296"/>
        <v>1</v>
      </c>
      <c r="T511" s="16" t="str">
        <f t="shared" si="411"/>
        <v>HLHS</v>
      </c>
      <c r="U511" s="10">
        <f t="shared" si="297"/>
        <v>1</v>
      </c>
    </row>
    <row r="512" spans="1:21">
      <c r="A512" s="18">
        <v>76</v>
      </c>
      <c r="B512" s="13"/>
      <c r="C512" s="13"/>
      <c r="D512" s="13"/>
      <c r="E512" s="13"/>
      <c r="F512" s="13"/>
      <c r="G512" s="37"/>
      <c r="H512" s="16"/>
      <c r="I512" s="16"/>
      <c r="J512" s="16"/>
      <c r="K512" s="16"/>
      <c r="L512" s="16"/>
      <c r="M512" s="30">
        <f t="shared" si="295"/>
        <v>0</v>
      </c>
      <c r="N512" s="16">
        <f t="shared" si="406"/>
        <v>158</v>
      </c>
      <c r="O512" s="16">
        <f t="shared" si="407"/>
        <v>153</v>
      </c>
      <c r="P512" s="16">
        <f t="shared" si="408"/>
        <v>220</v>
      </c>
      <c r="Q512" s="16">
        <f t="shared" si="409"/>
        <v>104</v>
      </c>
      <c r="R512" s="16">
        <f t="shared" si="410"/>
        <v>32.31</v>
      </c>
      <c r="S512" s="30">
        <f t="shared" si="296"/>
        <v>1</v>
      </c>
      <c r="T512" s="16" t="str">
        <f t="shared" si="411"/>
        <v>HLHS</v>
      </c>
      <c r="U512" s="10">
        <f t="shared" si="297"/>
        <v>1</v>
      </c>
    </row>
    <row r="513" spans="1:21">
      <c r="A513" s="18">
        <v>76</v>
      </c>
      <c r="B513" s="13"/>
      <c r="C513" s="13"/>
      <c r="D513" s="13"/>
      <c r="E513" s="13"/>
      <c r="F513" s="13"/>
      <c r="G513" s="37"/>
      <c r="H513" s="16"/>
      <c r="I513" s="16"/>
      <c r="J513" s="16"/>
      <c r="K513" s="16"/>
      <c r="L513" s="16"/>
      <c r="M513" s="30">
        <f t="shared" si="295"/>
        <v>0</v>
      </c>
      <c r="N513" s="16">
        <f t="shared" si="406"/>
        <v>158</v>
      </c>
      <c r="O513" s="16">
        <f t="shared" si="407"/>
        <v>153</v>
      </c>
      <c r="P513" s="16">
        <f t="shared" si="408"/>
        <v>220</v>
      </c>
      <c r="Q513" s="16">
        <f t="shared" si="409"/>
        <v>104</v>
      </c>
      <c r="R513" s="16">
        <f t="shared" si="410"/>
        <v>32.31</v>
      </c>
      <c r="S513" s="30">
        <f t="shared" si="296"/>
        <v>1</v>
      </c>
      <c r="T513" s="16" t="str">
        <f t="shared" si="411"/>
        <v>HLHS</v>
      </c>
      <c r="U513" s="10">
        <f t="shared" si="297"/>
        <v>1</v>
      </c>
    </row>
    <row r="514" spans="1:21">
      <c r="A514" s="21">
        <v>77</v>
      </c>
      <c r="B514" s="22"/>
      <c r="C514" s="22" t="s">
        <v>35</v>
      </c>
      <c r="D514" s="22"/>
      <c r="E514" s="22"/>
      <c r="F514" s="22"/>
      <c r="G514" s="27"/>
      <c r="H514" s="24">
        <v>101.33333333333333</v>
      </c>
      <c r="I514" s="24">
        <v>107</v>
      </c>
      <c r="J514" s="24">
        <v>126</v>
      </c>
      <c r="K514" s="24">
        <v>71</v>
      </c>
      <c r="L514" s="24">
        <v>0</v>
      </c>
      <c r="M514" s="30">
        <f t="shared" si="295"/>
        <v>0</v>
      </c>
      <c r="N514" s="24"/>
      <c r="O514" s="24"/>
      <c r="P514" s="24"/>
      <c r="Q514" s="24"/>
      <c r="R514" s="24"/>
      <c r="S514" s="30">
        <f t="shared" si="296"/>
        <v>0</v>
      </c>
      <c r="T514" s="24" t="s">
        <v>31</v>
      </c>
      <c r="U514" s="10">
        <f t="shared" si="297"/>
        <v>4</v>
      </c>
    </row>
    <row r="515" spans="1:21">
      <c r="A515" s="18">
        <v>77</v>
      </c>
      <c r="B515" s="13"/>
      <c r="C515" s="13"/>
      <c r="D515" s="13"/>
      <c r="E515" s="13"/>
      <c r="F515" s="13"/>
      <c r="G515" s="37"/>
      <c r="H515" s="16"/>
      <c r="I515" s="16"/>
      <c r="J515" s="16"/>
      <c r="K515" s="16"/>
      <c r="L515" s="16"/>
      <c r="M515" s="30">
        <f t="shared" si="295"/>
        <v>0</v>
      </c>
      <c r="N515" s="16">
        <v>144</v>
      </c>
      <c r="O515" s="16">
        <v>124</v>
      </c>
      <c r="P515" s="16">
        <v>196</v>
      </c>
      <c r="Q515" s="16">
        <v>112</v>
      </c>
      <c r="R515" s="16">
        <v>0</v>
      </c>
      <c r="S515" s="30">
        <f t="shared" si="296"/>
        <v>0</v>
      </c>
      <c r="T515" s="16" t="str">
        <f>T514</f>
        <v>Aortic Anomaly</v>
      </c>
      <c r="U515" s="10">
        <f t="shared" si="297"/>
        <v>4</v>
      </c>
    </row>
    <row r="516" spans="1:21">
      <c r="A516" s="18">
        <v>77</v>
      </c>
      <c r="B516" s="13"/>
      <c r="C516" s="13"/>
      <c r="D516" s="13"/>
      <c r="E516" s="13"/>
      <c r="F516" s="13"/>
      <c r="G516" s="37"/>
      <c r="H516" s="16"/>
      <c r="I516" s="16"/>
      <c r="J516" s="16"/>
      <c r="K516" s="16"/>
      <c r="L516" s="16"/>
      <c r="M516" s="30">
        <f t="shared" si="295"/>
        <v>0</v>
      </c>
      <c r="N516" s="16">
        <f t="shared" ref="N516:N520" si="412">N515</f>
        <v>144</v>
      </c>
      <c r="O516" s="16">
        <f t="shared" ref="O516:O520" si="413">O515</f>
        <v>124</v>
      </c>
      <c r="P516" s="16">
        <f t="shared" ref="P516:P520" si="414">P515</f>
        <v>196</v>
      </c>
      <c r="Q516" s="16">
        <f t="shared" ref="Q516:Q520" si="415">Q515</f>
        <v>112</v>
      </c>
      <c r="R516" s="16">
        <f t="shared" ref="R516:R520" si="416">R515</f>
        <v>0</v>
      </c>
      <c r="S516" s="30">
        <f t="shared" si="296"/>
        <v>0</v>
      </c>
      <c r="T516" s="16" t="str">
        <f t="shared" ref="T516:T520" si="417">T515</f>
        <v>Aortic Anomaly</v>
      </c>
      <c r="U516" s="10">
        <f t="shared" si="297"/>
        <v>4</v>
      </c>
    </row>
    <row r="517" spans="1:21">
      <c r="A517" s="18">
        <v>77</v>
      </c>
      <c r="B517" s="13"/>
      <c r="C517" s="13"/>
      <c r="D517" s="13"/>
      <c r="E517" s="13"/>
      <c r="F517" s="13"/>
      <c r="G517" s="37"/>
      <c r="H517" s="16"/>
      <c r="I517" s="16"/>
      <c r="J517" s="16"/>
      <c r="K517" s="16"/>
      <c r="L517" s="16"/>
      <c r="M517" s="30">
        <f t="shared" si="295"/>
        <v>0</v>
      </c>
      <c r="N517" s="16">
        <f t="shared" si="412"/>
        <v>144</v>
      </c>
      <c r="O517" s="16">
        <f t="shared" si="413"/>
        <v>124</v>
      </c>
      <c r="P517" s="16">
        <f t="shared" si="414"/>
        <v>196</v>
      </c>
      <c r="Q517" s="16">
        <f t="shared" si="415"/>
        <v>112</v>
      </c>
      <c r="R517" s="16">
        <f t="shared" si="416"/>
        <v>0</v>
      </c>
      <c r="S517" s="30">
        <f t="shared" si="296"/>
        <v>0</v>
      </c>
      <c r="T517" s="16" t="str">
        <f t="shared" si="417"/>
        <v>Aortic Anomaly</v>
      </c>
      <c r="U517" s="10">
        <f t="shared" si="297"/>
        <v>4</v>
      </c>
    </row>
    <row r="518" spans="1:21">
      <c r="A518" s="18">
        <v>77</v>
      </c>
      <c r="B518" s="13"/>
      <c r="C518" s="13"/>
      <c r="D518" s="13"/>
      <c r="E518" s="13"/>
      <c r="F518" s="13"/>
      <c r="G518" s="37"/>
      <c r="H518" s="16"/>
      <c r="I518" s="16"/>
      <c r="J518" s="16"/>
      <c r="K518" s="16"/>
      <c r="L518" s="16"/>
      <c r="M518" s="30">
        <f t="shared" si="295"/>
        <v>0</v>
      </c>
      <c r="N518" s="16">
        <f t="shared" si="412"/>
        <v>144</v>
      </c>
      <c r="O518" s="16">
        <f t="shared" si="413"/>
        <v>124</v>
      </c>
      <c r="P518" s="16">
        <f t="shared" si="414"/>
        <v>196</v>
      </c>
      <c r="Q518" s="16">
        <f t="shared" si="415"/>
        <v>112</v>
      </c>
      <c r="R518" s="16">
        <f t="shared" si="416"/>
        <v>0</v>
      </c>
      <c r="S518" s="30">
        <f t="shared" si="296"/>
        <v>0</v>
      </c>
      <c r="T518" s="16" t="str">
        <f t="shared" si="417"/>
        <v>Aortic Anomaly</v>
      </c>
      <c r="U518" s="10">
        <f t="shared" si="297"/>
        <v>4</v>
      </c>
    </row>
    <row r="519" spans="1:21">
      <c r="A519" s="18">
        <v>77</v>
      </c>
      <c r="B519" s="13"/>
      <c r="C519" s="13"/>
      <c r="D519" s="13"/>
      <c r="E519" s="13"/>
      <c r="F519" s="13"/>
      <c r="G519" s="37"/>
      <c r="H519" s="16"/>
      <c r="I519" s="16"/>
      <c r="J519" s="16"/>
      <c r="K519" s="16"/>
      <c r="L519" s="16"/>
      <c r="M519" s="30">
        <f t="shared" si="295"/>
        <v>0</v>
      </c>
      <c r="N519" s="16">
        <f t="shared" si="412"/>
        <v>144</v>
      </c>
      <c r="O519" s="16">
        <f t="shared" si="413"/>
        <v>124</v>
      </c>
      <c r="P519" s="16">
        <f t="shared" si="414"/>
        <v>196</v>
      </c>
      <c r="Q519" s="16">
        <f t="shared" si="415"/>
        <v>112</v>
      </c>
      <c r="R519" s="16">
        <f t="shared" si="416"/>
        <v>0</v>
      </c>
      <c r="S519" s="30">
        <f t="shared" si="296"/>
        <v>0</v>
      </c>
      <c r="T519" s="16" t="str">
        <f t="shared" si="417"/>
        <v>Aortic Anomaly</v>
      </c>
      <c r="U519" s="10">
        <f t="shared" si="297"/>
        <v>4</v>
      </c>
    </row>
    <row r="520" spans="1:21">
      <c r="A520" s="18">
        <v>77</v>
      </c>
      <c r="B520" s="13"/>
      <c r="C520" s="13"/>
      <c r="D520" s="13"/>
      <c r="E520" s="13"/>
      <c r="F520" s="13"/>
      <c r="G520" s="37"/>
      <c r="H520" s="16"/>
      <c r="I520" s="16"/>
      <c r="J520" s="16"/>
      <c r="K520" s="16"/>
      <c r="L520" s="16"/>
      <c r="M520" s="30">
        <f t="shared" si="295"/>
        <v>0</v>
      </c>
      <c r="N520" s="16">
        <f t="shared" si="412"/>
        <v>144</v>
      </c>
      <c r="O520" s="16">
        <f t="shared" si="413"/>
        <v>124</v>
      </c>
      <c r="P520" s="16">
        <f t="shared" si="414"/>
        <v>196</v>
      </c>
      <c r="Q520" s="16">
        <f t="shared" si="415"/>
        <v>112</v>
      </c>
      <c r="R520" s="16">
        <f t="shared" si="416"/>
        <v>0</v>
      </c>
      <c r="S520" s="30">
        <f t="shared" si="296"/>
        <v>0</v>
      </c>
      <c r="T520" s="16" t="str">
        <f t="shared" si="417"/>
        <v>Aortic Anomaly</v>
      </c>
      <c r="U520" s="10">
        <f t="shared" si="297"/>
        <v>4</v>
      </c>
    </row>
    <row r="521" spans="1:21">
      <c r="A521" s="21">
        <v>78</v>
      </c>
      <c r="B521" s="22"/>
      <c r="C521" s="22" t="s">
        <v>35</v>
      </c>
      <c r="D521" s="22"/>
      <c r="E521" s="22"/>
      <c r="F521" s="22"/>
      <c r="G521" s="27"/>
      <c r="H521" s="24">
        <v>112.5</v>
      </c>
      <c r="I521" s="24">
        <v>112.5</v>
      </c>
      <c r="J521" s="24">
        <v>116</v>
      </c>
      <c r="K521" s="24">
        <v>109</v>
      </c>
      <c r="L521" s="24">
        <v>0</v>
      </c>
      <c r="M521" s="30">
        <f t="shared" si="295"/>
        <v>0</v>
      </c>
      <c r="N521" s="24"/>
      <c r="O521" s="24"/>
      <c r="P521" s="24"/>
      <c r="Q521" s="24"/>
      <c r="R521" s="24"/>
      <c r="S521" s="30">
        <f t="shared" si="296"/>
        <v>0</v>
      </c>
      <c r="T521" s="24" t="s">
        <v>29</v>
      </c>
      <c r="U521" s="10">
        <f t="shared" si="297"/>
        <v>2</v>
      </c>
    </row>
    <row r="522" spans="1:21">
      <c r="A522" s="18">
        <v>78</v>
      </c>
      <c r="B522" s="13"/>
      <c r="C522" s="13"/>
      <c r="D522" s="13"/>
      <c r="E522" s="13"/>
      <c r="F522" s="13"/>
      <c r="G522" s="37"/>
      <c r="H522" s="16"/>
      <c r="I522" s="16"/>
      <c r="J522" s="16"/>
      <c r="K522" s="16"/>
      <c r="L522" s="16"/>
      <c r="M522" s="30">
        <f t="shared" si="295"/>
        <v>0</v>
      </c>
      <c r="N522" s="16">
        <v>156.19999999999999</v>
      </c>
      <c r="O522" s="16">
        <v>145</v>
      </c>
      <c r="P522" s="16">
        <v>198</v>
      </c>
      <c r="Q522" s="16">
        <v>125</v>
      </c>
      <c r="R522" s="16">
        <v>0</v>
      </c>
      <c r="S522" s="30">
        <f t="shared" si="296"/>
        <v>0</v>
      </c>
      <c r="T522" s="16" t="str">
        <f>T521</f>
        <v>TGA</v>
      </c>
      <c r="U522" s="10">
        <f t="shared" si="297"/>
        <v>2</v>
      </c>
    </row>
    <row r="523" spans="1:21">
      <c r="A523" s="18">
        <v>78</v>
      </c>
      <c r="B523" s="13"/>
      <c r="C523" s="13"/>
      <c r="D523" s="13"/>
      <c r="E523" s="13"/>
      <c r="F523" s="13"/>
      <c r="G523" s="37"/>
      <c r="H523" s="16"/>
      <c r="I523" s="16"/>
      <c r="J523" s="16"/>
      <c r="K523" s="16"/>
      <c r="L523" s="16"/>
      <c r="M523" s="30">
        <f t="shared" si="295"/>
        <v>0</v>
      </c>
      <c r="N523" s="16">
        <f t="shared" ref="N523:N527" si="418">N522</f>
        <v>156.19999999999999</v>
      </c>
      <c r="O523" s="16">
        <f t="shared" ref="O523:O527" si="419">O522</f>
        <v>145</v>
      </c>
      <c r="P523" s="16">
        <f t="shared" ref="P523:P527" si="420">P522</f>
        <v>198</v>
      </c>
      <c r="Q523" s="16">
        <f t="shared" ref="Q523:Q527" si="421">Q522</f>
        <v>125</v>
      </c>
      <c r="R523" s="16">
        <f t="shared" ref="R523:R527" si="422">R522</f>
        <v>0</v>
      </c>
      <c r="S523" s="30">
        <f t="shared" si="296"/>
        <v>0</v>
      </c>
      <c r="T523" s="16" t="str">
        <f t="shared" ref="T523:T527" si="423">T522</f>
        <v>TGA</v>
      </c>
      <c r="U523" s="10">
        <f t="shared" si="297"/>
        <v>2</v>
      </c>
    </row>
    <row r="524" spans="1:21">
      <c r="A524" s="18">
        <v>78</v>
      </c>
      <c r="B524" s="13"/>
      <c r="C524" s="13"/>
      <c r="D524" s="13"/>
      <c r="E524" s="13"/>
      <c r="F524" s="13"/>
      <c r="G524" s="37"/>
      <c r="H524" s="16"/>
      <c r="I524" s="16"/>
      <c r="J524" s="16"/>
      <c r="K524" s="16"/>
      <c r="L524" s="16"/>
      <c r="M524" s="30">
        <f t="shared" si="295"/>
        <v>0</v>
      </c>
      <c r="N524" s="16">
        <f t="shared" si="418"/>
        <v>156.19999999999999</v>
      </c>
      <c r="O524" s="16">
        <f t="shared" si="419"/>
        <v>145</v>
      </c>
      <c r="P524" s="16">
        <f t="shared" si="420"/>
        <v>198</v>
      </c>
      <c r="Q524" s="16">
        <f t="shared" si="421"/>
        <v>125</v>
      </c>
      <c r="R524" s="16">
        <f t="shared" si="422"/>
        <v>0</v>
      </c>
      <c r="S524" s="30">
        <f t="shared" si="296"/>
        <v>0</v>
      </c>
      <c r="T524" s="16" t="str">
        <f t="shared" si="423"/>
        <v>TGA</v>
      </c>
      <c r="U524" s="10">
        <f t="shared" si="297"/>
        <v>2</v>
      </c>
    </row>
    <row r="525" spans="1:21">
      <c r="A525" s="18">
        <v>78</v>
      </c>
      <c r="B525" s="13"/>
      <c r="C525" s="13"/>
      <c r="D525" s="13"/>
      <c r="E525" s="13"/>
      <c r="F525" s="13"/>
      <c r="G525" s="37"/>
      <c r="H525" s="16"/>
      <c r="I525" s="16"/>
      <c r="J525" s="16"/>
      <c r="K525" s="16"/>
      <c r="L525" s="16"/>
      <c r="M525" s="30">
        <f t="shared" si="295"/>
        <v>0</v>
      </c>
      <c r="N525" s="16">
        <f t="shared" si="418"/>
        <v>156.19999999999999</v>
      </c>
      <c r="O525" s="16">
        <f t="shared" si="419"/>
        <v>145</v>
      </c>
      <c r="P525" s="16">
        <f t="shared" si="420"/>
        <v>198</v>
      </c>
      <c r="Q525" s="16">
        <f t="shared" si="421"/>
        <v>125</v>
      </c>
      <c r="R525" s="16">
        <f t="shared" si="422"/>
        <v>0</v>
      </c>
      <c r="S525" s="30">
        <f t="shared" si="296"/>
        <v>0</v>
      </c>
      <c r="T525" s="16" t="str">
        <f t="shared" si="423"/>
        <v>TGA</v>
      </c>
      <c r="U525" s="10">
        <f t="shared" si="297"/>
        <v>2</v>
      </c>
    </row>
    <row r="526" spans="1:21">
      <c r="A526" s="18">
        <v>78</v>
      </c>
      <c r="B526" s="13"/>
      <c r="C526" s="13"/>
      <c r="D526" s="13"/>
      <c r="E526" s="13"/>
      <c r="F526" s="13"/>
      <c r="G526" s="37"/>
      <c r="H526" s="16"/>
      <c r="I526" s="16"/>
      <c r="J526" s="16"/>
      <c r="K526" s="16"/>
      <c r="L526" s="16"/>
      <c r="M526" s="30">
        <f t="shared" si="295"/>
        <v>0</v>
      </c>
      <c r="N526" s="16">
        <f t="shared" si="418"/>
        <v>156.19999999999999</v>
      </c>
      <c r="O526" s="16">
        <f t="shared" si="419"/>
        <v>145</v>
      </c>
      <c r="P526" s="16">
        <f t="shared" si="420"/>
        <v>198</v>
      </c>
      <c r="Q526" s="16">
        <f t="shared" si="421"/>
        <v>125</v>
      </c>
      <c r="R526" s="16">
        <f t="shared" si="422"/>
        <v>0</v>
      </c>
      <c r="S526" s="30">
        <f t="shared" si="296"/>
        <v>0</v>
      </c>
      <c r="T526" s="16" t="str">
        <f t="shared" si="423"/>
        <v>TGA</v>
      </c>
      <c r="U526" s="10">
        <f t="shared" si="297"/>
        <v>2</v>
      </c>
    </row>
    <row r="527" spans="1:21">
      <c r="A527" s="18">
        <v>78</v>
      </c>
      <c r="B527" s="13"/>
      <c r="C527" s="13"/>
      <c r="D527" s="13"/>
      <c r="E527" s="13"/>
      <c r="F527" s="13"/>
      <c r="G527" s="37"/>
      <c r="H527" s="16"/>
      <c r="I527" s="16"/>
      <c r="J527" s="16"/>
      <c r="K527" s="16"/>
      <c r="L527" s="16"/>
      <c r="M527" s="30">
        <f t="shared" si="295"/>
        <v>0</v>
      </c>
      <c r="N527" s="16">
        <f t="shared" si="418"/>
        <v>156.19999999999999</v>
      </c>
      <c r="O527" s="16">
        <f t="shared" si="419"/>
        <v>145</v>
      </c>
      <c r="P527" s="16">
        <f t="shared" si="420"/>
        <v>198</v>
      </c>
      <c r="Q527" s="16">
        <f t="shared" si="421"/>
        <v>125</v>
      </c>
      <c r="R527" s="16">
        <f t="shared" si="422"/>
        <v>0</v>
      </c>
      <c r="S527" s="30">
        <f t="shared" si="296"/>
        <v>0</v>
      </c>
      <c r="T527" s="16" t="str">
        <f t="shared" si="423"/>
        <v>TGA</v>
      </c>
      <c r="U527" s="10">
        <f t="shared" si="297"/>
        <v>2</v>
      </c>
    </row>
    <row r="528" spans="1:21">
      <c r="A528" s="21">
        <v>79</v>
      </c>
      <c r="B528" s="22"/>
      <c r="C528" s="22" t="s">
        <v>35</v>
      </c>
      <c r="D528" s="22"/>
      <c r="E528" s="22"/>
      <c r="F528" s="22"/>
      <c r="G528" s="27"/>
      <c r="H528" s="24">
        <v>106.5</v>
      </c>
      <c r="I528" s="24">
        <v>106.5</v>
      </c>
      <c r="J528" s="24">
        <v>112</v>
      </c>
      <c r="K528" s="24">
        <v>101</v>
      </c>
      <c r="L528" s="24">
        <v>0</v>
      </c>
      <c r="M528" s="30">
        <f t="shared" si="295"/>
        <v>0</v>
      </c>
      <c r="N528" s="24"/>
      <c r="O528" s="24"/>
      <c r="P528" s="24"/>
      <c r="Q528" s="24"/>
      <c r="R528" s="24"/>
      <c r="S528" s="30">
        <f t="shared" si="296"/>
        <v>0</v>
      </c>
      <c r="T528" s="24" t="s">
        <v>30</v>
      </c>
      <c r="U528" s="10">
        <f t="shared" si="297"/>
        <v>3</v>
      </c>
    </row>
    <row r="529" spans="1:21">
      <c r="A529" s="18">
        <v>79</v>
      </c>
      <c r="B529" s="13"/>
      <c r="C529" s="13"/>
      <c r="D529" s="13"/>
      <c r="E529" s="13"/>
      <c r="F529" s="13"/>
      <c r="G529" s="37"/>
      <c r="H529" s="16"/>
      <c r="I529" s="16"/>
      <c r="J529" s="16"/>
      <c r="K529" s="16"/>
      <c r="L529" s="16"/>
      <c r="M529" s="30">
        <f t="shared" si="295"/>
        <v>0</v>
      </c>
      <c r="N529" s="16">
        <v>92.75</v>
      </c>
      <c r="O529" s="16">
        <v>90.5</v>
      </c>
      <c r="P529" s="16">
        <v>120</v>
      </c>
      <c r="Q529" s="16">
        <v>70</v>
      </c>
      <c r="R529" s="16">
        <v>21.79</v>
      </c>
      <c r="S529" s="30">
        <f t="shared" si="296"/>
        <v>1</v>
      </c>
      <c r="T529" s="16" t="str">
        <f>T528</f>
        <v>ToF</v>
      </c>
      <c r="U529" s="10">
        <f t="shared" si="297"/>
        <v>3</v>
      </c>
    </row>
    <row r="530" spans="1:21">
      <c r="A530" s="18">
        <v>79</v>
      </c>
      <c r="B530" s="13"/>
      <c r="C530" s="13"/>
      <c r="D530" s="13"/>
      <c r="E530" s="13"/>
      <c r="F530" s="13"/>
      <c r="G530" s="37"/>
      <c r="H530" s="16"/>
      <c r="I530" s="16"/>
      <c r="J530" s="16"/>
      <c r="K530" s="16"/>
      <c r="L530" s="16"/>
      <c r="M530" s="30">
        <f t="shared" si="295"/>
        <v>0</v>
      </c>
      <c r="N530" s="16">
        <f t="shared" ref="N530:N534" si="424">N529</f>
        <v>92.75</v>
      </c>
      <c r="O530" s="16">
        <f t="shared" ref="O530:O534" si="425">O529</f>
        <v>90.5</v>
      </c>
      <c r="P530" s="16">
        <f t="shared" ref="P530:P534" si="426">P529</f>
        <v>120</v>
      </c>
      <c r="Q530" s="16">
        <f t="shared" ref="Q530:Q534" si="427">Q529</f>
        <v>70</v>
      </c>
      <c r="R530" s="16">
        <f t="shared" ref="R530:R534" si="428">R529</f>
        <v>21.79</v>
      </c>
      <c r="S530" s="30">
        <f t="shared" si="296"/>
        <v>1</v>
      </c>
      <c r="T530" s="16" t="str">
        <f t="shared" ref="T530:T534" si="429">T529</f>
        <v>ToF</v>
      </c>
      <c r="U530" s="10">
        <f t="shared" si="297"/>
        <v>3</v>
      </c>
    </row>
    <row r="531" spans="1:21">
      <c r="A531" s="18">
        <v>79</v>
      </c>
      <c r="B531" s="13"/>
      <c r="C531" s="13"/>
      <c r="D531" s="13"/>
      <c r="E531" s="13"/>
      <c r="F531" s="13"/>
      <c r="G531" s="37"/>
      <c r="H531" s="16"/>
      <c r="I531" s="16"/>
      <c r="J531" s="16"/>
      <c r="K531" s="16"/>
      <c r="L531" s="16"/>
      <c r="M531" s="30">
        <f t="shared" si="295"/>
        <v>0</v>
      </c>
      <c r="N531" s="16">
        <f t="shared" si="424"/>
        <v>92.75</v>
      </c>
      <c r="O531" s="16">
        <f t="shared" si="425"/>
        <v>90.5</v>
      </c>
      <c r="P531" s="16">
        <f t="shared" si="426"/>
        <v>120</v>
      </c>
      <c r="Q531" s="16">
        <f t="shared" si="427"/>
        <v>70</v>
      </c>
      <c r="R531" s="16">
        <f t="shared" si="428"/>
        <v>21.79</v>
      </c>
      <c r="S531" s="30">
        <f t="shared" si="296"/>
        <v>1</v>
      </c>
      <c r="T531" s="16" t="str">
        <f t="shared" si="429"/>
        <v>ToF</v>
      </c>
      <c r="U531" s="10">
        <f t="shared" si="297"/>
        <v>3</v>
      </c>
    </row>
    <row r="532" spans="1:21">
      <c r="A532" s="18">
        <v>79</v>
      </c>
      <c r="B532" s="13"/>
      <c r="C532" s="13"/>
      <c r="D532" s="13"/>
      <c r="E532" s="13"/>
      <c r="F532" s="13"/>
      <c r="G532" s="37"/>
      <c r="H532" s="16"/>
      <c r="I532" s="16"/>
      <c r="J532" s="16"/>
      <c r="K532" s="16"/>
      <c r="L532" s="16"/>
      <c r="M532" s="30">
        <f t="shared" si="295"/>
        <v>0</v>
      </c>
      <c r="N532" s="16">
        <f t="shared" si="424"/>
        <v>92.75</v>
      </c>
      <c r="O532" s="16">
        <f t="shared" si="425"/>
        <v>90.5</v>
      </c>
      <c r="P532" s="16">
        <f t="shared" si="426"/>
        <v>120</v>
      </c>
      <c r="Q532" s="16">
        <f t="shared" si="427"/>
        <v>70</v>
      </c>
      <c r="R532" s="16">
        <f t="shared" si="428"/>
        <v>21.79</v>
      </c>
      <c r="S532" s="30">
        <f t="shared" si="296"/>
        <v>1</v>
      </c>
      <c r="T532" s="16" t="str">
        <f t="shared" si="429"/>
        <v>ToF</v>
      </c>
      <c r="U532" s="10">
        <f t="shared" si="297"/>
        <v>3</v>
      </c>
    </row>
    <row r="533" spans="1:21">
      <c r="A533" s="18">
        <v>79</v>
      </c>
      <c r="B533" s="13"/>
      <c r="C533" s="13"/>
      <c r="D533" s="13"/>
      <c r="E533" s="13"/>
      <c r="F533" s="13"/>
      <c r="G533" s="37"/>
      <c r="H533" s="16"/>
      <c r="I533" s="16"/>
      <c r="J533" s="16"/>
      <c r="K533" s="16"/>
      <c r="L533" s="16"/>
      <c r="M533" s="30">
        <f t="shared" si="295"/>
        <v>0</v>
      </c>
      <c r="N533" s="16">
        <f t="shared" si="424"/>
        <v>92.75</v>
      </c>
      <c r="O533" s="16">
        <f t="shared" si="425"/>
        <v>90.5</v>
      </c>
      <c r="P533" s="16">
        <f t="shared" si="426"/>
        <v>120</v>
      </c>
      <c r="Q533" s="16">
        <f t="shared" si="427"/>
        <v>70</v>
      </c>
      <c r="R533" s="16">
        <f t="shared" si="428"/>
        <v>21.79</v>
      </c>
      <c r="S533" s="30">
        <f t="shared" si="296"/>
        <v>1</v>
      </c>
      <c r="T533" s="16" t="str">
        <f t="shared" si="429"/>
        <v>ToF</v>
      </c>
      <c r="U533" s="10">
        <f t="shared" si="297"/>
        <v>3</v>
      </c>
    </row>
    <row r="534" spans="1:21">
      <c r="A534" s="18">
        <v>79</v>
      </c>
      <c r="B534" s="13"/>
      <c r="C534" s="13"/>
      <c r="D534" s="13"/>
      <c r="E534" s="13"/>
      <c r="F534" s="13"/>
      <c r="G534" s="37"/>
      <c r="H534" s="16"/>
      <c r="I534" s="16"/>
      <c r="J534" s="16"/>
      <c r="K534" s="16"/>
      <c r="L534" s="16"/>
      <c r="M534" s="30">
        <f t="shared" si="295"/>
        <v>0</v>
      </c>
      <c r="N534" s="16">
        <f t="shared" si="424"/>
        <v>92.75</v>
      </c>
      <c r="O534" s="16">
        <f t="shared" si="425"/>
        <v>90.5</v>
      </c>
      <c r="P534" s="16">
        <f t="shared" si="426"/>
        <v>120</v>
      </c>
      <c r="Q534" s="16">
        <f t="shared" si="427"/>
        <v>70</v>
      </c>
      <c r="R534" s="16">
        <f t="shared" si="428"/>
        <v>21.79</v>
      </c>
      <c r="S534" s="30">
        <f t="shared" si="296"/>
        <v>1</v>
      </c>
      <c r="T534" s="16" t="str">
        <f t="shared" si="429"/>
        <v>ToF</v>
      </c>
      <c r="U534" s="10">
        <f t="shared" si="297"/>
        <v>3</v>
      </c>
    </row>
    <row r="535" spans="1:21">
      <c r="A535" s="21">
        <v>80</v>
      </c>
      <c r="B535" s="22"/>
      <c r="C535" s="22" t="s">
        <v>35</v>
      </c>
      <c r="D535" s="22"/>
      <c r="E535" s="22"/>
      <c r="F535" s="22"/>
      <c r="G535" s="27"/>
      <c r="H535" s="24">
        <v>96</v>
      </c>
      <c r="I535" s="24">
        <v>96</v>
      </c>
      <c r="J535" s="24">
        <v>96</v>
      </c>
      <c r="K535" s="24">
        <v>96</v>
      </c>
      <c r="L535" s="24">
        <v>0</v>
      </c>
      <c r="M535" s="30">
        <f t="shared" si="295"/>
        <v>0</v>
      </c>
      <c r="N535" s="24"/>
      <c r="O535" s="24"/>
      <c r="P535" s="24"/>
      <c r="Q535" s="24"/>
      <c r="R535" s="24"/>
      <c r="S535" s="30">
        <f t="shared" si="296"/>
        <v>0</v>
      </c>
      <c r="T535" s="24" t="s">
        <v>31</v>
      </c>
      <c r="U535" s="10">
        <f t="shared" si="297"/>
        <v>4</v>
      </c>
    </row>
    <row r="536" spans="1:21">
      <c r="A536" s="18">
        <v>80</v>
      </c>
      <c r="B536" s="13"/>
      <c r="C536" s="13"/>
      <c r="D536" s="13"/>
      <c r="E536" s="13"/>
      <c r="F536" s="13"/>
      <c r="G536" s="37"/>
      <c r="H536" s="16"/>
      <c r="I536" s="16"/>
      <c r="J536" s="16"/>
      <c r="K536" s="16"/>
      <c r="L536" s="16"/>
      <c r="M536" s="30">
        <f t="shared" si="295"/>
        <v>0</v>
      </c>
      <c r="N536" s="16">
        <v>227.33333333333334</v>
      </c>
      <c r="O536" s="16">
        <v>194</v>
      </c>
      <c r="P536" s="16">
        <v>324</v>
      </c>
      <c r="Q536" s="16">
        <v>185</v>
      </c>
      <c r="R536" s="16">
        <v>385.07</v>
      </c>
      <c r="S536" s="30">
        <f t="shared" si="296"/>
        <v>2</v>
      </c>
      <c r="T536" s="16" t="str">
        <f>T535</f>
        <v>Aortic Anomaly</v>
      </c>
      <c r="U536" s="10">
        <f t="shared" si="297"/>
        <v>4</v>
      </c>
    </row>
    <row r="537" spans="1:21">
      <c r="A537" s="18">
        <v>80</v>
      </c>
      <c r="B537" s="13"/>
      <c r="C537" s="13"/>
      <c r="D537" s="13"/>
      <c r="E537" s="13"/>
      <c r="F537" s="13"/>
      <c r="G537" s="37"/>
      <c r="H537" s="16"/>
      <c r="I537" s="16"/>
      <c r="J537" s="16"/>
      <c r="K537" s="16"/>
      <c r="L537" s="16"/>
      <c r="M537" s="30">
        <f t="shared" si="295"/>
        <v>0</v>
      </c>
      <c r="N537" s="16">
        <f t="shared" ref="N537:N541" si="430">N536</f>
        <v>227.33333333333334</v>
      </c>
      <c r="O537" s="16">
        <f t="shared" ref="O537:O541" si="431">O536</f>
        <v>194</v>
      </c>
      <c r="P537" s="16">
        <f t="shared" ref="P537:P541" si="432">P536</f>
        <v>324</v>
      </c>
      <c r="Q537" s="16">
        <f t="shared" ref="Q537:Q541" si="433">Q536</f>
        <v>185</v>
      </c>
      <c r="R537" s="16">
        <f t="shared" ref="R537:R541" si="434">R536</f>
        <v>385.07</v>
      </c>
      <c r="S537" s="30">
        <f t="shared" si="296"/>
        <v>2</v>
      </c>
      <c r="T537" s="16" t="str">
        <f t="shared" ref="T537:T541" si="435">T536</f>
        <v>Aortic Anomaly</v>
      </c>
      <c r="U537" s="10">
        <f t="shared" si="297"/>
        <v>4</v>
      </c>
    </row>
    <row r="538" spans="1:21">
      <c r="A538" s="18">
        <v>80</v>
      </c>
      <c r="B538" s="13"/>
      <c r="C538" s="13"/>
      <c r="D538" s="13"/>
      <c r="E538" s="13"/>
      <c r="F538" s="13"/>
      <c r="G538" s="37"/>
      <c r="H538" s="16"/>
      <c r="I538" s="16"/>
      <c r="J538" s="16"/>
      <c r="K538" s="16"/>
      <c r="L538" s="16"/>
      <c r="M538" s="30">
        <f t="shared" si="295"/>
        <v>0</v>
      </c>
      <c r="N538" s="16">
        <f t="shared" si="430"/>
        <v>227.33333333333334</v>
      </c>
      <c r="O538" s="16">
        <f t="shared" si="431"/>
        <v>194</v>
      </c>
      <c r="P538" s="16">
        <f t="shared" si="432"/>
        <v>324</v>
      </c>
      <c r="Q538" s="16">
        <f t="shared" si="433"/>
        <v>185</v>
      </c>
      <c r="R538" s="16">
        <f t="shared" si="434"/>
        <v>385.07</v>
      </c>
      <c r="S538" s="30">
        <f t="shared" si="296"/>
        <v>2</v>
      </c>
      <c r="T538" s="16" t="str">
        <f t="shared" si="435"/>
        <v>Aortic Anomaly</v>
      </c>
      <c r="U538" s="10">
        <f t="shared" si="297"/>
        <v>4</v>
      </c>
    </row>
    <row r="539" spans="1:21">
      <c r="A539" s="18">
        <v>80</v>
      </c>
      <c r="B539" s="13"/>
      <c r="C539" s="13"/>
      <c r="D539" s="13"/>
      <c r="E539" s="13"/>
      <c r="F539" s="13"/>
      <c r="G539" s="37"/>
      <c r="H539" s="16"/>
      <c r="I539" s="16"/>
      <c r="J539" s="16"/>
      <c r="K539" s="16"/>
      <c r="L539" s="16"/>
      <c r="M539" s="30">
        <f t="shared" si="295"/>
        <v>0</v>
      </c>
      <c r="N539" s="16">
        <f t="shared" si="430"/>
        <v>227.33333333333334</v>
      </c>
      <c r="O539" s="16">
        <f t="shared" si="431"/>
        <v>194</v>
      </c>
      <c r="P539" s="16">
        <f t="shared" si="432"/>
        <v>324</v>
      </c>
      <c r="Q539" s="16">
        <f t="shared" si="433"/>
        <v>185</v>
      </c>
      <c r="R539" s="16">
        <f t="shared" si="434"/>
        <v>385.07</v>
      </c>
      <c r="S539" s="30">
        <f t="shared" si="296"/>
        <v>2</v>
      </c>
      <c r="T539" s="16" t="str">
        <f t="shared" si="435"/>
        <v>Aortic Anomaly</v>
      </c>
      <c r="U539" s="10">
        <f t="shared" si="297"/>
        <v>4</v>
      </c>
    </row>
    <row r="540" spans="1:21">
      <c r="A540" s="18">
        <v>80</v>
      </c>
      <c r="B540" s="13"/>
      <c r="C540" s="13"/>
      <c r="D540" s="13"/>
      <c r="E540" s="13"/>
      <c r="F540" s="13"/>
      <c r="G540" s="37"/>
      <c r="H540" s="16"/>
      <c r="I540" s="16"/>
      <c r="J540" s="16"/>
      <c r="K540" s="16"/>
      <c r="L540" s="16"/>
      <c r="M540" s="30">
        <f t="shared" si="295"/>
        <v>0</v>
      </c>
      <c r="N540" s="16">
        <f t="shared" si="430"/>
        <v>227.33333333333334</v>
      </c>
      <c r="O540" s="16">
        <f t="shared" si="431"/>
        <v>194</v>
      </c>
      <c r="P540" s="16">
        <f t="shared" si="432"/>
        <v>324</v>
      </c>
      <c r="Q540" s="16">
        <f t="shared" si="433"/>
        <v>185</v>
      </c>
      <c r="R540" s="16">
        <f t="shared" si="434"/>
        <v>385.07</v>
      </c>
      <c r="S540" s="30">
        <f t="shared" si="296"/>
        <v>2</v>
      </c>
      <c r="T540" s="16" t="str">
        <f t="shared" si="435"/>
        <v>Aortic Anomaly</v>
      </c>
      <c r="U540" s="10">
        <f t="shared" si="297"/>
        <v>4</v>
      </c>
    </row>
    <row r="541" spans="1:21">
      <c r="A541" s="18">
        <v>80</v>
      </c>
      <c r="B541" s="13"/>
      <c r="C541" s="13"/>
      <c r="D541" s="13"/>
      <c r="E541" s="13"/>
      <c r="F541" s="13"/>
      <c r="G541" s="37"/>
      <c r="H541" s="16"/>
      <c r="I541" s="16"/>
      <c r="J541" s="16"/>
      <c r="K541" s="16"/>
      <c r="L541" s="16"/>
      <c r="M541" s="30">
        <f t="shared" si="295"/>
        <v>0</v>
      </c>
      <c r="N541" s="16">
        <f t="shared" si="430"/>
        <v>227.33333333333334</v>
      </c>
      <c r="O541" s="16">
        <f t="shared" si="431"/>
        <v>194</v>
      </c>
      <c r="P541" s="16">
        <f t="shared" si="432"/>
        <v>324</v>
      </c>
      <c r="Q541" s="16">
        <f t="shared" si="433"/>
        <v>185</v>
      </c>
      <c r="R541" s="16">
        <f t="shared" si="434"/>
        <v>385.07</v>
      </c>
      <c r="S541" s="30">
        <f t="shared" si="296"/>
        <v>2</v>
      </c>
      <c r="T541" s="16" t="str">
        <f t="shared" si="435"/>
        <v>Aortic Anomaly</v>
      </c>
      <c r="U541" s="10">
        <f t="shared" si="297"/>
        <v>4</v>
      </c>
    </row>
    <row r="542" spans="1:21">
      <c r="A542" s="21">
        <v>81</v>
      </c>
      <c r="B542" s="22"/>
      <c r="C542" s="22" t="s">
        <v>35</v>
      </c>
      <c r="D542" s="22"/>
      <c r="E542" s="22"/>
      <c r="F542" s="22"/>
      <c r="G542" s="27"/>
      <c r="H542" s="24">
        <v>90</v>
      </c>
      <c r="I542" s="24">
        <v>90</v>
      </c>
      <c r="J542" s="24">
        <v>97</v>
      </c>
      <c r="K542" s="24">
        <v>83</v>
      </c>
      <c r="L542" s="24">
        <v>0</v>
      </c>
      <c r="M542" s="30">
        <f t="shared" si="295"/>
        <v>0</v>
      </c>
      <c r="N542" s="24"/>
      <c r="O542" s="24"/>
      <c r="P542" s="24"/>
      <c r="Q542" s="24"/>
      <c r="R542" s="24"/>
      <c r="S542" s="30">
        <f t="shared" si="296"/>
        <v>0</v>
      </c>
      <c r="T542" s="24" t="s">
        <v>28</v>
      </c>
      <c r="U542" s="10">
        <f t="shared" si="297"/>
        <v>1</v>
      </c>
    </row>
    <row r="543" spans="1:21">
      <c r="A543" s="18">
        <v>81</v>
      </c>
      <c r="B543" s="13"/>
      <c r="C543" s="13"/>
      <c r="D543" s="13"/>
      <c r="E543" s="13"/>
      <c r="F543" s="13"/>
      <c r="G543" s="37"/>
      <c r="H543" s="16"/>
      <c r="I543" s="16"/>
      <c r="J543" s="16"/>
      <c r="K543" s="16"/>
      <c r="L543" s="16"/>
      <c r="M543" s="30">
        <f t="shared" si="295"/>
        <v>0</v>
      </c>
      <c r="N543" s="16">
        <v>137.80000000000001</v>
      </c>
      <c r="O543" s="16">
        <v>139</v>
      </c>
      <c r="P543" s="16">
        <v>170</v>
      </c>
      <c r="Q543" s="16">
        <v>105</v>
      </c>
      <c r="R543" s="16">
        <v>49.5</v>
      </c>
      <c r="S543" s="30">
        <f t="shared" si="296"/>
        <v>1</v>
      </c>
      <c r="T543" s="16" t="str">
        <f>T542</f>
        <v>HLHS</v>
      </c>
      <c r="U543" s="10">
        <f t="shared" si="297"/>
        <v>1</v>
      </c>
    </row>
    <row r="544" spans="1:21">
      <c r="A544" s="18">
        <v>81</v>
      </c>
      <c r="B544" s="13"/>
      <c r="C544" s="13"/>
      <c r="D544" s="13"/>
      <c r="E544" s="13"/>
      <c r="F544" s="13"/>
      <c r="G544" s="37"/>
      <c r="H544" s="16"/>
      <c r="I544" s="16"/>
      <c r="J544" s="16"/>
      <c r="K544" s="16"/>
      <c r="L544" s="16"/>
      <c r="M544" s="30">
        <f t="shared" si="295"/>
        <v>0</v>
      </c>
      <c r="N544" s="16">
        <f t="shared" ref="N544:N548" si="436">N543</f>
        <v>137.80000000000001</v>
      </c>
      <c r="O544" s="16">
        <f t="shared" ref="O544:O548" si="437">O543</f>
        <v>139</v>
      </c>
      <c r="P544" s="16">
        <f t="shared" ref="P544:P548" si="438">P543</f>
        <v>170</v>
      </c>
      <c r="Q544" s="16">
        <f t="shared" ref="Q544:Q548" si="439">Q543</f>
        <v>105</v>
      </c>
      <c r="R544" s="16">
        <f t="shared" ref="R544:R548" si="440">R543</f>
        <v>49.5</v>
      </c>
      <c r="S544" s="30">
        <f t="shared" si="296"/>
        <v>1</v>
      </c>
      <c r="T544" s="16" t="str">
        <f t="shared" ref="T544:T548" si="441">T543</f>
        <v>HLHS</v>
      </c>
      <c r="U544" s="10">
        <f t="shared" si="297"/>
        <v>1</v>
      </c>
    </row>
    <row r="545" spans="1:21">
      <c r="A545" s="18">
        <v>81</v>
      </c>
      <c r="B545" s="13"/>
      <c r="C545" s="13"/>
      <c r="D545" s="13"/>
      <c r="E545" s="13"/>
      <c r="F545" s="13"/>
      <c r="G545" s="37"/>
      <c r="H545" s="16"/>
      <c r="I545" s="16"/>
      <c r="J545" s="16"/>
      <c r="K545" s="16"/>
      <c r="L545" s="16"/>
      <c r="M545" s="30">
        <f t="shared" si="295"/>
        <v>0</v>
      </c>
      <c r="N545" s="16">
        <f t="shared" si="436"/>
        <v>137.80000000000001</v>
      </c>
      <c r="O545" s="16">
        <f t="shared" si="437"/>
        <v>139</v>
      </c>
      <c r="P545" s="16">
        <f t="shared" si="438"/>
        <v>170</v>
      </c>
      <c r="Q545" s="16">
        <f t="shared" si="439"/>
        <v>105</v>
      </c>
      <c r="R545" s="16">
        <f t="shared" si="440"/>
        <v>49.5</v>
      </c>
      <c r="S545" s="30">
        <f t="shared" si="296"/>
        <v>1</v>
      </c>
      <c r="T545" s="16" t="str">
        <f t="shared" si="441"/>
        <v>HLHS</v>
      </c>
      <c r="U545" s="10">
        <f t="shared" si="297"/>
        <v>1</v>
      </c>
    </row>
    <row r="546" spans="1:21">
      <c r="A546" s="18">
        <v>81</v>
      </c>
      <c r="B546" s="13"/>
      <c r="C546" s="13"/>
      <c r="D546" s="13"/>
      <c r="E546" s="13"/>
      <c r="F546" s="13"/>
      <c r="G546" s="37"/>
      <c r="H546" s="16"/>
      <c r="I546" s="16"/>
      <c r="J546" s="16"/>
      <c r="K546" s="16"/>
      <c r="L546" s="16"/>
      <c r="M546" s="30">
        <f t="shared" si="295"/>
        <v>0</v>
      </c>
      <c r="N546" s="16">
        <f t="shared" si="436"/>
        <v>137.80000000000001</v>
      </c>
      <c r="O546" s="16">
        <f t="shared" si="437"/>
        <v>139</v>
      </c>
      <c r="P546" s="16">
        <f t="shared" si="438"/>
        <v>170</v>
      </c>
      <c r="Q546" s="16">
        <f t="shared" si="439"/>
        <v>105</v>
      </c>
      <c r="R546" s="16">
        <f t="shared" si="440"/>
        <v>49.5</v>
      </c>
      <c r="S546" s="30">
        <f t="shared" si="296"/>
        <v>1</v>
      </c>
      <c r="T546" s="16" t="str">
        <f t="shared" si="441"/>
        <v>HLHS</v>
      </c>
      <c r="U546" s="10">
        <f t="shared" si="297"/>
        <v>1</v>
      </c>
    </row>
    <row r="547" spans="1:21">
      <c r="A547" s="18">
        <v>81</v>
      </c>
      <c r="B547" s="13"/>
      <c r="C547" s="13"/>
      <c r="D547" s="13"/>
      <c r="E547" s="13"/>
      <c r="F547" s="13"/>
      <c r="G547" s="37"/>
      <c r="H547" s="16"/>
      <c r="I547" s="16"/>
      <c r="J547" s="16"/>
      <c r="K547" s="16"/>
      <c r="L547" s="16"/>
      <c r="M547" s="30">
        <f t="shared" si="295"/>
        <v>0</v>
      </c>
      <c r="N547" s="16">
        <f t="shared" si="436"/>
        <v>137.80000000000001</v>
      </c>
      <c r="O547" s="16">
        <f t="shared" si="437"/>
        <v>139</v>
      </c>
      <c r="P547" s="16">
        <f t="shared" si="438"/>
        <v>170</v>
      </c>
      <c r="Q547" s="16">
        <f t="shared" si="439"/>
        <v>105</v>
      </c>
      <c r="R547" s="16">
        <f t="shared" si="440"/>
        <v>49.5</v>
      </c>
      <c r="S547" s="30">
        <f t="shared" si="296"/>
        <v>1</v>
      </c>
      <c r="T547" s="16" t="str">
        <f t="shared" si="441"/>
        <v>HLHS</v>
      </c>
      <c r="U547" s="10">
        <f t="shared" si="297"/>
        <v>1</v>
      </c>
    </row>
    <row r="548" spans="1:21">
      <c r="A548" s="18">
        <v>81</v>
      </c>
      <c r="B548" s="13"/>
      <c r="C548" s="13"/>
      <c r="D548" s="13"/>
      <c r="E548" s="13"/>
      <c r="F548" s="13"/>
      <c r="G548" s="37"/>
      <c r="H548" s="16"/>
      <c r="I548" s="16"/>
      <c r="J548" s="16"/>
      <c r="K548" s="16"/>
      <c r="L548" s="16"/>
      <c r="M548" s="30">
        <f t="shared" si="295"/>
        <v>0</v>
      </c>
      <c r="N548" s="16">
        <f t="shared" si="436"/>
        <v>137.80000000000001</v>
      </c>
      <c r="O548" s="16">
        <f t="shared" si="437"/>
        <v>139</v>
      </c>
      <c r="P548" s="16">
        <f t="shared" si="438"/>
        <v>170</v>
      </c>
      <c r="Q548" s="16">
        <f t="shared" si="439"/>
        <v>105</v>
      </c>
      <c r="R548" s="16">
        <f t="shared" si="440"/>
        <v>49.5</v>
      </c>
      <c r="S548" s="30">
        <f t="shared" si="296"/>
        <v>1</v>
      </c>
      <c r="T548" s="16" t="str">
        <f t="shared" si="441"/>
        <v>HLHS</v>
      </c>
      <c r="U548" s="10">
        <f t="shared" si="297"/>
        <v>1</v>
      </c>
    </row>
    <row r="549" spans="1:21">
      <c r="A549" s="21">
        <v>82</v>
      </c>
      <c r="B549" s="22"/>
      <c r="C549" s="22" t="s">
        <v>35</v>
      </c>
      <c r="D549" s="22"/>
      <c r="E549" s="22"/>
      <c r="F549" s="22"/>
      <c r="G549" s="27"/>
      <c r="H549" s="24">
        <v>77</v>
      </c>
      <c r="I549" s="24">
        <v>77</v>
      </c>
      <c r="J549" s="24">
        <v>77</v>
      </c>
      <c r="K549" s="24">
        <v>77</v>
      </c>
      <c r="L549" s="24">
        <v>408.04</v>
      </c>
      <c r="M549" s="30">
        <f t="shared" si="295"/>
        <v>2</v>
      </c>
      <c r="N549" s="24"/>
      <c r="O549" s="24"/>
      <c r="P549" s="24"/>
      <c r="Q549" s="24"/>
      <c r="R549" s="24"/>
      <c r="S549" s="30">
        <f t="shared" si="296"/>
        <v>0</v>
      </c>
      <c r="T549" s="24" t="s">
        <v>52</v>
      </c>
      <c r="U549" s="10">
        <f t="shared" si="297"/>
        <v>5</v>
      </c>
    </row>
    <row r="550" spans="1:21">
      <c r="A550" s="18">
        <v>82</v>
      </c>
      <c r="B550" s="13"/>
      <c r="C550" s="13"/>
      <c r="D550" s="13"/>
      <c r="E550" s="13"/>
      <c r="F550" s="13"/>
      <c r="G550" s="37"/>
      <c r="H550" s="16"/>
      <c r="I550" s="16"/>
      <c r="J550" s="16"/>
      <c r="K550" s="16"/>
      <c r="L550" s="16"/>
      <c r="M550" s="30">
        <f t="shared" si="295"/>
        <v>0</v>
      </c>
      <c r="N550" s="16">
        <v>109</v>
      </c>
      <c r="O550" s="16">
        <v>109</v>
      </c>
      <c r="P550" s="16">
        <v>118</v>
      </c>
      <c r="Q550" s="16">
        <v>101</v>
      </c>
      <c r="R550" s="16">
        <v>207.82</v>
      </c>
      <c r="S550" s="30">
        <f t="shared" si="296"/>
        <v>2</v>
      </c>
      <c r="T550" s="10" t="str">
        <f>T549</f>
        <v>Ebstein's Anomaly</v>
      </c>
      <c r="U550" s="10">
        <f t="shared" si="297"/>
        <v>5</v>
      </c>
    </row>
    <row r="551" spans="1:21">
      <c r="A551" s="18">
        <v>82</v>
      </c>
      <c r="B551" s="13"/>
      <c r="C551" s="13"/>
      <c r="D551" s="13"/>
      <c r="E551" s="13"/>
      <c r="F551" s="13"/>
      <c r="G551" s="37"/>
      <c r="H551" s="16"/>
      <c r="I551" s="16"/>
      <c r="J551" s="16"/>
      <c r="K551" s="16"/>
      <c r="L551" s="16"/>
      <c r="M551" s="30">
        <f t="shared" si="295"/>
        <v>0</v>
      </c>
      <c r="N551" s="16">
        <f t="shared" ref="N551:N555" si="442">N550</f>
        <v>109</v>
      </c>
      <c r="O551" s="16">
        <f t="shared" ref="O551:O555" si="443">O550</f>
        <v>109</v>
      </c>
      <c r="P551" s="16">
        <f t="shared" ref="P551:P555" si="444">P550</f>
        <v>118</v>
      </c>
      <c r="Q551" s="16">
        <f t="shared" ref="Q551:Q555" si="445">Q550</f>
        <v>101</v>
      </c>
      <c r="R551" s="16">
        <f t="shared" ref="R551:R555" si="446">R550</f>
        <v>207.82</v>
      </c>
      <c r="S551" s="30">
        <f t="shared" si="296"/>
        <v>2</v>
      </c>
      <c r="T551" s="10" t="str">
        <f t="shared" ref="T551:T555" si="447">T550</f>
        <v>Ebstein's Anomaly</v>
      </c>
      <c r="U551" s="10">
        <f t="shared" si="297"/>
        <v>5</v>
      </c>
    </row>
    <row r="552" spans="1:21">
      <c r="A552" s="18">
        <v>82</v>
      </c>
      <c r="B552" s="13"/>
      <c r="C552" s="13"/>
      <c r="D552" s="13"/>
      <c r="E552" s="13"/>
      <c r="F552" s="13"/>
      <c r="G552" s="37"/>
      <c r="H552" s="16"/>
      <c r="I552" s="16"/>
      <c r="J552" s="16"/>
      <c r="K552" s="16"/>
      <c r="L552" s="16"/>
      <c r="M552" s="30">
        <f t="shared" si="295"/>
        <v>0</v>
      </c>
      <c r="N552" s="16">
        <f t="shared" si="442"/>
        <v>109</v>
      </c>
      <c r="O552" s="16">
        <f t="shared" si="443"/>
        <v>109</v>
      </c>
      <c r="P552" s="16">
        <f t="shared" si="444"/>
        <v>118</v>
      </c>
      <c r="Q552" s="16">
        <f t="shared" si="445"/>
        <v>101</v>
      </c>
      <c r="R552" s="16">
        <f t="shared" si="446"/>
        <v>207.82</v>
      </c>
      <c r="S552" s="30">
        <f t="shared" si="296"/>
        <v>2</v>
      </c>
      <c r="T552" s="10" t="str">
        <f t="shared" si="447"/>
        <v>Ebstein's Anomaly</v>
      </c>
      <c r="U552" s="10">
        <f t="shared" si="297"/>
        <v>5</v>
      </c>
    </row>
    <row r="553" spans="1:21">
      <c r="A553" s="18">
        <v>82</v>
      </c>
      <c r="B553" s="13"/>
      <c r="C553" s="13"/>
      <c r="D553" s="13"/>
      <c r="E553" s="13"/>
      <c r="F553" s="13"/>
      <c r="G553" s="37"/>
      <c r="H553" s="16"/>
      <c r="I553" s="16"/>
      <c r="J553" s="16"/>
      <c r="K553" s="16"/>
      <c r="L553" s="16"/>
      <c r="M553" s="30">
        <f t="shared" si="295"/>
        <v>0</v>
      </c>
      <c r="N553" s="16">
        <f t="shared" si="442"/>
        <v>109</v>
      </c>
      <c r="O553" s="16">
        <f t="shared" si="443"/>
        <v>109</v>
      </c>
      <c r="P553" s="16">
        <f t="shared" si="444"/>
        <v>118</v>
      </c>
      <c r="Q553" s="16">
        <f t="shared" si="445"/>
        <v>101</v>
      </c>
      <c r="R553" s="16">
        <f t="shared" si="446"/>
        <v>207.82</v>
      </c>
      <c r="S553" s="30">
        <f t="shared" si="296"/>
        <v>2</v>
      </c>
      <c r="T553" s="10" t="str">
        <f t="shared" si="447"/>
        <v>Ebstein's Anomaly</v>
      </c>
      <c r="U553" s="10">
        <f t="shared" si="297"/>
        <v>5</v>
      </c>
    </row>
    <row r="554" spans="1:21">
      <c r="A554" s="18">
        <v>82</v>
      </c>
      <c r="B554" s="13"/>
      <c r="C554" s="13"/>
      <c r="D554" s="13"/>
      <c r="E554" s="13"/>
      <c r="F554" s="13"/>
      <c r="G554" s="37"/>
      <c r="H554" s="16"/>
      <c r="I554" s="16"/>
      <c r="J554" s="16"/>
      <c r="K554" s="16"/>
      <c r="L554" s="16"/>
      <c r="M554" s="30">
        <f t="shared" si="295"/>
        <v>0</v>
      </c>
      <c r="N554" s="16">
        <f t="shared" si="442"/>
        <v>109</v>
      </c>
      <c r="O554" s="16">
        <f t="shared" si="443"/>
        <v>109</v>
      </c>
      <c r="P554" s="16">
        <f t="shared" si="444"/>
        <v>118</v>
      </c>
      <c r="Q554" s="16">
        <f t="shared" si="445"/>
        <v>101</v>
      </c>
      <c r="R554" s="16">
        <f t="shared" si="446"/>
        <v>207.82</v>
      </c>
      <c r="S554" s="30">
        <f t="shared" si="296"/>
        <v>2</v>
      </c>
      <c r="T554" s="10" t="str">
        <f t="shared" si="447"/>
        <v>Ebstein's Anomaly</v>
      </c>
      <c r="U554" s="10">
        <f t="shared" si="297"/>
        <v>5</v>
      </c>
    </row>
    <row r="555" spans="1:21">
      <c r="A555" s="42">
        <v>82</v>
      </c>
      <c r="B555" s="39"/>
      <c r="C555" s="39"/>
      <c r="D555" s="39"/>
      <c r="E555" s="39"/>
      <c r="F555" s="39"/>
      <c r="G555" s="40"/>
      <c r="H555" s="41"/>
      <c r="I555" s="41"/>
      <c r="J555" s="41"/>
      <c r="K555" s="41"/>
      <c r="L555" s="41"/>
      <c r="M555" s="30">
        <f t="shared" si="295"/>
        <v>0</v>
      </c>
      <c r="N555" s="16">
        <f t="shared" si="442"/>
        <v>109</v>
      </c>
      <c r="O555" s="16">
        <f t="shared" si="443"/>
        <v>109</v>
      </c>
      <c r="P555" s="16">
        <f t="shared" si="444"/>
        <v>118</v>
      </c>
      <c r="Q555" s="16">
        <f t="shared" si="445"/>
        <v>101</v>
      </c>
      <c r="R555" s="16">
        <f t="shared" si="446"/>
        <v>207.82</v>
      </c>
      <c r="S555" s="30">
        <f t="shared" si="296"/>
        <v>2</v>
      </c>
      <c r="T555" s="10" t="str">
        <f t="shared" si="447"/>
        <v>Ebstein's Anomaly</v>
      </c>
      <c r="U555" s="10">
        <f t="shared" si="297"/>
        <v>5</v>
      </c>
    </row>
    <row r="556" spans="1:21">
      <c r="A556" s="21">
        <v>83</v>
      </c>
      <c r="B556" s="22"/>
      <c r="C556" s="22" t="s">
        <v>35</v>
      </c>
      <c r="D556" s="22"/>
      <c r="E556" s="22"/>
      <c r="F556" s="22"/>
      <c r="G556" s="27"/>
      <c r="H556" s="24">
        <v>99</v>
      </c>
      <c r="I556" s="24">
        <v>99</v>
      </c>
      <c r="J556" s="24">
        <v>108</v>
      </c>
      <c r="K556" s="24">
        <v>90</v>
      </c>
      <c r="L556" s="24">
        <v>0</v>
      </c>
      <c r="M556" s="30">
        <f t="shared" si="295"/>
        <v>0</v>
      </c>
      <c r="N556" s="24"/>
      <c r="O556" s="24"/>
      <c r="P556" s="24"/>
      <c r="Q556" s="24"/>
      <c r="R556" s="24"/>
      <c r="S556" s="30">
        <f t="shared" si="296"/>
        <v>0</v>
      </c>
      <c r="T556" s="24" t="s">
        <v>29</v>
      </c>
      <c r="U556" s="10">
        <f t="shared" si="297"/>
        <v>2</v>
      </c>
    </row>
    <row r="557" spans="1:21">
      <c r="A557" s="18">
        <v>83</v>
      </c>
      <c r="B557" s="13"/>
      <c r="C557" s="13"/>
      <c r="D557" s="13"/>
      <c r="E557" s="13"/>
      <c r="F557" s="13"/>
      <c r="G557" s="37"/>
      <c r="H557" s="16"/>
      <c r="I557" s="16"/>
      <c r="J557" s="16"/>
      <c r="K557" s="16"/>
      <c r="L557" s="16"/>
      <c r="M557" s="30">
        <f t="shared" si="295"/>
        <v>0</v>
      </c>
      <c r="N557" s="16">
        <v>170.2</v>
      </c>
      <c r="O557" s="16">
        <v>165</v>
      </c>
      <c r="P557" s="16">
        <v>197</v>
      </c>
      <c r="Q557" s="16">
        <v>144</v>
      </c>
      <c r="R557" s="16">
        <v>0</v>
      </c>
      <c r="S557" s="30">
        <f t="shared" si="296"/>
        <v>0</v>
      </c>
      <c r="T557" s="16" t="str">
        <f>T556</f>
        <v>TGA</v>
      </c>
      <c r="U557" s="10">
        <f t="shared" si="297"/>
        <v>2</v>
      </c>
    </row>
    <row r="558" spans="1:21">
      <c r="A558" s="18">
        <v>83</v>
      </c>
      <c r="B558" s="13"/>
      <c r="C558" s="13"/>
      <c r="D558" s="13"/>
      <c r="E558" s="13"/>
      <c r="F558" s="13"/>
      <c r="G558" s="37"/>
      <c r="H558" s="16"/>
      <c r="I558" s="16"/>
      <c r="J558" s="16"/>
      <c r="K558" s="16"/>
      <c r="L558" s="16"/>
      <c r="M558" s="30">
        <f t="shared" si="295"/>
        <v>0</v>
      </c>
      <c r="N558" s="16">
        <f t="shared" ref="N558:N562" si="448">N557</f>
        <v>170.2</v>
      </c>
      <c r="O558" s="16">
        <f t="shared" ref="O558:O562" si="449">O557</f>
        <v>165</v>
      </c>
      <c r="P558" s="16">
        <f t="shared" ref="P558:P562" si="450">P557</f>
        <v>197</v>
      </c>
      <c r="Q558" s="16">
        <f t="shared" ref="Q558:Q562" si="451">Q557</f>
        <v>144</v>
      </c>
      <c r="R558" s="16">
        <f t="shared" ref="R558:R562" si="452">R557</f>
        <v>0</v>
      </c>
      <c r="S558" s="30">
        <f t="shared" si="296"/>
        <v>0</v>
      </c>
      <c r="T558" s="16" t="str">
        <f t="shared" ref="T558:T562" si="453">T557</f>
        <v>TGA</v>
      </c>
      <c r="U558" s="10">
        <f t="shared" si="297"/>
        <v>2</v>
      </c>
    </row>
    <row r="559" spans="1:21">
      <c r="A559" s="18">
        <v>83</v>
      </c>
      <c r="B559" s="13"/>
      <c r="C559" s="13"/>
      <c r="D559" s="13"/>
      <c r="E559" s="13"/>
      <c r="F559" s="13"/>
      <c r="G559" s="37"/>
      <c r="H559" s="16"/>
      <c r="I559" s="16"/>
      <c r="J559" s="16"/>
      <c r="K559" s="16"/>
      <c r="L559" s="16"/>
      <c r="M559" s="30">
        <f t="shared" si="295"/>
        <v>0</v>
      </c>
      <c r="N559" s="16">
        <f t="shared" si="448"/>
        <v>170.2</v>
      </c>
      <c r="O559" s="16">
        <f t="shared" si="449"/>
        <v>165</v>
      </c>
      <c r="P559" s="16">
        <f t="shared" si="450"/>
        <v>197</v>
      </c>
      <c r="Q559" s="16">
        <f t="shared" si="451"/>
        <v>144</v>
      </c>
      <c r="R559" s="16">
        <f t="shared" si="452"/>
        <v>0</v>
      </c>
      <c r="S559" s="30">
        <f t="shared" si="296"/>
        <v>0</v>
      </c>
      <c r="T559" s="16" t="str">
        <f t="shared" si="453"/>
        <v>TGA</v>
      </c>
      <c r="U559" s="10">
        <f t="shared" si="297"/>
        <v>2</v>
      </c>
    </row>
    <row r="560" spans="1:21">
      <c r="A560" s="18">
        <v>83</v>
      </c>
      <c r="B560" s="13"/>
      <c r="C560" s="13"/>
      <c r="D560" s="13"/>
      <c r="E560" s="13"/>
      <c r="F560" s="13"/>
      <c r="G560" s="37"/>
      <c r="H560" s="16"/>
      <c r="I560" s="16"/>
      <c r="J560" s="16"/>
      <c r="K560" s="16"/>
      <c r="L560" s="16"/>
      <c r="M560" s="30">
        <f t="shared" si="295"/>
        <v>0</v>
      </c>
      <c r="N560" s="16">
        <f t="shared" si="448"/>
        <v>170.2</v>
      </c>
      <c r="O560" s="16">
        <f t="shared" si="449"/>
        <v>165</v>
      </c>
      <c r="P560" s="16">
        <f t="shared" si="450"/>
        <v>197</v>
      </c>
      <c r="Q560" s="16">
        <f t="shared" si="451"/>
        <v>144</v>
      </c>
      <c r="R560" s="16">
        <f t="shared" si="452"/>
        <v>0</v>
      </c>
      <c r="S560" s="30">
        <f t="shared" si="296"/>
        <v>0</v>
      </c>
      <c r="T560" s="16" t="str">
        <f t="shared" si="453"/>
        <v>TGA</v>
      </c>
      <c r="U560" s="10">
        <f t="shared" si="297"/>
        <v>2</v>
      </c>
    </row>
    <row r="561" spans="1:21">
      <c r="A561" s="18">
        <v>83</v>
      </c>
      <c r="B561" s="13"/>
      <c r="C561" s="13"/>
      <c r="D561" s="13"/>
      <c r="E561" s="13"/>
      <c r="F561" s="13"/>
      <c r="G561" s="37"/>
      <c r="H561" s="16"/>
      <c r="I561" s="16"/>
      <c r="J561" s="16"/>
      <c r="K561" s="16"/>
      <c r="L561" s="16"/>
      <c r="M561" s="30">
        <f t="shared" si="295"/>
        <v>0</v>
      </c>
      <c r="N561" s="16">
        <f t="shared" si="448"/>
        <v>170.2</v>
      </c>
      <c r="O561" s="16">
        <f t="shared" si="449"/>
        <v>165</v>
      </c>
      <c r="P561" s="16">
        <f t="shared" si="450"/>
        <v>197</v>
      </c>
      <c r="Q561" s="16">
        <f t="shared" si="451"/>
        <v>144</v>
      </c>
      <c r="R561" s="16">
        <f t="shared" si="452"/>
        <v>0</v>
      </c>
      <c r="S561" s="30">
        <f t="shared" si="296"/>
        <v>0</v>
      </c>
      <c r="T561" s="16" t="str">
        <f t="shared" si="453"/>
        <v>TGA</v>
      </c>
      <c r="U561" s="10">
        <f t="shared" si="297"/>
        <v>2</v>
      </c>
    </row>
    <row r="562" spans="1:21">
      <c r="A562" s="18">
        <v>83</v>
      </c>
      <c r="B562" s="13"/>
      <c r="C562" s="13"/>
      <c r="D562" s="13"/>
      <c r="E562" s="13"/>
      <c r="F562" s="13"/>
      <c r="G562" s="37"/>
      <c r="H562" s="16"/>
      <c r="I562" s="16"/>
      <c r="J562" s="16"/>
      <c r="K562" s="16"/>
      <c r="L562" s="16"/>
      <c r="M562" s="30">
        <f t="shared" si="295"/>
        <v>0</v>
      </c>
      <c r="N562" s="16">
        <f t="shared" si="448"/>
        <v>170.2</v>
      </c>
      <c r="O562" s="16">
        <f t="shared" si="449"/>
        <v>165</v>
      </c>
      <c r="P562" s="16">
        <f t="shared" si="450"/>
        <v>197</v>
      </c>
      <c r="Q562" s="16">
        <f t="shared" si="451"/>
        <v>144</v>
      </c>
      <c r="R562" s="16">
        <f t="shared" si="452"/>
        <v>0</v>
      </c>
      <c r="S562" s="30">
        <f t="shared" si="296"/>
        <v>0</v>
      </c>
      <c r="T562" s="16" t="str">
        <f t="shared" si="453"/>
        <v>TGA</v>
      </c>
      <c r="U562" s="10">
        <f t="shared" si="297"/>
        <v>2</v>
      </c>
    </row>
    <row r="563" spans="1:21">
      <c r="A563" s="21">
        <v>84</v>
      </c>
      <c r="B563" s="22"/>
      <c r="C563" s="22" t="s">
        <v>35</v>
      </c>
      <c r="D563" s="22"/>
      <c r="E563" s="22"/>
      <c r="F563" s="22"/>
      <c r="G563" s="27"/>
      <c r="H563" s="24">
        <v>86</v>
      </c>
      <c r="I563" s="24">
        <v>86</v>
      </c>
      <c r="J563" s="24">
        <v>90</v>
      </c>
      <c r="K563" s="24">
        <v>82</v>
      </c>
      <c r="L563" s="24">
        <v>0</v>
      </c>
      <c r="M563" s="30">
        <f t="shared" si="295"/>
        <v>0</v>
      </c>
      <c r="N563" s="24"/>
      <c r="O563" s="24"/>
      <c r="P563" s="24"/>
      <c r="Q563" s="24"/>
      <c r="R563" s="24"/>
      <c r="S563" s="30">
        <f t="shared" si="296"/>
        <v>0</v>
      </c>
      <c r="T563" s="24" t="s">
        <v>28</v>
      </c>
      <c r="U563" s="10">
        <f t="shared" si="297"/>
        <v>1</v>
      </c>
    </row>
    <row r="564" spans="1:21">
      <c r="A564" s="18">
        <v>84</v>
      </c>
      <c r="B564" s="13"/>
      <c r="C564" s="13"/>
      <c r="D564" s="13"/>
      <c r="E564" s="13"/>
      <c r="F564" s="13"/>
      <c r="G564" s="37"/>
      <c r="H564" s="16"/>
      <c r="I564" s="16"/>
      <c r="J564" s="16"/>
      <c r="K564" s="16"/>
      <c r="L564" s="16"/>
      <c r="M564" s="30">
        <f t="shared" si="295"/>
        <v>0</v>
      </c>
      <c r="N564" s="16">
        <v>136.11111111111111</v>
      </c>
      <c r="O564" s="16">
        <v>133</v>
      </c>
      <c r="P564" s="16">
        <v>149</v>
      </c>
      <c r="Q564" s="16">
        <v>122</v>
      </c>
      <c r="R564" s="16">
        <v>39.651000000000003</v>
      </c>
      <c r="S564" s="30">
        <f t="shared" si="296"/>
        <v>1</v>
      </c>
      <c r="T564" s="16" t="str">
        <f>T563</f>
        <v>HLHS</v>
      </c>
      <c r="U564" s="10">
        <f t="shared" si="297"/>
        <v>1</v>
      </c>
    </row>
    <row r="565" spans="1:21">
      <c r="A565" s="18">
        <v>84</v>
      </c>
      <c r="B565" s="13"/>
      <c r="C565" s="13"/>
      <c r="D565" s="13"/>
      <c r="E565" s="13"/>
      <c r="F565" s="13"/>
      <c r="G565" s="37"/>
      <c r="H565" s="16"/>
      <c r="I565" s="16"/>
      <c r="J565" s="16"/>
      <c r="K565" s="16"/>
      <c r="L565" s="16"/>
      <c r="M565" s="30">
        <f t="shared" si="295"/>
        <v>0</v>
      </c>
      <c r="N565" s="16">
        <f t="shared" ref="N565:N569" si="454">N564</f>
        <v>136.11111111111111</v>
      </c>
      <c r="O565" s="16">
        <f t="shared" ref="O565:O569" si="455">O564</f>
        <v>133</v>
      </c>
      <c r="P565" s="16">
        <f t="shared" ref="P565:P569" si="456">P564</f>
        <v>149</v>
      </c>
      <c r="Q565" s="16">
        <f t="shared" ref="Q565:Q569" si="457">Q564</f>
        <v>122</v>
      </c>
      <c r="R565" s="16">
        <f t="shared" ref="R565:R569" si="458">R564</f>
        <v>39.651000000000003</v>
      </c>
      <c r="S565" s="30">
        <f t="shared" si="296"/>
        <v>1</v>
      </c>
      <c r="T565" s="16" t="str">
        <f t="shared" ref="T565:T569" si="459">T564</f>
        <v>HLHS</v>
      </c>
      <c r="U565" s="10">
        <f t="shared" si="297"/>
        <v>1</v>
      </c>
    </row>
    <row r="566" spans="1:21">
      <c r="A566" s="18">
        <v>84</v>
      </c>
      <c r="B566" s="13"/>
      <c r="C566" s="13"/>
      <c r="D566" s="13"/>
      <c r="E566" s="13"/>
      <c r="F566" s="13"/>
      <c r="G566" s="37"/>
      <c r="H566" s="16"/>
      <c r="I566" s="16"/>
      <c r="J566" s="16"/>
      <c r="K566" s="16"/>
      <c r="L566" s="16"/>
      <c r="M566" s="30">
        <f t="shared" si="295"/>
        <v>0</v>
      </c>
      <c r="N566" s="16">
        <f t="shared" si="454"/>
        <v>136.11111111111111</v>
      </c>
      <c r="O566" s="16">
        <f t="shared" si="455"/>
        <v>133</v>
      </c>
      <c r="P566" s="16">
        <f t="shared" si="456"/>
        <v>149</v>
      </c>
      <c r="Q566" s="16">
        <f t="shared" si="457"/>
        <v>122</v>
      </c>
      <c r="R566" s="16">
        <f t="shared" si="458"/>
        <v>39.651000000000003</v>
      </c>
      <c r="S566" s="30">
        <f t="shared" si="296"/>
        <v>1</v>
      </c>
      <c r="T566" s="16" t="str">
        <f t="shared" si="459"/>
        <v>HLHS</v>
      </c>
      <c r="U566" s="10">
        <f t="shared" si="297"/>
        <v>1</v>
      </c>
    </row>
    <row r="567" spans="1:21">
      <c r="A567" s="18">
        <v>84</v>
      </c>
      <c r="B567" s="13"/>
      <c r="C567" s="13"/>
      <c r="D567" s="13"/>
      <c r="E567" s="13"/>
      <c r="F567" s="13"/>
      <c r="G567" s="37"/>
      <c r="H567" s="16"/>
      <c r="I567" s="16"/>
      <c r="J567" s="16"/>
      <c r="K567" s="16"/>
      <c r="L567" s="16"/>
      <c r="M567" s="30">
        <f t="shared" si="295"/>
        <v>0</v>
      </c>
      <c r="N567" s="16">
        <f t="shared" si="454"/>
        <v>136.11111111111111</v>
      </c>
      <c r="O567" s="16">
        <f t="shared" si="455"/>
        <v>133</v>
      </c>
      <c r="P567" s="16">
        <f t="shared" si="456"/>
        <v>149</v>
      </c>
      <c r="Q567" s="16">
        <f t="shared" si="457"/>
        <v>122</v>
      </c>
      <c r="R567" s="16">
        <f t="shared" si="458"/>
        <v>39.651000000000003</v>
      </c>
      <c r="S567" s="30">
        <f t="shared" si="296"/>
        <v>1</v>
      </c>
      <c r="T567" s="16" t="str">
        <f t="shared" si="459"/>
        <v>HLHS</v>
      </c>
      <c r="U567" s="10">
        <f t="shared" si="297"/>
        <v>1</v>
      </c>
    </row>
    <row r="568" spans="1:21">
      <c r="A568" s="18">
        <v>84</v>
      </c>
      <c r="B568" s="13"/>
      <c r="C568" s="13"/>
      <c r="D568" s="13"/>
      <c r="E568" s="13"/>
      <c r="F568" s="13"/>
      <c r="G568" s="37"/>
      <c r="H568" s="16"/>
      <c r="I568" s="16"/>
      <c r="J568" s="16"/>
      <c r="K568" s="16"/>
      <c r="L568" s="16"/>
      <c r="M568" s="30">
        <f t="shared" si="295"/>
        <v>0</v>
      </c>
      <c r="N568" s="16">
        <f t="shared" si="454"/>
        <v>136.11111111111111</v>
      </c>
      <c r="O568" s="16">
        <f t="shared" si="455"/>
        <v>133</v>
      </c>
      <c r="P568" s="16">
        <f t="shared" si="456"/>
        <v>149</v>
      </c>
      <c r="Q568" s="16">
        <f t="shared" si="457"/>
        <v>122</v>
      </c>
      <c r="R568" s="16">
        <f t="shared" si="458"/>
        <v>39.651000000000003</v>
      </c>
      <c r="S568" s="30">
        <f t="shared" si="296"/>
        <v>1</v>
      </c>
      <c r="T568" s="16" t="str">
        <f t="shared" si="459"/>
        <v>HLHS</v>
      </c>
      <c r="U568" s="10">
        <f t="shared" si="297"/>
        <v>1</v>
      </c>
    </row>
    <row r="569" spans="1:21">
      <c r="A569" s="18">
        <v>84</v>
      </c>
      <c r="B569" s="13"/>
      <c r="C569" s="13"/>
      <c r="D569" s="13"/>
      <c r="E569" s="13"/>
      <c r="F569" s="13"/>
      <c r="G569" s="37"/>
      <c r="H569" s="16"/>
      <c r="I569" s="16"/>
      <c r="J569" s="16"/>
      <c r="K569" s="16"/>
      <c r="L569" s="16"/>
      <c r="M569" s="30">
        <f t="shared" si="295"/>
        <v>0</v>
      </c>
      <c r="N569" s="16">
        <f t="shared" si="454"/>
        <v>136.11111111111111</v>
      </c>
      <c r="O569" s="16">
        <f t="shared" si="455"/>
        <v>133</v>
      </c>
      <c r="P569" s="16">
        <f t="shared" si="456"/>
        <v>149</v>
      </c>
      <c r="Q569" s="16">
        <f t="shared" si="457"/>
        <v>122</v>
      </c>
      <c r="R569" s="16">
        <f t="shared" si="458"/>
        <v>39.651000000000003</v>
      </c>
      <c r="S569" s="30">
        <f t="shared" si="296"/>
        <v>1</v>
      </c>
      <c r="T569" s="16" t="str">
        <f t="shared" si="459"/>
        <v>HLHS</v>
      </c>
      <c r="U569" s="10">
        <f t="shared" si="297"/>
        <v>1</v>
      </c>
    </row>
    <row r="570" spans="1:21">
      <c r="A570" s="21">
        <v>85</v>
      </c>
      <c r="B570" s="22"/>
      <c r="C570" s="22" t="s">
        <v>35</v>
      </c>
      <c r="D570" s="22"/>
      <c r="E570" s="22"/>
      <c r="F570" s="22"/>
      <c r="G570" s="27"/>
      <c r="H570" s="24">
        <v>93</v>
      </c>
      <c r="I570" s="24">
        <v>94</v>
      </c>
      <c r="J570" s="24">
        <v>100</v>
      </c>
      <c r="K570" s="24">
        <v>85</v>
      </c>
      <c r="L570" s="24">
        <v>0</v>
      </c>
      <c r="M570" s="30">
        <f t="shared" si="295"/>
        <v>0</v>
      </c>
      <c r="N570" s="24"/>
      <c r="O570" s="24"/>
      <c r="P570" s="24"/>
      <c r="Q570" s="24"/>
      <c r="R570" s="24"/>
      <c r="S570" s="30">
        <f t="shared" si="296"/>
        <v>0</v>
      </c>
      <c r="T570" s="24" t="s">
        <v>30</v>
      </c>
      <c r="U570" s="10">
        <f t="shared" si="297"/>
        <v>3</v>
      </c>
    </row>
    <row r="571" spans="1:21">
      <c r="A571" s="18">
        <v>85</v>
      </c>
      <c r="B571" s="13"/>
      <c r="C571" s="13"/>
      <c r="D571" s="13"/>
      <c r="E571" s="13"/>
      <c r="F571" s="13"/>
      <c r="G571" s="37"/>
      <c r="H571" s="16"/>
      <c r="I571" s="16"/>
      <c r="J571" s="16"/>
      <c r="K571" s="16"/>
      <c r="L571" s="16"/>
      <c r="M571" s="30">
        <f t="shared" si="295"/>
        <v>0</v>
      </c>
      <c r="N571" s="16">
        <v>117.625</v>
      </c>
      <c r="O571" s="16">
        <v>119</v>
      </c>
      <c r="P571" s="16">
        <v>139</v>
      </c>
      <c r="Q571" s="16">
        <v>96</v>
      </c>
      <c r="R571" s="16">
        <v>0</v>
      </c>
      <c r="S571" s="30">
        <f t="shared" si="296"/>
        <v>0</v>
      </c>
      <c r="T571" s="16" t="str">
        <f>T570</f>
        <v>ToF</v>
      </c>
      <c r="U571" s="10">
        <f t="shared" si="297"/>
        <v>3</v>
      </c>
    </row>
    <row r="572" spans="1:21">
      <c r="A572" s="18">
        <v>85</v>
      </c>
      <c r="B572" s="13"/>
      <c r="C572" s="13"/>
      <c r="D572" s="13"/>
      <c r="E572" s="13"/>
      <c r="F572" s="13"/>
      <c r="G572" s="37"/>
      <c r="H572" s="16"/>
      <c r="I572" s="16"/>
      <c r="J572" s="16"/>
      <c r="K572" s="16"/>
      <c r="L572" s="16"/>
      <c r="M572" s="30">
        <f t="shared" si="295"/>
        <v>0</v>
      </c>
      <c r="N572" s="16">
        <f t="shared" ref="N572:N576" si="460">N571</f>
        <v>117.625</v>
      </c>
      <c r="O572" s="16">
        <f t="shared" ref="O572:O576" si="461">O571</f>
        <v>119</v>
      </c>
      <c r="P572" s="16">
        <f t="shared" ref="P572:P576" si="462">P571</f>
        <v>139</v>
      </c>
      <c r="Q572" s="16">
        <f t="shared" ref="Q572:Q576" si="463">Q571</f>
        <v>96</v>
      </c>
      <c r="R572" s="16">
        <f t="shared" ref="R572:R576" si="464">R571</f>
        <v>0</v>
      </c>
      <c r="S572" s="30">
        <f t="shared" si="296"/>
        <v>0</v>
      </c>
      <c r="T572" s="16" t="str">
        <f t="shared" ref="T572:T576" si="465">T571</f>
        <v>ToF</v>
      </c>
      <c r="U572" s="10">
        <f t="shared" si="297"/>
        <v>3</v>
      </c>
    </row>
    <row r="573" spans="1:21">
      <c r="A573" s="18">
        <v>85</v>
      </c>
      <c r="B573" s="13"/>
      <c r="C573" s="13"/>
      <c r="D573" s="13"/>
      <c r="E573" s="13"/>
      <c r="F573" s="13"/>
      <c r="G573" s="37"/>
      <c r="H573" s="16"/>
      <c r="I573" s="16"/>
      <c r="J573" s="16"/>
      <c r="K573" s="16"/>
      <c r="L573" s="16"/>
      <c r="M573" s="30">
        <f t="shared" si="295"/>
        <v>0</v>
      </c>
      <c r="N573" s="16">
        <f t="shared" si="460"/>
        <v>117.625</v>
      </c>
      <c r="O573" s="16">
        <f t="shared" si="461"/>
        <v>119</v>
      </c>
      <c r="P573" s="16">
        <f t="shared" si="462"/>
        <v>139</v>
      </c>
      <c r="Q573" s="16">
        <f t="shared" si="463"/>
        <v>96</v>
      </c>
      <c r="R573" s="16">
        <f t="shared" si="464"/>
        <v>0</v>
      </c>
      <c r="S573" s="30">
        <f t="shared" si="296"/>
        <v>0</v>
      </c>
      <c r="T573" s="16" t="str">
        <f t="shared" si="465"/>
        <v>ToF</v>
      </c>
      <c r="U573" s="10">
        <f t="shared" si="297"/>
        <v>3</v>
      </c>
    </row>
    <row r="574" spans="1:21">
      <c r="A574" s="18">
        <v>85</v>
      </c>
      <c r="B574" s="13"/>
      <c r="C574" s="13"/>
      <c r="D574" s="13"/>
      <c r="E574" s="13"/>
      <c r="F574" s="13"/>
      <c r="G574" s="37"/>
      <c r="H574" s="16"/>
      <c r="I574" s="16"/>
      <c r="J574" s="16"/>
      <c r="K574" s="16"/>
      <c r="L574" s="16"/>
      <c r="M574" s="30">
        <f t="shared" si="295"/>
        <v>0</v>
      </c>
      <c r="N574" s="16">
        <f t="shared" si="460"/>
        <v>117.625</v>
      </c>
      <c r="O574" s="16">
        <f t="shared" si="461"/>
        <v>119</v>
      </c>
      <c r="P574" s="16">
        <f t="shared" si="462"/>
        <v>139</v>
      </c>
      <c r="Q574" s="16">
        <f t="shared" si="463"/>
        <v>96</v>
      </c>
      <c r="R574" s="16">
        <f t="shared" si="464"/>
        <v>0</v>
      </c>
      <c r="S574" s="30">
        <f t="shared" si="296"/>
        <v>0</v>
      </c>
      <c r="T574" s="16" t="str">
        <f t="shared" si="465"/>
        <v>ToF</v>
      </c>
      <c r="U574" s="10">
        <f t="shared" si="297"/>
        <v>3</v>
      </c>
    </row>
    <row r="575" spans="1:21">
      <c r="A575" s="18">
        <v>85</v>
      </c>
      <c r="B575" s="13"/>
      <c r="C575" s="13"/>
      <c r="D575" s="13"/>
      <c r="E575" s="13"/>
      <c r="F575" s="13"/>
      <c r="G575" s="37"/>
      <c r="H575" s="16"/>
      <c r="I575" s="16"/>
      <c r="J575" s="16"/>
      <c r="K575" s="16"/>
      <c r="L575" s="16"/>
      <c r="M575" s="30">
        <f t="shared" si="295"/>
        <v>0</v>
      </c>
      <c r="N575" s="16">
        <f t="shared" si="460"/>
        <v>117.625</v>
      </c>
      <c r="O575" s="16">
        <f t="shared" si="461"/>
        <v>119</v>
      </c>
      <c r="P575" s="16">
        <f t="shared" si="462"/>
        <v>139</v>
      </c>
      <c r="Q575" s="16">
        <f t="shared" si="463"/>
        <v>96</v>
      </c>
      <c r="R575" s="16">
        <f t="shared" si="464"/>
        <v>0</v>
      </c>
      <c r="S575" s="30">
        <f t="shared" si="296"/>
        <v>0</v>
      </c>
      <c r="T575" s="16" t="str">
        <f t="shared" si="465"/>
        <v>ToF</v>
      </c>
      <c r="U575" s="10">
        <f t="shared" si="297"/>
        <v>3</v>
      </c>
    </row>
    <row r="576" spans="1:21">
      <c r="A576" s="18">
        <v>85</v>
      </c>
      <c r="B576" s="13"/>
      <c r="C576" s="13"/>
      <c r="D576" s="13"/>
      <c r="E576" s="13"/>
      <c r="F576" s="13"/>
      <c r="G576" s="37"/>
      <c r="H576" s="16"/>
      <c r="I576" s="16"/>
      <c r="J576" s="16"/>
      <c r="K576" s="16"/>
      <c r="L576" s="16"/>
      <c r="M576" s="30">
        <f t="shared" si="295"/>
        <v>0</v>
      </c>
      <c r="N576" s="16">
        <f t="shared" si="460"/>
        <v>117.625</v>
      </c>
      <c r="O576" s="16">
        <f t="shared" si="461"/>
        <v>119</v>
      </c>
      <c r="P576" s="16">
        <f t="shared" si="462"/>
        <v>139</v>
      </c>
      <c r="Q576" s="16">
        <f t="shared" si="463"/>
        <v>96</v>
      </c>
      <c r="R576" s="16">
        <f t="shared" si="464"/>
        <v>0</v>
      </c>
      <c r="S576" s="30">
        <f t="shared" si="296"/>
        <v>0</v>
      </c>
      <c r="T576" s="16" t="str">
        <f t="shared" si="465"/>
        <v>ToF</v>
      </c>
      <c r="U576" s="10">
        <f t="shared" si="297"/>
        <v>3</v>
      </c>
    </row>
    <row r="577" spans="1:21">
      <c r="A577" s="21">
        <v>86</v>
      </c>
      <c r="B577" s="22"/>
      <c r="C577" s="22" t="s">
        <v>35</v>
      </c>
      <c r="D577" s="22"/>
      <c r="E577" s="22"/>
      <c r="F577" s="22"/>
      <c r="G577" s="27"/>
      <c r="H577" s="24">
        <v>80</v>
      </c>
      <c r="I577" s="24">
        <v>80</v>
      </c>
      <c r="J577" s="24">
        <v>80</v>
      </c>
      <c r="K577" s="24">
        <v>80</v>
      </c>
      <c r="L577" s="24">
        <v>0</v>
      </c>
      <c r="M577" s="30">
        <f t="shared" si="295"/>
        <v>0</v>
      </c>
      <c r="N577" s="24"/>
      <c r="O577" s="24"/>
      <c r="P577" s="24"/>
      <c r="Q577" s="24"/>
      <c r="R577" s="24"/>
      <c r="S577" s="30">
        <f t="shared" si="296"/>
        <v>0</v>
      </c>
      <c r="T577" s="24" t="s">
        <v>31</v>
      </c>
      <c r="U577" s="10">
        <f t="shared" si="297"/>
        <v>4</v>
      </c>
    </row>
    <row r="578" spans="1:21">
      <c r="A578" s="18">
        <v>86</v>
      </c>
      <c r="B578" s="13"/>
      <c r="C578" s="13"/>
      <c r="D578" s="13"/>
      <c r="E578" s="13"/>
      <c r="F578" s="13"/>
      <c r="G578" s="37"/>
      <c r="H578" s="16"/>
      <c r="I578" s="16"/>
      <c r="J578" s="16"/>
      <c r="K578" s="16"/>
      <c r="L578" s="16"/>
      <c r="M578" s="30">
        <f t="shared" si="295"/>
        <v>0</v>
      </c>
      <c r="N578" s="16">
        <v>199.16666666666666</v>
      </c>
      <c r="O578" s="16">
        <v>202</v>
      </c>
      <c r="P578" s="16">
        <v>259</v>
      </c>
      <c r="Q578" s="16">
        <v>142</v>
      </c>
      <c r="R578" s="16">
        <v>0</v>
      </c>
      <c r="S578" s="30">
        <f t="shared" si="296"/>
        <v>0</v>
      </c>
      <c r="T578" s="16" t="str">
        <f>T577</f>
        <v>Aortic Anomaly</v>
      </c>
      <c r="U578" s="10">
        <f t="shared" si="297"/>
        <v>4</v>
      </c>
    </row>
    <row r="579" spans="1:21">
      <c r="A579" s="18">
        <v>86</v>
      </c>
      <c r="B579" s="13"/>
      <c r="C579" s="13"/>
      <c r="D579" s="13"/>
      <c r="E579" s="13"/>
      <c r="F579" s="13"/>
      <c r="G579" s="37"/>
      <c r="H579" s="16"/>
      <c r="I579" s="16"/>
      <c r="J579" s="16"/>
      <c r="K579" s="16"/>
      <c r="L579" s="16"/>
      <c r="M579" s="30">
        <f t="shared" si="295"/>
        <v>0</v>
      </c>
      <c r="N579" s="16">
        <f t="shared" ref="N579:N583" si="466">N578</f>
        <v>199.16666666666666</v>
      </c>
      <c r="O579" s="16">
        <f t="shared" ref="O579:O583" si="467">O578</f>
        <v>202</v>
      </c>
      <c r="P579" s="16">
        <f t="shared" ref="P579:P583" si="468">P578</f>
        <v>259</v>
      </c>
      <c r="Q579" s="16">
        <f t="shared" ref="Q579:Q583" si="469">Q578</f>
        <v>142</v>
      </c>
      <c r="R579" s="16">
        <f t="shared" ref="R579:R583" si="470">R578</f>
        <v>0</v>
      </c>
      <c r="S579" s="30">
        <f t="shared" si="296"/>
        <v>0</v>
      </c>
      <c r="T579" s="16" t="str">
        <f t="shared" ref="T579:T583" si="471">T578</f>
        <v>Aortic Anomaly</v>
      </c>
      <c r="U579" s="10">
        <f t="shared" si="297"/>
        <v>4</v>
      </c>
    </row>
    <row r="580" spans="1:21">
      <c r="A580" s="18">
        <v>86</v>
      </c>
      <c r="B580" s="13"/>
      <c r="C580" s="13"/>
      <c r="D580" s="13"/>
      <c r="E580" s="13"/>
      <c r="F580" s="13"/>
      <c r="G580" s="37"/>
      <c r="H580" s="16"/>
      <c r="I580" s="16"/>
      <c r="J580" s="16"/>
      <c r="K580" s="16"/>
      <c r="L580" s="16"/>
      <c r="M580" s="30">
        <f t="shared" si="295"/>
        <v>0</v>
      </c>
      <c r="N580" s="16">
        <f t="shared" si="466"/>
        <v>199.16666666666666</v>
      </c>
      <c r="O580" s="16">
        <f t="shared" si="467"/>
        <v>202</v>
      </c>
      <c r="P580" s="16">
        <f t="shared" si="468"/>
        <v>259</v>
      </c>
      <c r="Q580" s="16">
        <f t="shared" si="469"/>
        <v>142</v>
      </c>
      <c r="R580" s="16">
        <f t="shared" si="470"/>
        <v>0</v>
      </c>
      <c r="S580" s="30">
        <f t="shared" si="296"/>
        <v>0</v>
      </c>
      <c r="T580" s="16" t="str">
        <f t="shared" si="471"/>
        <v>Aortic Anomaly</v>
      </c>
      <c r="U580" s="10">
        <f t="shared" si="297"/>
        <v>4</v>
      </c>
    </row>
    <row r="581" spans="1:21">
      <c r="A581" s="18">
        <v>86</v>
      </c>
      <c r="B581" s="13"/>
      <c r="C581" s="13"/>
      <c r="D581" s="13"/>
      <c r="E581" s="13"/>
      <c r="F581" s="13"/>
      <c r="G581" s="37"/>
      <c r="H581" s="16"/>
      <c r="I581" s="16"/>
      <c r="J581" s="16"/>
      <c r="K581" s="16"/>
      <c r="L581" s="16"/>
      <c r="M581" s="30">
        <f t="shared" si="295"/>
        <v>0</v>
      </c>
      <c r="N581" s="16">
        <f t="shared" si="466"/>
        <v>199.16666666666666</v>
      </c>
      <c r="O581" s="16">
        <f t="shared" si="467"/>
        <v>202</v>
      </c>
      <c r="P581" s="16">
        <f t="shared" si="468"/>
        <v>259</v>
      </c>
      <c r="Q581" s="16">
        <f t="shared" si="469"/>
        <v>142</v>
      </c>
      <c r="R581" s="16">
        <f t="shared" si="470"/>
        <v>0</v>
      </c>
      <c r="S581" s="30">
        <f t="shared" si="296"/>
        <v>0</v>
      </c>
      <c r="T581" s="16" t="str">
        <f t="shared" si="471"/>
        <v>Aortic Anomaly</v>
      </c>
      <c r="U581" s="10">
        <f t="shared" si="297"/>
        <v>4</v>
      </c>
    </row>
    <row r="582" spans="1:21">
      <c r="A582" s="18">
        <v>86</v>
      </c>
      <c r="B582" s="13"/>
      <c r="C582" s="13"/>
      <c r="D582" s="13"/>
      <c r="E582" s="13"/>
      <c r="F582" s="13"/>
      <c r="G582" s="37"/>
      <c r="H582" s="16"/>
      <c r="I582" s="16"/>
      <c r="J582" s="16"/>
      <c r="K582" s="16"/>
      <c r="L582" s="16"/>
      <c r="M582" s="30">
        <f t="shared" si="295"/>
        <v>0</v>
      </c>
      <c r="N582" s="16">
        <f t="shared" si="466"/>
        <v>199.16666666666666</v>
      </c>
      <c r="O582" s="16">
        <f t="shared" si="467"/>
        <v>202</v>
      </c>
      <c r="P582" s="16">
        <f t="shared" si="468"/>
        <v>259</v>
      </c>
      <c r="Q582" s="16">
        <f t="shared" si="469"/>
        <v>142</v>
      </c>
      <c r="R582" s="16">
        <f t="shared" si="470"/>
        <v>0</v>
      </c>
      <c r="S582" s="30">
        <f t="shared" si="296"/>
        <v>0</v>
      </c>
      <c r="T582" s="16" t="str">
        <f t="shared" si="471"/>
        <v>Aortic Anomaly</v>
      </c>
      <c r="U582" s="10">
        <f t="shared" si="297"/>
        <v>4</v>
      </c>
    </row>
    <row r="583" spans="1:21">
      <c r="A583" s="18">
        <v>86</v>
      </c>
      <c r="B583" s="13"/>
      <c r="C583" s="13"/>
      <c r="D583" s="13"/>
      <c r="E583" s="13"/>
      <c r="F583" s="13"/>
      <c r="G583" s="37"/>
      <c r="H583" s="16"/>
      <c r="I583" s="16"/>
      <c r="J583" s="16"/>
      <c r="K583" s="16"/>
      <c r="L583" s="16"/>
      <c r="M583" s="30">
        <f t="shared" si="295"/>
        <v>0</v>
      </c>
      <c r="N583" s="16">
        <f t="shared" si="466"/>
        <v>199.16666666666666</v>
      </c>
      <c r="O583" s="16">
        <f t="shared" si="467"/>
        <v>202</v>
      </c>
      <c r="P583" s="16">
        <f t="shared" si="468"/>
        <v>259</v>
      </c>
      <c r="Q583" s="16">
        <f t="shared" si="469"/>
        <v>142</v>
      </c>
      <c r="R583" s="16">
        <f t="shared" si="470"/>
        <v>0</v>
      </c>
      <c r="S583" s="30">
        <f t="shared" si="296"/>
        <v>0</v>
      </c>
      <c r="T583" s="16" t="str">
        <f t="shared" si="471"/>
        <v>Aortic Anomaly</v>
      </c>
      <c r="U583" s="10">
        <f t="shared" si="297"/>
        <v>4</v>
      </c>
    </row>
    <row r="584" spans="1:21">
      <c r="A584" s="35">
        <v>87</v>
      </c>
      <c r="B584" s="22"/>
      <c r="C584" s="22" t="s">
        <v>35</v>
      </c>
      <c r="D584" s="22"/>
      <c r="E584" s="22"/>
      <c r="F584" s="22"/>
      <c r="G584" s="27"/>
      <c r="H584" s="24" t="s">
        <v>35</v>
      </c>
      <c r="I584" s="24" t="s">
        <v>35</v>
      </c>
      <c r="J584" s="24" t="s">
        <v>35</v>
      </c>
      <c r="K584" s="24" t="s">
        <v>35</v>
      </c>
      <c r="L584" s="24" t="s">
        <v>35</v>
      </c>
      <c r="M584" s="30" t="str">
        <f t="shared" si="295"/>
        <v>NaN</v>
      </c>
      <c r="N584" s="24"/>
      <c r="O584" s="24"/>
      <c r="P584" s="24"/>
      <c r="Q584" s="24"/>
      <c r="R584" s="24"/>
      <c r="S584" s="30">
        <f t="shared" si="296"/>
        <v>0</v>
      </c>
      <c r="T584" s="24" t="s">
        <v>28</v>
      </c>
      <c r="U584" s="10">
        <f t="shared" si="297"/>
        <v>1</v>
      </c>
    </row>
    <row r="585" spans="1:21">
      <c r="A585" s="36">
        <v>87</v>
      </c>
      <c r="B585" s="13"/>
      <c r="C585" s="13" t="s">
        <v>35</v>
      </c>
      <c r="D585" s="13"/>
      <c r="E585" s="13"/>
      <c r="F585" s="13"/>
      <c r="G585" s="37"/>
      <c r="H585" s="16"/>
      <c r="I585" s="16"/>
      <c r="J585" s="16"/>
      <c r="K585" s="16"/>
      <c r="L585" s="16"/>
      <c r="M585" s="30">
        <f t="shared" si="295"/>
        <v>0</v>
      </c>
      <c r="N585" s="16" t="s">
        <v>35</v>
      </c>
      <c r="O585" s="16" t="s">
        <v>35</v>
      </c>
      <c r="P585" s="16" t="s">
        <v>35</v>
      </c>
      <c r="Q585" s="16" t="s">
        <v>35</v>
      </c>
      <c r="R585" s="16" t="s">
        <v>35</v>
      </c>
      <c r="S585" s="30" t="str">
        <f t="shared" si="296"/>
        <v>NaN</v>
      </c>
      <c r="T585" s="10" t="str">
        <f>T584</f>
        <v>HLHS</v>
      </c>
      <c r="U585" s="10">
        <f t="shared" si="297"/>
        <v>1</v>
      </c>
    </row>
    <row r="586" spans="1:21">
      <c r="A586" s="36">
        <v>87</v>
      </c>
      <c r="B586" s="13"/>
      <c r="C586" s="13"/>
      <c r="D586" s="13"/>
      <c r="E586" s="13"/>
      <c r="F586" s="13"/>
      <c r="G586" s="37"/>
      <c r="H586" s="16"/>
      <c r="I586" s="16"/>
      <c r="J586" s="16"/>
      <c r="K586" s="16"/>
      <c r="L586" s="16"/>
      <c r="M586" s="30">
        <f t="shared" si="295"/>
        <v>0</v>
      </c>
      <c r="N586" s="16" t="str">
        <f t="shared" ref="N586:N590" si="472">N585</f>
        <v>-</v>
      </c>
      <c r="O586" s="16" t="str">
        <f t="shared" ref="O586:O590" si="473">O585</f>
        <v>-</v>
      </c>
      <c r="P586" s="16" t="str">
        <f t="shared" ref="P586:P590" si="474">P585</f>
        <v>-</v>
      </c>
      <c r="Q586" s="16" t="str">
        <f t="shared" ref="Q586:Q590" si="475">Q585</f>
        <v>-</v>
      </c>
      <c r="R586" s="16" t="str">
        <f t="shared" ref="R586:R590" si="476">R585</f>
        <v>-</v>
      </c>
      <c r="S586" s="30" t="str">
        <f t="shared" si="296"/>
        <v>NaN</v>
      </c>
      <c r="T586" s="10" t="str">
        <f t="shared" ref="T586:T590" si="477">T585</f>
        <v>HLHS</v>
      </c>
      <c r="U586" s="10">
        <f t="shared" si="297"/>
        <v>1</v>
      </c>
    </row>
    <row r="587" spans="1:21">
      <c r="A587" s="36">
        <v>87</v>
      </c>
      <c r="B587" s="13"/>
      <c r="C587" s="13"/>
      <c r="D587" s="13"/>
      <c r="E587" s="13"/>
      <c r="F587" s="13"/>
      <c r="G587" s="37"/>
      <c r="H587" s="16"/>
      <c r="I587" s="16"/>
      <c r="J587" s="16"/>
      <c r="K587" s="16"/>
      <c r="L587" s="16"/>
      <c r="M587" s="30">
        <f t="shared" si="295"/>
        <v>0</v>
      </c>
      <c r="N587" s="16" t="str">
        <f t="shared" si="472"/>
        <v>-</v>
      </c>
      <c r="O587" s="16" t="str">
        <f t="shared" si="473"/>
        <v>-</v>
      </c>
      <c r="P587" s="16" t="str">
        <f t="shared" si="474"/>
        <v>-</v>
      </c>
      <c r="Q587" s="16" t="str">
        <f t="shared" si="475"/>
        <v>-</v>
      </c>
      <c r="R587" s="16" t="str">
        <f t="shared" si="476"/>
        <v>-</v>
      </c>
      <c r="S587" s="30" t="str">
        <f t="shared" si="296"/>
        <v>NaN</v>
      </c>
      <c r="T587" s="10" t="str">
        <f t="shared" si="477"/>
        <v>HLHS</v>
      </c>
      <c r="U587" s="10">
        <f t="shared" si="297"/>
        <v>1</v>
      </c>
    </row>
    <row r="588" spans="1:21">
      <c r="A588" s="36">
        <v>87</v>
      </c>
      <c r="B588" s="13"/>
      <c r="C588" s="13"/>
      <c r="D588" s="13"/>
      <c r="E588" s="13"/>
      <c r="F588" s="13"/>
      <c r="G588" s="37"/>
      <c r="H588" s="16"/>
      <c r="I588" s="16"/>
      <c r="J588" s="16"/>
      <c r="K588" s="16"/>
      <c r="L588" s="16"/>
      <c r="M588" s="30">
        <f t="shared" si="295"/>
        <v>0</v>
      </c>
      <c r="N588" s="16" t="str">
        <f t="shared" si="472"/>
        <v>-</v>
      </c>
      <c r="O588" s="16" t="str">
        <f t="shared" si="473"/>
        <v>-</v>
      </c>
      <c r="P588" s="16" t="str">
        <f t="shared" si="474"/>
        <v>-</v>
      </c>
      <c r="Q588" s="16" t="str">
        <f t="shared" si="475"/>
        <v>-</v>
      </c>
      <c r="R588" s="16" t="str">
        <f t="shared" si="476"/>
        <v>-</v>
      </c>
      <c r="S588" s="30" t="str">
        <f t="shared" si="296"/>
        <v>NaN</v>
      </c>
      <c r="T588" s="10" t="str">
        <f t="shared" si="477"/>
        <v>HLHS</v>
      </c>
      <c r="U588" s="10">
        <f t="shared" si="297"/>
        <v>1</v>
      </c>
    </row>
    <row r="589" spans="1:21">
      <c r="A589" s="36">
        <v>87</v>
      </c>
      <c r="B589" s="13"/>
      <c r="C589" s="13"/>
      <c r="D589" s="13"/>
      <c r="E589" s="13"/>
      <c r="F589" s="13"/>
      <c r="G589" s="37"/>
      <c r="H589" s="16"/>
      <c r="I589" s="16"/>
      <c r="J589" s="16"/>
      <c r="K589" s="16"/>
      <c r="L589" s="16"/>
      <c r="M589" s="30">
        <f t="shared" si="295"/>
        <v>0</v>
      </c>
      <c r="N589" s="16" t="str">
        <f t="shared" si="472"/>
        <v>-</v>
      </c>
      <c r="O589" s="16" t="str">
        <f t="shared" si="473"/>
        <v>-</v>
      </c>
      <c r="P589" s="16" t="str">
        <f t="shared" si="474"/>
        <v>-</v>
      </c>
      <c r="Q589" s="16" t="str">
        <f t="shared" si="475"/>
        <v>-</v>
      </c>
      <c r="R589" s="16" t="str">
        <f t="shared" si="476"/>
        <v>-</v>
      </c>
      <c r="S589" s="30" t="str">
        <f t="shared" si="296"/>
        <v>NaN</v>
      </c>
      <c r="T589" s="10" t="str">
        <f t="shared" si="477"/>
        <v>HLHS</v>
      </c>
      <c r="U589" s="10">
        <f t="shared" si="297"/>
        <v>1</v>
      </c>
    </row>
    <row r="590" spans="1:21">
      <c r="A590" s="38">
        <v>87</v>
      </c>
      <c r="B590" s="39"/>
      <c r="C590" s="39"/>
      <c r="D590" s="39"/>
      <c r="E590" s="39"/>
      <c r="F590" s="39"/>
      <c r="G590" s="40"/>
      <c r="H590" s="41"/>
      <c r="I590" s="41"/>
      <c r="J590" s="41"/>
      <c r="K590" s="41"/>
      <c r="L590" s="41"/>
      <c r="M590" s="30">
        <f t="shared" si="295"/>
        <v>0</v>
      </c>
      <c r="N590" s="16" t="str">
        <f t="shared" si="472"/>
        <v>-</v>
      </c>
      <c r="O590" s="16" t="str">
        <f t="shared" si="473"/>
        <v>-</v>
      </c>
      <c r="P590" s="16" t="str">
        <f t="shared" si="474"/>
        <v>-</v>
      </c>
      <c r="Q590" s="16" t="str">
        <f t="shared" si="475"/>
        <v>-</v>
      </c>
      <c r="R590" s="16" t="str">
        <f t="shared" si="476"/>
        <v>-</v>
      </c>
      <c r="S590" s="30" t="str">
        <f t="shared" si="296"/>
        <v>NaN</v>
      </c>
      <c r="T590" s="10" t="str">
        <f t="shared" si="477"/>
        <v>HLHS</v>
      </c>
      <c r="U590" s="10">
        <f t="shared" si="297"/>
        <v>1</v>
      </c>
    </row>
    <row r="591" spans="1:21">
      <c r="A591" s="18">
        <v>88</v>
      </c>
      <c r="B591" s="13"/>
      <c r="C591" s="13" t="s">
        <v>35</v>
      </c>
      <c r="D591" s="13"/>
      <c r="E591" s="13"/>
      <c r="F591" s="13"/>
      <c r="G591" s="37"/>
      <c r="H591" s="16" t="s">
        <v>35</v>
      </c>
      <c r="I591" s="16" t="s">
        <v>35</v>
      </c>
      <c r="J591" s="16" t="s">
        <v>35</v>
      </c>
      <c r="K591" s="16" t="s">
        <v>35</v>
      </c>
      <c r="L591" s="16">
        <v>106.89</v>
      </c>
      <c r="M591" s="30">
        <f t="shared" si="295"/>
        <v>2</v>
      </c>
      <c r="N591" s="16"/>
      <c r="O591" s="16"/>
      <c r="P591" s="16"/>
      <c r="Q591" s="16"/>
      <c r="R591" s="16"/>
      <c r="S591" s="30">
        <f t="shared" si="296"/>
        <v>0</v>
      </c>
      <c r="T591" s="10" t="s">
        <v>53</v>
      </c>
      <c r="U591" s="10">
        <f t="shared" si="297"/>
        <v>5</v>
      </c>
    </row>
    <row r="592" spans="1:21">
      <c r="A592" s="18">
        <v>88</v>
      </c>
      <c r="B592" s="13"/>
      <c r="C592" s="13"/>
      <c r="D592" s="13"/>
      <c r="E592" s="13"/>
      <c r="F592" s="13"/>
      <c r="G592" s="37"/>
      <c r="H592" s="16"/>
      <c r="I592" s="16"/>
      <c r="J592" s="16"/>
      <c r="K592" s="16"/>
      <c r="L592" s="16"/>
      <c r="M592" s="30">
        <f t="shared" si="295"/>
        <v>0</v>
      </c>
      <c r="N592" s="16">
        <v>112.75</v>
      </c>
      <c r="O592" s="16">
        <v>112</v>
      </c>
      <c r="P592" s="16">
        <v>176</v>
      </c>
      <c r="Q592" s="16">
        <v>51</v>
      </c>
      <c r="R592" s="16">
        <v>767.98</v>
      </c>
      <c r="S592" s="30">
        <f t="shared" si="296"/>
        <v>3</v>
      </c>
      <c r="T592" s="10" t="str">
        <f>T591</f>
        <v>Dextrocardia</v>
      </c>
      <c r="U592" s="10">
        <f t="shared" si="297"/>
        <v>5</v>
      </c>
    </row>
    <row r="593" spans="1:243">
      <c r="A593" s="18">
        <v>88</v>
      </c>
      <c r="B593" s="13"/>
      <c r="C593" s="13"/>
      <c r="D593" s="13"/>
      <c r="E593" s="13"/>
      <c r="F593" s="13"/>
      <c r="G593" s="37"/>
      <c r="H593" s="16"/>
      <c r="I593" s="16"/>
      <c r="J593" s="16"/>
      <c r="K593" s="16"/>
      <c r="L593" s="16"/>
      <c r="M593" s="30">
        <f t="shared" si="295"/>
        <v>0</v>
      </c>
      <c r="N593" s="16">
        <f t="shared" ref="N593:N597" si="478">N592</f>
        <v>112.75</v>
      </c>
      <c r="O593" s="16">
        <f t="shared" ref="O593:O597" si="479">O592</f>
        <v>112</v>
      </c>
      <c r="P593" s="16">
        <f t="shared" ref="P593:P597" si="480">P592</f>
        <v>176</v>
      </c>
      <c r="Q593" s="16">
        <f t="shared" ref="Q593:Q597" si="481">Q592</f>
        <v>51</v>
      </c>
      <c r="R593" s="16">
        <f t="shared" ref="R593:R597" si="482">R592</f>
        <v>767.98</v>
      </c>
      <c r="S593" s="30">
        <f t="shared" si="296"/>
        <v>3</v>
      </c>
      <c r="T593" s="10" t="str">
        <f t="shared" ref="T593:T597" si="483">T592</f>
        <v>Dextrocardia</v>
      </c>
      <c r="U593" s="10">
        <f t="shared" si="297"/>
        <v>5</v>
      </c>
    </row>
    <row r="594" spans="1:243">
      <c r="A594" s="18">
        <v>88</v>
      </c>
      <c r="B594" s="13"/>
      <c r="C594" s="13"/>
      <c r="D594" s="13"/>
      <c r="E594" s="13"/>
      <c r="F594" s="13"/>
      <c r="G594" s="37"/>
      <c r="H594" s="16"/>
      <c r="I594" s="16"/>
      <c r="J594" s="16"/>
      <c r="K594" s="16"/>
      <c r="L594" s="16"/>
      <c r="M594" s="30">
        <f t="shared" si="295"/>
        <v>0</v>
      </c>
      <c r="N594" s="16">
        <f t="shared" si="478"/>
        <v>112.75</v>
      </c>
      <c r="O594" s="16">
        <f t="shared" si="479"/>
        <v>112</v>
      </c>
      <c r="P594" s="16">
        <f t="shared" si="480"/>
        <v>176</v>
      </c>
      <c r="Q594" s="16">
        <f t="shared" si="481"/>
        <v>51</v>
      </c>
      <c r="R594" s="16">
        <f t="shared" si="482"/>
        <v>767.98</v>
      </c>
      <c r="S594" s="30">
        <f t="shared" si="296"/>
        <v>3</v>
      </c>
      <c r="T594" s="10" t="str">
        <f t="shared" si="483"/>
        <v>Dextrocardia</v>
      </c>
      <c r="U594" s="10">
        <f t="shared" si="297"/>
        <v>5</v>
      </c>
    </row>
    <row r="595" spans="1:243">
      <c r="A595" s="18">
        <v>88</v>
      </c>
      <c r="B595" s="13"/>
      <c r="C595" s="13"/>
      <c r="D595" s="13"/>
      <c r="E595" s="13"/>
      <c r="F595" s="13"/>
      <c r="G595" s="37"/>
      <c r="H595" s="16"/>
      <c r="I595" s="16"/>
      <c r="J595" s="16"/>
      <c r="K595" s="16"/>
      <c r="L595" s="16"/>
      <c r="M595" s="30">
        <f t="shared" si="295"/>
        <v>0</v>
      </c>
      <c r="N595" s="16">
        <f t="shared" si="478"/>
        <v>112.75</v>
      </c>
      <c r="O595" s="16">
        <f t="shared" si="479"/>
        <v>112</v>
      </c>
      <c r="P595" s="16">
        <f t="shared" si="480"/>
        <v>176</v>
      </c>
      <c r="Q595" s="16">
        <f t="shared" si="481"/>
        <v>51</v>
      </c>
      <c r="R595" s="16">
        <f t="shared" si="482"/>
        <v>767.98</v>
      </c>
      <c r="S595" s="30">
        <f t="shared" si="296"/>
        <v>3</v>
      </c>
      <c r="T595" s="10" t="str">
        <f t="shared" si="483"/>
        <v>Dextrocardia</v>
      </c>
      <c r="U595" s="10">
        <f t="shared" si="297"/>
        <v>5</v>
      </c>
    </row>
    <row r="596" spans="1:243">
      <c r="A596" s="18">
        <v>88</v>
      </c>
      <c r="B596" s="13"/>
      <c r="C596" s="13"/>
      <c r="D596" s="13"/>
      <c r="E596" s="13"/>
      <c r="F596" s="13"/>
      <c r="G596" s="37"/>
      <c r="H596" s="16"/>
      <c r="I596" s="16"/>
      <c r="J596" s="16"/>
      <c r="K596" s="16"/>
      <c r="L596" s="16"/>
      <c r="M596" s="30">
        <f t="shared" si="295"/>
        <v>0</v>
      </c>
      <c r="N596" s="16">
        <f t="shared" si="478"/>
        <v>112.75</v>
      </c>
      <c r="O596" s="16">
        <f t="shared" si="479"/>
        <v>112</v>
      </c>
      <c r="P596" s="16">
        <f t="shared" si="480"/>
        <v>176</v>
      </c>
      <c r="Q596" s="16">
        <f t="shared" si="481"/>
        <v>51</v>
      </c>
      <c r="R596" s="16">
        <f t="shared" si="482"/>
        <v>767.98</v>
      </c>
      <c r="S596" s="30">
        <f t="shared" si="296"/>
        <v>3</v>
      </c>
      <c r="T596" s="10" t="str">
        <f t="shared" si="483"/>
        <v>Dextrocardia</v>
      </c>
      <c r="U596" s="10">
        <f t="shared" si="297"/>
        <v>5</v>
      </c>
    </row>
    <row r="597" spans="1:243">
      <c r="A597" s="18">
        <v>88</v>
      </c>
      <c r="B597" s="13"/>
      <c r="C597" s="13"/>
      <c r="D597" s="13"/>
      <c r="E597" s="13"/>
      <c r="F597" s="13"/>
      <c r="G597" s="37"/>
      <c r="H597" s="16"/>
      <c r="I597" s="16"/>
      <c r="J597" s="16"/>
      <c r="K597" s="16"/>
      <c r="L597" s="16"/>
      <c r="M597" s="30">
        <f t="shared" si="295"/>
        <v>0</v>
      </c>
      <c r="N597" s="16">
        <f t="shared" si="478"/>
        <v>112.75</v>
      </c>
      <c r="O597" s="16">
        <f t="shared" si="479"/>
        <v>112</v>
      </c>
      <c r="P597" s="16">
        <f t="shared" si="480"/>
        <v>176</v>
      </c>
      <c r="Q597" s="16">
        <f t="shared" si="481"/>
        <v>51</v>
      </c>
      <c r="R597" s="16">
        <f t="shared" si="482"/>
        <v>767.98</v>
      </c>
      <c r="S597" s="30">
        <f t="shared" si="296"/>
        <v>3</v>
      </c>
      <c r="T597" s="10" t="str">
        <f t="shared" si="483"/>
        <v>Dextrocardia</v>
      </c>
      <c r="U597" s="10">
        <f t="shared" si="297"/>
        <v>5</v>
      </c>
    </row>
    <row r="598" spans="1:243" s="28" customFormat="1">
      <c r="A598" s="21">
        <v>89</v>
      </c>
      <c r="B598" s="24">
        <v>-3.4</v>
      </c>
      <c r="C598" s="24">
        <v>11.8902</v>
      </c>
      <c r="D598" s="22">
        <v>8.8508999999999993</v>
      </c>
      <c r="E598" s="24">
        <v>20.741099999999999</v>
      </c>
      <c r="F598" s="24">
        <v>40.333599999999997</v>
      </c>
      <c r="G598" s="27"/>
      <c r="H598" s="24">
        <v>118</v>
      </c>
      <c r="I598" s="24">
        <v>118</v>
      </c>
      <c r="J598" s="24">
        <v>118</v>
      </c>
      <c r="K598" s="24">
        <v>118</v>
      </c>
      <c r="L598" s="24">
        <v>0</v>
      </c>
      <c r="M598" s="30">
        <f t="shared" si="295"/>
        <v>0</v>
      </c>
      <c r="N598" s="24"/>
      <c r="O598" s="24"/>
      <c r="P598" s="24"/>
      <c r="Q598" s="24"/>
      <c r="R598" s="24"/>
      <c r="S598" s="30">
        <f t="shared" si="296"/>
        <v>0</v>
      </c>
      <c r="T598" s="24" t="s">
        <v>31</v>
      </c>
      <c r="U598" s="10">
        <f t="shared" si="297"/>
        <v>4</v>
      </c>
      <c r="V598" s="4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"/>
      <c r="CU598" s="24"/>
      <c r="CV598" s="24"/>
      <c r="CW598" s="24"/>
      <c r="CX598" s="24"/>
      <c r="CY598" s="24"/>
      <c r="CZ598" s="24"/>
      <c r="DA598" s="24"/>
      <c r="DB598" s="24"/>
      <c r="DC598" s="24"/>
      <c r="DD598" s="24"/>
      <c r="DE598" s="24"/>
      <c r="DF598" s="24"/>
      <c r="DG598" s="24"/>
      <c r="DH598" s="24"/>
      <c r="DI598" s="24"/>
      <c r="DJ598" s="24"/>
      <c r="DK598" s="24"/>
      <c r="DL598" s="24"/>
      <c r="DM598" s="24"/>
      <c r="DN598" s="24"/>
      <c r="DO598" s="24"/>
      <c r="DP598" s="24"/>
      <c r="DQ598" s="24"/>
      <c r="DR598" s="24"/>
      <c r="DS598" s="24"/>
      <c r="DT598" s="24"/>
      <c r="DU598" s="24"/>
      <c r="DV598" s="24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  <c r="EI598" s="24"/>
      <c r="EJ598" s="24"/>
      <c r="EK598" s="24"/>
      <c r="EL598" s="24"/>
      <c r="EM598" s="24"/>
      <c r="EN598" s="24"/>
      <c r="EO598" s="24"/>
      <c r="EP598" s="24"/>
      <c r="EQ598" s="24"/>
      <c r="ER598" s="24"/>
      <c r="ES598" s="24"/>
      <c r="ET598" s="24"/>
      <c r="EU598" s="24"/>
      <c r="EV598" s="24"/>
      <c r="EW598" s="24"/>
      <c r="EX598" s="24"/>
      <c r="EY598" s="24"/>
      <c r="EZ598" s="24"/>
      <c r="FA598" s="24"/>
      <c r="FB598" s="24"/>
      <c r="FC598" s="24"/>
      <c r="FD598" s="24"/>
      <c r="FE598" s="24"/>
      <c r="FF598" s="24"/>
      <c r="FG598" s="24"/>
      <c r="FH598" s="24"/>
      <c r="FI598" s="24"/>
      <c r="FJ598" s="24"/>
      <c r="FK598" s="24"/>
      <c r="FL598" s="24"/>
      <c r="FM598" s="24"/>
      <c r="FN598" s="24"/>
      <c r="FO598" s="24"/>
      <c r="FP598" s="24"/>
      <c r="FQ598" s="24"/>
      <c r="FR598" s="24"/>
      <c r="FS598" s="24"/>
      <c r="FT598" s="24"/>
      <c r="FU598" s="24"/>
      <c r="FV598" s="24"/>
      <c r="FW598" s="24"/>
      <c r="FX598" s="24"/>
      <c r="FY598" s="24"/>
      <c r="FZ598" s="24"/>
      <c r="GA598" s="24"/>
      <c r="GB598" s="24"/>
      <c r="GC598" s="24"/>
      <c r="GD598" s="24"/>
      <c r="GE598" s="24"/>
      <c r="GF598" s="24"/>
      <c r="GG598" s="24"/>
      <c r="GH598" s="24"/>
      <c r="GI598" s="24"/>
      <c r="GJ598" s="24"/>
      <c r="GK598" s="24"/>
      <c r="GL598" s="24"/>
      <c r="GM598" s="24"/>
      <c r="GN598" s="24"/>
      <c r="GO598" s="24"/>
      <c r="GP598" s="24"/>
      <c r="GQ598" s="24"/>
      <c r="GR598" s="24"/>
      <c r="GS598" s="24"/>
      <c r="GT598" s="24"/>
      <c r="GU598" s="24"/>
      <c r="GV598" s="24"/>
      <c r="GW598" s="24"/>
      <c r="GX598" s="24"/>
      <c r="GY598" s="24"/>
      <c r="GZ598" s="24"/>
      <c r="HA598" s="24"/>
      <c r="HB598" s="24"/>
      <c r="HC598" s="24"/>
      <c r="HD598" s="24"/>
      <c r="HE598" s="24"/>
      <c r="HF598" s="24"/>
      <c r="HG598" s="24"/>
      <c r="HH598" s="24"/>
      <c r="HI598" s="24"/>
      <c r="HJ598" s="24"/>
      <c r="HK598" s="24"/>
      <c r="HL598" s="24"/>
      <c r="HM598" s="24"/>
      <c r="HN598" s="24"/>
      <c r="HO598" s="24"/>
      <c r="HP598" s="24"/>
      <c r="HQ598" s="24"/>
      <c r="HR598" s="24"/>
      <c r="HS598" s="24"/>
      <c r="HT598" s="24"/>
      <c r="HU598" s="24"/>
      <c r="HV598" s="24"/>
      <c r="HW598" s="24"/>
      <c r="HX598" s="24"/>
      <c r="HY598" s="24"/>
      <c r="HZ598" s="24"/>
      <c r="IA598" s="24"/>
      <c r="IB598" s="24"/>
      <c r="IC598" s="24"/>
      <c r="ID598" s="24"/>
      <c r="IE598" s="24"/>
      <c r="IF598" s="24"/>
      <c r="IG598" s="24"/>
      <c r="IH598" s="24"/>
      <c r="II598" s="24"/>
    </row>
    <row r="599" spans="1:243">
      <c r="A599" s="9">
        <v>89</v>
      </c>
      <c r="B599" s="10">
        <v>1.8833</v>
      </c>
      <c r="C599" s="10">
        <v>27.379100000000001</v>
      </c>
      <c r="D599" s="11">
        <v>10.163</v>
      </c>
      <c r="E599" s="10">
        <v>37.542099999999998</v>
      </c>
      <c r="F599" s="10">
        <v>26.652100000000001</v>
      </c>
      <c r="G599" s="25">
        <v>10.6058</v>
      </c>
      <c r="M599" s="30">
        <f t="shared" si="295"/>
        <v>0</v>
      </c>
      <c r="N599" s="10">
        <v>134.5</v>
      </c>
      <c r="O599" s="10">
        <v>131</v>
      </c>
      <c r="P599" s="10">
        <v>187</v>
      </c>
      <c r="Q599" s="10">
        <v>107</v>
      </c>
      <c r="R599" s="10">
        <v>135.76</v>
      </c>
      <c r="S599" s="30">
        <f t="shared" si="296"/>
        <v>2</v>
      </c>
      <c r="T599" s="10" t="str">
        <f>T598</f>
        <v>Aortic Anomaly</v>
      </c>
      <c r="U599" s="10">
        <f t="shared" si="297"/>
        <v>4</v>
      </c>
    </row>
    <row r="600" spans="1:243">
      <c r="A600" s="9">
        <v>89</v>
      </c>
      <c r="B600" s="10">
        <v>3.15</v>
      </c>
      <c r="C600" s="10">
        <v>41.039099999999998</v>
      </c>
      <c r="D600" s="11">
        <v>26.2102</v>
      </c>
      <c r="E600" s="10">
        <v>67.249200000000002</v>
      </c>
      <c r="F600" s="10">
        <v>38.730800000000002</v>
      </c>
      <c r="G600" s="25">
        <v>5.3691000000000004</v>
      </c>
      <c r="M600" s="30">
        <f t="shared" si="295"/>
        <v>0</v>
      </c>
      <c r="N600" s="10">
        <f>N599</f>
        <v>134.5</v>
      </c>
      <c r="O600" s="10">
        <f t="shared" ref="O600:O602" si="484">O599</f>
        <v>131</v>
      </c>
      <c r="P600" s="10">
        <f t="shared" ref="P600:P602" si="485">P599</f>
        <v>187</v>
      </c>
      <c r="Q600" s="10">
        <f t="shared" ref="Q600:Q602" si="486">Q599</f>
        <v>107</v>
      </c>
      <c r="R600" s="10">
        <f t="shared" ref="R600:R602" si="487">R599</f>
        <v>135.76</v>
      </c>
      <c r="S600" s="30">
        <f t="shared" si="296"/>
        <v>2</v>
      </c>
      <c r="T600" s="10" t="str">
        <f>T599</f>
        <v>Aortic Anomaly</v>
      </c>
      <c r="U600" s="10">
        <f t="shared" si="297"/>
        <v>4</v>
      </c>
    </row>
    <row r="601" spans="1:243">
      <c r="A601" s="9">
        <v>89</v>
      </c>
      <c r="B601" s="10">
        <v>5.0167000000000002</v>
      </c>
      <c r="C601" s="10">
        <v>18.7012</v>
      </c>
      <c r="D601" s="11">
        <v>15.542199999999999</v>
      </c>
      <c r="E601" s="10">
        <v>34.243400000000001</v>
      </c>
      <c r="F601" s="10">
        <v>45.319299999999998</v>
      </c>
      <c r="G601" s="25">
        <v>24.542100000000001</v>
      </c>
      <c r="M601" s="30">
        <f t="shared" si="295"/>
        <v>0</v>
      </c>
      <c r="N601" s="10">
        <f>N600</f>
        <v>134.5</v>
      </c>
      <c r="O601" s="10">
        <f t="shared" si="484"/>
        <v>131</v>
      </c>
      <c r="P601" s="10">
        <f t="shared" si="485"/>
        <v>187</v>
      </c>
      <c r="Q601" s="10">
        <f t="shared" si="486"/>
        <v>107</v>
      </c>
      <c r="R601" s="10">
        <f t="shared" si="487"/>
        <v>135.76</v>
      </c>
      <c r="S601" s="30">
        <f t="shared" si="296"/>
        <v>2</v>
      </c>
      <c r="T601" s="10" t="str">
        <f t="shared" ref="T601:T602" si="488">T600</f>
        <v>Aortic Anomaly</v>
      </c>
      <c r="U601" s="10">
        <f t="shared" si="297"/>
        <v>4</v>
      </c>
    </row>
    <row r="602" spans="1:243">
      <c r="A602" s="9">
        <v>89</v>
      </c>
      <c r="B602" s="10">
        <v>6.75</v>
      </c>
      <c r="C602" s="10">
        <v>17.000499999999999</v>
      </c>
      <c r="D602" s="11">
        <v>9.3519000000000005</v>
      </c>
      <c r="E602" s="10">
        <v>26.352399999999999</v>
      </c>
      <c r="F602" s="10">
        <v>35.073999999999998</v>
      </c>
      <c r="G602" s="25">
        <v>22.663900000000002</v>
      </c>
      <c r="M602" s="30">
        <f t="shared" si="295"/>
        <v>0</v>
      </c>
      <c r="N602" s="10">
        <f>N601</f>
        <v>134.5</v>
      </c>
      <c r="O602" s="10">
        <f t="shared" si="484"/>
        <v>131</v>
      </c>
      <c r="P602" s="10">
        <f t="shared" si="485"/>
        <v>187</v>
      </c>
      <c r="Q602" s="10">
        <f t="shared" si="486"/>
        <v>107</v>
      </c>
      <c r="R602" s="10">
        <f t="shared" si="487"/>
        <v>135.76</v>
      </c>
      <c r="S602" s="30">
        <f t="shared" si="296"/>
        <v>2</v>
      </c>
      <c r="T602" s="10" t="str">
        <f t="shared" si="488"/>
        <v>Aortic Anomaly</v>
      </c>
      <c r="U602" s="10">
        <f t="shared" si="297"/>
        <v>4</v>
      </c>
    </row>
    <row r="603" spans="1:243">
      <c r="A603" s="9">
        <v>89</v>
      </c>
      <c r="B603" s="10">
        <v>8.6999999999999993</v>
      </c>
      <c r="C603" s="10">
        <v>16.317799999999998</v>
      </c>
      <c r="D603" s="11">
        <v>5.0461999999999998</v>
      </c>
      <c r="E603" s="10">
        <v>21.363900000000001</v>
      </c>
      <c r="F603" s="10">
        <v>23.583100000000002</v>
      </c>
      <c r="G603" s="25">
        <v>19.8643</v>
      </c>
      <c r="M603" s="30">
        <f t="shared" si="295"/>
        <v>0</v>
      </c>
      <c r="N603" s="10">
        <f t="shared" ref="N603:N604" si="489">N602</f>
        <v>134.5</v>
      </c>
      <c r="O603" s="10">
        <f t="shared" ref="O603:O604" si="490">O602</f>
        <v>131</v>
      </c>
      <c r="P603" s="10">
        <f t="shared" ref="P603:P604" si="491">P602</f>
        <v>187</v>
      </c>
      <c r="Q603" s="10">
        <f t="shared" ref="Q603:Q604" si="492">Q602</f>
        <v>107</v>
      </c>
      <c r="R603" s="10">
        <f t="shared" ref="R603:R604" si="493">R602</f>
        <v>135.76</v>
      </c>
      <c r="S603" s="30">
        <f t="shared" si="296"/>
        <v>2</v>
      </c>
      <c r="T603" s="10" t="str">
        <f t="shared" ref="T603:T604" si="494">T602</f>
        <v>Aortic Anomaly</v>
      </c>
      <c r="U603" s="10">
        <f t="shared" si="297"/>
        <v>4</v>
      </c>
    </row>
    <row r="604" spans="1:243">
      <c r="A604" s="9">
        <v>89</v>
      </c>
      <c r="B604" s="10">
        <v>10.6167</v>
      </c>
      <c r="C604" s="10">
        <v>20.7044</v>
      </c>
      <c r="D604" s="11">
        <v>7.8009000000000004</v>
      </c>
      <c r="E604" s="10">
        <v>28.505299999999998</v>
      </c>
      <c r="F604" s="10">
        <v>19.088100000000001</v>
      </c>
      <c r="G604" s="25">
        <v>19.751799999999999</v>
      </c>
      <c r="M604" s="30">
        <f t="shared" si="295"/>
        <v>0</v>
      </c>
      <c r="N604" s="10">
        <f t="shared" si="489"/>
        <v>134.5</v>
      </c>
      <c r="O604" s="10">
        <f t="shared" si="490"/>
        <v>131</v>
      </c>
      <c r="P604" s="10">
        <f t="shared" si="491"/>
        <v>187</v>
      </c>
      <c r="Q604" s="10">
        <f t="shared" si="492"/>
        <v>107</v>
      </c>
      <c r="R604" s="10">
        <f t="shared" si="493"/>
        <v>135.76</v>
      </c>
      <c r="S604" s="30">
        <f t="shared" si="296"/>
        <v>2</v>
      </c>
      <c r="T604" s="10" t="str">
        <f t="shared" si="494"/>
        <v>Aortic Anomaly</v>
      </c>
      <c r="U604" s="10">
        <f t="shared" si="297"/>
        <v>4</v>
      </c>
    </row>
    <row r="605" spans="1:243" s="28" customFormat="1">
      <c r="A605" s="21">
        <v>90</v>
      </c>
      <c r="B605" s="22">
        <v>-4.4832999999999998</v>
      </c>
      <c r="C605" s="22">
        <v>15.8186</v>
      </c>
      <c r="D605" s="22">
        <v>3.3466999999999998</v>
      </c>
      <c r="E605" s="22">
        <v>19.165299999999998</v>
      </c>
      <c r="F605" s="22">
        <v>16.568899999999999</v>
      </c>
      <c r="G605" s="27"/>
      <c r="H605" s="24">
        <v>90.667000000000002</v>
      </c>
      <c r="I605" s="24">
        <v>80</v>
      </c>
      <c r="J605" s="24">
        <v>119</v>
      </c>
      <c r="K605" s="24">
        <v>73</v>
      </c>
      <c r="L605" s="24">
        <v>0</v>
      </c>
      <c r="M605" s="30">
        <f t="shared" ref="M605:M668" si="495">IF(L605&gt;10000, "NaN",IF(L605&gt;500,3,IF(L605&gt;72,2,IF(L605&gt;0,1,IF(0=L605,0,"NaN")))))</f>
        <v>0</v>
      </c>
      <c r="N605" s="24"/>
      <c r="O605" s="24"/>
      <c r="P605" s="24"/>
      <c r="Q605" s="24"/>
      <c r="R605" s="24"/>
      <c r="S605" s="30">
        <f t="shared" ref="S605:S668" si="496">IF(R605&gt;10000, "NaN",IF(R605&gt;500,3,IF(R605&gt;72,2,IF(R605&gt;0,1,IF(0=R605,0,"NaN")))))</f>
        <v>0</v>
      </c>
      <c r="T605" s="24" t="s">
        <v>28</v>
      </c>
      <c r="U605" s="10">
        <f t="shared" ref="U605:U668" si="497">IF(T605="HLHS",1,IF(T605="TGA",2,IF(T605="ToF",3,IF(T605="Aortic Anomaly",4,5))))</f>
        <v>1</v>
      </c>
      <c r="V605" s="4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  <c r="CR605" s="24"/>
      <c r="CS605" s="24"/>
      <c r="CT605" s="24"/>
      <c r="CU605" s="24"/>
      <c r="CV605" s="24"/>
      <c r="CW605" s="24"/>
      <c r="CX605" s="24"/>
      <c r="CY605" s="24"/>
      <c r="CZ605" s="24"/>
      <c r="DA605" s="24"/>
      <c r="DB605" s="24"/>
      <c r="DC605" s="24"/>
      <c r="DD605" s="24"/>
      <c r="DE605" s="24"/>
      <c r="DF605" s="24"/>
      <c r="DG605" s="24"/>
      <c r="DH605" s="24"/>
      <c r="DI605" s="24"/>
      <c r="DJ605" s="24"/>
      <c r="DK605" s="24"/>
      <c r="DL605" s="24"/>
      <c r="DM605" s="24"/>
      <c r="DN605" s="24"/>
      <c r="DO605" s="24"/>
      <c r="DP605" s="24"/>
      <c r="DQ605" s="24"/>
      <c r="DR605" s="24"/>
      <c r="DS605" s="24"/>
      <c r="DT605" s="24"/>
      <c r="DU605" s="24"/>
      <c r="DV605" s="24"/>
      <c r="DW605" s="24"/>
      <c r="DX605" s="24"/>
      <c r="DY605" s="24"/>
      <c r="DZ605" s="24"/>
      <c r="EA605" s="24"/>
      <c r="EB605" s="24"/>
      <c r="EC605" s="24"/>
      <c r="ED605" s="24"/>
      <c r="EE605" s="24"/>
      <c r="EF605" s="24"/>
      <c r="EG605" s="24"/>
      <c r="EH605" s="24"/>
      <c r="EI605" s="24"/>
      <c r="EJ605" s="24"/>
      <c r="EK605" s="24"/>
      <c r="EL605" s="24"/>
      <c r="EM605" s="24"/>
      <c r="EN605" s="24"/>
      <c r="EO605" s="24"/>
      <c r="EP605" s="24"/>
      <c r="EQ605" s="24"/>
      <c r="ER605" s="24"/>
      <c r="ES605" s="24"/>
      <c r="ET605" s="24"/>
      <c r="EU605" s="24"/>
      <c r="EV605" s="24"/>
      <c r="EW605" s="24"/>
      <c r="EX605" s="24"/>
      <c r="EY605" s="24"/>
      <c r="EZ605" s="24"/>
      <c r="FA605" s="24"/>
      <c r="FB605" s="24"/>
      <c r="FC605" s="24"/>
      <c r="FD605" s="24"/>
      <c r="FE605" s="24"/>
      <c r="FF605" s="24"/>
      <c r="FG605" s="24"/>
      <c r="FH605" s="24"/>
      <c r="FI605" s="24"/>
      <c r="FJ605" s="24"/>
      <c r="FK605" s="24"/>
      <c r="FL605" s="24"/>
      <c r="FM605" s="24"/>
      <c r="FN605" s="24"/>
      <c r="FO605" s="24"/>
      <c r="FP605" s="24"/>
      <c r="FQ605" s="24"/>
      <c r="FR605" s="24"/>
      <c r="FS605" s="24"/>
      <c r="FT605" s="24"/>
      <c r="FU605" s="24"/>
      <c r="FV605" s="24"/>
      <c r="FW605" s="24"/>
      <c r="FX605" s="24"/>
      <c r="FY605" s="24"/>
      <c r="FZ605" s="24"/>
      <c r="GA605" s="24"/>
      <c r="GB605" s="24"/>
      <c r="GC605" s="24"/>
      <c r="GD605" s="24"/>
      <c r="GE605" s="24"/>
      <c r="GF605" s="24"/>
      <c r="GG605" s="24"/>
      <c r="GH605" s="24"/>
      <c r="GI605" s="24"/>
      <c r="GJ605" s="24"/>
      <c r="GK605" s="24"/>
      <c r="GL605" s="24"/>
      <c r="GM605" s="24"/>
      <c r="GN605" s="24"/>
      <c r="GO605" s="24"/>
      <c r="GP605" s="24"/>
      <c r="GQ605" s="24"/>
      <c r="GR605" s="24"/>
      <c r="GS605" s="24"/>
      <c r="GT605" s="24"/>
      <c r="GU605" s="24"/>
      <c r="GV605" s="24"/>
      <c r="GW605" s="24"/>
      <c r="GX605" s="24"/>
      <c r="GY605" s="24"/>
      <c r="GZ605" s="24"/>
      <c r="HA605" s="24"/>
      <c r="HB605" s="24"/>
      <c r="HC605" s="24"/>
      <c r="HD605" s="24"/>
      <c r="HE605" s="24"/>
      <c r="HF605" s="24"/>
      <c r="HG605" s="24"/>
      <c r="HH605" s="24"/>
      <c r="HI605" s="24"/>
      <c r="HJ605" s="24"/>
      <c r="HK605" s="24"/>
      <c r="HL605" s="24"/>
      <c r="HM605" s="24"/>
      <c r="HN605" s="24"/>
      <c r="HO605" s="24"/>
      <c r="HP605" s="24"/>
      <c r="HQ605" s="24"/>
      <c r="HR605" s="24"/>
      <c r="HS605" s="24"/>
      <c r="HT605" s="24"/>
      <c r="HU605" s="24"/>
      <c r="HV605" s="24"/>
      <c r="HW605" s="24"/>
      <c r="HX605" s="24"/>
      <c r="HY605" s="24"/>
      <c r="HZ605" s="24"/>
      <c r="IA605" s="24"/>
      <c r="IB605" s="24"/>
      <c r="IC605" s="24"/>
      <c r="ID605" s="24"/>
      <c r="IE605" s="24"/>
      <c r="IF605" s="24"/>
      <c r="IG605" s="24"/>
      <c r="IH605" s="24"/>
      <c r="II605" s="24"/>
    </row>
    <row r="606" spans="1:243">
      <c r="A606" s="9">
        <v>90</v>
      </c>
      <c r="B606" s="11">
        <v>0.95</v>
      </c>
      <c r="C606" s="11">
        <v>31.063500000000001</v>
      </c>
      <c r="D606" s="11">
        <v>16.994</v>
      </c>
      <c r="E606" s="11">
        <v>48.057499999999997</v>
      </c>
      <c r="F606" s="11">
        <v>35.262500000000003</v>
      </c>
      <c r="G606" s="25">
        <v>8.8980999999999995</v>
      </c>
      <c r="M606" s="30">
        <f t="shared" si="495"/>
        <v>0</v>
      </c>
      <c r="N606" s="10">
        <v>69.38</v>
      </c>
      <c r="O606" s="10">
        <v>68.5</v>
      </c>
      <c r="P606" s="10">
        <v>83</v>
      </c>
      <c r="Q606" s="10">
        <v>56</v>
      </c>
      <c r="R606" s="10">
        <v>15.74</v>
      </c>
      <c r="S606" s="30">
        <f t="shared" si="496"/>
        <v>1</v>
      </c>
      <c r="T606" s="10" t="str">
        <f>T605</f>
        <v>HLHS</v>
      </c>
      <c r="U606" s="10">
        <f t="shared" si="497"/>
        <v>1</v>
      </c>
    </row>
    <row r="607" spans="1:243">
      <c r="A607" s="9">
        <v>90</v>
      </c>
      <c r="B607" s="11">
        <v>3.75</v>
      </c>
      <c r="C607" s="11">
        <v>30.227900000000002</v>
      </c>
      <c r="D607" s="11">
        <v>24.634499999999999</v>
      </c>
      <c r="E607" s="11">
        <v>54.862499999999997</v>
      </c>
      <c r="F607" s="11">
        <v>44.749000000000002</v>
      </c>
      <c r="G607" s="25">
        <v>10.2196</v>
      </c>
      <c r="M607" s="30">
        <f t="shared" si="495"/>
        <v>0</v>
      </c>
      <c r="N607" s="10">
        <f>N606</f>
        <v>69.38</v>
      </c>
      <c r="O607" s="10">
        <f t="shared" ref="O607:O609" si="498">O606</f>
        <v>68.5</v>
      </c>
      <c r="P607" s="10">
        <f t="shared" ref="P607:P609" si="499">P606</f>
        <v>83</v>
      </c>
      <c r="Q607" s="10">
        <f t="shared" ref="Q607:Q609" si="500">Q606</f>
        <v>56</v>
      </c>
      <c r="R607" s="10">
        <f t="shared" ref="R607:R609" si="501">R606</f>
        <v>15.74</v>
      </c>
      <c r="S607" s="30">
        <f t="shared" si="496"/>
        <v>1</v>
      </c>
      <c r="T607" s="10" t="str">
        <f>T606</f>
        <v>HLHS</v>
      </c>
      <c r="U607" s="10">
        <f t="shared" si="497"/>
        <v>1</v>
      </c>
    </row>
    <row r="608" spans="1:243">
      <c r="A608" s="9">
        <v>90</v>
      </c>
      <c r="B608" s="11">
        <v>5.7332999999999998</v>
      </c>
      <c r="C608" s="11">
        <v>27.597100000000001</v>
      </c>
      <c r="D608" s="11">
        <v>16.4163</v>
      </c>
      <c r="E608" s="11">
        <v>44.013399999999997</v>
      </c>
      <c r="F608" s="11">
        <v>37.250399999999999</v>
      </c>
      <c r="G608" s="25">
        <v>13.493</v>
      </c>
      <c r="M608" s="30">
        <f t="shared" si="495"/>
        <v>0</v>
      </c>
      <c r="N608" s="10">
        <f>N607</f>
        <v>69.38</v>
      </c>
      <c r="O608" s="10">
        <f t="shared" si="498"/>
        <v>68.5</v>
      </c>
      <c r="P608" s="10">
        <f t="shared" si="499"/>
        <v>83</v>
      </c>
      <c r="Q608" s="10">
        <f t="shared" si="500"/>
        <v>56</v>
      </c>
      <c r="R608" s="10">
        <f t="shared" si="501"/>
        <v>15.74</v>
      </c>
      <c r="S608" s="30">
        <f t="shared" si="496"/>
        <v>1</v>
      </c>
      <c r="T608" s="10" t="str">
        <f t="shared" ref="T608:T609" si="502">T607</f>
        <v>HLHS</v>
      </c>
      <c r="U608" s="10">
        <f t="shared" si="497"/>
        <v>1</v>
      </c>
    </row>
    <row r="609" spans="1:243">
      <c r="A609" s="9">
        <v>90</v>
      </c>
      <c r="B609" s="11">
        <v>7.9166999999999996</v>
      </c>
      <c r="C609" s="11">
        <v>27.480799999999999</v>
      </c>
      <c r="D609" s="11">
        <v>22.514600000000002</v>
      </c>
      <c r="E609" s="11">
        <v>49.995399999999997</v>
      </c>
      <c r="F609" s="11">
        <v>44.079500000000003</v>
      </c>
      <c r="G609" s="25">
        <v>12.0756</v>
      </c>
      <c r="M609" s="30">
        <f t="shared" si="495"/>
        <v>0</v>
      </c>
      <c r="N609" s="10">
        <f>N608</f>
        <v>69.38</v>
      </c>
      <c r="O609" s="10">
        <f t="shared" si="498"/>
        <v>68.5</v>
      </c>
      <c r="P609" s="10">
        <f t="shared" si="499"/>
        <v>83</v>
      </c>
      <c r="Q609" s="10">
        <f t="shared" si="500"/>
        <v>56</v>
      </c>
      <c r="R609" s="10">
        <f t="shared" si="501"/>
        <v>15.74</v>
      </c>
      <c r="S609" s="30">
        <f t="shared" si="496"/>
        <v>1</v>
      </c>
      <c r="T609" s="10" t="str">
        <f t="shared" si="502"/>
        <v>HLHS</v>
      </c>
      <c r="U609" s="10">
        <f t="shared" si="497"/>
        <v>1</v>
      </c>
    </row>
    <row r="610" spans="1:243">
      <c r="A610" s="9">
        <v>90</v>
      </c>
      <c r="B610" s="11">
        <v>9.8332999999999995</v>
      </c>
      <c r="C610" s="11">
        <v>33.699199999999998</v>
      </c>
      <c r="D610" s="11">
        <v>28.429099999999998</v>
      </c>
      <c r="E610" s="11">
        <v>62.1282</v>
      </c>
      <c r="F610" s="11">
        <v>42.808999999999997</v>
      </c>
      <c r="G610" s="25">
        <v>7.9973000000000001</v>
      </c>
      <c r="M610" s="30">
        <f t="shared" si="495"/>
        <v>0</v>
      </c>
      <c r="N610" s="10">
        <f t="shared" ref="N610:N611" si="503">N609</f>
        <v>69.38</v>
      </c>
      <c r="O610" s="10">
        <f t="shared" ref="O610:O611" si="504">O609</f>
        <v>68.5</v>
      </c>
      <c r="P610" s="10">
        <f t="shared" ref="P610:P611" si="505">P609</f>
        <v>83</v>
      </c>
      <c r="Q610" s="10">
        <f t="shared" ref="Q610:Q611" si="506">Q609</f>
        <v>56</v>
      </c>
      <c r="R610" s="10">
        <f t="shared" ref="R610:R611" si="507">R609</f>
        <v>15.74</v>
      </c>
      <c r="S610" s="30">
        <f t="shared" si="496"/>
        <v>1</v>
      </c>
      <c r="T610" s="10" t="str">
        <f t="shared" ref="T610:T611" si="508">T609</f>
        <v>HLHS</v>
      </c>
      <c r="U610" s="10">
        <f t="shared" si="497"/>
        <v>1</v>
      </c>
    </row>
    <row r="611" spans="1:243">
      <c r="A611" s="9">
        <v>90</v>
      </c>
      <c r="B611" s="11">
        <v>11.783300000000001</v>
      </c>
      <c r="C611" s="11">
        <v>24.897500000000001</v>
      </c>
      <c r="D611" s="11">
        <v>21.4099</v>
      </c>
      <c r="E611" s="11">
        <v>46.307400000000001</v>
      </c>
      <c r="F611" s="11">
        <v>46.177399999999999</v>
      </c>
      <c r="G611" s="25">
        <v>10.754099999999999</v>
      </c>
      <c r="M611" s="30">
        <f t="shared" si="495"/>
        <v>0</v>
      </c>
      <c r="N611" s="10">
        <f t="shared" si="503"/>
        <v>69.38</v>
      </c>
      <c r="O611" s="10">
        <f t="shared" si="504"/>
        <v>68.5</v>
      </c>
      <c r="P611" s="10">
        <f t="shared" si="505"/>
        <v>83</v>
      </c>
      <c r="Q611" s="10">
        <f t="shared" si="506"/>
        <v>56</v>
      </c>
      <c r="R611" s="10">
        <f t="shared" si="507"/>
        <v>15.74</v>
      </c>
      <c r="S611" s="30">
        <f t="shared" si="496"/>
        <v>1</v>
      </c>
      <c r="T611" s="10" t="str">
        <f t="shared" si="508"/>
        <v>HLHS</v>
      </c>
      <c r="U611" s="10">
        <f t="shared" si="497"/>
        <v>1</v>
      </c>
    </row>
    <row r="612" spans="1:243" s="28" customFormat="1">
      <c r="A612" s="21">
        <v>91</v>
      </c>
      <c r="B612" s="22">
        <v>-1.8332999999999999</v>
      </c>
      <c r="C612" s="22">
        <v>17.497800000000002</v>
      </c>
      <c r="D612" s="22">
        <v>18.583100000000002</v>
      </c>
      <c r="E612" s="22">
        <v>36.0809</v>
      </c>
      <c r="F612" s="22">
        <v>50.394300000000001</v>
      </c>
      <c r="G612" s="27"/>
      <c r="H612" s="24">
        <v>84</v>
      </c>
      <c r="I612" s="24">
        <v>84</v>
      </c>
      <c r="J612" s="24">
        <v>85</v>
      </c>
      <c r="K612" s="24">
        <v>83</v>
      </c>
      <c r="L612" s="24">
        <v>0</v>
      </c>
      <c r="M612" s="30">
        <f t="shared" si="495"/>
        <v>0</v>
      </c>
      <c r="N612" s="24"/>
      <c r="O612" s="24"/>
      <c r="P612" s="24"/>
      <c r="Q612" s="24"/>
      <c r="R612" s="24"/>
      <c r="S612" s="30">
        <f t="shared" si="496"/>
        <v>0</v>
      </c>
      <c r="T612" s="24" t="s">
        <v>29</v>
      </c>
      <c r="U612" s="10">
        <f t="shared" si="497"/>
        <v>2</v>
      </c>
      <c r="V612" s="4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4"/>
      <c r="CN612" s="24"/>
      <c r="CO612" s="24"/>
      <c r="CP612" s="24"/>
      <c r="CQ612" s="24"/>
      <c r="CR612" s="24"/>
      <c r="CS612" s="24"/>
      <c r="CT612" s="24"/>
      <c r="CU612" s="24"/>
      <c r="CV612" s="24"/>
      <c r="CW612" s="24"/>
      <c r="CX612" s="24"/>
      <c r="CY612" s="24"/>
      <c r="CZ612" s="24"/>
      <c r="DA612" s="24"/>
      <c r="DB612" s="24"/>
      <c r="DC612" s="24"/>
      <c r="DD612" s="24"/>
      <c r="DE612" s="24"/>
      <c r="DF612" s="24"/>
      <c r="DG612" s="24"/>
      <c r="DH612" s="24"/>
      <c r="DI612" s="24"/>
      <c r="DJ612" s="24"/>
      <c r="DK612" s="24"/>
      <c r="DL612" s="24"/>
      <c r="DM612" s="24"/>
      <c r="DN612" s="24"/>
      <c r="DO612" s="24"/>
      <c r="DP612" s="24"/>
      <c r="DQ612" s="24"/>
      <c r="DR612" s="24"/>
      <c r="DS612" s="24"/>
      <c r="DT612" s="24"/>
      <c r="DU612" s="24"/>
      <c r="DV612" s="24"/>
      <c r="DW612" s="24"/>
      <c r="DX612" s="24"/>
      <c r="DY612" s="24"/>
      <c r="DZ612" s="24"/>
      <c r="EA612" s="24"/>
      <c r="EB612" s="24"/>
      <c r="EC612" s="24"/>
      <c r="ED612" s="24"/>
      <c r="EE612" s="24"/>
      <c r="EF612" s="24"/>
      <c r="EG612" s="24"/>
      <c r="EH612" s="24"/>
      <c r="EI612" s="24"/>
      <c r="EJ612" s="24"/>
      <c r="EK612" s="24"/>
      <c r="EL612" s="24"/>
      <c r="EM612" s="24"/>
      <c r="EN612" s="24"/>
      <c r="EO612" s="24"/>
      <c r="EP612" s="24"/>
      <c r="EQ612" s="24"/>
      <c r="ER612" s="24"/>
      <c r="ES612" s="24"/>
      <c r="ET612" s="24"/>
      <c r="EU612" s="24"/>
      <c r="EV612" s="24"/>
      <c r="EW612" s="24"/>
      <c r="EX612" s="24"/>
      <c r="EY612" s="24"/>
      <c r="EZ612" s="24"/>
      <c r="FA612" s="24"/>
      <c r="FB612" s="24"/>
      <c r="FC612" s="24"/>
      <c r="FD612" s="24"/>
      <c r="FE612" s="24"/>
      <c r="FF612" s="24"/>
      <c r="FG612" s="24"/>
      <c r="FH612" s="24"/>
      <c r="FI612" s="24"/>
      <c r="FJ612" s="24"/>
      <c r="FK612" s="24"/>
      <c r="FL612" s="24"/>
      <c r="FM612" s="24"/>
      <c r="FN612" s="24"/>
      <c r="FO612" s="24"/>
      <c r="FP612" s="24"/>
      <c r="FQ612" s="24"/>
      <c r="FR612" s="24"/>
      <c r="FS612" s="24"/>
      <c r="FT612" s="24"/>
      <c r="FU612" s="24"/>
      <c r="FV612" s="24"/>
      <c r="FW612" s="24"/>
      <c r="FX612" s="24"/>
      <c r="FY612" s="24"/>
      <c r="FZ612" s="24"/>
      <c r="GA612" s="24"/>
      <c r="GB612" s="24"/>
      <c r="GC612" s="24"/>
      <c r="GD612" s="24"/>
      <c r="GE612" s="24"/>
      <c r="GF612" s="24"/>
      <c r="GG612" s="24"/>
      <c r="GH612" s="24"/>
      <c r="GI612" s="24"/>
      <c r="GJ612" s="24"/>
      <c r="GK612" s="24"/>
      <c r="GL612" s="24"/>
      <c r="GM612" s="24"/>
      <c r="GN612" s="24"/>
      <c r="GO612" s="24"/>
      <c r="GP612" s="24"/>
      <c r="GQ612" s="24"/>
      <c r="GR612" s="24"/>
      <c r="GS612" s="24"/>
      <c r="GT612" s="24"/>
      <c r="GU612" s="24"/>
      <c r="GV612" s="24"/>
      <c r="GW612" s="24"/>
      <c r="GX612" s="24"/>
      <c r="GY612" s="24"/>
      <c r="GZ612" s="24"/>
      <c r="HA612" s="24"/>
      <c r="HB612" s="24"/>
      <c r="HC612" s="24"/>
      <c r="HD612" s="24"/>
      <c r="HE612" s="24"/>
      <c r="HF612" s="24"/>
      <c r="HG612" s="24"/>
      <c r="HH612" s="24"/>
      <c r="HI612" s="24"/>
      <c r="HJ612" s="24"/>
      <c r="HK612" s="24"/>
      <c r="HL612" s="24"/>
      <c r="HM612" s="24"/>
      <c r="HN612" s="24"/>
      <c r="HO612" s="24"/>
      <c r="HP612" s="24"/>
      <c r="HQ612" s="24"/>
      <c r="HR612" s="24"/>
      <c r="HS612" s="24"/>
      <c r="HT612" s="24"/>
      <c r="HU612" s="24"/>
      <c r="HV612" s="24"/>
      <c r="HW612" s="24"/>
      <c r="HX612" s="24"/>
      <c r="HY612" s="24"/>
      <c r="HZ612" s="24"/>
      <c r="IA612" s="24"/>
      <c r="IB612" s="24"/>
      <c r="IC612" s="24"/>
      <c r="ID612" s="24"/>
      <c r="IE612" s="24"/>
      <c r="IF612" s="24"/>
      <c r="IG612" s="24"/>
      <c r="IH612" s="24"/>
      <c r="II612" s="24"/>
    </row>
    <row r="613" spans="1:243">
      <c r="A613" s="9">
        <v>91</v>
      </c>
      <c r="B613" s="11">
        <v>1.2666999999999999</v>
      </c>
      <c r="C613" s="11">
        <v>28.193999999999999</v>
      </c>
      <c r="D613" s="11">
        <v>26.477599999999999</v>
      </c>
      <c r="E613" s="11">
        <v>54.671599999999998</v>
      </c>
      <c r="F613" s="11">
        <v>47.424999999999997</v>
      </c>
      <c r="M613" s="30">
        <f t="shared" si="495"/>
        <v>0</v>
      </c>
      <c r="N613" s="10">
        <v>132.13</v>
      </c>
      <c r="O613" s="10">
        <v>123.5</v>
      </c>
      <c r="P613" s="10">
        <v>189</v>
      </c>
      <c r="Q613" s="10">
        <v>99</v>
      </c>
      <c r="R613" s="10">
        <v>0</v>
      </c>
      <c r="S613" s="30">
        <f t="shared" si="496"/>
        <v>0</v>
      </c>
      <c r="T613" s="10" t="str">
        <f>T612</f>
        <v>TGA</v>
      </c>
      <c r="U613" s="10">
        <f t="shared" si="497"/>
        <v>2</v>
      </c>
    </row>
    <row r="614" spans="1:243">
      <c r="A614" s="9">
        <v>91</v>
      </c>
      <c r="B614" s="11">
        <v>6.8333000000000004</v>
      </c>
      <c r="C614" s="11">
        <v>32.379300000000001</v>
      </c>
      <c r="D614" s="11">
        <v>45.890099999999997</v>
      </c>
      <c r="E614" s="11">
        <v>78.269400000000005</v>
      </c>
      <c r="F614" s="11">
        <v>58.2074</v>
      </c>
      <c r="G614" s="25">
        <v>10.667199999999999</v>
      </c>
      <c r="M614" s="30">
        <f t="shared" si="495"/>
        <v>0</v>
      </c>
      <c r="N614" s="10">
        <f>N613</f>
        <v>132.13</v>
      </c>
      <c r="O614" s="10">
        <f t="shared" ref="O614:O616" si="509">O613</f>
        <v>123.5</v>
      </c>
      <c r="P614" s="10">
        <f t="shared" ref="P614:P616" si="510">P613</f>
        <v>189</v>
      </c>
      <c r="Q614" s="10">
        <f t="shared" ref="Q614:Q616" si="511">Q613</f>
        <v>99</v>
      </c>
      <c r="R614" s="10">
        <f t="shared" ref="R614:R616" si="512">R613</f>
        <v>0</v>
      </c>
      <c r="S614" s="30">
        <f t="shared" si="496"/>
        <v>0</v>
      </c>
      <c r="T614" s="10" t="str">
        <f>T613</f>
        <v>TGA</v>
      </c>
      <c r="U614" s="10">
        <f t="shared" si="497"/>
        <v>2</v>
      </c>
    </row>
    <row r="615" spans="1:243">
      <c r="A615" s="9">
        <v>91</v>
      </c>
      <c r="B615" s="11">
        <v>8.4</v>
      </c>
      <c r="C615" s="11">
        <v>19.1571</v>
      </c>
      <c r="D615" s="11">
        <v>30.562200000000001</v>
      </c>
      <c r="E615" s="11">
        <v>49.719299999999997</v>
      </c>
      <c r="F615" s="11">
        <v>61.495899999999999</v>
      </c>
      <c r="G615" s="25">
        <v>9.0291999999999994</v>
      </c>
      <c r="M615" s="30">
        <f t="shared" si="495"/>
        <v>0</v>
      </c>
      <c r="N615" s="10">
        <f>N614</f>
        <v>132.13</v>
      </c>
      <c r="O615" s="10">
        <f t="shared" si="509"/>
        <v>123.5</v>
      </c>
      <c r="P615" s="10">
        <f t="shared" si="510"/>
        <v>189</v>
      </c>
      <c r="Q615" s="10">
        <f t="shared" si="511"/>
        <v>99</v>
      </c>
      <c r="R615" s="10">
        <f t="shared" si="512"/>
        <v>0</v>
      </c>
      <c r="S615" s="30">
        <f t="shared" si="496"/>
        <v>0</v>
      </c>
      <c r="T615" s="10" t="str">
        <f t="shared" ref="T615:T616" si="513">T614</f>
        <v>TGA</v>
      </c>
      <c r="U615" s="10">
        <f t="shared" si="497"/>
        <v>2</v>
      </c>
    </row>
    <row r="616" spans="1:243">
      <c r="A616" s="9">
        <v>91</v>
      </c>
      <c r="B616" s="11">
        <v>12.6167</v>
      </c>
      <c r="C616" s="11">
        <v>18.726400000000002</v>
      </c>
      <c r="D616" s="11">
        <v>38.442999999999998</v>
      </c>
      <c r="E616" s="11">
        <v>57.1693</v>
      </c>
      <c r="F616" s="11">
        <v>67.521799999999999</v>
      </c>
      <c r="G616" s="25">
        <v>21.799700000000001</v>
      </c>
      <c r="M616" s="30">
        <f t="shared" si="495"/>
        <v>0</v>
      </c>
      <c r="N616" s="10">
        <f>N615</f>
        <v>132.13</v>
      </c>
      <c r="O616" s="10">
        <f t="shared" si="509"/>
        <v>123.5</v>
      </c>
      <c r="P616" s="10">
        <f t="shared" si="510"/>
        <v>189</v>
      </c>
      <c r="Q616" s="10">
        <f t="shared" si="511"/>
        <v>99</v>
      </c>
      <c r="R616" s="10">
        <f t="shared" si="512"/>
        <v>0</v>
      </c>
      <c r="S616" s="30">
        <f t="shared" si="496"/>
        <v>0</v>
      </c>
      <c r="T616" s="10" t="str">
        <f t="shared" si="513"/>
        <v>TGA</v>
      </c>
      <c r="U616" s="10">
        <f t="shared" si="497"/>
        <v>2</v>
      </c>
    </row>
    <row r="617" spans="1:243" s="28" customFormat="1">
      <c r="A617" s="21">
        <v>92</v>
      </c>
      <c r="B617" s="22">
        <v>-3.8167</v>
      </c>
      <c r="C617" s="22">
        <v>12.0243</v>
      </c>
      <c r="D617" s="22">
        <v>12.9558</v>
      </c>
      <c r="E617" s="22">
        <v>24.9801</v>
      </c>
      <c r="F617" s="22">
        <v>51.664299999999997</v>
      </c>
      <c r="G617" s="27"/>
      <c r="H617" s="24">
        <v>115</v>
      </c>
      <c r="I617" s="24">
        <v>104</v>
      </c>
      <c r="J617" s="24">
        <v>192</v>
      </c>
      <c r="K617" s="24">
        <v>60</v>
      </c>
      <c r="L617" s="24">
        <v>0</v>
      </c>
      <c r="M617" s="30">
        <f t="shared" si="495"/>
        <v>0</v>
      </c>
      <c r="N617" s="24"/>
      <c r="O617" s="24"/>
      <c r="P617" s="24"/>
      <c r="Q617" s="24"/>
      <c r="R617" s="24"/>
      <c r="S617" s="30">
        <f t="shared" si="496"/>
        <v>0</v>
      </c>
      <c r="T617" s="24" t="s">
        <v>31</v>
      </c>
      <c r="U617" s="10">
        <f t="shared" si="497"/>
        <v>4</v>
      </c>
      <c r="V617" s="4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  <c r="BZ617" s="24"/>
      <c r="CA617" s="24"/>
      <c r="CB617" s="24"/>
      <c r="CC617" s="24"/>
      <c r="CD617" s="24"/>
      <c r="CE617" s="24"/>
      <c r="CF617" s="24"/>
      <c r="CG617" s="24"/>
      <c r="CH617" s="24"/>
      <c r="CI617" s="24"/>
      <c r="CJ617" s="24"/>
      <c r="CK617" s="24"/>
      <c r="CL617" s="24"/>
      <c r="CM617" s="24"/>
      <c r="CN617" s="24"/>
      <c r="CO617" s="24"/>
      <c r="CP617" s="24"/>
      <c r="CQ617" s="24"/>
      <c r="CR617" s="24"/>
      <c r="CS617" s="24"/>
      <c r="CT617" s="24"/>
      <c r="CU617" s="24"/>
      <c r="CV617" s="24"/>
      <c r="CW617" s="24"/>
      <c r="CX617" s="24"/>
      <c r="CY617" s="24"/>
      <c r="CZ617" s="24"/>
      <c r="DA617" s="24"/>
      <c r="DB617" s="24"/>
      <c r="DC617" s="24"/>
      <c r="DD617" s="24"/>
      <c r="DE617" s="24"/>
      <c r="DF617" s="24"/>
      <c r="DG617" s="24"/>
      <c r="DH617" s="24"/>
      <c r="DI617" s="24"/>
      <c r="DJ617" s="24"/>
      <c r="DK617" s="24"/>
      <c r="DL617" s="24"/>
      <c r="DM617" s="24"/>
      <c r="DN617" s="24"/>
      <c r="DO617" s="24"/>
      <c r="DP617" s="24"/>
      <c r="DQ617" s="24"/>
      <c r="DR617" s="24"/>
      <c r="DS617" s="24"/>
      <c r="DT617" s="24"/>
      <c r="DU617" s="24"/>
      <c r="DV617" s="24"/>
      <c r="DW617" s="24"/>
      <c r="DX617" s="24"/>
      <c r="DY617" s="24"/>
      <c r="DZ617" s="24"/>
      <c r="EA617" s="24"/>
      <c r="EB617" s="24"/>
      <c r="EC617" s="24"/>
      <c r="ED617" s="24"/>
      <c r="EE617" s="24"/>
      <c r="EF617" s="24"/>
      <c r="EG617" s="24"/>
      <c r="EH617" s="24"/>
      <c r="EI617" s="24"/>
      <c r="EJ617" s="24"/>
      <c r="EK617" s="24"/>
      <c r="EL617" s="24"/>
      <c r="EM617" s="24"/>
      <c r="EN617" s="24"/>
      <c r="EO617" s="24"/>
      <c r="EP617" s="24"/>
      <c r="EQ617" s="24"/>
      <c r="ER617" s="24"/>
      <c r="ES617" s="24"/>
      <c r="ET617" s="24"/>
      <c r="EU617" s="24"/>
      <c r="EV617" s="24"/>
      <c r="EW617" s="24"/>
      <c r="EX617" s="24"/>
      <c r="EY617" s="24"/>
      <c r="EZ617" s="24"/>
      <c r="FA617" s="24"/>
      <c r="FB617" s="24"/>
      <c r="FC617" s="24"/>
      <c r="FD617" s="24"/>
      <c r="FE617" s="24"/>
      <c r="FF617" s="24"/>
      <c r="FG617" s="24"/>
      <c r="FH617" s="24"/>
      <c r="FI617" s="24"/>
      <c r="FJ617" s="24"/>
      <c r="FK617" s="24"/>
      <c r="FL617" s="24"/>
      <c r="FM617" s="24"/>
      <c r="FN617" s="24"/>
      <c r="FO617" s="24"/>
      <c r="FP617" s="24"/>
      <c r="FQ617" s="24"/>
      <c r="FR617" s="24"/>
      <c r="FS617" s="24"/>
      <c r="FT617" s="24"/>
      <c r="FU617" s="24"/>
      <c r="FV617" s="24"/>
      <c r="FW617" s="24"/>
      <c r="FX617" s="24"/>
      <c r="FY617" s="24"/>
      <c r="FZ617" s="24"/>
      <c r="GA617" s="24"/>
      <c r="GB617" s="24"/>
      <c r="GC617" s="24"/>
      <c r="GD617" s="24"/>
      <c r="GE617" s="24"/>
      <c r="GF617" s="24"/>
      <c r="GG617" s="24"/>
      <c r="GH617" s="24"/>
      <c r="GI617" s="24"/>
      <c r="GJ617" s="24"/>
      <c r="GK617" s="24"/>
      <c r="GL617" s="24"/>
      <c r="GM617" s="24"/>
      <c r="GN617" s="24"/>
      <c r="GO617" s="24"/>
      <c r="GP617" s="24"/>
      <c r="GQ617" s="24"/>
      <c r="GR617" s="24"/>
      <c r="GS617" s="24"/>
      <c r="GT617" s="24"/>
      <c r="GU617" s="24"/>
      <c r="GV617" s="24"/>
      <c r="GW617" s="24"/>
      <c r="GX617" s="24"/>
      <c r="GY617" s="24"/>
      <c r="GZ617" s="24"/>
      <c r="HA617" s="24"/>
      <c r="HB617" s="24"/>
      <c r="HC617" s="24"/>
      <c r="HD617" s="24"/>
      <c r="HE617" s="24"/>
      <c r="HF617" s="24"/>
      <c r="HG617" s="24"/>
      <c r="HH617" s="24"/>
      <c r="HI617" s="24"/>
      <c r="HJ617" s="24"/>
      <c r="HK617" s="24"/>
      <c r="HL617" s="24"/>
      <c r="HM617" s="24"/>
      <c r="HN617" s="24"/>
      <c r="HO617" s="24"/>
      <c r="HP617" s="24"/>
      <c r="HQ617" s="24"/>
      <c r="HR617" s="24"/>
      <c r="HS617" s="24"/>
      <c r="HT617" s="24"/>
      <c r="HU617" s="24"/>
      <c r="HV617" s="24"/>
      <c r="HW617" s="24"/>
      <c r="HX617" s="24"/>
      <c r="HY617" s="24"/>
      <c r="HZ617" s="24"/>
      <c r="IA617" s="24"/>
      <c r="IB617" s="24"/>
      <c r="IC617" s="24"/>
      <c r="ID617" s="24"/>
      <c r="IE617" s="24"/>
      <c r="IF617" s="24"/>
      <c r="IG617" s="24"/>
      <c r="IH617" s="24"/>
      <c r="II617" s="24"/>
    </row>
    <row r="618" spans="1:243">
      <c r="A618" s="9">
        <v>92</v>
      </c>
      <c r="B618" s="11">
        <v>0.9667</v>
      </c>
      <c r="C618" s="11">
        <v>15.0488</v>
      </c>
      <c r="D618" s="11">
        <v>12.161300000000001</v>
      </c>
      <c r="E618" s="11">
        <v>27.210100000000001</v>
      </c>
      <c r="F618" s="11">
        <v>44.372199999999999</v>
      </c>
      <c r="G618" s="25">
        <v>21.888100000000001</v>
      </c>
      <c r="M618" s="30">
        <f t="shared" si="495"/>
        <v>0</v>
      </c>
      <c r="N618" s="10">
        <v>176.33</v>
      </c>
      <c r="O618" s="10">
        <v>148.5</v>
      </c>
      <c r="P618" s="10">
        <v>247</v>
      </c>
      <c r="Q618" s="10">
        <v>139</v>
      </c>
      <c r="R618" s="10">
        <v>0</v>
      </c>
      <c r="S618" s="30">
        <f t="shared" si="496"/>
        <v>0</v>
      </c>
      <c r="T618" s="10" t="str">
        <f>T617</f>
        <v>Aortic Anomaly</v>
      </c>
      <c r="U618" s="10">
        <f t="shared" si="497"/>
        <v>4</v>
      </c>
    </row>
    <row r="619" spans="1:243">
      <c r="A619" s="9">
        <v>92</v>
      </c>
      <c r="B619" s="11">
        <v>1.9833000000000001</v>
      </c>
      <c r="C619" s="11">
        <v>17.154</v>
      </c>
      <c r="D619" s="11">
        <v>8.423</v>
      </c>
      <c r="E619" s="11">
        <v>25.577100000000002</v>
      </c>
      <c r="F619" s="11">
        <v>33.0625</v>
      </c>
      <c r="G619" s="25">
        <v>24.782399999999999</v>
      </c>
      <c r="M619" s="30">
        <f t="shared" si="495"/>
        <v>0</v>
      </c>
      <c r="N619" s="10">
        <f>N618</f>
        <v>176.33</v>
      </c>
      <c r="O619" s="10">
        <f t="shared" ref="O619:O621" si="514">O618</f>
        <v>148.5</v>
      </c>
      <c r="P619" s="10">
        <f t="shared" ref="P619:P621" si="515">P618</f>
        <v>247</v>
      </c>
      <c r="Q619" s="10">
        <f t="shared" ref="Q619:Q621" si="516">Q618</f>
        <v>139</v>
      </c>
      <c r="R619" s="10">
        <f t="shared" ref="R619:R621" si="517">R618</f>
        <v>0</v>
      </c>
      <c r="S619" s="30">
        <f t="shared" si="496"/>
        <v>0</v>
      </c>
      <c r="T619" s="10" t="str">
        <f>T618</f>
        <v>Aortic Anomaly</v>
      </c>
      <c r="U619" s="10">
        <f t="shared" si="497"/>
        <v>4</v>
      </c>
    </row>
    <row r="620" spans="1:243">
      <c r="A620" s="9">
        <v>92</v>
      </c>
      <c r="B620" s="11">
        <v>3.9</v>
      </c>
      <c r="C620" s="11">
        <v>18.491</v>
      </c>
      <c r="D620" s="11">
        <v>25.4998</v>
      </c>
      <c r="E620" s="11">
        <v>43.9908</v>
      </c>
      <c r="F620" s="11">
        <v>57.378900000000002</v>
      </c>
      <c r="G620" s="25">
        <v>14.307</v>
      </c>
      <c r="M620" s="30">
        <f t="shared" si="495"/>
        <v>0</v>
      </c>
      <c r="N620" s="10">
        <f>N619</f>
        <v>176.33</v>
      </c>
      <c r="O620" s="10">
        <f t="shared" si="514"/>
        <v>148.5</v>
      </c>
      <c r="P620" s="10">
        <f t="shared" si="515"/>
        <v>247</v>
      </c>
      <c r="Q620" s="10">
        <f t="shared" si="516"/>
        <v>139</v>
      </c>
      <c r="R620" s="10">
        <f t="shared" si="517"/>
        <v>0</v>
      </c>
      <c r="S620" s="30">
        <f t="shared" si="496"/>
        <v>0</v>
      </c>
      <c r="T620" s="10" t="str">
        <f t="shared" ref="T620:T621" si="518">T619</f>
        <v>Aortic Anomaly</v>
      </c>
      <c r="U620" s="10">
        <f t="shared" si="497"/>
        <v>4</v>
      </c>
    </row>
    <row r="621" spans="1:243">
      <c r="A621" s="9">
        <v>92</v>
      </c>
      <c r="B621" s="11">
        <v>5.9333</v>
      </c>
      <c r="C621" s="11">
        <v>14.718999999999999</v>
      </c>
      <c r="D621" s="11">
        <v>15.120200000000001</v>
      </c>
      <c r="E621" s="11">
        <v>29.839200000000002</v>
      </c>
      <c r="F621" s="11">
        <v>49.1693</v>
      </c>
      <c r="G621" s="25">
        <v>21.7682</v>
      </c>
      <c r="M621" s="30">
        <f t="shared" si="495"/>
        <v>0</v>
      </c>
      <c r="N621" s="10">
        <f>N620</f>
        <v>176.33</v>
      </c>
      <c r="O621" s="10">
        <f t="shared" si="514"/>
        <v>148.5</v>
      </c>
      <c r="P621" s="10">
        <f t="shared" si="515"/>
        <v>247</v>
      </c>
      <c r="Q621" s="10">
        <f t="shared" si="516"/>
        <v>139</v>
      </c>
      <c r="R621" s="10">
        <f t="shared" si="517"/>
        <v>0</v>
      </c>
      <c r="S621" s="30">
        <f t="shared" si="496"/>
        <v>0</v>
      </c>
      <c r="T621" s="10" t="str">
        <f t="shared" si="518"/>
        <v>Aortic Anomaly</v>
      </c>
      <c r="U621" s="10">
        <f t="shared" si="497"/>
        <v>4</v>
      </c>
    </row>
    <row r="622" spans="1:243">
      <c r="A622" s="9">
        <v>92</v>
      </c>
      <c r="B622" s="11">
        <v>7.7332999999999998</v>
      </c>
      <c r="C622" s="11">
        <v>15.8666</v>
      </c>
      <c r="D622" s="11">
        <v>16.4481</v>
      </c>
      <c r="E622" s="11">
        <v>32.314599999999999</v>
      </c>
      <c r="F622" s="11">
        <v>50.903199999999998</v>
      </c>
      <c r="G622" s="25">
        <v>33.087400000000002</v>
      </c>
      <c r="M622" s="30">
        <f t="shared" si="495"/>
        <v>0</v>
      </c>
      <c r="N622" s="10">
        <f t="shared" ref="N622:N623" si="519">N621</f>
        <v>176.33</v>
      </c>
      <c r="O622" s="10">
        <f t="shared" ref="O622:O623" si="520">O621</f>
        <v>148.5</v>
      </c>
      <c r="P622" s="10">
        <f t="shared" ref="P622:P623" si="521">P621</f>
        <v>247</v>
      </c>
      <c r="Q622" s="10">
        <f t="shared" ref="Q622:Q623" si="522">Q621</f>
        <v>139</v>
      </c>
      <c r="R622" s="10">
        <f t="shared" ref="R622:R623" si="523">R621</f>
        <v>0</v>
      </c>
      <c r="S622" s="30">
        <f t="shared" si="496"/>
        <v>0</v>
      </c>
      <c r="T622" s="10" t="str">
        <f t="shared" ref="T622:T623" si="524">T621</f>
        <v>Aortic Anomaly</v>
      </c>
      <c r="U622" s="10">
        <f t="shared" si="497"/>
        <v>4</v>
      </c>
    </row>
    <row r="623" spans="1:243">
      <c r="A623" s="9">
        <v>92</v>
      </c>
      <c r="B623" s="11">
        <v>9.7166999999999994</v>
      </c>
      <c r="C623" s="11">
        <v>15.370100000000001</v>
      </c>
      <c r="D623" s="11">
        <v>20.8767</v>
      </c>
      <c r="E623" s="11">
        <v>36.246699999999997</v>
      </c>
      <c r="F623" s="11">
        <v>57.464100000000002</v>
      </c>
      <c r="G623" s="25">
        <v>16.1175</v>
      </c>
      <c r="M623" s="30">
        <f t="shared" si="495"/>
        <v>0</v>
      </c>
      <c r="N623" s="10">
        <f t="shared" si="519"/>
        <v>176.33</v>
      </c>
      <c r="O623" s="10">
        <f t="shared" si="520"/>
        <v>148.5</v>
      </c>
      <c r="P623" s="10">
        <f t="shared" si="521"/>
        <v>247</v>
      </c>
      <c r="Q623" s="10">
        <f t="shared" si="522"/>
        <v>139</v>
      </c>
      <c r="R623" s="10">
        <f t="shared" si="523"/>
        <v>0</v>
      </c>
      <c r="S623" s="30">
        <f t="shared" si="496"/>
        <v>0</v>
      </c>
      <c r="T623" s="10" t="str">
        <f t="shared" si="524"/>
        <v>Aortic Anomaly</v>
      </c>
      <c r="U623" s="10">
        <f t="shared" si="497"/>
        <v>4</v>
      </c>
    </row>
    <row r="624" spans="1:243" s="28" customFormat="1">
      <c r="A624" s="21">
        <v>93</v>
      </c>
      <c r="B624" s="22">
        <v>-1.5832999999999999</v>
      </c>
      <c r="C624" s="22">
        <v>18.707599999999999</v>
      </c>
      <c r="D624" s="22">
        <v>13.5505</v>
      </c>
      <c r="E624" s="22">
        <v>32.258099999999999</v>
      </c>
      <c r="F624" s="22">
        <v>41.890300000000003</v>
      </c>
      <c r="G624" s="27"/>
      <c r="H624" s="24">
        <v>93.33</v>
      </c>
      <c r="I624" s="24">
        <v>92</v>
      </c>
      <c r="J624" s="24">
        <v>101</v>
      </c>
      <c r="K624" s="24">
        <v>87</v>
      </c>
      <c r="L624" s="24">
        <v>0</v>
      </c>
      <c r="M624" s="30">
        <f t="shared" si="495"/>
        <v>0</v>
      </c>
      <c r="N624" s="24"/>
      <c r="O624" s="24"/>
      <c r="P624" s="24"/>
      <c r="Q624" s="24"/>
      <c r="R624" s="24"/>
      <c r="S624" s="30">
        <f t="shared" si="496"/>
        <v>0</v>
      </c>
      <c r="T624" s="24" t="s">
        <v>29</v>
      </c>
      <c r="U624" s="10">
        <f t="shared" si="497"/>
        <v>2</v>
      </c>
      <c r="V624" s="4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"/>
      <c r="CU624" s="24"/>
      <c r="CV624" s="24"/>
      <c r="CW624" s="24"/>
      <c r="CX624" s="24"/>
      <c r="CY624" s="24"/>
      <c r="CZ624" s="24"/>
      <c r="DA624" s="24"/>
      <c r="DB624" s="24"/>
      <c r="DC624" s="24"/>
      <c r="DD624" s="24"/>
      <c r="DE624" s="24"/>
      <c r="DF624" s="24"/>
      <c r="DG624" s="24"/>
      <c r="DH624" s="24"/>
      <c r="DI624" s="24"/>
      <c r="DJ624" s="24"/>
      <c r="DK624" s="24"/>
      <c r="DL624" s="24"/>
      <c r="DM624" s="24"/>
      <c r="DN624" s="24"/>
      <c r="DO624" s="24"/>
      <c r="DP624" s="24"/>
      <c r="DQ624" s="24"/>
      <c r="DR624" s="24"/>
      <c r="DS624" s="24"/>
      <c r="DT624" s="24"/>
      <c r="DU624" s="24"/>
      <c r="DV624" s="24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  <c r="EI624" s="24"/>
      <c r="EJ624" s="24"/>
      <c r="EK624" s="24"/>
      <c r="EL624" s="24"/>
      <c r="EM624" s="24"/>
      <c r="EN624" s="24"/>
      <c r="EO624" s="24"/>
      <c r="EP624" s="24"/>
      <c r="EQ624" s="24"/>
      <c r="ER624" s="24"/>
      <c r="ES624" s="24"/>
      <c r="ET624" s="24"/>
      <c r="EU624" s="24"/>
      <c r="EV624" s="24"/>
      <c r="EW624" s="24"/>
      <c r="EX624" s="24"/>
      <c r="EY624" s="24"/>
      <c r="EZ624" s="24"/>
      <c r="FA624" s="24"/>
      <c r="FB624" s="24"/>
      <c r="FC624" s="24"/>
      <c r="FD624" s="24"/>
      <c r="FE624" s="24"/>
      <c r="FF624" s="24"/>
      <c r="FG624" s="24"/>
      <c r="FH624" s="24"/>
      <c r="FI624" s="24"/>
      <c r="FJ624" s="24"/>
      <c r="FK624" s="24"/>
      <c r="FL624" s="24"/>
      <c r="FM624" s="24"/>
      <c r="FN624" s="24"/>
      <c r="FO624" s="24"/>
      <c r="FP624" s="24"/>
      <c r="FQ624" s="24"/>
      <c r="FR624" s="24"/>
      <c r="FS624" s="24"/>
      <c r="FT624" s="24"/>
      <c r="FU624" s="24"/>
      <c r="FV624" s="24"/>
      <c r="FW624" s="24"/>
      <c r="FX624" s="24"/>
      <c r="FY624" s="24"/>
      <c r="FZ624" s="24"/>
      <c r="GA624" s="24"/>
      <c r="GB624" s="24"/>
      <c r="GC624" s="24"/>
      <c r="GD624" s="24"/>
      <c r="GE624" s="24"/>
      <c r="GF624" s="24"/>
      <c r="GG624" s="24"/>
      <c r="GH624" s="24"/>
      <c r="GI624" s="24"/>
      <c r="GJ624" s="24"/>
      <c r="GK624" s="24"/>
      <c r="GL624" s="24"/>
      <c r="GM624" s="24"/>
      <c r="GN624" s="24"/>
      <c r="GO624" s="24"/>
      <c r="GP624" s="24"/>
      <c r="GQ624" s="24"/>
      <c r="GR624" s="24"/>
      <c r="GS624" s="24"/>
      <c r="GT624" s="24"/>
      <c r="GU624" s="24"/>
      <c r="GV624" s="24"/>
      <c r="GW624" s="24"/>
      <c r="GX624" s="24"/>
      <c r="GY624" s="24"/>
      <c r="GZ624" s="24"/>
      <c r="HA624" s="24"/>
      <c r="HB624" s="24"/>
      <c r="HC624" s="24"/>
      <c r="HD624" s="24"/>
      <c r="HE624" s="24"/>
      <c r="HF624" s="24"/>
      <c r="HG624" s="24"/>
      <c r="HH624" s="24"/>
      <c r="HI624" s="24"/>
      <c r="HJ624" s="24"/>
      <c r="HK624" s="24"/>
      <c r="HL624" s="24"/>
      <c r="HM624" s="24"/>
      <c r="HN624" s="24"/>
      <c r="HO624" s="24"/>
      <c r="HP624" s="24"/>
      <c r="HQ624" s="24"/>
      <c r="HR624" s="24"/>
      <c r="HS624" s="24"/>
      <c r="HT624" s="24"/>
      <c r="HU624" s="24"/>
      <c r="HV624" s="24"/>
      <c r="HW624" s="24"/>
      <c r="HX624" s="24"/>
      <c r="HY624" s="24"/>
      <c r="HZ624" s="24"/>
      <c r="IA624" s="24"/>
      <c r="IB624" s="24"/>
      <c r="IC624" s="24"/>
      <c r="ID624" s="24"/>
      <c r="IE624" s="24"/>
      <c r="IF624" s="24"/>
      <c r="IG624" s="24"/>
      <c r="IH624" s="24"/>
      <c r="II624" s="24"/>
    </row>
    <row r="625" spans="1:243">
      <c r="A625" s="9">
        <v>93</v>
      </c>
      <c r="B625" s="11">
        <v>1.0832999999999999</v>
      </c>
      <c r="C625" s="11">
        <v>20.831800000000001</v>
      </c>
      <c r="D625" s="11">
        <v>31.6325</v>
      </c>
      <c r="E625" s="11">
        <v>52.464300000000001</v>
      </c>
      <c r="F625" s="11">
        <v>59.898899999999998</v>
      </c>
      <c r="G625" s="25">
        <v>18.686299999999999</v>
      </c>
      <c r="M625" s="30">
        <f t="shared" si="495"/>
        <v>0</v>
      </c>
      <c r="N625" s="10">
        <v>160.19999999999999</v>
      </c>
      <c r="O625" s="10">
        <v>106</v>
      </c>
      <c r="P625" s="10">
        <v>279</v>
      </c>
      <c r="Q625" s="10">
        <v>79</v>
      </c>
      <c r="R625" s="10">
        <v>0</v>
      </c>
      <c r="S625" s="30">
        <f t="shared" si="496"/>
        <v>0</v>
      </c>
      <c r="T625" s="10" t="str">
        <f>T624</f>
        <v>TGA</v>
      </c>
      <c r="U625" s="10">
        <f t="shared" si="497"/>
        <v>2</v>
      </c>
    </row>
    <row r="626" spans="1:243">
      <c r="A626" s="9">
        <v>93</v>
      </c>
      <c r="B626" s="11">
        <v>6.65</v>
      </c>
      <c r="C626" s="11">
        <v>16.135200000000001</v>
      </c>
      <c r="D626" s="11">
        <v>26.842400000000001</v>
      </c>
      <c r="E626" s="11">
        <v>42.977600000000002</v>
      </c>
      <c r="F626" s="11">
        <v>62.729799999999997</v>
      </c>
      <c r="G626" s="25">
        <v>15.252800000000001</v>
      </c>
      <c r="M626" s="30">
        <f t="shared" si="495"/>
        <v>0</v>
      </c>
      <c r="N626" s="10">
        <f>N625</f>
        <v>160.19999999999999</v>
      </c>
      <c r="O626" s="10">
        <f t="shared" ref="O626:O628" si="525">O625</f>
        <v>106</v>
      </c>
      <c r="P626" s="10">
        <f t="shared" ref="P626:P628" si="526">P625</f>
        <v>279</v>
      </c>
      <c r="Q626" s="10">
        <f t="shared" ref="Q626:Q628" si="527">Q625</f>
        <v>79</v>
      </c>
      <c r="R626" s="10">
        <f t="shared" ref="R626:R628" si="528">R625</f>
        <v>0</v>
      </c>
      <c r="S626" s="30">
        <f t="shared" si="496"/>
        <v>0</v>
      </c>
      <c r="T626" s="10" t="str">
        <f>T625</f>
        <v>TGA</v>
      </c>
      <c r="U626" s="10">
        <f t="shared" si="497"/>
        <v>2</v>
      </c>
    </row>
    <row r="627" spans="1:243">
      <c r="A627" s="9">
        <v>93</v>
      </c>
      <c r="B627" s="11">
        <v>8.8167000000000009</v>
      </c>
      <c r="C627" s="11">
        <v>10.5382</v>
      </c>
      <c r="D627" s="11">
        <v>19.675000000000001</v>
      </c>
      <c r="E627" s="11">
        <v>30.213200000000001</v>
      </c>
      <c r="F627" s="11">
        <v>65.120500000000007</v>
      </c>
      <c r="M627" s="30">
        <f t="shared" si="495"/>
        <v>0</v>
      </c>
      <c r="N627" s="10">
        <f>N626</f>
        <v>160.19999999999999</v>
      </c>
      <c r="O627" s="10">
        <f t="shared" si="525"/>
        <v>106</v>
      </c>
      <c r="P627" s="10">
        <f t="shared" si="526"/>
        <v>279</v>
      </c>
      <c r="Q627" s="10">
        <f t="shared" si="527"/>
        <v>79</v>
      </c>
      <c r="R627" s="10">
        <f t="shared" si="528"/>
        <v>0</v>
      </c>
      <c r="S627" s="30">
        <f t="shared" si="496"/>
        <v>0</v>
      </c>
      <c r="T627" s="10" t="str">
        <f t="shared" ref="T627:T628" si="529">T626</f>
        <v>TGA</v>
      </c>
      <c r="U627" s="10">
        <f t="shared" si="497"/>
        <v>2</v>
      </c>
    </row>
    <row r="628" spans="1:243">
      <c r="A628" s="9">
        <v>93</v>
      </c>
      <c r="B628" s="11">
        <v>10.4833</v>
      </c>
      <c r="C628" s="11">
        <v>11.0045</v>
      </c>
      <c r="D628" s="11">
        <v>18.6828</v>
      </c>
      <c r="E628" s="11">
        <v>29.6873</v>
      </c>
      <c r="F628" s="11">
        <v>62.932000000000002</v>
      </c>
      <c r="G628" s="25">
        <v>22.833400000000001</v>
      </c>
      <c r="M628" s="30">
        <f t="shared" si="495"/>
        <v>0</v>
      </c>
      <c r="N628" s="10">
        <f>N627</f>
        <v>160.19999999999999</v>
      </c>
      <c r="O628" s="10">
        <f t="shared" si="525"/>
        <v>106</v>
      </c>
      <c r="P628" s="10">
        <f t="shared" si="526"/>
        <v>279</v>
      </c>
      <c r="Q628" s="10">
        <f t="shared" si="527"/>
        <v>79</v>
      </c>
      <c r="R628" s="10">
        <f t="shared" si="528"/>
        <v>0</v>
      </c>
      <c r="S628" s="30">
        <f t="shared" si="496"/>
        <v>0</v>
      </c>
      <c r="T628" s="10" t="str">
        <f t="shared" si="529"/>
        <v>TGA</v>
      </c>
      <c r="U628" s="10">
        <f t="shared" si="497"/>
        <v>2</v>
      </c>
    </row>
    <row r="629" spans="1:243">
      <c r="A629" s="9">
        <v>93</v>
      </c>
      <c r="B629" s="11">
        <v>12.333299999999999</v>
      </c>
      <c r="C629" s="11">
        <v>12.5092</v>
      </c>
      <c r="D629" s="11">
        <v>15.078099999999999</v>
      </c>
      <c r="E629" s="11">
        <v>27.587299999999999</v>
      </c>
      <c r="F629" s="11">
        <v>54.655900000000003</v>
      </c>
      <c r="G629" s="25">
        <v>24.175799999999999</v>
      </c>
      <c r="M629" s="30">
        <f t="shared" si="495"/>
        <v>0</v>
      </c>
      <c r="N629" s="10">
        <f>N628</f>
        <v>160.19999999999999</v>
      </c>
      <c r="O629" s="10">
        <f t="shared" ref="O629" si="530">O628</f>
        <v>106</v>
      </c>
      <c r="P629" s="10">
        <f t="shared" ref="P629" si="531">P628</f>
        <v>279</v>
      </c>
      <c r="Q629" s="10">
        <f t="shared" ref="Q629" si="532">Q628</f>
        <v>79</v>
      </c>
      <c r="R629" s="10">
        <f t="shared" ref="R629" si="533">R628</f>
        <v>0</v>
      </c>
      <c r="S629" s="30">
        <f t="shared" si="496"/>
        <v>0</v>
      </c>
      <c r="T629" s="10" t="str">
        <f t="shared" ref="T629" si="534">T628</f>
        <v>TGA</v>
      </c>
      <c r="U629" s="10">
        <f t="shared" si="497"/>
        <v>2</v>
      </c>
    </row>
    <row r="630" spans="1:243" s="28" customFormat="1">
      <c r="A630" s="21">
        <v>94</v>
      </c>
      <c r="B630" s="22">
        <v>-1.3667</v>
      </c>
      <c r="C630" s="22">
        <v>17.389199999999999</v>
      </c>
      <c r="D630" s="22">
        <v>16.061199999999999</v>
      </c>
      <c r="E630" s="22">
        <v>33.450400000000002</v>
      </c>
      <c r="F630" s="22">
        <v>47.4253</v>
      </c>
      <c r="G630" s="27"/>
      <c r="H630" s="24">
        <v>84</v>
      </c>
      <c r="I630" s="24">
        <v>84</v>
      </c>
      <c r="J630" s="24">
        <v>84</v>
      </c>
      <c r="K630" s="24">
        <v>84</v>
      </c>
      <c r="L630" s="24">
        <v>0</v>
      </c>
      <c r="M630" s="30">
        <f t="shared" si="495"/>
        <v>0</v>
      </c>
      <c r="N630" s="24"/>
      <c r="O630" s="24"/>
      <c r="P630" s="24"/>
      <c r="Q630" s="24"/>
      <c r="R630" s="24"/>
      <c r="S630" s="30">
        <f t="shared" si="496"/>
        <v>0</v>
      </c>
      <c r="T630" s="24" t="s">
        <v>30</v>
      </c>
      <c r="U630" s="10">
        <f t="shared" si="497"/>
        <v>3</v>
      </c>
      <c r="V630" s="4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  <c r="CR630" s="24"/>
      <c r="CS630" s="24"/>
      <c r="CT630" s="24"/>
      <c r="CU630" s="24"/>
      <c r="CV630" s="24"/>
      <c r="CW630" s="24"/>
      <c r="CX630" s="24"/>
      <c r="CY630" s="24"/>
      <c r="CZ630" s="24"/>
      <c r="DA630" s="24"/>
      <c r="DB630" s="24"/>
      <c r="DC630" s="24"/>
      <c r="DD630" s="24"/>
      <c r="DE630" s="24"/>
      <c r="DF630" s="24"/>
      <c r="DG630" s="24"/>
      <c r="DH630" s="24"/>
      <c r="DI630" s="24"/>
      <c r="DJ630" s="24"/>
      <c r="DK630" s="24"/>
      <c r="DL630" s="24"/>
      <c r="DM630" s="24"/>
      <c r="DN630" s="24"/>
      <c r="DO630" s="24"/>
      <c r="DP630" s="24"/>
      <c r="DQ630" s="24"/>
      <c r="DR630" s="24"/>
      <c r="DS630" s="24"/>
      <c r="DT630" s="24"/>
      <c r="DU630" s="24"/>
      <c r="DV630" s="24"/>
      <c r="DW630" s="24"/>
      <c r="DX630" s="24"/>
      <c r="DY630" s="24"/>
      <c r="DZ630" s="24"/>
      <c r="EA630" s="24"/>
      <c r="EB630" s="24"/>
      <c r="EC630" s="24"/>
      <c r="ED630" s="24"/>
      <c r="EE630" s="24"/>
      <c r="EF630" s="24"/>
      <c r="EG630" s="24"/>
      <c r="EH630" s="24"/>
      <c r="EI630" s="24"/>
      <c r="EJ630" s="24"/>
      <c r="EK630" s="24"/>
      <c r="EL630" s="24"/>
      <c r="EM630" s="24"/>
      <c r="EN630" s="24"/>
      <c r="EO630" s="24"/>
      <c r="EP630" s="24"/>
      <c r="EQ630" s="24"/>
      <c r="ER630" s="24"/>
      <c r="ES630" s="24"/>
      <c r="ET630" s="24"/>
      <c r="EU630" s="24"/>
      <c r="EV630" s="24"/>
      <c r="EW630" s="24"/>
      <c r="EX630" s="24"/>
      <c r="EY630" s="24"/>
      <c r="EZ630" s="24"/>
      <c r="FA630" s="24"/>
      <c r="FB630" s="24"/>
      <c r="FC630" s="24"/>
      <c r="FD630" s="24"/>
      <c r="FE630" s="24"/>
      <c r="FF630" s="24"/>
      <c r="FG630" s="24"/>
      <c r="FH630" s="24"/>
      <c r="FI630" s="24"/>
      <c r="FJ630" s="24"/>
      <c r="FK630" s="24"/>
      <c r="FL630" s="24"/>
      <c r="FM630" s="24"/>
      <c r="FN630" s="24"/>
      <c r="FO630" s="24"/>
      <c r="FP630" s="24"/>
      <c r="FQ630" s="24"/>
      <c r="FR630" s="24"/>
      <c r="FS630" s="24"/>
      <c r="FT630" s="24"/>
      <c r="FU630" s="24"/>
      <c r="FV630" s="24"/>
      <c r="FW630" s="24"/>
      <c r="FX630" s="24"/>
      <c r="FY630" s="24"/>
      <c r="FZ630" s="24"/>
      <c r="GA630" s="24"/>
      <c r="GB630" s="24"/>
      <c r="GC630" s="24"/>
      <c r="GD630" s="24"/>
      <c r="GE630" s="24"/>
      <c r="GF630" s="24"/>
      <c r="GG630" s="24"/>
      <c r="GH630" s="24"/>
      <c r="GI630" s="24"/>
      <c r="GJ630" s="24"/>
      <c r="GK630" s="24"/>
      <c r="GL630" s="24"/>
      <c r="GM630" s="24"/>
      <c r="GN630" s="24"/>
      <c r="GO630" s="24"/>
      <c r="GP630" s="24"/>
      <c r="GQ630" s="24"/>
      <c r="GR630" s="24"/>
      <c r="GS630" s="24"/>
      <c r="GT630" s="24"/>
      <c r="GU630" s="24"/>
      <c r="GV630" s="24"/>
      <c r="GW630" s="24"/>
      <c r="GX630" s="24"/>
      <c r="GY630" s="24"/>
      <c r="GZ630" s="24"/>
      <c r="HA630" s="24"/>
      <c r="HB630" s="24"/>
      <c r="HC630" s="24"/>
      <c r="HD630" s="24"/>
      <c r="HE630" s="24"/>
      <c r="HF630" s="24"/>
      <c r="HG630" s="24"/>
      <c r="HH630" s="24"/>
      <c r="HI630" s="24"/>
      <c r="HJ630" s="24"/>
      <c r="HK630" s="24"/>
      <c r="HL630" s="24"/>
      <c r="HM630" s="24"/>
      <c r="HN630" s="24"/>
      <c r="HO630" s="24"/>
      <c r="HP630" s="24"/>
      <c r="HQ630" s="24"/>
      <c r="HR630" s="24"/>
      <c r="HS630" s="24"/>
      <c r="HT630" s="24"/>
      <c r="HU630" s="24"/>
      <c r="HV630" s="24"/>
      <c r="HW630" s="24"/>
      <c r="HX630" s="24"/>
      <c r="HY630" s="24"/>
      <c r="HZ630" s="24"/>
      <c r="IA630" s="24"/>
      <c r="IB630" s="24"/>
      <c r="IC630" s="24"/>
      <c r="ID630" s="24"/>
      <c r="IE630" s="24"/>
      <c r="IF630" s="24"/>
      <c r="IG630" s="24"/>
      <c r="IH630" s="24"/>
      <c r="II630" s="24"/>
    </row>
    <row r="631" spans="1:243">
      <c r="A631" s="9">
        <v>94</v>
      </c>
      <c r="B631" s="11">
        <v>1.0667</v>
      </c>
      <c r="C631" s="11">
        <v>30.401900000000001</v>
      </c>
      <c r="D631" s="11">
        <v>13.436500000000001</v>
      </c>
      <c r="E631" s="11">
        <v>43.8384</v>
      </c>
      <c r="F631" s="11">
        <v>30.3643</v>
      </c>
      <c r="G631" s="25">
        <v>12.9313</v>
      </c>
      <c r="M631" s="30">
        <f t="shared" si="495"/>
        <v>0</v>
      </c>
      <c r="N631" s="10">
        <v>106.8</v>
      </c>
      <c r="O631" s="10">
        <v>104</v>
      </c>
      <c r="P631" s="10">
        <v>147</v>
      </c>
      <c r="Q631" s="10">
        <v>69</v>
      </c>
      <c r="R631" s="10">
        <v>0</v>
      </c>
      <c r="S631" s="30">
        <f t="shared" si="496"/>
        <v>0</v>
      </c>
      <c r="T631" s="10" t="str">
        <f>T630</f>
        <v>ToF</v>
      </c>
      <c r="U631" s="10">
        <f t="shared" si="497"/>
        <v>3</v>
      </c>
    </row>
    <row r="632" spans="1:243">
      <c r="A632" s="9">
        <v>94</v>
      </c>
      <c r="B632" s="11">
        <v>2.9333</v>
      </c>
      <c r="C632" s="11">
        <v>28.8584</v>
      </c>
      <c r="D632" s="11">
        <v>31.0044</v>
      </c>
      <c r="E632" s="11">
        <v>59.862699999999997</v>
      </c>
      <c r="F632" s="11">
        <v>51.580199999999998</v>
      </c>
      <c r="G632" s="25">
        <v>11.7264</v>
      </c>
      <c r="M632" s="30">
        <f t="shared" si="495"/>
        <v>0</v>
      </c>
      <c r="N632" s="10">
        <f>N631</f>
        <v>106.8</v>
      </c>
      <c r="O632" s="10">
        <f t="shared" ref="O632:O634" si="535">O631</f>
        <v>104</v>
      </c>
      <c r="P632" s="10">
        <f t="shared" ref="P632:P634" si="536">P631</f>
        <v>147</v>
      </c>
      <c r="Q632" s="10">
        <f t="shared" ref="Q632:Q634" si="537">Q631</f>
        <v>69</v>
      </c>
      <c r="R632" s="10">
        <f t="shared" ref="R632:R634" si="538">R631</f>
        <v>0</v>
      </c>
      <c r="S632" s="30">
        <f t="shared" si="496"/>
        <v>0</v>
      </c>
      <c r="T632" s="10" t="str">
        <f>T631</f>
        <v>ToF</v>
      </c>
      <c r="U632" s="10">
        <f t="shared" si="497"/>
        <v>3</v>
      </c>
    </row>
    <row r="633" spans="1:243">
      <c r="A633" s="9">
        <v>94</v>
      </c>
      <c r="B633" s="11">
        <v>4.5833000000000004</v>
      </c>
      <c r="C633" s="11">
        <v>22.597000000000001</v>
      </c>
      <c r="D633" s="11">
        <v>22.428699999999999</v>
      </c>
      <c r="E633" s="11">
        <v>45.025700000000001</v>
      </c>
      <c r="F633" s="11">
        <v>49.733699999999999</v>
      </c>
      <c r="G633" s="25">
        <v>8.6176999999999992</v>
      </c>
      <c r="M633" s="30">
        <f t="shared" si="495"/>
        <v>0</v>
      </c>
      <c r="N633" s="10">
        <f>N632</f>
        <v>106.8</v>
      </c>
      <c r="O633" s="10">
        <f t="shared" si="535"/>
        <v>104</v>
      </c>
      <c r="P633" s="10">
        <f t="shared" si="536"/>
        <v>147</v>
      </c>
      <c r="Q633" s="10">
        <f t="shared" si="537"/>
        <v>69</v>
      </c>
      <c r="R633" s="10">
        <f t="shared" si="538"/>
        <v>0</v>
      </c>
      <c r="S633" s="30">
        <f t="shared" si="496"/>
        <v>0</v>
      </c>
      <c r="T633" s="10" t="str">
        <f t="shared" ref="T633:T634" si="539">T632</f>
        <v>ToF</v>
      </c>
      <c r="U633" s="10">
        <f t="shared" si="497"/>
        <v>3</v>
      </c>
    </row>
    <row r="634" spans="1:243">
      <c r="A634" s="9">
        <v>94</v>
      </c>
      <c r="B634" s="11">
        <v>6.4333</v>
      </c>
      <c r="C634" s="11">
        <v>22.8383</v>
      </c>
      <c r="D634" s="11">
        <v>18.275500000000001</v>
      </c>
      <c r="E634" s="11">
        <v>41.113799999999998</v>
      </c>
      <c r="F634" s="11">
        <v>44.173999999999999</v>
      </c>
      <c r="G634" s="25">
        <v>15.596299999999999</v>
      </c>
      <c r="M634" s="30">
        <f t="shared" si="495"/>
        <v>0</v>
      </c>
      <c r="N634" s="10">
        <f>N633</f>
        <v>106.8</v>
      </c>
      <c r="O634" s="10">
        <f t="shared" si="535"/>
        <v>104</v>
      </c>
      <c r="P634" s="10">
        <f t="shared" si="536"/>
        <v>147</v>
      </c>
      <c r="Q634" s="10">
        <f t="shared" si="537"/>
        <v>69</v>
      </c>
      <c r="R634" s="10">
        <f t="shared" si="538"/>
        <v>0</v>
      </c>
      <c r="S634" s="30">
        <f t="shared" si="496"/>
        <v>0</v>
      </c>
      <c r="T634" s="10" t="str">
        <f t="shared" si="539"/>
        <v>ToF</v>
      </c>
      <c r="U634" s="10">
        <f t="shared" si="497"/>
        <v>3</v>
      </c>
    </row>
    <row r="635" spans="1:243">
      <c r="A635" s="9">
        <v>94</v>
      </c>
      <c r="B635" s="11">
        <v>8.5832999999999995</v>
      </c>
      <c r="C635" s="11">
        <v>22.092400000000001</v>
      </c>
      <c r="D635" s="11">
        <v>29.560099999999998</v>
      </c>
      <c r="E635" s="11">
        <v>51.652500000000003</v>
      </c>
      <c r="F635" s="11">
        <v>57.2288</v>
      </c>
      <c r="G635" s="15">
        <v>21.0885</v>
      </c>
      <c r="M635" s="30">
        <f t="shared" si="495"/>
        <v>0</v>
      </c>
      <c r="N635" s="10">
        <f t="shared" ref="N635:N637" si="540">N634</f>
        <v>106.8</v>
      </c>
      <c r="O635" s="10">
        <f t="shared" ref="O635:O637" si="541">O634</f>
        <v>104</v>
      </c>
      <c r="P635" s="10">
        <f t="shared" ref="P635:P637" si="542">P634</f>
        <v>147</v>
      </c>
      <c r="Q635" s="10">
        <f t="shared" ref="Q635:Q637" si="543">Q634</f>
        <v>69</v>
      </c>
      <c r="R635" s="10">
        <f t="shared" ref="R635:R637" si="544">R634</f>
        <v>0</v>
      </c>
      <c r="S635" s="30">
        <f t="shared" si="496"/>
        <v>0</v>
      </c>
      <c r="T635" s="10" t="str">
        <f t="shared" ref="T635:T637" si="545">T634</f>
        <v>ToF</v>
      </c>
      <c r="U635" s="10">
        <f t="shared" si="497"/>
        <v>3</v>
      </c>
    </row>
    <row r="636" spans="1:243">
      <c r="A636" s="9">
        <v>94</v>
      </c>
      <c r="B636" s="11">
        <v>10.4</v>
      </c>
      <c r="C636" s="11">
        <v>21.5839</v>
      </c>
      <c r="D636" s="11">
        <v>29.3596</v>
      </c>
      <c r="E636" s="11">
        <v>50.943399999999997</v>
      </c>
      <c r="F636" s="11">
        <v>57.136400000000002</v>
      </c>
      <c r="G636" s="25">
        <v>15.5143</v>
      </c>
      <c r="M636" s="30">
        <f t="shared" si="495"/>
        <v>0</v>
      </c>
      <c r="N636" s="10">
        <f t="shared" si="540"/>
        <v>106.8</v>
      </c>
      <c r="O636" s="10">
        <f t="shared" si="541"/>
        <v>104</v>
      </c>
      <c r="P636" s="10">
        <f t="shared" si="542"/>
        <v>147</v>
      </c>
      <c r="Q636" s="10">
        <f t="shared" si="543"/>
        <v>69</v>
      </c>
      <c r="R636" s="10">
        <f t="shared" si="544"/>
        <v>0</v>
      </c>
      <c r="S636" s="30">
        <f t="shared" si="496"/>
        <v>0</v>
      </c>
      <c r="T636" s="10" t="str">
        <f t="shared" si="545"/>
        <v>ToF</v>
      </c>
      <c r="U636" s="10">
        <f t="shared" si="497"/>
        <v>3</v>
      </c>
    </row>
    <row r="637" spans="1:243">
      <c r="A637" s="9">
        <v>94</v>
      </c>
      <c r="B637" s="11">
        <v>12.4833</v>
      </c>
      <c r="C637" s="11">
        <v>19.142299999999999</v>
      </c>
      <c r="D637" s="11">
        <v>21.660299999999999</v>
      </c>
      <c r="E637" s="11">
        <v>40.802599999999998</v>
      </c>
      <c r="F637" s="11">
        <v>52.898600000000002</v>
      </c>
      <c r="G637" s="25">
        <v>19.5959</v>
      </c>
      <c r="M637" s="30">
        <f t="shared" si="495"/>
        <v>0</v>
      </c>
      <c r="N637" s="10">
        <f t="shared" si="540"/>
        <v>106.8</v>
      </c>
      <c r="O637" s="10">
        <f t="shared" si="541"/>
        <v>104</v>
      </c>
      <c r="P637" s="10">
        <f t="shared" si="542"/>
        <v>147</v>
      </c>
      <c r="Q637" s="10">
        <f t="shared" si="543"/>
        <v>69</v>
      </c>
      <c r="R637" s="10">
        <f t="shared" si="544"/>
        <v>0</v>
      </c>
      <c r="S637" s="30">
        <f t="shared" si="496"/>
        <v>0</v>
      </c>
      <c r="T637" s="10" t="str">
        <f t="shared" si="545"/>
        <v>ToF</v>
      </c>
      <c r="U637" s="10">
        <f t="shared" si="497"/>
        <v>3</v>
      </c>
    </row>
    <row r="638" spans="1:243">
      <c r="A638" s="21">
        <v>95</v>
      </c>
      <c r="B638" s="22"/>
      <c r="C638" s="22" t="s">
        <v>35</v>
      </c>
      <c r="D638" s="22"/>
      <c r="E638" s="22"/>
      <c r="F638" s="22"/>
      <c r="G638" s="27"/>
      <c r="H638" s="24">
        <v>84</v>
      </c>
      <c r="I638" s="24">
        <v>84</v>
      </c>
      <c r="J638" s="24">
        <v>84</v>
      </c>
      <c r="K638" s="24">
        <v>84</v>
      </c>
      <c r="L638" s="24">
        <v>0</v>
      </c>
      <c r="M638" s="30">
        <f t="shared" si="495"/>
        <v>0</v>
      </c>
      <c r="N638" s="24"/>
      <c r="O638" s="24"/>
      <c r="P638" s="24"/>
      <c r="Q638" s="24"/>
      <c r="R638" s="24"/>
      <c r="S638" s="30">
        <f t="shared" si="496"/>
        <v>0</v>
      </c>
      <c r="T638" s="24" t="s">
        <v>29</v>
      </c>
      <c r="U638" s="10">
        <f t="shared" si="497"/>
        <v>2</v>
      </c>
    </row>
    <row r="639" spans="1:243">
      <c r="A639" s="9">
        <v>95</v>
      </c>
      <c r="M639" s="30">
        <f t="shared" si="495"/>
        <v>0</v>
      </c>
      <c r="N639" s="10">
        <v>106.8</v>
      </c>
      <c r="O639" s="10">
        <v>104</v>
      </c>
      <c r="P639" s="10">
        <v>147</v>
      </c>
      <c r="Q639" s="10">
        <v>69</v>
      </c>
      <c r="R639" s="10">
        <v>0</v>
      </c>
      <c r="S639" s="30">
        <f t="shared" si="496"/>
        <v>0</v>
      </c>
      <c r="T639" s="10" t="str">
        <f>T638</f>
        <v>TGA</v>
      </c>
      <c r="U639" s="10">
        <f t="shared" si="497"/>
        <v>2</v>
      </c>
    </row>
    <row r="640" spans="1:243">
      <c r="A640" s="9">
        <v>95</v>
      </c>
      <c r="M640" s="30">
        <f t="shared" si="495"/>
        <v>0</v>
      </c>
      <c r="N640" s="16">
        <f t="shared" ref="N640:R644" si="546">N639</f>
        <v>106.8</v>
      </c>
      <c r="O640" s="16">
        <f t="shared" si="546"/>
        <v>104</v>
      </c>
      <c r="P640" s="16">
        <f t="shared" si="546"/>
        <v>147</v>
      </c>
      <c r="Q640" s="16">
        <f t="shared" si="546"/>
        <v>69</v>
      </c>
      <c r="R640" s="16">
        <f t="shared" si="546"/>
        <v>0</v>
      </c>
      <c r="S640" s="30">
        <f t="shared" si="496"/>
        <v>0</v>
      </c>
      <c r="T640" s="10" t="str">
        <f t="shared" ref="T640:T644" si="547">T639</f>
        <v>TGA</v>
      </c>
      <c r="U640" s="10">
        <f t="shared" si="497"/>
        <v>2</v>
      </c>
    </row>
    <row r="641" spans="1:21">
      <c r="A641" s="9">
        <v>95</v>
      </c>
      <c r="M641" s="30">
        <f t="shared" si="495"/>
        <v>0</v>
      </c>
      <c r="N641" s="16">
        <f t="shared" si="546"/>
        <v>106.8</v>
      </c>
      <c r="O641" s="16">
        <f t="shared" si="546"/>
        <v>104</v>
      </c>
      <c r="P641" s="16">
        <f t="shared" si="546"/>
        <v>147</v>
      </c>
      <c r="Q641" s="16">
        <f t="shared" si="546"/>
        <v>69</v>
      </c>
      <c r="R641" s="16">
        <f t="shared" si="546"/>
        <v>0</v>
      </c>
      <c r="S641" s="30">
        <f t="shared" si="496"/>
        <v>0</v>
      </c>
      <c r="T641" s="10" t="str">
        <f t="shared" si="547"/>
        <v>TGA</v>
      </c>
      <c r="U641" s="10">
        <f t="shared" si="497"/>
        <v>2</v>
      </c>
    </row>
    <row r="642" spans="1:21">
      <c r="A642" s="9">
        <v>95</v>
      </c>
      <c r="M642" s="30">
        <f t="shared" si="495"/>
        <v>0</v>
      </c>
      <c r="N642" s="16">
        <f t="shared" si="546"/>
        <v>106.8</v>
      </c>
      <c r="O642" s="16">
        <f t="shared" si="546"/>
        <v>104</v>
      </c>
      <c r="P642" s="16">
        <f t="shared" si="546"/>
        <v>147</v>
      </c>
      <c r="Q642" s="16">
        <f t="shared" si="546"/>
        <v>69</v>
      </c>
      <c r="R642" s="16">
        <f t="shared" si="546"/>
        <v>0</v>
      </c>
      <c r="S642" s="30">
        <f t="shared" si="496"/>
        <v>0</v>
      </c>
      <c r="T642" s="10" t="str">
        <f t="shared" si="547"/>
        <v>TGA</v>
      </c>
      <c r="U642" s="10">
        <f t="shared" si="497"/>
        <v>2</v>
      </c>
    </row>
    <row r="643" spans="1:21">
      <c r="A643" s="9">
        <v>95</v>
      </c>
      <c r="M643" s="30">
        <f t="shared" si="495"/>
        <v>0</v>
      </c>
      <c r="N643" s="16">
        <f t="shared" si="546"/>
        <v>106.8</v>
      </c>
      <c r="O643" s="16">
        <f t="shared" si="546"/>
        <v>104</v>
      </c>
      <c r="P643" s="16">
        <f t="shared" si="546"/>
        <v>147</v>
      </c>
      <c r="Q643" s="16">
        <f t="shared" si="546"/>
        <v>69</v>
      </c>
      <c r="R643" s="16">
        <f t="shared" si="546"/>
        <v>0</v>
      </c>
      <c r="S643" s="30">
        <f t="shared" si="496"/>
        <v>0</v>
      </c>
      <c r="T643" s="10" t="str">
        <f t="shared" si="547"/>
        <v>TGA</v>
      </c>
      <c r="U643" s="10">
        <f t="shared" si="497"/>
        <v>2</v>
      </c>
    </row>
    <row r="644" spans="1:21">
      <c r="A644" s="9">
        <v>95</v>
      </c>
      <c r="M644" s="30">
        <f t="shared" si="495"/>
        <v>0</v>
      </c>
      <c r="N644" s="16">
        <f t="shared" si="546"/>
        <v>106.8</v>
      </c>
      <c r="O644" s="16">
        <f t="shared" si="546"/>
        <v>104</v>
      </c>
      <c r="P644" s="16">
        <f t="shared" si="546"/>
        <v>147</v>
      </c>
      <c r="Q644" s="16">
        <f t="shared" si="546"/>
        <v>69</v>
      </c>
      <c r="R644" s="16">
        <f t="shared" si="546"/>
        <v>0</v>
      </c>
      <c r="S644" s="30">
        <f t="shared" si="496"/>
        <v>0</v>
      </c>
      <c r="T644" s="10" t="str">
        <f t="shared" si="547"/>
        <v>TGA</v>
      </c>
      <c r="U644" s="10">
        <f t="shared" si="497"/>
        <v>2</v>
      </c>
    </row>
    <row r="645" spans="1:21">
      <c r="A645" s="21">
        <v>96</v>
      </c>
      <c r="B645" s="22"/>
      <c r="C645" s="22" t="s">
        <v>35</v>
      </c>
      <c r="D645" s="22"/>
      <c r="E645" s="22"/>
      <c r="F645" s="22"/>
      <c r="G645" s="27"/>
      <c r="H645" s="24">
        <v>94</v>
      </c>
      <c r="I645" s="24">
        <v>94</v>
      </c>
      <c r="J645" s="24">
        <v>94</v>
      </c>
      <c r="K645" s="24">
        <v>94</v>
      </c>
      <c r="L645" s="24">
        <v>0</v>
      </c>
      <c r="M645" s="30">
        <f t="shared" si="495"/>
        <v>0</v>
      </c>
      <c r="N645" s="24"/>
      <c r="O645" s="24"/>
      <c r="P645" s="24"/>
      <c r="Q645" s="24"/>
      <c r="R645" s="24"/>
      <c r="S645" s="30">
        <f t="shared" si="496"/>
        <v>0</v>
      </c>
      <c r="T645" s="24" t="s">
        <v>29</v>
      </c>
      <c r="U645" s="10">
        <f t="shared" si="497"/>
        <v>2</v>
      </c>
    </row>
    <row r="646" spans="1:21">
      <c r="A646" s="18">
        <v>96</v>
      </c>
      <c r="B646" s="13"/>
      <c r="C646" s="13"/>
      <c r="D646" s="13"/>
      <c r="E646" s="13"/>
      <c r="F646" s="13"/>
      <c r="G646" s="37"/>
      <c r="H646" s="16"/>
      <c r="I646" s="16"/>
      <c r="J646" s="16"/>
      <c r="K646" s="16"/>
      <c r="L646" s="16"/>
      <c r="M646" s="30">
        <f t="shared" si="495"/>
        <v>0</v>
      </c>
      <c r="N646" s="16">
        <v>103.33333333333333</v>
      </c>
      <c r="O646" s="16">
        <v>110</v>
      </c>
      <c r="P646" s="16">
        <v>130</v>
      </c>
      <c r="Q646" s="16">
        <v>71</v>
      </c>
      <c r="R646" s="16">
        <v>0</v>
      </c>
      <c r="S646" s="30">
        <f t="shared" si="496"/>
        <v>0</v>
      </c>
      <c r="T646" s="16" t="str">
        <f>T645</f>
        <v>TGA</v>
      </c>
      <c r="U646" s="10">
        <f t="shared" si="497"/>
        <v>2</v>
      </c>
    </row>
    <row r="647" spans="1:21">
      <c r="A647" s="18">
        <v>96</v>
      </c>
      <c r="B647" s="13"/>
      <c r="C647" s="13"/>
      <c r="D647" s="13"/>
      <c r="E647" s="13"/>
      <c r="F647" s="13"/>
      <c r="G647" s="37"/>
      <c r="H647" s="16"/>
      <c r="I647" s="16"/>
      <c r="J647" s="16"/>
      <c r="K647" s="16"/>
      <c r="L647" s="16"/>
      <c r="M647" s="30">
        <f t="shared" si="495"/>
        <v>0</v>
      </c>
      <c r="N647" s="16">
        <f t="shared" ref="N647:R651" si="548">N646</f>
        <v>103.33333333333333</v>
      </c>
      <c r="O647" s="16">
        <f t="shared" si="548"/>
        <v>110</v>
      </c>
      <c r="P647" s="16">
        <f t="shared" si="548"/>
        <v>130</v>
      </c>
      <c r="Q647" s="16">
        <f t="shared" si="548"/>
        <v>71</v>
      </c>
      <c r="R647" s="16">
        <f t="shared" si="548"/>
        <v>0</v>
      </c>
      <c r="S647" s="30">
        <f t="shared" si="496"/>
        <v>0</v>
      </c>
      <c r="T647" s="16" t="str">
        <f t="shared" ref="T647:T651" si="549">T646</f>
        <v>TGA</v>
      </c>
      <c r="U647" s="10">
        <f t="shared" si="497"/>
        <v>2</v>
      </c>
    </row>
    <row r="648" spans="1:21">
      <c r="A648" s="18">
        <v>96</v>
      </c>
      <c r="B648" s="13"/>
      <c r="C648" s="13"/>
      <c r="D648" s="13"/>
      <c r="E648" s="13"/>
      <c r="F648" s="13"/>
      <c r="G648" s="37"/>
      <c r="H648" s="16"/>
      <c r="I648" s="16"/>
      <c r="J648" s="16"/>
      <c r="K648" s="16"/>
      <c r="L648" s="16"/>
      <c r="M648" s="30">
        <f t="shared" si="495"/>
        <v>0</v>
      </c>
      <c r="N648" s="16">
        <f t="shared" si="548"/>
        <v>103.33333333333333</v>
      </c>
      <c r="O648" s="16">
        <f t="shared" si="548"/>
        <v>110</v>
      </c>
      <c r="P648" s="16">
        <f t="shared" si="548"/>
        <v>130</v>
      </c>
      <c r="Q648" s="16">
        <f t="shared" si="548"/>
        <v>71</v>
      </c>
      <c r="R648" s="16">
        <f t="shared" si="548"/>
        <v>0</v>
      </c>
      <c r="S648" s="30">
        <f t="shared" si="496"/>
        <v>0</v>
      </c>
      <c r="T648" s="16" t="str">
        <f t="shared" si="549"/>
        <v>TGA</v>
      </c>
      <c r="U648" s="10">
        <f t="shared" si="497"/>
        <v>2</v>
      </c>
    </row>
    <row r="649" spans="1:21">
      <c r="A649" s="18">
        <v>96</v>
      </c>
      <c r="B649" s="13"/>
      <c r="C649" s="13"/>
      <c r="D649" s="13"/>
      <c r="E649" s="13"/>
      <c r="F649" s="13"/>
      <c r="G649" s="37"/>
      <c r="H649" s="16"/>
      <c r="I649" s="16"/>
      <c r="J649" s="16"/>
      <c r="K649" s="16"/>
      <c r="L649" s="16"/>
      <c r="M649" s="30">
        <f t="shared" si="495"/>
        <v>0</v>
      </c>
      <c r="N649" s="16">
        <f t="shared" si="548"/>
        <v>103.33333333333333</v>
      </c>
      <c r="O649" s="16">
        <f t="shared" si="548"/>
        <v>110</v>
      </c>
      <c r="P649" s="16">
        <f t="shared" si="548"/>
        <v>130</v>
      </c>
      <c r="Q649" s="16">
        <f t="shared" si="548"/>
        <v>71</v>
      </c>
      <c r="R649" s="16">
        <f t="shared" si="548"/>
        <v>0</v>
      </c>
      <c r="S649" s="30">
        <f t="shared" si="496"/>
        <v>0</v>
      </c>
      <c r="T649" s="16" t="str">
        <f t="shared" si="549"/>
        <v>TGA</v>
      </c>
      <c r="U649" s="10">
        <f t="shared" si="497"/>
        <v>2</v>
      </c>
    </row>
    <row r="650" spans="1:21">
      <c r="A650" s="18">
        <v>96</v>
      </c>
      <c r="B650" s="13"/>
      <c r="C650" s="13"/>
      <c r="D650" s="13"/>
      <c r="E650" s="13"/>
      <c r="F650" s="13"/>
      <c r="G650" s="37"/>
      <c r="H650" s="16"/>
      <c r="I650" s="16"/>
      <c r="J650" s="16"/>
      <c r="K650" s="16"/>
      <c r="L650" s="16"/>
      <c r="M650" s="30">
        <f t="shared" si="495"/>
        <v>0</v>
      </c>
      <c r="N650" s="16">
        <f t="shared" si="548"/>
        <v>103.33333333333333</v>
      </c>
      <c r="O650" s="16">
        <f t="shared" si="548"/>
        <v>110</v>
      </c>
      <c r="P650" s="16">
        <f t="shared" si="548"/>
        <v>130</v>
      </c>
      <c r="Q650" s="16">
        <f t="shared" si="548"/>
        <v>71</v>
      </c>
      <c r="R650" s="16">
        <f t="shared" si="548"/>
        <v>0</v>
      </c>
      <c r="S650" s="30">
        <f t="shared" si="496"/>
        <v>0</v>
      </c>
      <c r="T650" s="16" t="str">
        <f t="shared" si="549"/>
        <v>TGA</v>
      </c>
      <c r="U650" s="10">
        <f t="shared" si="497"/>
        <v>2</v>
      </c>
    </row>
    <row r="651" spans="1:21">
      <c r="A651" s="18">
        <v>96</v>
      </c>
      <c r="B651" s="13"/>
      <c r="C651" s="13"/>
      <c r="D651" s="13"/>
      <c r="E651" s="13"/>
      <c r="F651" s="13"/>
      <c r="G651" s="37"/>
      <c r="H651" s="16"/>
      <c r="I651" s="16"/>
      <c r="J651" s="16"/>
      <c r="K651" s="16"/>
      <c r="L651" s="16"/>
      <c r="M651" s="30">
        <f t="shared" si="495"/>
        <v>0</v>
      </c>
      <c r="N651" s="16">
        <f t="shared" si="548"/>
        <v>103.33333333333333</v>
      </c>
      <c r="O651" s="16">
        <f t="shared" si="548"/>
        <v>110</v>
      </c>
      <c r="P651" s="16">
        <f t="shared" si="548"/>
        <v>130</v>
      </c>
      <c r="Q651" s="16">
        <f t="shared" si="548"/>
        <v>71</v>
      </c>
      <c r="R651" s="16">
        <f t="shared" si="548"/>
        <v>0</v>
      </c>
      <c r="S651" s="30">
        <f t="shared" si="496"/>
        <v>0</v>
      </c>
      <c r="T651" s="16" t="str">
        <f t="shared" si="549"/>
        <v>TGA</v>
      </c>
      <c r="U651" s="10">
        <f t="shared" si="497"/>
        <v>2</v>
      </c>
    </row>
    <row r="652" spans="1:21">
      <c r="A652" s="21">
        <v>97</v>
      </c>
      <c r="B652" s="22"/>
      <c r="C652" s="22" t="s">
        <v>35</v>
      </c>
      <c r="D652" s="22"/>
      <c r="E652" s="22"/>
      <c r="F652" s="22"/>
      <c r="G652" s="27"/>
      <c r="H652" s="24">
        <v>119</v>
      </c>
      <c r="I652" s="24">
        <v>119</v>
      </c>
      <c r="J652" s="24">
        <v>119</v>
      </c>
      <c r="K652" s="24">
        <v>119</v>
      </c>
      <c r="L652" s="24">
        <v>0</v>
      </c>
      <c r="M652" s="30">
        <f t="shared" si="495"/>
        <v>0</v>
      </c>
      <c r="N652" s="24"/>
      <c r="O652" s="24"/>
      <c r="P652" s="24"/>
      <c r="Q652" s="24"/>
      <c r="R652" s="24"/>
      <c r="S652" s="30">
        <f t="shared" si="496"/>
        <v>0</v>
      </c>
      <c r="T652" s="24" t="s">
        <v>28</v>
      </c>
      <c r="U652" s="10">
        <f t="shared" si="497"/>
        <v>1</v>
      </c>
    </row>
    <row r="653" spans="1:21">
      <c r="A653" s="18">
        <v>97</v>
      </c>
      <c r="B653" s="13"/>
      <c r="C653" s="13"/>
      <c r="D653" s="13"/>
      <c r="E653" s="13"/>
      <c r="F653" s="13"/>
      <c r="G653" s="37"/>
      <c r="H653" s="16"/>
      <c r="I653" s="16"/>
      <c r="J653" s="16"/>
      <c r="K653" s="16"/>
      <c r="L653" s="16"/>
      <c r="M653" s="30">
        <f t="shared" si="495"/>
        <v>0</v>
      </c>
      <c r="N653" s="16">
        <v>98</v>
      </c>
      <c r="O653" s="16">
        <v>109</v>
      </c>
      <c r="P653" s="16">
        <v>133</v>
      </c>
      <c r="Q653" s="16">
        <v>52</v>
      </c>
      <c r="R653" s="16">
        <v>0</v>
      </c>
      <c r="S653" s="30">
        <f t="shared" si="496"/>
        <v>0</v>
      </c>
      <c r="T653" s="16" t="str">
        <f>T652</f>
        <v>HLHS</v>
      </c>
      <c r="U653" s="10">
        <f t="shared" si="497"/>
        <v>1</v>
      </c>
    </row>
    <row r="654" spans="1:21">
      <c r="A654" s="18">
        <v>97</v>
      </c>
      <c r="B654" s="13"/>
      <c r="C654" s="13"/>
      <c r="D654" s="13"/>
      <c r="E654" s="13"/>
      <c r="F654" s="13"/>
      <c r="G654" s="37"/>
      <c r="H654" s="16"/>
      <c r="I654" s="16"/>
      <c r="J654" s="16"/>
      <c r="K654" s="16"/>
      <c r="L654" s="16"/>
      <c r="M654" s="30">
        <f t="shared" si="495"/>
        <v>0</v>
      </c>
      <c r="N654" s="16">
        <f t="shared" ref="N654:R658" si="550">N653</f>
        <v>98</v>
      </c>
      <c r="O654" s="16">
        <f t="shared" si="550"/>
        <v>109</v>
      </c>
      <c r="P654" s="16">
        <f t="shared" si="550"/>
        <v>133</v>
      </c>
      <c r="Q654" s="16">
        <f t="shared" si="550"/>
        <v>52</v>
      </c>
      <c r="R654" s="16">
        <f t="shared" si="550"/>
        <v>0</v>
      </c>
      <c r="S654" s="30">
        <f t="shared" si="496"/>
        <v>0</v>
      </c>
      <c r="T654" s="16" t="str">
        <f t="shared" ref="T654:T658" si="551">T653</f>
        <v>HLHS</v>
      </c>
      <c r="U654" s="10">
        <f t="shared" si="497"/>
        <v>1</v>
      </c>
    </row>
    <row r="655" spans="1:21">
      <c r="A655" s="18">
        <v>97</v>
      </c>
      <c r="B655" s="13"/>
      <c r="C655" s="13"/>
      <c r="D655" s="13"/>
      <c r="E655" s="13"/>
      <c r="F655" s="13"/>
      <c r="G655" s="37"/>
      <c r="H655" s="16"/>
      <c r="I655" s="16"/>
      <c r="J655" s="16"/>
      <c r="K655" s="16"/>
      <c r="L655" s="16"/>
      <c r="M655" s="30">
        <f t="shared" si="495"/>
        <v>0</v>
      </c>
      <c r="N655" s="16">
        <f t="shared" si="550"/>
        <v>98</v>
      </c>
      <c r="O655" s="16">
        <f t="shared" si="550"/>
        <v>109</v>
      </c>
      <c r="P655" s="16">
        <f t="shared" si="550"/>
        <v>133</v>
      </c>
      <c r="Q655" s="16">
        <f t="shared" si="550"/>
        <v>52</v>
      </c>
      <c r="R655" s="16">
        <f t="shared" si="550"/>
        <v>0</v>
      </c>
      <c r="S655" s="30">
        <f t="shared" si="496"/>
        <v>0</v>
      </c>
      <c r="T655" s="16" t="str">
        <f t="shared" si="551"/>
        <v>HLHS</v>
      </c>
      <c r="U655" s="10">
        <f t="shared" si="497"/>
        <v>1</v>
      </c>
    </row>
    <row r="656" spans="1:21">
      <c r="A656" s="18">
        <v>97</v>
      </c>
      <c r="B656" s="13"/>
      <c r="C656" s="13"/>
      <c r="D656" s="13"/>
      <c r="E656" s="13"/>
      <c r="F656" s="13"/>
      <c r="G656" s="37"/>
      <c r="H656" s="16"/>
      <c r="I656" s="16"/>
      <c r="J656" s="16"/>
      <c r="K656" s="16"/>
      <c r="L656" s="16"/>
      <c r="M656" s="30">
        <f t="shared" si="495"/>
        <v>0</v>
      </c>
      <c r="N656" s="16">
        <f t="shared" si="550"/>
        <v>98</v>
      </c>
      <c r="O656" s="16">
        <f t="shared" si="550"/>
        <v>109</v>
      </c>
      <c r="P656" s="16">
        <f t="shared" si="550"/>
        <v>133</v>
      </c>
      <c r="Q656" s="16">
        <f t="shared" si="550"/>
        <v>52</v>
      </c>
      <c r="R656" s="16">
        <f t="shared" si="550"/>
        <v>0</v>
      </c>
      <c r="S656" s="30">
        <f t="shared" si="496"/>
        <v>0</v>
      </c>
      <c r="T656" s="16" t="str">
        <f t="shared" si="551"/>
        <v>HLHS</v>
      </c>
      <c r="U656" s="10">
        <f t="shared" si="497"/>
        <v>1</v>
      </c>
    </row>
    <row r="657" spans="1:21">
      <c r="A657" s="18">
        <v>97</v>
      </c>
      <c r="B657" s="13"/>
      <c r="C657" s="13"/>
      <c r="D657" s="13"/>
      <c r="E657" s="13"/>
      <c r="F657" s="13"/>
      <c r="G657" s="37"/>
      <c r="H657" s="16"/>
      <c r="I657" s="16"/>
      <c r="J657" s="16"/>
      <c r="K657" s="16"/>
      <c r="L657" s="16"/>
      <c r="M657" s="30">
        <f t="shared" si="495"/>
        <v>0</v>
      </c>
      <c r="N657" s="16">
        <f t="shared" si="550"/>
        <v>98</v>
      </c>
      <c r="O657" s="16">
        <f t="shared" si="550"/>
        <v>109</v>
      </c>
      <c r="P657" s="16">
        <f t="shared" si="550"/>
        <v>133</v>
      </c>
      <c r="Q657" s="16">
        <f t="shared" si="550"/>
        <v>52</v>
      </c>
      <c r="R657" s="16">
        <f t="shared" si="550"/>
        <v>0</v>
      </c>
      <c r="S657" s="30">
        <f t="shared" si="496"/>
        <v>0</v>
      </c>
      <c r="T657" s="16" t="str">
        <f t="shared" si="551"/>
        <v>HLHS</v>
      </c>
      <c r="U657" s="10">
        <f t="shared" si="497"/>
        <v>1</v>
      </c>
    </row>
    <row r="658" spans="1:21">
      <c r="A658" s="18">
        <v>97</v>
      </c>
      <c r="B658" s="13"/>
      <c r="C658" s="13"/>
      <c r="D658" s="13"/>
      <c r="E658" s="13"/>
      <c r="F658" s="13"/>
      <c r="G658" s="37"/>
      <c r="H658" s="16"/>
      <c r="I658" s="16"/>
      <c r="J658" s="16"/>
      <c r="K658" s="16"/>
      <c r="L658" s="16"/>
      <c r="M658" s="30">
        <f t="shared" si="495"/>
        <v>0</v>
      </c>
      <c r="N658" s="16">
        <f t="shared" si="550"/>
        <v>98</v>
      </c>
      <c r="O658" s="16">
        <f t="shared" si="550"/>
        <v>109</v>
      </c>
      <c r="P658" s="16">
        <f t="shared" si="550"/>
        <v>133</v>
      </c>
      <c r="Q658" s="16">
        <f t="shared" si="550"/>
        <v>52</v>
      </c>
      <c r="R658" s="16">
        <f t="shared" si="550"/>
        <v>0</v>
      </c>
      <c r="S658" s="30">
        <f t="shared" si="496"/>
        <v>0</v>
      </c>
      <c r="T658" s="16" t="str">
        <f t="shared" si="551"/>
        <v>HLHS</v>
      </c>
      <c r="U658" s="10">
        <f t="shared" si="497"/>
        <v>1</v>
      </c>
    </row>
    <row r="659" spans="1:21">
      <c r="A659" s="21">
        <v>98</v>
      </c>
      <c r="B659" s="22"/>
      <c r="C659" s="22" t="s">
        <v>35</v>
      </c>
      <c r="D659" s="22"/>
      <c r="E659" s="22"/>
      <c r="F659" s="22"/>
      <c r="G659" s="27"/>
      <c r="H659" s="24">
        <v>126</v>
      </c>
      <c r="I659" s="24">
        <v>126</v>
      </c>
      <c r="J659" s="24">
        <v>126</v>
      </c>
      <c r="K659" s="24">
        <v>126</v>
      </c>
      <c r="L659" s="24">
        <v>0</v>
      </c>
      <c r="M659" s="30">
        <f t="shared" si="495"/>
        <v>0</v>
      </c>
      <c r="N659" s="24"/>
      <c r="O659" s="24"/>
      <c r="P659" s="24"/>
      <c r="Q659" s="24"/>
      <c r="R659" s="24"/>
      <c r="S659" s="30">
        <f t="shared" si="496"/>
        <v>0</v>
      </c>
      <c r="T659" s="24" t="s">
        <v>29</v>
      </c>
      <c r="U659" s="10">
        <f t="shared" si="497"/>
        <v>2</v>
      </c>
    </row>
    <row r="660" spans="1:21">
      <c r="A660" s="18">
        <v>98</v>
      </c>
      <c r="B660" s="13"/>
      <c r="C660" s="13"/>
      <c r="D660" s="13"/>
      <c r="E660" s="13"/>
      <c r="F660" s="13"/>
      <c r="G660" s="37"/>
      <c r="H660" s="16"/>
      <c r="I660" s="16"/>
      <c r="J660" s="16"/>
      <c r="K660" s="16"/>
      <c r="L660" s="16"/>
      <c r="M660" s="30">
        <f t="shared" si="495"/>
        <v>0</v>
      </c>
      <c r="N660" s="16">
        <v>164.5</v>
      </c>
      <c r="O660" s="16">
        <v>155.5</v>
      </c>
      <c r="P660" s="16">
        <v>231</v>
      </c>
      <c r="Q660" s="16">
        <v>109</v>
      </c>
      <c r="R660" s="16">
        <v>0</v>
      </c>
      <c r="S660" s="30">
        <f t="shared" si="496"/>
        <v>0</v>
      </c>
      <c r="T660" s="16" t="str">
        <f>T659</f>
        <v>TGA</v>
      </c>
      <c r="U660" s="10">
        <f t="shared" si="497"/>
        <v>2</v>
      </c>
    </row>
    <row r="661" spans="1:21">
      <c r="A661" s="18">
        <v>98</v>
      </c>
      <c r="B661" s="13"/>
      <c r="C661" s="13"/>
      <c r="D661" s="13"/>
      <c r="E661" s="13"/>
      <c r="F661" s="13"/>
      <c r="G661" s="37"/>
      <c r="H661" s="16"/>
      <c r="I661" s="16"/>
      <c r="J661" s="16"/>
      <c r="K661" s="16"/>
      <c r="L661" s="16"/>
      <c r="M661" s="30">
        <f t="shared" si="495"/>
        <v>0</v>
      </c>
      <c r="N661" s="16">
        <f t="shared" ref="N661:R665" si="552">N660</f>
        <v>164.5</v>
      </c>
      <c r="O661" s="16">
        <f t="shared" si="552"/>
        <v>155.5</v>
      </c>
      <c r="P661" s="16">
        <f t="shared" si="552"/>
        <v>231</v>
      </c>
      <c r="Q661" s="16">
        <f t="shared" si="552"/>
        <v>109</v>
      </c>
      <c r="R661" s="16">
        <f t="shared" si="552"/>
        <v>0</v>
      </c>
      <c r="S661" s="30">
        <f t="shared" si="496"/>
        <v>0</v>
      </c>
      <c r="T661" s="16" t="str">
        <f t="shared" ref="T661:T665" si="553">T660</f>
        <v>TGA</v>
      </c>
      <c r="U661" s="10">
        <f t="shared" si="497"/>
        <v>2</v>
      </c>
    </row>
    <row r="662" spans="1:21">
      <c r="A662" s="18">
        <v>98</v>
      </c>
      <c r="B662" s="13"/>
      <c r="C662" s="13"/>
      <c r="D662" s="13"/>
      <c r="E662" s="13"/>
      <c r="F662" s="13"/>
      <c r="G662" s="37"/>
      <c r="H662" s="16"/>
      <c r="I662" s="16"/>
      <c r="J662" s="16"/>
      <c r="K662" s="16"/>
      <c r="L662" s="16"/>
      <c r="M662" s="30">
        <f t="shared" si="495"/>
        <v>0</v>
      </c>
      <c r="N662" s="16">
        <f t="shared" si="552"/>
        <v>164.5</v>
      </c>
      <c r="O662" s="16">
        <f t="shared" si="552"/>
        <v>155.5</v>
      </c>
      <c r="P662" s="16">
        <f t="shared" si="552"/>
        <v>231</v>
      </c>
      <c r="Q662" s="16">
        <f t="shared" si="552"/>
        <v>109</v>
      </c>
      <c r="R662" s="16">
        <f t="shared" si="552"/>
        <v>0</v>
      </c>
      <c r="S662" s="30">
        <f t="shared" si="496"/>
        <v>0</v>
      </c>
      <c r="T662" s="16" t="str">
        <f t="shared" si="553"/>
        <v>TGA</v>
      </c>
      <c r="U662" s="10">
        <f t="shared" si="497"/>
        <v>2</v>
      </c>
    </row>
    <row r="663" spans="1:21">
      <c r="A663" s="18">
        <v>98</v>
      </c>
      <c r="B663" s="13"/>
      <c r="C663" s="13"/>
      <c r="D663" s="13"/>
      <c r="E663" s="13"/>
      <c r="F663" s="13"/>
      <c r="G663" s="37"/>
      <c r="H663" s="16"/>
      <c r="I663" s="16"/>
      <c r="J663" s="16"/>
      <c r="K663" s="16"/>
      <c r="L663" s="16"/>
      <c r="M663" s="30">
        <f t="shared" si="495"/>
        <v>0</v>
      </c>
      <c r="N663" s="16">
        <f t="shared" si="552"/>
        <v>164.5</v>
      </c>
      <c r="O663" s="16">
        <f t="shared" si="552"/>
        <v>155.5</v>
      </c>
      <c r="P663" s="16">
        <f t="shared" si="552"/>
        <v>231</v>
      </c>
      <c r="Q663" s="16">
        <f t="shared" si="552"/>
        <v>109</v>
      </c>
      <c r="R663" s="16">
        <f t="shared" si="552"/>
        <v>0</v>
      </c>
      <c r="S663" s="30">
        <f t="shared" si="496"/>
        <v>0</v>
      </c>
      <c r="T663" s="16" t="str">
        <f t="shared" si="553"/>
        <v>TGA</v>
      </c>
      <c r="U663" s="10">
        <f t="shared" si="497"/>
        <v>2</v>
      </c>
    </row>
    <row r="664" spans="1:21">
      <c r="A664" s="18">
        <v>98</v>
      </c>
      <c r="B664" s="13"/>
      <c r="C664" s="13"/>
      <c r="D664" s="13"/>
      <c r="E664" s="13"/>
      <c r="F664" s="13"/>
      <c r="G664" s="37"/>
      <c r="H664" s="16"/>
      <c r="I664" s="16"/>
      <c r="J664" s="16"/>
      <c r="K664" s="16"/>
      <c r="L664" s="16"/>
      <c r="M664" s="30">
        <f t="shared" si="495"/>
        <v>0</v>
      </c>
      <c r="N664" s="16">
        <f t="shared" si="552"/>
        <v>164.5</v>
      </c>
      <c r="O664" s="16">
        <f t="shared" si="552"/>
        <v>155.5</v>
      </c>
      <c r="P664" s="16">
        <f t="shared" si="552"/>
        <v>231</v>
      </c>
      <c r="Q664" s="16">
        <f t="shared" si="552"/>
        <v>109</v>
      </c>
      <c r="R664" s="16">
        <f t="shared" si="552"/>
        <v>0</v>
      </c>
      <c r="S664" s="30">
        <f t="shared" si="496"/>
        <v>0</v>
      </c>
      <c r="T664" s="16" t="str">
        <f t="shared" si="553"/>
        <v>TGA</v>
      </c>
      <c r="U664" s="10">
        <f t="shared" si="497"/>
        <v>2</v>
      </c>
    </row>
    <row r="665" spans="1:21">
      <c r="A665" s="18">
        <v>98</v>
      </c>
      <c r="B665" s="13"/>
      <c r="C665" s="13"/>
      <c r="D665" s="13"/>
      <c r="E665" s="13"/>
      <c r="F665" s="13"/>
      <c r="G665" s="37"/>
      <c r="H665" s="16"/>
      <c r="I665" s="16"/>
      <c r="J665" s="16"/>
      <c r="K665" s="16"/>
      <c r="L665" s="16"/>
      <c r="M665" s="30">
        <f t="shared" si="495"/>
        <v>0</v>
      </c>
      <c r="N665" s="16">
        <f t="shared" si="552"/>
        <v>164.5</v>
      </c>
      <c r="O665" s="16">
        <f t="shared" si="552"/>
        <v>155.5</v>
      </c>
      <c r="P665" s="16">
        <f t="shared" si="552"/>
        <v>231</v>
      </c>
      <c r="Q665" s="16">
        <f t="shared" si="552"/>
        <v>109</v>
      </c>
      <c r="R665" s="16">
        <f t="shared" si="552"/>
        <v>0</v>
      </c>
      <c r="S665" s="30">
        <f t="shared" si="496"/>
        <v>0</v>
      </c>
      <c r="T665" s="16" t="str">
        <f t="shared" si="553"/>
        <v>TGA</v>
      </c>
      <c r="U665" s="10">
        <f t="shared" si="497"/>
        <v>2</v>
      </c>
    </row>
    <row r="666" spans="1:21">
      <c r="A666" s="21">
        <v>99</v>
      </c>
      <c r="B666" s="22"/>
      <c r="C666" s="22" t="s">
        <v>35</v>
      </c>
      <c r="D666" s="22"/>
      <c r="E666" s="22"/>
      <c r="F666" s="22"/>
      <c r="G666" s="27"/>
      <c r="H666" s="24">
        <v>62.5</v>
      </c>
      <c r="I666" s="24">
        <v>62.5</v>
      </c>
      <c r="J666" s="24">
        <v>72</v>
      </c>
      <c r="K666" s="24">
        <v>53</v>
      </c>
      <c r="L666" s="24">
        <v>161.35</v>
      </c>
      <c r="M666" s="30">
        <f t="shared" si="495"/>
        <v>2</v>
      </c>
      <c r="N666" s="24"/>
      <c r="O666" s="24"/>
      <c r="P666" s="24"/>
      <c r="Q666" s="24"/>
      <c r="R666" s="24"/>
      <c r="S666" s="30">
        <f t="shared" si="496"/>
        <v>0</v>
      </c>
      <c r="T666" s="24" t="s">
        <v>31</v>
      </c>
      <c r="U666" s="10">
        <f t="shared" si="497"/>
        <v>4</v>
      </c>
    </row>
    <row r="667" spans="1:21">
      <c r="A667" s="18">
        <v>99</v>
      </c>
      <c r="B667" s="13"/>
      <c r="C667" s="13"/>
      <c r="D667" s="13"/>
      <c r="E667" s="13"/>
      <c r="F667" s="13"/>
      <c r="G667" s="37"/>
      <c r="H667" s="16"/>
      <c r="I667" s="16"/>
      <c r="J667" s="16"/>
      <c r="K667" s="16"/>
      <c r="L667" s="16"/>
      <c r="M667" s="30">
        <f t="shared" si="495"/>
        <v>0</v>
      </c>
      <c r="N667" s="16">
        <v>123.66666666666667</v>
      </c>
      <c r="O667" s="16">
        <v>96</v>
      </c>
      <c r="P667" s="16">
        <v>192</v>
      </c>
      <c r="Q667" s="16">
        <v>81</v>
      </c>
      <c r="R667" s="16">
        <v>54.49</v>
      </c>
      <c r="S667" s="30">
        <f t="shared" si="496"/>
        <v>1</v>
      </c>
      <c r="T667" s="16" t="str">
        <f>T666</f>
        <v>Aortic Anomaly</v>
      </c>
      <c r="U667" s="10">
        <f t="shared" si="497"/>
        <v>4</v>
      </c>
    </row>
    <row r="668" spans="1:21">
      <c r="A668" s="18">
        <v>99</v>
      </c>
      <c r="B668" s="13"/>
      <c r="C668" s="13"/>
      <c r="D668" s="13"/>
      <c r="E668" s="13"/>
      <c r="F668" s="13"/>
      <c r="G668" s="37"/>
      <c r="H668" s="16"/>
      <c r="I668" s="16"/>
      <c r="J668" s="16"/>
      <c r="K668" s="16"/>
      <c r="L668" s="16"/>
      <c r="M668" s="30">
        <f t="shared" si="495"/>
        <v>0</v>
      </c>
      <c r="N668" s="16">
        <f t="shared" ref="N668:R672" si="554">N667</f>
        <v>123.66666666666667</v>
      </c>
      <c r="O668" s="16">
        <f t="shared" si="554"/>
        <v>96</v>
      </c>
      <c r="P668" s="16">
        <f t="shared" si="554"/>
        <v>192</v>
      </c>
      <c r="Q668" s="16">
        <f t="shared" si="554"/>
        <v>81</v>
      </c>
      <c r="R668" s="16">
        <f t="shared" si="554"/>
        <v>54.49</v>
      </c>
      <c r="S668" s="30">
        <f t="shared" si="496"/>
        <v>1</v>
      </c>
      <c r="T668" s="16" t="str">
        <f t="shared" ref="T668:T672" si="555">T667</f>
        <v>Aortic Anomaly</v>
      </c>
      <c r="U668" s="10">
        <f t="shared" si="497"/>
        <v>4</v>
      </c>
    </row>
    <row r="669" spans="1:21">
      <c r="A669" s="18">
        <v>99</v>
      </c>
      <c r="B669" s="13"/>
      <c r="C669" s="13"/>
      <c r="D669" s="13"/>
      <c r="E669" s="13"/>
      <c r="F669" s="13"/>
      <c r="G669" s="37"/>
      <c r="H669" s="16"/>
      <c r="I669" s="16"/>
      <c r="J669" s="16"/>
      <c r="K669" s="16"/>
      <c r="L669" s="16"/>
      <c r="M669" s="30">
        <f t="shared" ref="M669:M693" si="556">IF(L669&gt;10000, "NaN",IF(L669&gt;500,3,IF(L669&gt;72,2,IF(L669&gt;0,1,IF(0=L669,0,"NaN")))))</f>
        <v>0</v>
      </c>
      <c r="N669" s="16">
        <f t="shared" si="554"/>
        <v>123.66666666666667</v>
      </c>
      <c r="O669" s="16">
        <f t="shared" si="554"/>
        <v>96</v>
      </c>
      <c r="P669" s="16">
        <f t="shared" si="554"/>
        <v>192</v>
      </c>
      <c r="Q669" s="16">
        <f t="shared" si="554"/>
        <v>81</v>
      </c>
      <c r="R669" s="16">
        <f t="shared" si="554"/>
        <v>54.49</v>
      </c>
      <c r="S669" s="30">
        <f t="shared" ref="S669:S693" si="557">IF(R669&gt;10000, "NaN",IF(R669&gt;500,3,IF(R669&gt;72,2,IF(R669&gt;0,1,IF(0=R669,0,"NaN")))))</f>
        <v>1</v>
      </c>
      <c r="T669" s="16" t="str">
        <f t="shared" si="555"/>
        <v>Aortic Anomaly</v>
      </c>
      <c r="U669" s="10">
        <f t="shared" ref="U669:U693" si="558">IF(T669="HLHS",1,IF(T669="TGA",2,IF(T669="ToF",3,IF(T669="Aortic Anomaly",4,5))))</f>
        <v>4</v>
      </c>
    </row>
    <row r="670" spans="1:21">
      <c r="A670" s="18">
        <v>99</v>
      </c>
      <c r="B670" s="13"/>
      <c r="C670" s="13"/>
      <c r="D670" s="13"/>
      <c r="E670" s="13"/>
      <c r="F670" s="13"/>
      <c r="G670" s="37"/>
      <c r="H670" s="16"/>
      <c r="I670" s="16"/>
      <c r="J670" s="16"/>
      <c r="K670" s="16"/>
      <c r="L670" s="16"/>
      <c r="M670" s="30">
        <f t="shared" si="556"/>
        <v>0</v>
      </c>
      <c r="N670" s="16">
        <f t="shared" si="554"/>
        <v>123.66666666666667</v>
      </c>
      <c r="O670" s="16">
        <f t="shared" si="554"/>
        <v>96</v>
      </c>
      <c r="P670" s="16">
        <f t="shared" si="554"/>
        <v>192</v>
      </c>
      <c r="Q670" s="16">
        <f t="shared" si="554"/>
        <v>81</v>
      </c>
      <c r="R670" s="16">
        <f t="shared" si="554"/>
        <v>54.49</v>
      </c>
      <c r="S670" s="30">
        <f t="shared" si="557"/>
        <v>1</v>
      </c>
      <c r="T670" s="16" t="str">
        <f t="shared" si="555"/>
        <v>Aortic Anomaly</v>
      </c>
      <c r="U670" s="10">
        <f t="shared" si="558"/>
        <v>4</v>
      </c>
    </row>
    <row r="671" spans="1:21">
      <c r="A671" s="18">
        <v>99</v>
      </c>
      <c r="B671" s="13"/>
      <c r="C671" s="13"/>
      <c r="D671" s="13"/>
      <c r="E671" s="13"/>
      <c r="F671" s="13"/>
      <c r="G671" s="37"/>
      <c r="H671" s="16"/>
      <c r="I671" s="16"/>
      <c r="J671" s="16"/>
      <c r="K671" s="16"/>
      <c r="L671" s="16"/>
      <c r="M671" s="30">
        <f t="shared" si="556"/>
        <v>0</v>
      </c>
      <c r="N671" s="16">
        <f t="shared" si="554"/>
        <v>123.66666666666667</v>
      </c>
      <c r="O671" s="16">
        <f t="shared" si="554"/>
        <v>96</v>
      </c>
      <c r="P671" s="16">
        <f t="shared" si="554"/>
        <v>192</v>
      </c>
      <c r="Q671" s="16">
        <f t="shared" si="554"/>
        <v>81</v>
      </c>
      <c r="R671" s="16">
        <f t="shared" si="554"/>
        <v>54.49</v>
      </c>
      <c r="S671" s="30">
        <f t="shared" si="557"/>
        <v>1</v>
      </c>
      <c r="T671" s="16" t="str">
        <f t="shared" si="555"/>
        <v>Aortic Anomaly</v>
      </c>
      <c r="U671" s="10">
        <f t="shared" si="558"/>
        <v>4</v>
      </c>
    </row>
    <row r="672" spans="1:21">
      <c r="A672" s="18">
        <v>99</v>
      </c>
      <c r="B672" s="13"/>
      <c r="C672" s="13"/>
      <c r="D672" s="13"/>
      <c r="E672" s="13"/>
      <c r="F672" s="13"/>
      <c r="G672" s="37"/>
      <c r="H672" s="16"/>
      <c r="I672" s="16"/>
      <c r="J672" s="16"/>
      <c r="K672" s="16"/>
      <c r="L672" s="16"/>
      <c r="M672" s="30">
        <f t="shared" si="556"/>
        <v>0</v>
      </c>
      <c r="N672" s="16">
        <f t="shared" si="554"/>
        <v>123.66666666666667</v>
      </c>
      <c r="O672" s="16">
        <f t="shared" si="554"/>
        <v>96</v>
      </c>
      <c r="P672" s="16">
        <f t="shared" si="554"/>
        <v>192</v>
      </c>
      <c r="Q672" s="16">
        <f t="shared" si="554"/>
        <v>81</v>
      </c>
      <c r="R672" s="16">
        <f t="shared" si="554"/>
        <v>54.49</v>
      </c>
      <c r="S672" s="30">
        <f t="shared" si="557"/>
        <v>1</v>
      </c>
      <c r="T672" s="16" t="str">
        <f t="shared" si="555"/>
        <v>Aortic Anomaly</v>
      </c>
      <c r="U672" s="10">
        <f t="shared" si="558"/>
        <v>4</v>
      </c>
    </row>
    <row r="673" spans="1:21">
      <c r="A673" s="21">
        <v>100</v>
      </c>
      <c r="B673" s="22"/>
      <c r="C673" s="22" t="s">
        <v>35</v>
      </c>
      <c r="D673" s="22"/>
      <c r="E673" s="22"/>
      <c r="F673" s="22"/>
      <c r="G673" s="27"/>
      <c r="H673" s="24"/>
      <c r="I673" s="24"/>
      <c r="J673" s="24"/>
      <c r="K673" s="24"/>
      <c r="L673" s="24">
        <v>0</v>
      </c>
      <c r="M673" s="30">
        <f t="shared" si="556"/>
        <v>0</v>
      </c>
      <c r="N673" s="24"/>
      <c r="O673" s="24"/>
      <c r="P673" s="24"/>
      <c r="Q673" s="24"/>
      <c r="R673" s="24"/>
      <c r="S673" s="30">
        <f t="shared" si="557"/>
        <v>0</v>
      </c>
      <c r="T673" s="24" t="s">
        <v>29</v>
      </c>
      <c r="U673" s="10">
        <f t="shared" si="558"/>
        <v>2</v>
      </c>
    </row>
    <row r="674" spans="1:21">
      <c r="A674" s="18">
        <v>100</v>
      </c>
      <c r="B674" s="13"/>
      <c r="C674" s="13"/>
      <c r="D674" s="13"/>
      <c r="E674" s="13"/>
      <c r="F674" s="13"/>
      <c r="G674" s="37"/>
      <c r="H674" s="16"/>
      <c r="I674" s="16"/>
      <c r="J674" s="16"/>
      <c r="K674" s="16"/>
      <c r="L674" s="16"/>
      <c r="M674" s="30">
        <f t="shared" si="556"/>
        <v>0</v>
      </c>
      <c r="N674" s="16" t="s">
        <v>35</v>
      </c>
      <c r="O674" s="16"/>
      <c r="P674" s="16"/>
      <c r="Q674" s="16"/>
      <c r="R674" s="16">
        <v>0</v>
      </c>
      <c r="S674" s="30">
        <f t="shared" si="557"/>
        <v>0</v>
      </c>
      <c r="T674" s="16" t="str">
        <f>T673</f>
        <v>TGA</v>
      </c>
      <c r="U674" s="10">
        <f t="shared" si="558"/>
        <v>2</v>
      </c>
    </row>
    <row r="675" spans="1:21">
      <c r="A675" s="18">
        <v>100</v>
      </c>
      <c r="B675" s="13"/>
      <c r="C675" s="13"/>
      <c r="D675" s="13"/>
      <c r="E675" s="13"/>
      <c r="F675" s="13"/>
      <c r="G675" s="37"/>
      <c r="H675" s="16"/>
      <c r="I675" s="16"/>
      <c r="J675" s="16"/>
      <c r="K675" s="16"/>
      <c r="L675" s="16"/>
      <c r="M675" s="30">
        <f t="shared" si="556"/>
        <v>0</v>
      </c>
      <c r="N675" s="16" t="str">
        <f t="shared" ref="N675:R679" si="559">N674</f>
        <v>-</v>
      </c>
      <c r="O675" s="16">
        <f t="shared" si="559"/>
        <v>0</v>
      </c>
      <c r="P675" s="16">
        <f t="shared" si="559"/>
        <v>0</v>
      </c>
      <c r="Q675" s="16">
        <f t="shared" si="559"/>
        <v>0</v>
      </c>
      <c r="R675" s="16">
        <f t="shared" si="559"/>
        <v>0</v>
      </c>
      <c r="S675" s="30">
        <f t="shared" si="557"/>
        <v>0</v>
      </c>
      <c r="T675" s="16" t="str">
        <f t="shared" ref="T675:T679" si="560">T674</f>
        <v>TGA</v>
      </c>
      <c r="U675" s="10">
        <f t="shared" si="558"/>
        <v>2</v>
      </c>
    </row>
    <row r="676" spans="1:21">
      <c r="A676" s="18">
        <v>100</v>
      </c>
      <c r="B676" s="13"/>
      <c r="C676" s="13"/>
      <c r="D676" s="13"/>
      <c r="E676" s="13"/>
      <c r="F676" s="13"/>
      <c r="G676" s="37"/>
      <c r="H676" s="16"/>
      <c r="I676" s="16"/>
      <c r="J676" s="16"/>
      <c r="K676" s="16"/>
      <c r="L676" s="16"/>
      <c r="M676" s="30">
        <f t="shared" si="556"/>
        <v>0</v>
      </c>
      <c r="N676" s="16" t="str">
        <f t="shared" si="559"/>
        <v>-</v>
      </c>
      <c r="O676" s="16">
        <f t="shared" si="559"/>
        <v>0</v>
      </c>
      <c r="P676" s="16">
        <f t="shared" si="559"/>
        <v>0</v>
      </c>
      <c r="Q676" s="16">
        <f t="shared" si="559"/>
        <v>0</v>
      </c>
      <c r="R676" s="16">
        <f t="shared" si="559"/>
        <v>0</v>
      </c>
      <c r="S676" s="30">
        <f t="shared" si="557"/>
        <v>0</v>
      </c>
      <c r="T676" s="16" t="str">
        <f t="shared" si="560"/>
        <v>TGA</v>
      </c>
      <c r="U676" s="10">
        <f t="shared" si="558"/>
        <v>2</v>
      </c>
    </row>
    <row r="677" spans="1:21">
      <c r="A677" s="18">
        <v>100</v>
      </c>
      <c r="B677" s="13"/>
      <c r="C677" s="13"/>
      <c r="D677" s="13"/>
      <c r="E677" s="13"/>
      <c r="F677" s="13"/>
      <c r="G677" s="37"/>
      <c r="H677" s="16"/>
      <c r="I677" s="16"/>
      <c r="J677" s="16"/>
      <c r="K677" s="16"/>
      <c r="L677" s="16"/>
      <c r="M677" s="30">
        <f t="shared" si="556"/>
        <v>0</v>
      </c>
      <c r="N677" s="16" t="str">
        <f t="shared" si="559"/>
        <v>-</v>
      </c>
      <c r="O677" s="16">
        <f t="shared" si="559"/>
        <v>0</v>
      </c>
      <c r="P677" s="16">
        <f t="shared" si="559"/>
        <v>0</v>
      </c>
      <c r="Q677" s="16">
        <f t="shared" si="559"/>
        <v>0</v>
      </c>
      <c r="R677" s="16">
        <f t="shared" si="559"/>
        <v>0</v>
      </c>
      <c r="S677" s="30">
        <f t="shared" si="557"/>
        <v>0</v>
      </c>
      <c r="T677" s="16" t="str">
        <f t="shared" si="560"/>
        <v>TGA</v>
      </c>
      <c r="U677" s="10">
        <f t="shared" si="558"/>
        <v>2</v>
      </c>
    </row>
    <row r="678" spans="1:21">
      <c r="A678" s="18">
        <v>100</v>
      </c>
      <c r="B678" s="13"/>
      <c r="C678" s="13"/>
      <c r="D678" s="13"/>
      <c r="E678" s="13"/>
      <c r="F678" s="13"/>
      <c r="G678" s="37"/>
      <c r="H678" s="16"/>
      <c r="I678" s="16"/>
      <c r="J678" s="16"/>
      <c r="K678" s="16"/>
      <c r="L678" s="16"/>
      <c r="M678" s="30">
        <f t="shared" si="556"/>
        <v>0</v>
      </c>
      <c r="N678" s="16" t="str">
        <f t="shared" si="559"/>
        <v>-</v>
      </c>
      <c r="O678" s="16">
        <f t="shared" si="559"/>
        <v>0</v>
      </c>
      <c r="P678" s="16">
        <f t="shared" si="559"/>
        <v>0</v>
      </c>
      <c r="Q678" s="16">
        <f t="shared" si="559"/>
        <v>0</v>
      </c>
      <c r="R678" s="16">
        <f t="shared" si="559"/>
        <v>0</v>
      </c>
      <c r="S678" s="30">
        <f t="shared" si="557"/>
        <v>0</v>
      </c>
      <c r="T678" s="16" t="str">
        <f t="shared" si="560"/>
        <v>TGA</v>
      </c>
      <c r="U678" s="10">
        <f t="shared" si="558"/>
        <v>2</v>
      </c>
    </row>
    <row r="679" spans="1:21">
      <c r="A679" s="18">
        <v>100</v>
      </c>
      <c r="B679" s="13"/>
      <c r="C679" s="13"/>
      <c r="D679" s="13"/>
      <c r="E679" s="13"/>
      <c r="F679" s="13"/>
      <c r="G679" s="37"/>
      <c r="H679" s="16"/>
      <c r="I679" s="16"/>
      <c r="J679" s="16"/>
      <c r="K679" s="16"/>
      <c r="L679" s="16"/>
      <c r="M679" s="30">
        <f t="shared" si="556"/>
        <v>0</v>
      </c>
      <c r="N679" s="16" t="str">
        <f t="shared" si="559"/>
        <v>-</v>
      </c>
      <c r="O679" s="16">
        <f t="shared" si="559"/>
        <v>0</v>
      </c>
      <c r="P679" s="16">
        <f t="shared" si="559"/>
        <v>0</v>
      </c>
      <c r="Q679" s="16">
        <f t="shared" si="559"/>
        <v>0</v>
      </c>
      <c r="R679" s="16">
        <f t="shared" si="559"/>
        <v>0</v>
      </c>
      <c r="S679" s="30">
        <f t="shared" si="557"/>
        <v>0</v>
      </c>
      <c r="T679" s="16" t="str">
        <f t="shared" si="560"/>
        <v>TGA</v>
      </c>
      <c r="U679" s="10">
        <f t="shared" si="558"/>
        <v>2</v>
      </c>
    </row>
    <row r="680" spans="1:21">
      <c r="A680" s="21">
        <v>101</v>
      </c>
      <c r="B680" s="22"/>
      <c r="C680" s="22" t="s">
        <v>35</v>
      </c>
      <c r="D680" s="22"/>
      <c r="E680" s="22"/>
      <c r="F680" s="22"/>
      <c r="G680" s="27"/>
      <c r="H680" s="24"/>
      <c r="I680" s="24"/>
      <c r="J680" s="24"/>
      <c r="K680" s="24"/>
      <c r="L680" s="24">
        <v>0</v>
      </c>
      <c r="M680" s="30">
        <f t="shared" si="556"/>
        <v>0</v>
      </c>
      <c r="N680" s="24"/>
      <c r="O680" s="24"/>
      <c r="P680" s="24"/>
      <c r="Q680" s="24"/>
      <c r="R680" s="24"/>
      <c r="S680" s="30">
        <f t="shared" si="557"/>
        <v>0</v>
      </c>
      <c r="T680" s="24" t="s">
        <v>31</v>
      </c>
      <c r="U680" s="10">
        <f t="shared" si="558"/>
        <v>4</v>
      </c>
    </row>
    <row r="681" spans="1:21">
      <c r="A681" s="18">
        <v>101</v>
      </c>
      <c r="B681" s="13"/>
      <c r="C681" s="13"/>
      <c r="D681" s="13"/>
      <c r="E681" s="13"/>
      <c r="F681" s="13"/>
      <c r="G681" s="37"/>
      <c r="H681" s="16"/>
      <c r="I681" s="16"/>
      <c r="J681" s="16"/>
      <c r="K681" s="16"/>
      <c r="L681" s="16"/>
      <c r="M681" s="30">
        <f t="shared" si="556"/>
        <v>0</v>
      </c>
      <c r="N681" s="16" t="s">
        <v>35</v>
      </c>
      <c r="O681" s="16"/>
      <c r="P681" s="16"/>
      <c r="Q681" s="16"/>
      <c r="R681" s="16">
        <v>162.51</v>
      </c>
      <c r="S681" s="30">
        <f t="shared" si="557"/>
        <v>2</v>
      </c>
      <c r="T681" s="16" t="str">
        <f>T680</f>
        <v>Aortic Anomaly</v>
      </c>
      <c r="U681" s="10">
        <f t="shared" si="558"/>
        <v>4</v>
      </c>
    </row>
    <row r="682" spans="1:21">
      <c r="A682" s="18">
        <v>101</v>
      </c>
      <c r="B682" s="13"/>
      <c r="C682" s="13"/>
      <c r="D682" s="13"/>
      <c r="E682" s="13"/>
      <c r="F682" s="13"/>
      <c r="G682" s="37"/>
      <c r="H682" s="16"/>
      <c r="I682" s="16"/>
      <c r="J682" s="16"/>
      <c r="K682" s="16"/>
      <c r="L682" s="16"/>
      <c r="M682" s="30">
        <f t="shared" si="556"/>
        <v>0</v>
      </c>
      <c r="N682" s="16" t="str">
        <f t="shared" ref="N682:R686" si="561">N681</f>
        <v>-</v>
      </c>
      <c r="O682" s="16">
        <f t="shared" si="561"/>
        <v>0</v>
      </c>
      <c r="P682" s="16">
        <f t="shared" si="561"/>
        <v>0</v>
      </c>
      <c r="Q682" s="16">
        <f t="shared" si="561"/>
        <v>0</v>
      </c>
      <c r="R682" s="16">
        <f t="shared" si="561"/>
        <v>162.51</v>
      </c>
      <c r="S682" s="30">
        <f t="shared" si="557"/>
        <v>2</v>
      </c>
      <c r="T682" s="16" t="str">
        <f t="shared" ref="T682:T686" si="562">T681</f>
        <v>Aortic Anomaly</v>
      </c>
      <c r="U682" s="10">
        <f t="shared" si="558"/>
        <v>4</v>
      </c>
    </row>
    <row r="683" spans="1:21">
      <c r="A683" s="18">
        <v>101</v>
      </c>
      <c r="B683" s="13"/>
      <c r="C683" s="13"/>
      <c r="D683" s="13"/>
      <c r="E683" s="13"/>
      <c r="F683" s="13"/>
      <c r="G683" s="37"/>
      <c r="H683" s="16"/>
      <c r="I683" s="16"/>
      <c r="J683" s="16"/>
      <c r="K683" s="16"/>
      <c r="L683" s="16"/>
      <c r="M683" s="30">
        <f t="shared" si="556"/>
        <v>0</v>
      </c>
      <c r="N683" s="16" t="str">
        <f t="shared" si="561"/>
        <v>-</v>
      </c>
      <c r="O683" s="16">
        <f t="shared" si="561"/>
        <v>0</v>
      </c>
      <c r="P683" s="16">
        <f t="shared" si="561"/>
        <v>0</v>
      </c>
      <c r="Q683" s="16">
        <f t="shared" si="561"/>
        <v>0</v>
      </c>
      <c r="R683" s="16">
        <f t="shared" si="561"/>
        <v>162.51</v>
      </c>
      <c r="S683" s="30">
        <f t="shared" si="557"/>
        <v>2</v>
      </c>
      <c r="T683" s="16" t="str">
        <f t="shared" si="562"/>
        <v>Aortic Anomaly</v>
      </c>
      <c r="U683" s="10">
        <f t="shared" si="558"/>
        <v>4</v>
      </c>
    </row>
    <row r="684" spans="1:21">
      <c r="A684" s="18">
        <v>101</v>
      </c>
      <c r="B684" s="13"/>
      <c r="C684" s="13"/>
      <c r="D684" s="13"/>
      <c r="E684" s="13"/>
      <c r="F684" s="13"/>
      <c r="G684" s="37"/>
      <c r="H684" s="16"/>
      <c r="I684" s="16"/>
      <c r="J684" s="16"/>
      <c r="K684" s="16"/>
      <c r="L684" s="16"/>
      <c r="M684" s="30">
        <f t="shared" si="556"/>
        <v>0</v>
      </c>
      <c r="N684" s="16" t="str">
        <f t="shared" si="561"/>
        <v>-</v>
      </c>
      <c r="O684" s="16">
        <f t="shared" si="561"/>
        <v>0</v>
      </c>
      <c r="P684" s="16">
        <f t="shared" si="561"/>
        <v>0</v>
      </c>
      <c r="Q684" s="16">
        <f t="shared" si="561"/>
        <v>0</v>
      </c>
      <c r="R684" s="16">
        <f t="shared" si="561"/>
        <v>162.51</v>
      </c>
      <c r="S684" s="30">
        <f t="shared" si="557"/>
        <v>2</v>
      </c>
      <c r="T684" s="16" t="str">
        <f t="shared" si="562"/>
        <v>Aortic Anomaly</v>
      </c>
      <c r="U684" s="10">
        <f t="shared" si="558"/>
        <v>4</v>
      </c>
    </row>
    <row r="685" spans="1:21">
      <c r="A685" s="18">
        <v>101</v>
      </c>
      <c r="B685" s="13"/>
      <c r="C685" s="13"/>
      <c r="D685" s="13"/>
      <c r="E685" s="13"/>
      <c r="F685" s="13"/>
      <c r="G685" s="37"/>
      <c r="H685" s="16"/>
      <c r="I685" s="16"/>
      <c r="J685" s="16"/>
      <c r="K685" s="16"/>
      <c r="L685" s="16"/>
      <c r="M685" s="30">
        <f t="shared" si="556"/>
        <v>0</v>
      </c>
      <c r="N685" s="16" t="str">
        <f t="shared" si="561"/>
        <v>-</v>
      </c>
      <c r="O685" s="16">
        <f t="shared" si="561"/>
        <v>0</v>
      </c>
      <c r="P685" s="16">
        <f t="shared" si="561"/>
        <v>0</v>
      </c>
      <c r="Q685" s="16">
        <f t="shared" si="561"/>
        <v>0</v>
      </c>
      <c r="R685" s="16">
        <f t="shared" si="561"/>
        <v>162.51</v>
      </c>
      <c r="S685" s="30">
        <f t="shared" si="557"/>
        <v>2</v>
      </c>
      <c r="T685" s="16" t="str">
        <f t="shared" si="562"/>
        <v>Aortic Anomaly</v>
      </c>
      <c r="U685" s="10">
        <f t="shared" si="558"/>
        <v>4</v>
      </c>
    </row>
    <row r="686" spans="1:21">
      <c r="A686" s="18">
        <v>101</v>
      </c>
      <c r="B686" s="13"/>
      <c r="C686" s="13"/>
      <c r="D686" s="13"/>
      <c r="E686" s="13"/>
      <c r="F686" s="13"/>
      <c r="G686" s="37"/>
      <c r="H686" s="16"/>
      <c r="I686" s="16"/>
      <c r="J686" s="16"/>
      <c r="K686" s="16"/>
      <c r="L686" s="16"/>
      <c r="M686" s="30">
        <f t="shared" si="556"/>
        <v>0</v>
      </c>
      <c r="N686" s="16" t="str">
        <f t="shared" si="561"/>
        <v>-</v>
      </c>
      <c r="O686" s="16">
        <f t="shared" si="561"/>
        <v>0</v>
      </c>
      <c r="P686" s="16">
        <f t="shared" si="561"/>
        <v>0</v>
      </c>
      <c r="Q686" s="16">
        <f t="shared" si="561"/>
        <v>0</v>
      </c>
      <c r="R686" s="16">
        <f t="shared" si="561"/>
        <v>162.51</v>
      </c>
      <c r="S686" s="30">
        <f t="shared" si="557"/>
        <v>2</v>
      </c>
      <c r="T686" s="16" t="str">
        <f t="shared" si="562"/>
        <v>Aortic Anomaly</v>
      </c>
      <c r="U686" s="10">
        <f t="shared" si="558"/>
        <v>4</v>
      </c>
    </row>
    <row r="687" spans="1:21">
      <c r="A687" s="21">
        <v>102</v>
      </c>
      <c r="B687" s="22"/>
      <c r="C687" s="22" t="s">
        <v>35</v>
      </c>
      <c r="D687" s="22"/>
      <c r="E687" s="22"/>
      <c r="F687" s="22"/>
      <c r="G687" s="27"/>
      <c r="H687" s="24"/>
      <c r="I687" s="24"/>
      <c r="J687" s="24"/>
      <c r="K687" s="24"/>
      <c r="L687" s="24">
        <v>0</v>
      </c>
      <c r="M687" s="30">
        <f t="shared" si="556"/>
        <v>0</v>
      </c>
      <c r="N687" s="24"/>
      <c r="O687" s="24"/>
      <c r="P687" s="24"/>
      <c r="Q687" s="24"/>
      <c r="R687" s="24"/>
      <c r="S687" s="30">
        <f t="shared" si="557"/>
        <v>0</v>
      </c>
      <c r="T687" s="24" t="s">
        <v>31</v>
      </c>
      <c r="U687" s="10">
        <f t="shared" si="558"/>
        <v>4</v>
      </c>
    </row>
    <row r="688" spans="1:21">
      <c r="A688" s="9">
        <v>102</v>
      </c>
      <c r="M688" s="30">
        <f t="shared" si="556"/>
        <v>0</v>
      </c>
      <c r="N688" s="10" t="s">
        <v>35</v>
      </c>
      <c r="R688" s="10" t="s">
        <v>35</v>
      </c>
      <c r="S688" s="30" t="str">
        <f t="shared" si="557"/>
        <v>NaN</v>
      </c>
      <c r="T688" s="10" t="str">
        <f>T687</f>
        <v>Aortic Anomaly</v>
      </c>
      <c r="U688" s="10">
        <f t="shared" si="558"/>
        <v>4</v>
      </c>
    </row>
    <row r="689" spans="1:21">
      <c r="A689" s="9">
        <v>102</v>
      </c>
      <c r="M689" s="30">
        <f t="shared" si="556"/>
        <v>0</v>
      </c>
      <c r="N689" s="16" t="str">
        <f t="shared" ref="N689:R693" si="563">N688</f>
        <v>-</v>
      </c>
      <c r="O689" s="16">
        <f t="shared" si="563"/>
        <v>0</v>
      </c>
      <c r="P689" s="16">
        <f t="shared" si="563"/>
        <v>0</v>
      </c>
      <c r="Q689" s="16">
        <f t="shared" si="563"/>
        <v>0</v>
      </c>
      <c r="R689" s="16" t="str">
        <f t="shared" si="563"/>
        <v>-</v>
      </c>
      <c r="S689" s="30" t="str">
        <f t="shared" si="557"/>
        <v>NaN</v>
      </c>
      <c r="T689" s="10" t="str">
        <f t="shared" ref="T689:T693" si="564">T688</f>
        <v>Aortic Anomaly</v>
      </c>
      <c r="U689" s="10">
        <f t="shared" si="558"/>
        <v>4</v>
      </c>
    </row>
    <row r="690" spans="1:21">
      <c r="A690" s="9">
        <v>102</v>
      </c>
      <c r="M690" s="30">
        <f t="shared" si="556"/>
        <v>0</v>
      </c>
      <c r="N690" s="16" t="str">
        <f t="shared" si="563"/>
        <v>-</v>
      </c>
      <c r="O690" s="16">
        <f t="shared" si="563"/>
        <v>0</v>
      </c>
      <c r="P690" s="16">
        <f t="shared" si="563"/>
        <v>0</v>
      </c>
      <c r="Q690" s="16">
        <f t="shared" si="563"/>
        <v>0</v>
      </c>
      <c r="R690" s="16" t="str">
        <f t="shared" si="563"/>
        <v>-</v>
      </c>
      <c r="S690" s="30" t="str">
        <f t="shared" si="557"/>
        <v>NaN</v>
      </c>
      <c r="T690" s="10" t="str">
        <f t="shared" si="564"/>
        <v>Aortic Anomaly</v>
      </c>
      <c r="U690" s="10">
        <f t="shared" si="558"/>
        <v>4</v>
      </c>
    </row>
    <row r="691" spans="1:21">
      <c r="A691" s="9">
        <v>102</v>
      </c>
      <c r="M691" s="30">
        <f t="shared" si="556"/>
        <v>0</v>
      </c>
      <c r="N691" s="16" t="str">
        <f t="shared" si="563"/>
        <v>-</v>
      </c>
      <c r="O691" s="16">
        <f t="shared" si="563"/>
        <v>0</v>
      </c>
      <c r="P691" s="16">
        <f t="shared" si="563"/>
        <v>0</v>
      </c>
      <c r="Q691" s="16">
        <f t="shared" si="563"/>
        <v>0</v>
      </c>
      <c r="R691" s="16" t="str">
        <f t="shared" si="563"/>
        <v>-</v>
      </c>
      <c r="S691" s="30" t="str">
        <f t="shared" si="557"/>
        <v>NaN</v>
      </c>
      <c r="T691" s="10" t="str">
        <f t="shared" si="564"/>
        <v>Aortic Anomaly</v>
      </c>
      <c r="U691" s="10">
        <f t="shared" si="558"/>
        <v>4</v>
      </c>
    </row>
    <row r="692" spans="1:21">
      <c r="A692" s="9">
        <v>102</v>
      </c>
      <c r="M692" s="30">
        <f t="shared" si="556"/>
        <v>0</v>
      </c>
      <c r="N692" s="16" t="str">
        <f t="shared" si="563"/>
        <v>-</v>
      </c>
      <c r="O692" s="16">
        <f t="shared" si="563"/>
        <v>0</v>
      </c>
      <c r="P692" s="16">
        <f t="shared" si="563"/>
        <v>0</v>
      </c>
      <c r="Q692" s="16">
        <f t="shared" si="563"/>
        <v>0</v>
      </c>
      <c r="R692" s="16" t="str">
        <f t="shared" si="563"/>
        <v>-</v>
      </c>
      <c r="S692" s="30" t="str">
        <f t="shared" si="557"/>
        <v>NaN</v>
      </c>
      <c r="T692" s="10" t="str">
        <f t="shared" si="564"/>
        <v>Aortic Anomaly</v>
      </c>
      <c r="U692" s="10">
        <f t="shared" si="558"/>
        <v>4</v>
      </c>
    </row>
    <row r="693" spans="1:21">
      <c r="A693" s="9">
        <v>102</v>
      </c>
      <c r="M693" s="30">
        <f t="shared" si="556"/>
        <v>0</v>
      </c>
      <c r="N693" s="16" t="str">
        <f t="shared" si="563"/>
        <v>-</v>
      </c>
      <c r="O693" s="16">
        <f t="shared" si="563"/>
        <v>0</v>
      </c>
      <c r="P693" s="16">
        <f t="shared" si="563"/>
        <v>0</v>
      </c>
      <c r="Q693" s="16">
        <f t="shared" si="563"/>
        <v>0</v>
      </c>
      <c r="R693" s="16" t="str">
        <f t="shared" si="563"/>
        <v>-</v>
      </c>
      <c r="S693" s="30" t="str">
        <f t="shared" si="557"/>
        <v>NaN</v>
      </c>
      <c r="T693" s="10" t="str">
        <f t="shared" si="564"/>
        <v>Aortic Anomaly</v>
      </c>
      <c r="U693" s="10">
        <f t="shared" si="558"/>
        <v>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126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F91" sqref="A1:AC116"/>
    </sheetView>
  </sheetViews>
  <sheetFormatPr baseColWidth="10" defaultRowHeight="15" x14ac:dyDescent="0"/>
  <cols>
    <col min="1" max="1" width="4.33203125" style="9" bestFit="1" customWidth="1"/>
    <col min="2" max="2" width="7" style="10" bestFit="1" customWidth="1"/>
    <col min="3" max="3" width="9.5" style="10" bestFit="1" customWidth="1"/>
    <col min="4" max="4" width="6.83203125" style="10" bestFit="1" customWidth="1"/>
    <col min="5" max="5" width="11" style="10" bestFit="1" customWidth="1"/>
    <col min="6" max="6" width="9.5" style="10" bestFit="1" customWidth="1"/>
    <col min="7" max="7" width="10.5" style="10" bestFit="1" customWidth="1"/>
    <col min="8" max="8" width="8" style="10" bestFit="1" customWidth="1"/>
    <col min="9" max="9" width="9.33203125" style="10" customWidth="1"/>
    <col min="10" max="10" width="7.83203125" style="10" bestFit="1" customWidth="1"/>
    <col min="11" max="11" width="8" style="10" bestFit="1" customWidth="1"/>
    <col min="12" max="13" width="10.83203125" style="10" bestFit="1" customWidth="1"/>
    <col min="14" max="14" width="8" style="12" bestFit="1" customWidth="1"/>
    <col min="15" max="15" width="10.6640625" style="16" bestFit="1" customWidth="1"/>
    <col min="16" max="16" width="7.83203125" style="10" bestFit="1" customWidth="1"/>
    <col min="17" max="18" width="9.5" style="10" bestFit="1" customWidth="1"/>
    <col min="19" max="19" width="9" style="10" bestFit="1" customWidth="1"/>
    <col min="20" max="20" width="8" style="10" bestFit="1" customWidth="1"/>
    <col min="21" max="21" width="9.6640625" style="10" customWidth="1"/>
    <col min="22" max="22" width="7.83203125" style="10" bestFit="1" customWidth="1"/>
    <col min="23" max="23" width="8" style="10" bestFit="1" customWidth="1"/>
    <col min="24" max="24" width="9.6640625" style="10" bestFit="1" customWidth="1"/>
    <col min="25" max="25" width="10" style="10" bestFit="1" customWidth="1"/>
    <col min="26" max="26" width="11.33203125" style="10" customWidth="1"/>
    <col min="27" max="27" width="9.83203125" style="30" bestFit="1" customWidth="1"/>
    <col min="28" max="29" width="11.83203125" style="10" customWidth="1"/>
    <col min="30" max="30" width="10.83203125" style="14"/>
    <col min="31" max="16384" width="10.83203125" style="15"/>
  </cols>
  <sheetData>
    <row r="1" spans="1:251" s="8" customFormat="1" ht="75">
      <c r="A1" s="1" t="s">
        <v>0</v>
      </c>
      <c r="B1" s="2" t="s">
        <v>49</v>
      </c>
      <c r="C1" s="2" t="s">
        <v>38</v>
      </c>
      <c r="D1" s="2" t="s">
        <v>47</v>
      </c>
      <c r="E1" s="2" t="s">
        <v>39</v>
      </c>
      <c r="F1" s="2" t="s">
        <v>40</v>
      </c>
      <c r="G1" s="3" t="s">
        <v>43</v>
      </c>
      <c r="H1" s="4" t="s">
        <v>14</v>
      </c>
      <c r="I1" s="4" t="s">
        <v>19</v>
      </c>
      <c r="J1" s="4" t="s">
        <v>16</v>
      </c>
      <c r="K1" s="4" t="s">
        <v>15</v>
      </c>
      <c r="L1" s="4" t="s">
        <v>10</v>
      </c>
      <c r="M1" s="4" t="s">
        <v>12</v>
      </c>
      <c r="N1" s="5" t="s">
        <v>46</v>
      </c>
      <c r="O1" s="5" t="s">
        <v>45</v>
      </c>
      <c r="P1" s="2" t="s">
        <v>48</v>
      </c>
      <c r="Q1" s="2" t="s">
        <v>41</v>
      </c>
      <c r="R1" s="2" t="s">
        <v>42</v>
      </c>
      <c r="S1" s="3" t="s">
        <v>44</v>
      </c>
      <c r="T1" s="4" t="s">
        <v>9</v>
      </c>
      <c r="U1" s="4" t="s">
        <v>20</v>
      </c>
      <c r="V1" s="4" t="s">
        <v>18</v>
      </c>
      <c r="W1" s="4" t="s">
        <v>17</v>
      </c>
      <c r="X1" s="4" t="s">
        <v>11</v>
      </c>
      <c r="Y1" s="4" t="s">
        <v>13</v>
      </c>
      <c r="Z1" s="4" t="s">
        <v>25</v>
      </c>
      <c r="AA1" s="29" t="s">
        <v>26</v>
      </c>
      <c r="AB1" s="4" t="s">
        <v>50</v>
      </c>
      <c r="AC1" s="4" t="s">
        <v>51</v>
      </c>
      <c r="AD1" s="6"/>
      <c r="AE1" s="7"/>
      <c r="AF1" s="7"/>
      <c r="AG1" s="7"/>
      <c r="AH1" s="7" t="s">
        <v>25</v>
      </c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</row>
    <row r="2" spans="1:251">
      <c r="A2" s="9">
        <v>1</v>
      </c>
      <c r="B2" s="10">
        <v>1</v>
      </c>
      <c r="C2" s="11">
        <f>'Normal List'!C63</f>
        <v>19.201499999999999</v>
      </c>
      <c r="D2" s="11">
        <f>'Normal List'!D63</f>
        <v>11.0977</v>
      </c>
      <c r="E2" s="11">
        <f>'Normal List'!E63</f>
        <v>30.299199999999999</v>
      </c>
      <c r="F2" s="11">
        <f>'Normal List'!F63</f>
        <v>36.161099999999998</v>
      </c>
      <c r="G2" s="11">
        <f>'Normal List'!G63</f>
        <v>19.370999999999999</v>
      </c>
      <c r="H2" s="11">
        <f>'Normal List'!H63</f>
        <v>105.33</v>
      </c>
      <c r="I2" s="11">
        <f>'Normal List'!I63</f>
        <v>105</v>
      </c>
      <c r="J2" s="11">
        <f>'Normal List'!J63</f>
        <v>109</v>
      </c>
      <c r="K2" s="11">
        <f>'Normal List'!K63</f>
        <v>102</v>
      </c>
      <c r="L2" s="11">
        <f>'Normal List'!L63</f>
        <v>0</v>
      </c>
      <c r="M2" s="11">
        <f>'Normal List'!M63</f>
        <v>0</v>
      </c>
      <c r="N2" s="12">
        <v>2</v>
      </c>
      <c r="O2" s="13">
        <f>AVERAGE('Normal List'!C64:C64)</f>
        <v>35.216099999999997</v>
      </c>
      <c r="P2" s="13">
        <f>AVERAGE('Normal List'!D64:D64)</f>
        <v>30.247599999999998</v>
      </c>
      <c r="Q2" s="13">
        <f>AVERAGE('Normal List'!E64:E64)</f>
        <v>65.463700000000003</v>
      </c>
      <c r="R2" s="13">
        <f>AVERAGE('Normal List'!F64:F64)</f>
        <v>46.205199999999998</v>
      </c>
      <c r="S2" s="13">
        <f>AVERAGE('Normal List'!G64:G64)</f>
        <v>9.5769000000000002</v>
      </c>
      <c r="T2" s="10">
        <f>'Normal List'!N64</f>
        <v>89.38</v>
      </c>
      <c r="U2" s="10">
        <f>'Normal List'!O64</f>
        <v>88.5</v>
      </c>
      <c r="V2" s="10">
        <f>'Normal List'!P64</f>
        <v>105</v>
      </c>
      <c r="W2" s="10">
        <f>'Normal List'!Q64</f>
        <v>78</v>
      </c>
      <c r="X2" s="10">
        <f>'Normal List'!R64</f>
        <v>245.33</v>
      </c>
      <c r="Y2" s="10">
        <f>'Normal List'!S64</f>
        <v>2</v>
      </c>
      <c r="Z2" s="10" t="str">
        <f>'Normal List'!T64</f>
        <v>HLHS</v>
      </c>
      <c r="AA2" s="30">
        <f>'Normal List'!U64</f>
        <v>1</v>
      </c>
      <c r="AB2" s="11">
        <f t="shared" ref="AB2:AB33" si="0">IF(Y2 = "NaN", "NaN", X2-L2)</f>
        <v>245.33</v>
      </c>
      <c r="AC2" s="32">
        <f t="shared" ref="AC2:AC33" si="1">IF(AB2&gt;0,IF(L2=0,AB2/(L2+1),AB2/L2),"NaN")</f>
        <v>245.33</v>
      </c>
    </row>
    <row r="3" spans="1:251">
      <c r="A3" s="9">
        <v>2</v>
      </c>
      <c r="B3" s="10">
        <v>1</v>
      </c>
      <c r="C3" s="11">
        <f>'Normal List'!C65</f>
        <v>17.1982</v>
      </c>
      <c r="D3" s="11">
        <f>'Normal List'!D65</f>
        <v>28.6752</v>
      </c>
      <c r="E3" s="11">
        <f>'Normal List'!E65</f>
        <v>45.8735</v>
      </c>
      <c r="F3" s="11">
        <f>'Normal List'!F65</f>
        <v>62.525500000000001</v>
      </c>
      <c r="G3" s="11">
        <f>'Normal List'!G65</f>
        <v>27.068999999999999</v>
      </c>
      <c r="H3" s="11">
        <f>'Normal List'!H65</f>
        <v>70</v>
      </c>
      <c r="I3" s="11">
        <f>'Normal List'!I65</f>
        <v>70</v>
      </c>
      <c r="J3" s="11">
        <f>'Normal List'!J65</f>
        <v>72</v>
      </c>
      <c r="K3" s="11">
        <f>'Normal List'!K65</f>
        <v>68</v>
      </c>
      <c r="L3" s="11">
        <f>'Normal List'!L65</f>
        <v>0</v>
      </c>
      <c r="M3" s="11">
        <f>'Normal List'!M65</f>
        <v>0</v>
      </c>
      <c r="N3" s="12">
        <v>2</v>
      </c>
      <c r="O3" s="13">
        <f>AVERAGE('Normal List'!C66:C69)</f>
        <v>16.224375000000002</v>
      </c>
      <c r="P3" s="13">
        <f>AVERAGE('Normal List'!D66:D69)</f>
        <v>20.800250000000002</v>
      </c>
      <c r="Q3" s="13">
        <f>AVERAGE('Normal List'!E66:E69)</f>
        <v>37.0246</v>
      </c>
      <c r="R3" s="13">
        <f>AVERAGE('Normal List'!F66:F69)</f>
        <v>55.214275000000001</v>
      </c>
      <c r="S3" s="13">
        <f>AVERAGE('Normal List'!G66:G69)</f>
        <v>30.849899999999998</v>
      </c>
      <c r="T3" s="10">
        <f>'Normal List'!N66</f>
        <v>170.75</v>
      </c>
      <c r="U3" s="10">
        <f>'Normal List'!O66</f>
        <v>158.5</v>
      </c>
      <c r="V3" s="10">
        <f>'Normal List'!P66</f>
        <v>222</v>
      </c>
      <c r="W3" s="10">
        <f>'Normal List'!Q66</f>
        <v>144</v>
      </c>
      <c r="X3" s="10">
        <f>'Normal List'!R66</f>
        <v>0</v>
      </c>
      <c r="Y3" s="10">
        <f>'Normal List'!S66</f>
        <v>0</v>
      </c>
      <c r="Z3" s="10" t="str">
        <f>'Normal List'!T66</f>
        <v>TGA</v>
      </c>
      <c r="AA3" s="30">
        <f>'Normal List'!U66</f>
        <v>2</v>
      </c>
      <c r="AB3" s="11">
        <f t="shared" si="0"/>
        <v>0</v>
      </c>
      <c r="AC3" s="32" t="str">
        <f t="shared" si="1"/>
        <v>NaN</v>
      </c>
    </row>
    <row r="4" spans="1:251">
      <c r="A4" s="9">
        <v>3</v>
      </c>
      <c r="B4" s="10">
        <v>1</v>
      </c>
      <c r="C4" s="11">
        <f>'Normal List'!C70</f>
        <v>14.4398</v>
      </c>
      <c r="D4" s="11">
        <f>'Normal List'!D70</f>
        <v>17.032299999999999</v>
      </c>
      <c r="E4" s="11">
        <f>'Normal List'!E70</f>
        <v>31.472100000000001</v>
      </c>
      <c r="F4" s="11">
        <f>'Normal List'!F70</f>
        <v>54.473500000000001</v>
      </c>
      <c r="G4" s="11">
        <f>'Normal List'!G70</f>
        <v>17.917999999999999</v>
      </c>
      <c r="H4" s="11">
        <f>'Normal List'!H70</f>
        <v>127</v>
      </c>
      <c r="I4" s="11">
        <f>'Normal List'!I70</f>
        <v>127</v>
      </c>
      <c r="J4" s="11">
        <f>'Normal List'!J70</f>
        <v>127</v>
      </c>
      <c r="K4" s="11">
        <f>'Normal List'!K70</f>
        <v>127</v>
      </c>
      <c r="L4" s="11">
        <f>'Normal List'!L70</f>
        <v>0</v>
      </c>
      <c r="M4" s="11">
        <f>'Normal List'!M70</f>
        <v>0</v>
      </c>
      <c r="N4" s="12">
        <v>2</v>
      </c>
      <c r="O4" s="13">
        <f>AVERAGE('Normal List'!C71:C74)</f>
        <v>38.338999999999999</v>
      </c>
      <c r="P4" s="13">
        <f>AVERAGE('Normal List'!D71:D74)</f>
        <v>30.499475</v>
      </c>
      <c r="Q4" s="13">
        <f>AVERAGE('Normal List'!E71:E74)</f>
        <v>68.838475000000003</v>
      </c>
      <c r="R4" s="13">
        <f>AVERAGE('Normal List'!F71:F74)</f>
        <v>43.919274999999999</v>
      </c>
      <c r="S4" s="13">
        <f>AVERAGE('Normal List'!G71:G74)</f>
        <v>11.325225</v>
      </c>
      <c r="T4" s="10">
        <f>'Normal List'!N71</f>
        <v>196.67</v>
      </c>
      <c r="U4" s="10">
        <f>'Normal List'!O71</f>
        <v>215</v>
      </c>
      <c r="V4" s="10">
        <f>'Normal List'!P71</f>
        <v>234</v>
      </c>
      <c r="W4" s="10">
        <f>'Normal List'!Q71</f>
        <v>144</v>
      </c>
      <c r="X4" s="10">
        <f>'Normal List'!R71</f>
        <v>765.61</v>
      </c>
      <c r="Y4" s="10">
        <f>'Normal List'!S71</f>
        <v>3</v>
      </c>
      <c r="Z4" s="10" t="str">
        <f>'Normal List'!T71</f>
        <v>HLHS</v>
      </c>
      <c r="AA4" s="30">
        <f>'Normal List'!U71</f>
        <v>1</v>
      </c>
      <c r="AB4" s="11">
        <f t="shared" si="0"/>
        <v>765.61</v>
      </c>
      <c r="AC4" s="32">
        <f t="shared" si="1"/>
        <v>765.61</v>
      </c>
    </row>
    <row r="5" spans="1:251">
      <c r="A5" s="9">
        <v>4</v>
      </c>
      <c r="B5" s="10">
        <v>1</v>
      </c>
      <c r="C5" s="11">
        <f>'Normal List'!C75</f>
        <v>20.9953</v>
      </c>
      <c r="D5" s="11">
        <f>'Normal List'!D75</f>
        <v>12.726800000000001</v>
      </c>
      <c r="E5" s="11">
        <f>'Normal List'!E75</f>
        <v>33.722000000000001</v>
      </c>
      <c r="F5" s="11">
        <f>'Normal List'!F75</f>
        <v>37.887599999999999</v>
      </c>
      <c r="G5" s="11">
        <f>'Normal List'!G75</f>
        <v>24.876999999999999</v>
      </c>
      <c r="H5" s="11">
        <f>'Normal List'!H75</f>
        <v>71.5</v>
      </c>
      <c r="I5" s="11">
        <f>'Normal List'!I75</f>
        <v>71.5</v>
      </c>
      <c r="J5" s="11">
        <f>'Normal List'!J75</f>
        <v>72</v>
      </c>
      <c r="K5" s="11">
        <f>'Normal List'!K75</f>
        <v>71</v>
      </c>
      <c r="L5" s="11">
        <f>'Normal List'!L75</f>
        <v>0</v>
      </c>
      <c r="M5" s="11">
        <f>'Normal List'!M75</f>
        <v>0</v>
      </c>
      <c r="N5" s="12">
        <v>2</v>
      </c>
      <c r="O5" s="13">
        <f>AVERAGE('Normal List'!C76:C80)</f>
        <v>32.0867</v>
      </c>
      <c r="P5" s="13">
        <f>AVERAGE('Normal List'!D76:D80)</f>
        <v>27.854359999999996</v>
      </c>
      <c r="Q5" s="13">
        <f>AVERAGE('Normal List'!E76:E80)</f>
        <v>59.941019999999995</v>
      </c>
      <c r="R5" s="13">
        <f>AVERAGE('Normal List'!F76:F80)</f>
        <v>45.759</v>
      </c>
      <c r="S5" s="13">
        <f>AVERAGE('Normal List'!G76:G80)</f>
        <v>23.455200000000001</v>
      </c>
      <c r="T5" s="10">
        <f>'Normal List'!N76</f>
        <v>120.57</v>
      </c>
      <c r="U5" s="10">
        <f>'Normal List'!O76</f>
        <v>128</v>
      </c>
      <c r="V5" s="10">
        <f>'Normal List'!P76</f>
        <v>148</v>
      </c>
      <c r="W5" s="10">
        <f>'Normal List'!Q76</f>
        <v>86</v>
      </c>
      <c r="X5" s="10">
        <f>'Normal List'!R76</f>
        <v>0</v>
      </c>
      <c r="Y5" s="10">
        <f>'Normal List'!S76</f>
        <v>0</v>
      </c>
      <c r="Z5" s="10" t="str">
        <f>'Normal List'!T76</f>
        <v>HLHS</v>
      </c>
      <c r="AA5" s="30">
        <f>'Normal List'!U76</f>
        <v>1</v>
      </c>
      <c r="AB5" s="11">
        <f t="shared" si="0"/>
        <v>0</v>
      </c>
      <c r="AC5" s="32" t="str">
        <f t="shared" si="1"/>
        <v>NaN</v>
      </c>
    </row>
    <row r="6" spans="1:251">
      <c r="A6" s="9">
        <v>5</v>
      </c>
      <c r="B6" s="10">
        <v>1</v>
      </c>
      <c r="C6" s="11">
        <f>'Normal List'!C81</f>
        <v>17.2834</v>
      </c>
      <c r="D6" s="11">
        <f>'Normal List'!D81</f>
        <v>17.097000000000001</v>
      </c>
      <c r="E6" s="11">
        <f>'Normal List'!E81</f>
        <v>34.380400000000002</v>
      </c>
      <c r="F6" s="11">
        <f>'Normal List'!F81</f>
        <v>49.7331</v>
      </c>
      <c r="G6" s="11">
        <f>'Normal List'!G81</f>
        <v>33.755000000000003</v>
      </c>
      <c r="H6" s="11">
        <f>'Normal List'!H81</f>
        <v>87</v>
      </c>
      <c r="I6" s="11">
        <f>'Normal List'!I81</f>
        <v>87</v>
      </c>
      <c r="J6" s="11">
        <f>'Normal List'!J81</f>
        <v>87</v>
      </c>
      <c r="K6" s="11">
        <f>'Normal List'!K81</f>
        <v>87</v>
      </c>
      <c r="L6" s="11">
        <f>'Normal List'!L81</f>
        <v>0</v>
      </c>
      <c r="M6" s="11">
        <f>'Normal List'!M81</f>
        <v>0</v>
      </c>
      <c r="N6" s="12">
        <v>2</v>
      </c>
      <c r="O6" s="13">
        <f>AVERAGE('Normal List'!C82:C87)</f>
        <v>19.331016666666667</v>
      </c>
      <c r="P6" s="13">
        <f>AVERAGE('Normal List'!D82:D87)</f>
        <v>37.31955</v>
      </c>
      <c r="Q6" s="13">
        <f>AVERAGE('Normal List'!E82:E87)</f>
        <v>56.650533333333328</v>
      </c>
      <c r="R6" s="13">
        <f>AVERAGE('Normal List'!F82:F87)</f>
        <v>64.827433333333332</v>
      </c>
      <c r="S6" s="13">
        <f>AVERAGE('Normal List'!G82:G87)</f>
        <v>38.054916666666664</v>
      </c>
      <c r="T6" s="10">
        <f>'Normal List'!N82</f>
        <v>162</v>
      </c>
      <c r="U6" s="10">
        <f>'Normal List'!O82</f>
        <v>162</v>
      </c>
      <c r="V6" s="10">
        <f>'Normal List'!P82</f>
        <v>184</v>
      </c>
      <c r="W6" s="10">
        <f>'Normal List'!Q82</f>
        <v>140</v>
      </c>
      <c r="X6" s="10">
        <f>'Normal List'!R82</f>
        <v>0</v>
      </c>
      <c r="Y6" s="10">
        <f>'Normal List'!S82</f>
        <v>0</v>
      </c>
      <c r="Z6" s="10" t="str">
        <f>'Normal List'!T82</f>
        <v>TGA</v>
      </c>
      <c r="AA6" s="30">
        <f>'Normal List'!U82</f>
        <v>2</v>
      </c>
      <c r="AB6" s="11">
        <f t="shared" si="0"/>
        <v>0</v>
      </c>
      <c r="AC6" s="32" t="str">
        <f t="shared" si="1"/>
        <v>NaN</v>
      </c>
    </row>
    <row r="7" spans="1:251">
      <c r="A7" s="9">
        <v>6</v>
      </c>
      <c r="B7" s="10">
        <v>1</v>
      </c>
      <c r="C7" s="11" t="s">
        <v>7</v>
      </c>
      <c r="D7" s="11" t="s">
        <v>7</v>
      </c>
      <c r="E7" s="11" t="s">
        <v>7</v>
      </c>
      <c r="F7" s="11" t="s">
        <v>7</v>
      </c>
      <c r="G7" s="11" t="str">
        <f>'Normal List'!G88</f>
        <v/>
      </c>
      <c r="H7" s="11">
        <f>'Normal List'!H88</f>
        <v>92</v>
      </c>
      <c r="I7" s="11">
        <f>'Normal List'!I88</f>
        <v>92</v>
      </c>
      <c r="J7" s="11">
        <f>'Normal List'!J88</f>
        <v>92</v>
      </c>
      <c r="K7" s="11">
        <f>'Normal List'!K88</f>
        <v>92</v>
      </c>
      <c r="L7" s="11">
        <f>'Normal List'!L88</f>
        <v>905.15</v>
      </c>
      <c r="M7" s="11">
        <f>'Normal List'!M88</f>
        <v>3</v>
      </c>
      <c r="N7" s="12">
        <v>2</v>
      </c>
      <c r="O7" s="13">
        <f>AVERAGE('Normal List'!C89:C93)</f>
        <v>40.079750000000004</v>
      </c>
      <c r="P7" s="13">
        <f>AVERAGE('Normal List'!D89:D93)</f>
        <v>26.811525</v>
      </c>
      <c r="Q7" s="13">
        <f>AVERAGE('Normal List'!E89:E93)</f>
        <v>66.891324999999995</v>
      </c>
      <c r="R7" s="13">
        <f>AVERAGE('Normal List'!F89:F93)</f>
        <v>39.934950000000001</v>
      </c>
      <c r="S7" s="13">
        <f>AVERAGE('Normal List'!G89:G93)</f>
        <v>20.3886</v>
      </c>
      <c r="T7" s="10">
        <f>'Normal List'!N89</f>
        <v>170.4</v>
      </c>
      <c r="U7" s="10">
        <f>'Normal List'!O89</f>
        <v>171</v>
      </c>
      <c r="V7" s="10">
        <f>'Normal List'!P89</f>
        <v>186</v>
      </c>
      <c r="W7" s="10">
        <f>'Normal List'!Q89</f>
        <v>156</v>
      </c>
      <c r="X7" s="10">
        <f>'Normal List'!R89</f>
        <v>819.86</v>
      </c>
      <c r="Y7" s="10">
        <f>'Normal List'!S89</f>
        <v>3</v>
      </c>
      <c r="Z7" s="10" t="str">
        <f>'Normal List'!T89</f>
        <v>HLHS</v>
      </c>
      <c r="AA7" s="30">
        <f>'Normal List'!U89</f>
        <v>1</v>
      </c>
      <c r="AB7" s="11">
        <f t="shared" si="0"/>
        <v>-85.289999999999964</v>
      </c>
      <c r="AC7" s="32" t="str">
        <f t="shared" si="1"/>
        <v>NaN</v>
      </c>
    </row>
    <row r="8" spans="1:251">
      <c r="A8" s="9">
        <v>7</v>
      </c>
      <c r="B8" s="10">
        <v>1</v>
      </c>
      <c r="C8" s="11">
        <f>'Normal List'!C94</f>
        <v>24.961099999999998</v>
      </c>
      <c r="D8" s="11">
        <f>'Normal List'!D94</f>
        <v>7.6666999999999996</v>
      </c>
      <c r="E8" s="11">
        <f>'Normal List'!E94</f>
        <v>32.627800000000001</v>
      </c>
      <c r="F8" s="11">
        <f>'Normal List'!F94</f>
        <v>20.265999999999998</v>
      </c>
      <c r="G8" s="11">
        <f>'Normal List'!G94</f>
        <v>81.828000000000003</v>
      </c>
      <c r="H8" s="11">
        <f>'Normal List'!H94</f>
        <v>123</v>
      </c>
      <c r="I8" s="11">
        <f>'Normal List'!I94</f>
        <v>123</v>
      </c>
      <c r="J8" s="11">
        <f>'Normal List'!J94</f>
        <v>123</v>
      </c>
      <c r="K8" s="11">
        <f>'Normal List'!K94</f>
        <v>123</v>
      </c>
      <c r="L8" s="11">
        <f>'Normal List'!L94</f>
        <v>70.66</v>
      </c>
      <c r="M8" s="11">
        <f>'Normal List'!M94</f>
        <v>1</v>
      </c>
      <c r="N8" s="12">
        <v>2</v>
      </c>
      <c r="O8" s="13">
        <f>AVERAGE('Normal List'!C95:C100)</f>
        <v>33.564900000000002</v>
      </c>
      <c r="P8" s="13">
        <f>AVERAGE('Normal List'!D95:D100)</f>
        <v>16.46518</v>
      </c>
      <c r="Q8" s="13">
        <f>AVERAGE('Normal List'!E95:E100)</f>
        <v>50.030079999999991</v>
      </c>
      <c r="R8" s="13">
        <f>AVERAGE('Normal List'!F95:F100)</f>
        <v>30.49654</v>
      </c>
      <c r="S8" s="13">
        <f>AVERAGE('Normal List'!G95:G100)</f>
        <v>21.421166666666664</v>
      </c>
      <c r="T8" s="10">
        <f>'Normal List'!N95</f>
        <v>248.14</v>
      </c>
      <c r="U8" s="10">
        <f>'Normal List'!O95</f>
        <v>233</v>
      </c>
      <c r="V8" s="10">
        <f>'Normal List'!P95</f>
        <v>287</v>
      </c>
      <c r="W8" s="10">
        <f>'Normal List'!Q95</f>
        <v>218</v>
      </c>
      <c r="X8" s="10">
        <f>'Normal List'!R95</f>
        <v>842.61</v>
      </c>
      <c r="Y8" s="10">
        <f>'Normal List'!S95</f>
        <v>3</v>
      </c>
      <c r="Z8" s="10" t="str">
        <f>'Normal List'!T95</f>
        <v>HLHS</v>
      </c>
      <c r="AA8" s="30">
        <f>'Normal List'!U95</f>
        <v>1</v>
      </c>
      <c r="AB8" s="11">
        <f t="shared" si="0"/>
        <v>771.95</v>
      </c>
      <c r="AC8" s="32">
        <f t="shared" si="1"/>
        <v>10.924851401075575</v>
      </c>
    </row>
    <row r="9" spans="1:251">
      <c r="A9" s="9">
        <v>8</v>
      </c>
      <c r="B9" s="10">
        <v>1</v>
      </c>
      <c r="C9" s="11" t="s">
        <v>7</v>
      </c>
      <c r="D9" s="11" t="s">
        <v>7</v>
      </c>
      <c r="E9" s="11" t="s">
        <v>7</v>
      </c>
      <c r="F9" s="11" t="s">
        <v>7</v>
      </c>
      <c r="G9" s="11" t="str">
        <f>'Normal List'!G101</f>
        <v/>
      </c>
      <c r="H9" s="11">
        <f>'Normal List'!H101</f>
        <v>86</v>
      </c>
      <c r="I9" s="11">
        <f>'Normal List'!I101</f>
        <v>86</v>
      </c>
      <c r="J9" s="11">
        <f>'Normal List'!J101</f>
        <v>86</v>
      </c>
      <c r="K9" s="11">
        <f>'Normal List'!K101</f>
        <v>86</v>
      </c>
      <c r="L9" s="11">
        <f>'Normal List'!L101</f>
        <v>16.149999999999999</v>
      </c>
      <c r="M9" s="11">
        <f>'Normal List'!M101</f>
        <v>1</v>
      </c>
      <c r="N9" s="12">
        <v>2</v>
      </c>
      <c r="O9" s="13">
        <f>AVERAGE('Normal List'!C102:C107)</f>
        <v>15.614766666666668</v>
      </c>
      <c r="P9" s="13">
        <f>AVERAGE('Normal List'!D102:D107)</f>
        <v>21.765483333333336</v>
      </c>
      <c r="Q9" s="13">
        <f>AVERAGE('Normal List'!E102:E107)</f>
        <v>37.380266666666664</v>
      </c>
      <c r="R9" s="13">
        <f>AVERAGE('Normal List'!F102:F107)</f>
        <v>57.303283333333333</v>
      </c>
      <c r="S9" s="13">
        <f>AVERAGE('Normal List'!G102:G107)</f>
        <v>44.534416666666665</v>
      </c>
      <c r="T9" s="10">
        <f>'Normal List'!N102</f>
        <v>156.75</v>
      </c>
      <c r="U9" s="10">
        <f>'Normal List'!O102</f>
        <v>151.5</v>
      </c>
      <c r="V9" s="10">
        <f>'Normal List'!P102</f>
        <v>217</v>
      </c>
      <c r="W9" s="10">
        <f>'Normal List'!Q102</f>
        <v>107</v>
      </c>
      <c r="X9" s="10">
        <f>'Normal List'!R102</f>
        <v>20.190000000000001</v>
      </c>
      <c r="Y9" s="10">
        <f>'Normal List'!S102</f>
        <v>1</v>
      </c>
      <c r="Z9" s="10" t="str">
        <f>'Normal List'!T102</f>
        <v>ToF</v>
      </c>
      <c r="AA9" s="30">
        <f>'Normal List'!U102</f>
        <v>3</v>
      </c>
      <c r="AB9" s="11">
        <f t="shared" si="0"/>
        <v>4.0400000000000027</v>
      </c>
      <c r="AC9" s="32">
        <f t="shared" si="1"/>
        <v>0.25015479876161012</v>
      </c>
    </row>
    <row r="10" spans="1:251">
      <c r="A10" s="9">
        <v>9</v>
      </c>
      <c r="B10" s="10">
        <v>1</v>
      </c>
      <c r="C10" s="11">
        <f>'Normal List'!C108</f>
        <v>15.826000000000001</v>
      </c>
      <c r="D10" s="11">
        <f>'Normal List'!D108</f>
        <v>20.991399999999999</v>
      </c>
      <c r="E10" s="11">
        <f>'Normal List'!E108</f>
        <v>36.817399999999999</v>
      </c>
      <c r="F10" s="11">
        <f>'Normal List'!F108</f>
        <v>56.281100000000002</v>
      </c>
      <c r="G10" s="11">
        <f>'Normal List'!G108</f>
        <v>79.921000000000006</v>
      </c>
      <c r="H10" s="11">
        <f>'Normal List'!H108</f>
        <v>73</v>
      </c>
      <c r="I10" s="11">
        <f>'Normal List'!I108</f>
        <v>73</v>
      </c>
      <c r="J10" s="11">
        <f>'Normal List'!J108</f>
        <v>73</v>
      </c>
      <c r="K10" s="11">
        <f>'Normal List'!K108</f>
        <v>73</v>
      </c>
      <c r="L10" s="11">
        <f>'Normal List'!L108</f>
        <v>0</v>
      </c>
      <c r="M10" s="11">
        <f>'Normal List'!M108</f>
        <v>0</v>
      </c>
      <c r="N10" s="12">
        <v>2</v>
      </c>
      <c r="O10" s="13">
        <f>AVERAGE('Normal List'!C109:C113)</f>
        <v>24.732959999999999</v>
      </c>
      <c r="P10" s="13">
        <f>AVERAGE('Normal List'!D109:D113)</f>
        <v>33.076859999999996</v>
      </c>
      <c r="Q10" s="13">
        <f>AVERAGE('Normal List'!E109:E113)</f>
        <v>57.809839999999994</v>
      </c>
      <c r="R10" s="13">
        <f>AVERAGE('Normal List'!F109:F113)</f>
        <v>58.448439999999991</v>
      </c>
      <c r="S10" s="13">
        <f>AVERAGE('Normal List'!G109:G113)</f>
        <v>76.962379999999996</v>
      </c>
      <c r="T10" s="10">
        <f>'Normal List'!N109</f>
        <v>205.67</v>
      </c>
      <c r="U10" s="10">
        <f>'Normal List'!O109</f>
        <v>192</v>
      </c>
      <c r="V10" s="10">
        <f>'Normal List'!P109</f>
        <v>281</v>
      </c>
      <c r="W10" s="10">
        <f>'Normal List'!Q109</f>
        <v>144</v>
      </c>
      <c r="X10" s="10">
        <f>'Normal List'!R109</f>
        <v>0</v>
      </c>
      <c r="Y10" s="10">
        <f>'Normal List'!S109</f>
        <v>0</v>
      </c>
      <c r="Z10" s="10" t="str">
        <f>'Normal List'!T109</f>
        <v>ToF</v>
      </c>
      <c r="AA10" s="30">
        <f>'Normal List'!U109</f>
        <v>3</v>
      </c>
      <c r="AB10" s="11">
        <f t="shared" si="0"/>
        <v>0</v>
      </c>
      <c r="AC10" s="32" t="str">
        <f t="shared" si="1"/>
        <v>NaN</v>
      </c>
    </row>
    <row r="11" spans="1:251">
      <c r="A11" s="9">
        <v>10</v>
      </c>
      <c r="B11" s="10">
        <v>1</v>
      </c>
      <c r="C11" s="11">
        <f>'Normal List'!C114</f>
        <v>29.8049</v>
      </c>
      <c r="D11" s="11">
        <f>'Normal List'!D114</f>
        <v>25.1953</v>
      </c>
      <c r="E11" s="11">
        <f>'Normal List'!E114</f>
        <v>55.0002</v>
      </c>
      <c r="F11" s="11">
        <f>'Normal List'!F114</f>
        <v>45.051900000000003</v>
      </c>
      <c r="G11" s="11" t="str">
        <f>'Normal List'!G114</f>
        <v/>
      </c>
      <c r="H11" s="11">
        <f>'Normal List'!H114</f>
        <v>98.75</v>
      </c>
      <c r="I11" s="11">
        <f>'Normal List'!I114</f>
        <v>99.5</v>
      </c>
      <c r="J11" s="11">
        <f>'Normal List'!J114</f>
        <v>108</v>
      </c>
      <c r="K11" s="11">
        <f>'Normal List'!K114</f>
        <v>88</v>
      </c>
      <c r="L11" s="11">
        <f>'Normal List'!L114</f>
        <v>198.85</v>
      </c>
      <c r="M11" s="11">
        <f>'Normal List'!M114</f>
        <v>2</v>
      </c>
      <c r="N11" s="12">
        <v>2</v>
      </c>
      <c r="O11" s="13">
        <f>AVERAGE('Normal List'!C115:C119)</f>
        <v>41.236480000000007</v>
      </c>
      <c r="P11" s="13">
        <f>AVERAGE('Normal List'!D115:D119)</f>
        <v>34.173760000000001</v>
      </c>
      <c r="Q11" s="13">
        <f>AVERAGE('Normal List'!E115:E119)</f>
        <v>75.41022000000001</v>
      </c>
      <c r="R11" s="13">
        <f>AVERAGE('Normal List'!F115:F119)</f>
        <v>45.181779999999996</v>
      </c>
      <c r="S11" s="13" t="e">
        <f>AVERAGE('Normal List'!G115:G119)</f>
        <v>#DIV/0!</v>
      </c>
      <c r="T11" s="10">
        <f>'Normal List'!N115</f>
        <v>176.75</v>
      </c>
      <c r="U11" s="10">
        <f>'Normal List'!O115</f>
        <v>196</v>
      </c>
      <c r="V11" s="10">
        <f>'Normal List'!P115</f>
        <v>236</v>
      </c>
      <c r="W11" s="10">
        <f>'Normal List'!Q115</f>
        <v>79</v>
      </c>
      <c r="X11" s="10">
        <f>'Normal List'!R115</f>
        <v>1242.92</v>
      </c>
      <c r="Y11" s="10">
        <f>'Normal List'!S115</f>
        <v>3</v>
      </c>
      <c r="Z11" s="10" t="str">
        <f>'Normal List'!T115</f>
        <v>HLHS</v>
      </c>
      <c r="AA11" s="30">
        <f>'Normal List'!U115</f>
        <v>1</v>
      </c>
      <c r="AB11" s="11">
        <f t="shared" si="0"/>
        <v>1044.0700000000002</v>
      </c>
      <c r="AC11" s="32">
        <f t="shared" si="1"/>
        <v>5.2505406084988691</v>
      </c>
    </row>
    <row r="12" spans="1:251">
      <c r="A12" s="9">
        <v>11</v>
      </c>
      <c r="B12" s="10">
        <v>1</v>
      </c>
      <c r="C12" s="11">
        <f>'Normal List'!C120</f>
        <v>11.106299999999999</v>
      </c>
      <c r="D12" s="11">
        <f>'Normal List'!D120</f>
        <v>16.168199999999999</v>
      </c>
      <c r="E12" s="11">
        <f>'Normal List'!E120</f>
        <v>27.2745</v>
      </c>
      <c r="F12" s="11">
        <f>'Normal List'!F120</f>
        <v>59.413400000000003</v>
      </c>
      <c r="G12" s="11">
        <f>'Normal List'!G120</f>
        <v>47.723999999999997</v>
      </c>
      <c r="H12" s="11">
        <f>'Normal List'!H120</f>
        <v>82</v>
      </c>
      <c r="I12" s="11">
        <f>'Normal List'!I120</f>
        <v>82</v>
      </c>
      <c r="J12" s="11">
        <f>'Normal List'!J120</f>
        <v>82</v>
      </c>
      <c r="K12" s="11">
        <f>'Normal List'!K120</f>
        <v>82</v>
      </c>
      <c r="L12" s="11">
        <f>'Normal List'!L120</f>
        <v>0</v>
      </c>
      <c r="M12" s="11">
        <f>'Normal List'!M120</f>
        <v>0</v>
      </c>
      <c r="N12" s="12">
        <v>2</v>
      </c>
      <c r="O12" s="13">
        <f>AVERAGE('Normal List'!C121:C125)</f>
        <v>32.190620000000003</v>
      </c>
      <c r="P12" s="13">
        <f>AVERAGE('Normal List'!D121:D125)</f>
        <v>25.182960000000001</v>
      </c>
      <c r="Q12" s="13">
        <f>AVERAGE('Normal List'!E121:E125)</f>
        <v>57.373599999999996</v>
      </c>
      <c r="R12" s="13">
        <f>AVERAGE('Normal List'!F121:F125)</f>
        <v>43.832440000000005</v>
      </c>
      <c r="S12" s="13">
        <f>AVERAGE('Normal List'!G121:G125)</f>
        <v>37.079039999999999</v>
      </c>
      <c r="T12" s="10">
        <f>'Normal List'!N121</f>
        <v>236.5</v>
      </c>
      <c r="U12" s="10">
        <f>'Normal List'!O121</f>
        <v>236.5</v>
      </c>
      <c r="V12" s="10">
        <f>'Normal List'!P121</f>
        <v>278</v>
      </c>
      <c r="W12" s="10">
        <f>'Normal List'!Q121</f>
        <v>195</v>
      </c>
      <c r="X12" s="10">
        <f>'Normal List'!R121</f>
        <v>50.13</v>
      </c>
      <c r="Y12" s="10">
        <f>'Normal List'!S121</f>
        <v>1</v>
      </c>
      <c r="Z12" s="10" t="str">
        <f>'Normal List'!T121</f>
        <v>Heterotaxia</v>
      </c>
      <c r="AA12" s="30">
        <f>'Normal List'!U121</f>
        <v>5</v>
      </c>
      <c r="AB12" s="11">
        <f t="shared" si="0"/>
        <v>50.13</v>
      </c>
      <c r="AC12" s="32">
        <f t="shared" si="1"/>
        <v>50.13</v>
      </c>
    </row>
    <row r="13" spans="1:251">
      <c r="A13" s="9">
        <v>12</v>
      </c>
      <c r="B13" s="10">
        <v>1</v>
      </c>
      <c r="C13" s="11">
        <f>'Normal List'!C126</f>
        <v>13.092599999999999</v>
      </c>
      <c r="D13" s="11">
        <f>'Normal List'!D126</f>
        <v>11.6897</v>
      </c>
      <c r="E13" s="11">
        <f>'Normal List'!E126</f>
        <v>24.782299999999999</v>
      </c>
      <c r="F13" s="11">
        <f>'Normal List'!F126</f>
        <v>46.7911</v>
      </c>
      <c r="G13" s="11">
        <f>'Normal List'!G126</f>
        <v>47.41</v>
      </c>
      <c r="H13" s="11">
        <f>'Normal List'!H126</f>
        <v>131</v>
      </c>
      <c r="I13" s="11">
        <f>'Normal List'!I126</f>
        <v>131</v>
      </c>
      <c r="J13" s="11">
        <f>'Normal List'!J126</f>
        <v>131</v>
      </c>
      <c r="K13" s="11">
        <f>'Normal List'!K126</f>
        <v>131</v>
      </c>
      <c r="L13" s="11">
        <f>'Normal List'!L126</f>
        <v>0</v>
      </c>
      <c r="M13" s="11">
        <f>'Normal List'!M126</f>
        <v>0</v>
      </c>
      <c r="N13" s="12">
        <v>2</v>
      </c>
      <c r="O13" s="13">
        <f>AVERAGE('Normal List'!C127:C132)</f>
        <v>28.227900000000002</v>
      </c>
      <c r="P13" s="13">
        <f>AVERAGE('Normal List'!D127:D132)</f>
        <v>18.565450000000002</v>
      </c>
      <c r="Q13" s="13">
        <f>AVERAGE('Normal List'!E127:E132)</f>
        <v>46.793366666666664</v>
      </c>
      <c r="R13" s="13">
        <f>AVERAGE('Normal List'!F127:F132)</f>
        <v>39.052249999999994</v>
      </c>
      <c r="S13" s="13">
        <f>AVERAGE('Normal List'!G127:G132)</f>
        <v>24.51764</v>
      </c>
      <c r="T13" s="10">
        <f>'Normal List'!N127</f>
        <v>280.14</v>
      </c>
      <c r="U13" s="10">
        <f>'Normal List'!O127</f>
        <v>272</v>
      </c>
      <c r="V13" s="10">
        <f>'Normal List'!P127</f>
        <v>350</v>
      </c>
      <c r="W13" s="10">
        <f>'Normal List'!Q127</f>
        <v>217</v>
      </c>
      <c r="X13" s="10">
        <f>'Normal List'!R127</f>
        <v>29.02</v>
      </c>
      <c r="Y13" s="10">
        <f>'Normal List'!S127</f>
        <v>1</v>
      </c>
      <c r="Z13" s="10" t="str">
        <f>'Normal List'!T127</f>
        <v>HLHS</v>
      </c>
      <c r="AA13" s="30">
        <f>'Normal List'!U127</f>
        <v>1</v>
      </c>
      <c r="AB13" s="11">
        <f t="shared" si="0"/>
        <v>29.02</v>
      </c>
      <c r="AC13" s="32">
        <f t="shared" si="1"/>
        <v>29.02</v>
      </c>
    </row>
    <row r="14" spans="1:251">
      <c r="A14" s="9">
        <v>13</v>
      </c>
      <c r="B14" s="10">
        <v>1</v>
      </c>
      <c r="C14" s="11">
        <f>'Normal List'!C133</f>
        <v>27.087</v>
      </c>
      <c r="D14" s="11">
        <f>'Normal List'!D133</f>
        <v>24.990300000000001</v>
      </c>
      <c r="E14" s="11">
        <f>'Normal List'!E133</f>
        <v>52.077300000000001</v>
      </c>
      <c r="F14" s="11">
        <f>'Normal List'!F133</f>
        <v>48.020800000000001</v>
      </c>
      <c r="G14" s="11">
        <f>'Normal List'!G133</f>
        <v>32.789000000000001</v>
      </c>
      <c r="H14" s="11">
        <f>'Normal List'!H133</f>
        <v>154</v>
      </c>
      <c r="I14" s="11">
        <f>'Normal List'!I133</f>
        <v>154</v>
      </c>
      <c r="J14" s="11">
        <f>'Normal List'!J133</f>
        <v>171</v>
      </c>
      <c r="K14" s="11">
        <f>'Normal List'!K133</f>
        <v>137</v>
      </c>
      <c r="L14" s="11">
        <f>'Normal List'!L133</f>
        <v>277.07</v>
      </c>
      <c r="M14" s="11">
        <f>'Normal List'!M133</f>
        <v>2</v>
      </c>
      <c r="N14" s="12">
        <v>2</v>
      </c>
      <c r="O14" s="13">
        <f>AVERAGE('Normal List'!C134:C139)</f>
        <v>27.844633333333334</v>
      </c>
      <c r="P14" s="13">
        <f>AVERAGE('Normal List'!D134:D139)</f>
        <v>29.608149999999998</v>
      </c>
      <c r="Q14" s="13">
        <f>AVERAGE('Normal List'!E134:E139)</f>
        <v>57.452800000000003</v>
      </c>
      <c r="R14" s="13">
        <f>AVERAGE('Normal List'!F134:F139)</f>
        <v>51.854416666666658</v>
      </c>
      <c r="S14" s="13">
        <f>AVERAGE('Normal List'!G134:G139)</f>
        <v>14.618016666666668</v>
      </c>
      <c r="T14" s="10">
        <f>'Normal List'!N134</f>
        <v>231.75</v>
      </c>
      <c r="U14" s="10">
        <f>'Normal List'!O134</f>
        <v>247.5</v>
      </c>
      <c r="V14" s="10">
        <f>'Normal List'!P134</f>
        <v>348</v>
      </c>
      <c r="W14" s="10">
        <f>'Normal List'!Q134</f>
        <v>84</v>
      </c>
      <c r="X14" s="10" t="str">
        <f>'Normal List'!R134</f>
        <v>-</v>
      </c>
      <c r="Y14" s="10" t="str">
        <f>'Normal List'!S134</f>
        <v>NaN</v>
      </c>
      <c r="Z14" s="10" t="str">
        <f>'Normal List'!T134</f>
        <v>TGA</v>
      </c>
      <c r="AA14" s="30">
        <f>'Normal List'!U134</f>
        <v>2</v>
      </c>
      <c r="AB14" s="11" t="str">
        <f t="shared" si="0"/>
        <v>NaN</v>
      </c>
      <c r="AC14" s="32" t="e">
        <f t="shared" si="1"/>
        <v>#VALUE!</v>
      </c>
    </row>
    <row r="15" spans="1:251">
      <c r="A15" s="9">
        <v>14</v>
      </c>
      <c r="B15" s="10">
        <v>1</v>
      </c>
      <c r="C15" s="11">
        <f>'Normal List'!C140</f>
        <v>25.6706</v>
      </c>
      <c r="D15" s="11">
        <f>'Normal List'!D140</f>
        <v>20.465399999999999</v>
      </c>
      <c r="E15" s="11">
        <f>'Normal List'!E140</f>
        <v>46.135899999999999</v>
      </c>
      <c r="F15" s="11">
        <f>'Normal List'!F140</f>
        <v>42.787399999999998</v>
      </c>
      <c r="G15" s="11">
        <f>'Normal List'!G140</f>
        <v>70.302000000000007</v>
      </c>
      <c r="H15" s="11">
        <f>'Normal List'!H140</f>
        <v>97.5</v>
      </c>
      <c r="I15" s="11">
        <f>'Normal List'!I140</f>
        <v>97.5</v>
      </c>
      <c r="J15" s="11">
        <f>'Normal List'!J140</f>
        <v>100</v>
      </c>
      <c r="K15" s="11">
        <f>'Normal List'!K140</f>
        <v>95</v>
      </c>
      <c r="L15" s="11">
        <f>'Normal List'!L140</f>
        <v>0</v>
      </c>
      <c r="M15" s="11">
        <f>'Normal List'!M140</f>
        <v>0</v>
      </c>
      <c r="N15" s="12">
        <v>2</v>
      </c>
      <c r="O15" s="13">
        <f>AVERAGE('Normal List'!C141:C146)</f>
        <v>15.949483333333333</v>
      </c>
      <c r="P15" s="13">
        <f>AVERAGE('Normal List'!D141:D146)</f>
        <v>26.432783333333333</v>
      </c>
      <c r="Q15" s="13">
        <f>AVERAGE('Normal List'!E141:E146)</f>
        <v>42.382283333333326</v>
      </c>
      <c r="R15" s="13">
        <f>AVERAGE('Normal List'!F141:F146)</f>
        <v>61.802999999999997</v>
      </c>
      <c r="S15" s="13">
        <f>AVERAGE('Normal List'!G141:G146)</f>
        <v>74.841566666666665</v>
      </c>
      <c r="T15" s="10">
        <f>'Normal List'!N141</f>
        <v>279.8</v>
      </c>
      <c r="U15" s="10">
        <f>'Normal List'!O141</f>
        <v>297</v>
      </c>
      <c r="V15" s="10">
        <f>'Normal List'!P141</f>
        <v>366</v>
      </c>
      <c r="W15" s="10">
        <f>'Normal List'!Q141</f>
        <v>117</v>
      </c>
      <c r="X15" s="10">
        <f>'Normal List'!R141</f>
        <v>0</v>
      </c>
      <c r="Y15" s="10">
        <f>'Normal List'!S141</f>
        <v>0</v>
      </c>
      <c r="Z15" s="10" t="str">
        <f>'Normal List'!T141</f>
        <v>TGA</v>
      </c>
      <c r="AA15" s="30">
        <f>'Normal List'!U141</f>
        <v>2</v>
      </c>
      <c r="AB15" s="11">
        <f t="shared" si="0"/>
        <v>0</v>
      </c>
      <c r="AC15" s="32" t="str">
        <f t="shared" si="1"/>
        <v>NaN</v>
      </c>
    </row>
    <row r="16" spans="1:251">
      <c r="A16" s="9">
        <v>15</v>
      </c>
      <c r="B16" s="10">
        <v>1</v>
      </c>
      <c r="C16" s="11">
        <f>'Normal List'!C147</f>
        <v>21.044899999999998</v>
      </c>
      <c r="D16" s="11">
        <f>'Normal List'!D147</f>
        <v>12.194000000000001</v>
      </c>
      <c r="E16" s="11">
        <f>'Normal List'!E147</f>
        <v>33.238900000000001</v>
      </c>
      <c r="F16" s="11">
        <f>'Normal List'!F147</f>
        <v>36.258400000000002</v>
      </c>
      <c r="G16" s="11">
        <f>'Normal List'!G147</f>
        <v>49.929000000000002</v>
      </c>
      <c r="H16" s="11">
        <f>'Normal List'!H147</f>
        <v>115.67</v>
      </c>
      <c r="I16" s="11">
        <f>'Normal List'!I147</f>
        <v>117</v>
      </c>
      <c r="J16" s="11">
        <f>'Normal List'!J147</f>
        <v>124</v>
      </c>
      <c r="K16" s="11">
        <f>'Normal List'!K147</f>
        <v>106</v>
      </c>
      <c r="L16" s="11">
        <f>'Normal List'!L147</f>
        <v>32.049999999999997</v>
      </c>
      <c r="M16" s="11">
        <f>'Normal List'!M147</f>
        <v>1</v>
      </c>
      <c r="N16" s="12">
        <v>2</v>
      </c>
      <c r="O16" s="13">
        <f>AVERAGE('Normal List'!C148:C152)</f>
        <v>22.443619999999999</v>
      </c>
      <c r="P16" s="13">
        <f>AVERAGE('Normal List'!D148:D152)</f>
        <v>37.699640000000002</v>
      </c>
      <c r="Q16" s="13">
        <f>AVERAGE('Normal List'!E148:E152)</f>
        <v>60.143240000000006</v>
      </c>
      <c r="R16" s="13">
        <f>AVERAGE('Normal List'!F148:F152)</f>
        <v>61.488339999999994</v>
      </c>
      <c r="S16" s="13">
        <f>AVERAGE('Normal List'!G148:G152)</f>
        <v>26.702980000000004</v>
      </c>
      <c r="T16" s="10">
        <f>'Normal List'!N148</f>
        <v>150.66999999999999</v>
      </c>
      <c r="U16" s="10">
        <f>'Normal List'!O148</f>
        <v>130.5</v>
      </c>
      <c r="V16" s="10">
        <f>'Normal List'!P148</f>
        <v>254</v>
      </c>
      <c r="W16" s="10">
        <f>'Normal List'!Q148</f>
        <v>111</v>
      </c>
      <c r="X16" s="10">
        <f>'Normal List'!R148</f>
        <v>21.95</v>
      </c>
      <c r="Y16" s="10">
        <f>'Normal List'!S148</f>
        <v>1</v>
      </c>
      <c r="Z16" s="10" t="str">
        <f>'Normal List'!T148</f>
        <v>TGA</v>
      </c>
      <c r="AA16" s="30">
        <f>'Normal List'!U148</f>
        <v>2</v>
      </c>
      <c r="AB16" s="11">
        <f t="shared" si="0"/>
        <v>-10.099999999999998</v>
      </c>
      <c r="AC16" s="32" t="str">
        <f t="shared" si="1"/>
        <v>NaN</v>
      </c>
    </row>
    <row r="17" spans="1:29">
      <c r="A17" s="9">
        <v>16</v>
      </c>
      <c r="B17" s="10">
        <v>1</v>
      </c>
      <c r="C17" s="10" t="s">
        <v>7</v>
      </c>
      <c r="D17" s="10" t="s">
        <v>7</v>
      </c>
      <c r="E17" s="10" t="s">
        <v>7</v>
      </c>
      <c r="F17" s="10" t="s">
        <v>7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2">
        <v>2</v>
      </c>
      <c r="O17" s="16" t="s">
        <v>7</v>
      </c>
      <c r="P17" s="16" t="s">
        <v>7</v>
      </c>
      <c r="Q17" s="16" t="s">
        <v>7</v>
      </c>
      <c r="R17" s="16" t="s">
        <v>7</v>
      </c>
      <c r="S17" s="16" t="s">
        <v>7</v>
      </c>
      <c r="T17" s="16" t="s">
        <v>7</v>
      </c>
      <c r="U17" s="16" t="s">
        <v>7</v>
      </c>
      <c r="V17" s="16" t="s">
        <v>7</v>
      </c>
      <c r="W17" s="16" t="s">
        <v>7</v>
      </c>
      <c r="X17" s="16" t="s">
        <v>7</v>
      </c>
      <c r="Y17" s="16" t="s">
        <v>7</v>
      </c>
      <c r="Z17" s="16" t="s">
        <v>7</v>
      </c>
      <c r="AA17" s="16" t="s">
        <v>7</v>
      </c>
      <c r="AB17" s="11" t="str">
        <f t="shared" si="0"/>
        <v>NaN</v>
      </c>
      <c r="AC17" s="32" t="e">
        <f t="shared" si="1"/>
        <v>#VALUE!</v>
      </c>
    </row>
    <row r="18" spans="1:29">
      <c r="A18" s="9">
        <v>17</v>
      </c>
      <c r="B18" s="10">
        <v>1</v>
      </c>
      <c r="C18" s="11">
        <f>'Normal List'!C153</f>
        <v>24.591200000000001</v>
      </c>
      <c r="D18" s="11">
        <f>'Normal List'!D153</f>
        <v>7.9161000000000001</v>
      </c>
      <c r="E18" s="11">
        <f>'Normal List'!E153</f>
        <v>32.507300000000001</v>
      </c>
      <c r="F18" s="11">
        <f>'Normal List'!F153</f>
        <v>24.508299999999998</v>
      </c>
      <c r="G18" s="11">
        <f>'Normal List'!G153</f>
        <v>32.662999999999997</v>
      </c>
      <c r="H18" s="11">
        <f>'Normal List'!H153</f>
        <v>81</v>
      </c>
      <c r="I18" s="11">
        <f>'Normal List'!I153</f>
        <v>81</v>
      </c>
      <c r="J18" s="11">
        <f>'Normal List'!J153</f>
        <v>82</v>
      </c>
      <c r="K18" s="11">
        <f>'Normal List'!K153</f>
        <v>80</v>
      </c>
      <c r="L18" s="11">
        <f>'Normal List'!L153</f>
        <v>0</v>
      </c>
      <c r="M18" s="11">
        <f>'Normal List'!M153</f>
        <v>0</v>
      </c>
      <c r="N18" s="12">
        <v>2</v>
      </c>
      <c r="O18" s="13">
        <f>AVERAGE('Normal List'!C154:C160)</f>
        <v>37.894200000000005</v>
      </c>
      <c r="P18" s="13">
        <f>AVERAGE('Normal List'!D154:D160)</f>
        <v>22.674771428571425</v>
      </c>
      <c r="Q18" s="13">
        <f>AVERAGE('Normal List'!E154:E160)</f>
        <v>60.568957142857144</v>
      </c>
      <c r="R18" s="13">
        <f>AVERAGE('Normal List'!F154:F160)</f>
        <v>36.414900000000003</v>
      </c>
      <c r="S18" s="13">
        <f>AVERAGE('Normal List'!G154:G160)</f>
        <v>24.28257142857143</v>
      </c>
      <c r="T18" s="10">
        <f>'Normal List'!N154</f>
        <v>198</v>
      </c>
      <c r="U18" s="10">
        <f>'Normal List'!O154</f>
        <v>162</v>
      </c>
      <c r="V18" s="10">
        <f>'Normal List'!P154</f>
        <v>285</v>
      </c>
      <c r="W18" s="10">
        <f>'Normal List'!Q154</f>
        <v>147</v>
      </c>
      <c r="X18" s="10">
        <f>'Normal List'!R154</f>
        <v>227.93</v>
      </c>
      <c r="Y18" s="10">
        <f>'Normal List'!S154</f>
        <v>2</v>
      </c>
      <c r="Z18" s="10" t="str">
        <f>'Normal List'!T154</f>
        <v>HLHS</v>
      </c>
      <c r="AA18" s="30">
        <f>'Normal List'!U154</f>
        <v>1</v>
      </c>
      <c r="AB18" s="11">
        <f t="shared" si="0"/>
        <v>227.93</v>
      </c>
      <c r="AC18" s="32">
        <f t="shared" si="1"/>
        <v>227.93</v>
      </c>
    </row>
    <row r="19" spans="1:29">
      <c r="A19" s="9">
        <v>18</v>
      </c>
      <c r="B19" s="10">
        <v>1</v>
      </c>
      <c r="C19" s="11">
        <f>'Normal List'!C161</f>
        <v>18.196100000000001</v>
      </c>
      <c r="D19" s="11">
        <f>'Normal List'!D161</f>
        <v>22.828900000000001</v>
      </c>
      <c r="E19" s="11">
        <f>'Normal List'!E161</f>
        <v>41.024999999999999</v>
      </c>
      <c r="F19" s="11">
        <f>'Normal List'!F161</f>
        <v>55.5276</v>
      </c>
      <c r="G19" s="11">
        <f>'Normal List'!G161</f>
        <v>25.881</v>
      </c>
      <c r="H19" s="11">
        <f>'Normal List'!H161</f>
        <v>142.5</v>
      </c>
      <c r="I19" s="11">
        <f>'Normal List'!I161</f>
        <v>142.5</v>
      </c>
      <c r="J19" s="11">
        <f>'Normal List'!J161</f>
        <v>147</v>
      </c>
      <c r="K19" s="11">
        <f>'Normal List'!K161</f>
        <v>138</v>
      </c>
      <c r="L19" s="11">
        <f>'Normal List'!L161</f>
        <v>0</v>
      </c>
      <c r="M19" s="11">
        <f>'Normal List'!M161</f>
        <v>0</v>
      </c>
      <c r="N19" s="12">
        <v>2</v>
      </c>
      <c r="O19" s="13">
        <f>AVERAGE('Normal List'!C162:C165)</f>
        <v>53.580925000000001</v>
      </c>
      <c r="P19" s="13">
        <f>AVERAGE('Normal List'!D162:D165)</f>
        <v>32.804424999999995</v>
      </c>
      <c r="Q19" s="13">
        <f>AVERAGE('Normal List'!E162:E165)</f>
        <v>86.385350000000003</v>
      </c>
      <c r="R19" s="13">
        <f>AVERAGE('Normal List'!F162:F165)</f>
        <v>37.411774999999999</v>
      </c>
      <c r="S19" s="13">
        <f>AVERAGE('Normal List'!G162:G165)</f>
        <v>18.675574999999998</v>
      </c>
      <c r="T19" s="10">
        <f>'Normal List'!N162</f>
        <v>147.4</v>
      </c>
      <c r="U19" s="10">
        <f>'Normal List'!O162</f>
        <v>146</v>
      </c>
      <c r="V19" s="10">
        <f>'Normal List'!P162</f>
        <v>153</v>
      </c>
      <c r="W19" s="10">
        <f>'Normal List'!Q162</f>
        <v>144</v>
      </c>
      <c r="X19" s="10">
        <f>'Normal List'!R162</f>
        <v>56</v>
      </c>
      <c r="Y19" s="10">
        <f>'Normal List'!S162</f>
        <v>1</v>
      </c>
      <c r="Z19" s="10" t="str">
        <f>'Normal List'!T162</f>
        <v>HLHS</v>
      </c>
      <c r="AA19" s="30">
        <f>'Normal List'!U162</f>
        <v>1</v>
      </c>
      <c r="AB19" s="11">
        <f t="shared" si="0"/>
        <v>56</v>
      </c>
      <c r="AC19" s="32">
        <f t="shared" si="1"/>
        <v>56</v>
      </c>
    </row>
    <row r="20" spans="1:29">
      <c r="A20" s="9">
        <v>19</v>
      </c>
      <c r="B20" s="10">
        <v>1</v>
      </c>
      <c r="C20" s="11">
        <f>'Normal List'!C166</f>
        <v>17.007300000000001</v>
      </c>
      <c r="D20" s="11">
        <f>'Normal List'!D166</f>
        <v>26.460599999999999</v>
      </c>
      <c r="E20" s="11">
        <f>'Normal List'!E166</f>
        <v>43.4679</v>
      </c>
      <c r="F20" s="11">
        <f>'Normal List'!F166</f>
        <v>60.472299999999997</v>
      </c>
      <c r="G20" s="11">
        <f>'Normal List'!G166</f>
        <v>31.097999999999999</v>
      </c>
      <c r="H20" s="11">
        <f>'Normal List'!H166</f>
        <v>183</v>
      </c>
      <c r="I20" s="11">
        <f>'Normal List'!I166</f>
        <v>183</v>
      </c>
      <c r="J20" s="11">
        <f>'Normal List'!J166</f>
        <v>183</v>
      </c>
      <c r="K20" s="11">
        <f>'Normal List'!K166</f>
        <v>183</v>
      </c>
      <c r="L20" s="11">
        <f>'Normal List'!L166</f>
        <v>0</v>
      </c>
      <c r="M20" s="11">
        <f>'Normal List'!M166</f>
        <v>0</v>
      </c>
      <c r="N20" s="12">
        <v>2</v>
      </c>
      <c r="O20" s="13">
        <f>AVERAGE('Normal List'!C167:C171)</f>
        <v>49.421660000000003</v>
      </c>
      <c r="P20" s="13">
        <f>AVERAGE('Normal List'!D167:D171)</f>
        <v>35.473559999999999</v>
      </c>
      <c r="Q20" s="13">
        <f>AVERAGE('Normal List'!E167:E171)</f>
        <v>84.895220000000009</v>
      </c>
      <c r="R20" s="13">
        <f>AVERAGE('Normal List'!F167:F171)</f>
        <v>41.391819999999996</v>
      </c>
      <c r="S20" s="13">
        <f>AVERAGE('Normal List'!G167:G171)</f>
        <v>19.161425000000001</v>
      </c>
      <c r="T20" s="10">
        <f>'Normal List'!N167</f>
        <v>226.75</v>
      </c>
      <c r="U20" s="10">
        <f>'Normal List'!O167</f>
        <v>198</v>
      </c>
      <c r="V20" s="10">
        <f>'Normal List'!P167</f>
        <v>369</v>
      </c>
      <c r="W20" s="10">
        <f>'Normal List'!Q167</f>
        <v>129</v>
      </c>
      <c r="X20" s="10">
        <f>'Normal List'!R167</f>
        <v>7577.71</v>
      </c>
      <c r="Y20" s="10">
        <f>'Normal List'!S167</f>
        <v>3</v>
      </c>
      <c r="Z20" s="10" t="str">
        <f>'Normal List'!T167</f>
        <v>HLHS</v>
      </c>
      <c r="AA20" s="30">
        <f>'Normal List'!U167</f>
        <v>1</v>
      </c>
      <c r="AB20" s="11">
        <f t="shared" si="0"/>
        <v>7577.71</v>
      </c>
      <c r="AC20" s="32">
        <f t="shared" si="1"/>
        <v>7577.71</v>
      </c>
    </row>
    <row r="21" spans="1:29">
      <c r="A21" s="9">
        <v>20</v>
      </c>
      <c r="B21" s="10">
        <v>1</v>
      </c>
      <c r="C21" s="11">
        <f>'Normal List'!C172</f>
        <v>18.990400000000001</v>
      </c>
      <c r="D21" s="11">
        <f>'Normal List'!D172</f>
        <v>14.545999999999999</v>
      </c>
      <c r="E21" s="11">
        <f>'Normal List'!E172</f>
        <v>33.5364</v>
      </c>
      <c r="F21" s="11">
        <f>'Normal List'!F172</f>
        <v>43.258400000000002</v>
      </c>
      <c r="G21" s="11">
        <f>'Normal List'!G172</f>
        <v>47.621000000000002</v>
      </c>
      <c r="H21" s="11">
        <f>'Normal List'!H172</f>
        <v>124</v>
      </c>
      <c r="I21" s="11">
        <f>'Normal List'!I172</f>
        <v>124</v>
      </c>
      <c r="J21" s="11">
        <f>'Normal List'!J172</f>
        <v>124</v>
      </c>
      <c r="K21" s="11">
        <f>'Normal List'!K172</f>
        <v>124</v>
      </c>
      <c r="L21" s="11">
        <f>'Normal List'!L172</f>
        <v>0</v>
      </c>
      <c r="M21" s="11">
        <f>'Normal List'!M172</f>
        <v>0</v>
      </c>
      <c r="N21" s="12">
        <v>2</v>
      </c>
      <c r="O21" s="13">
        <f>AVERAGE('Normal List'!C173:C178)</f>
        <v>34.02055</v>
      </c>
      <c r="P21" s="13">
        <f>AVERAGE('Normal List'!D173:D178)</f>
        <v>20.364333333333331</v>
      </c>
      <c r="Q21" s="13">
        <f>AVERAGE('Normal List'!E173:E178)</f>
        <v>54.384899999999995</v>
      </c>
      <c r="R21" s="13">
        <f>AVERAGE('Normal List'!F173:F178)</f>
        <v>37.168399999999998</v>
      </c>
      <c r="S21" s="13">
        <f>AVERAGE('Normal List'!G173:G178)</f>
        <v>28.303550000000001</v>
      </c>
      <c r="T21" s="10">
        <f>'Normal List'!N173</f>
        <v>204.22</v>
      </c>
      <c r="U21" s="10">
        <f>'Normal List'!O173</f>
        <v>130</v>
      </c>
      <c r="V21" s="10">
        <f>'Normal List'!P173</f>
        <v>425</v>
      </c>
      <c r="W21" s="10">
        <f>'Normal List'!Q173</f>
        <v>69</v>
      </c>
      <c r="X21" s="10">
        <f>'Normal List'!R173</f>
        <v>89.33</v>
      </c>
      <c r="Y21" s="10">
        <f>'Normal List'!S173</f>
        <v>2</v>
      </c>
      <c r="Z21" s="10" t="str">
        <f>'Normal List'!T173</f>
        <v>HLHS</v>
      </c>
      <c r="AA21" s="30">
        <f>'Normal List'!U173</f>
        <v>1</v>
      </c>
      <c r="AB21" s="11">
        <f t="shared" si="0"/>
        <v>89.33</v>
      </c>
      <c r="AC21" s="32">
        <f t="shared" si="1"/>
        <v>89.33</v>
      </c>
    </row>
    <row r="22" spans="1:29">
      <c r="A22" s="9">
        <v>21</v>
      </c>
      <c r="B22" s="10">
        <v>1</v>
      </c>
      <c r="C22" s="11">
        <f>'Normal List'!C179</f>
        <v>34.505099999999999</v>
      </c>
      <c r="D22" s="11">
        <f>'Normal List'!D179</f>
        <v>37.0334</v>
      </c>
      <c r="E22" s="11">
        <f>'Normal List'!E179</f>
        <v>71.538499999999999</v>
      </c>
      <c r="F22" s="11">
        <f>'Normal List'!F179</f>
        <v>51.446100000000001</v>
      </c>
      <c r="G22" s="11">
        <f>'Normal List'!G179</f>
        <v>19.03</v>
      </c>
      <c r="H22" s="11">
        <f>'Normal List'!H179</f>
        <v>81.5</v>
      </c>
      <c r="I22" s="11">
        <f>'Normal List'!I179</f>
        <v>81.5</v>
      </c>
      <c r="J22" s="11">
        <f>'Normal List'!J179</f>
        <v>98</v>
      </c>
      <c r="K22" s="11">
        <f>'Normal List'!K179</f>
        <v>65</v>
      </c>
      <c r="L22" s="11">
        <f>'Normal List'!L179</f>
        <v>0</v>
      </c>
      <c r="M22" s="11">
        <f>'Normal List'!M179</f>
        <v>0</v>
      </c>
      <c r="N22" s="12">
        <v>2</v>
      </c>
      <c r="O22" s="13">
        <f>AVERAGE('Normal List'!C180:C183)</f>
        <v>48.746324999999999</v>
      </c>
      <c r="P22" s="13">
        <f>AVERAGE('Normal List'!D180:D183)</f>
        <v>31.901775000000004</v>
      </c>
      <c r="Q22" s="13">
        <f>AVERAGE('Normal List'!E180:E183)</f>
        <v>80.648075000000006</v>
      </c>
      <c r="R22" s="13">
        <f>AVERAGE('Normal List'!F180:F183)</f>
        <v>39.435200000000002</v>
      </c>
      <c r="S22" s="13">
        <f>AVERAGE('Normal List'!G180:G183)</f>
        <v>15.837574999999999</v>
      </c>
      <c r="T22" s="10">
        <f>'Normal List'!N180</f>
        <v>169.5</v>
      </c>
      <c r="U22" s="10">
        <f>'Normal List'!O180</f>
        <v>148</v>
      </c>
      <c r="V22" s="10">
        <f>'Normal List'!P180</f>
        <v>259</v>
      </c>
      <c r="W22" s="10">
        <f>'Normal List'!Q180</f>
        <v>123</v>
      </c>
      <c r="X22" s="10">
        <f>'Normal List'!R180</f>
        <v>0</v>
      </c>
      <c r="Y22" s="10">
        <f>'Normal List'!S180</f>
        <v>0</v>
      </c>
      <c r="Z22" s="10" t="str">
        <f>'Normal List'!T180</f>
        <v>HLHS</v>
      </c>
      <c r="AA22" s="30">
        <f>'Normal List'!U180</f>
        <v>1</v>
      </c>
      <c r="AB22" s="11">
        <f t="shared" si="0"/>
        <v>0</v>
      </c>
      <c r="AC22" s="32" t="str">
        <f t="shared" si="1"/>
        <v>NaN</v>
      </c>
    </row>
    <row r="23" spans="1:29">
      <c r="A23" s="9">
        <v>22</v>
      </c>
      <c r="B23" s="10">
        <v>1</v>
      </c>
      <c r="C23" s="11">
        <f>'Normal List'!C184</f>
        <v>18.6035</v>
      </c>
      <c r="D23" s="11">
        <f>'Normal List'!D184</f>
        <v>22.329599999999999</v>
      </c>
      <c r="E23" s="11">
        <f>'Normal List'!E184</f>
        <v>40.933100000000003</v>
      </c>
      <c r="F23" s="11">
        <f>'Normal List'!F184</f>
        <v>54.656100000000002</v>
      </c>
      <c r="G23" s="11">
        <f>'Normal List'!G184</f>
        <v>32.841999999999999</v>
      </c>
      <c r="H23" s="11">
        <f>'Normal List'!H184</f>
        <v>83</v>
      </c>
      <c r="I23" s="11">
        <f>'Normal List'!I184</f>
        <v>85</v>
      </c>
      <c r="J23" s="11">
        <f>'Normal List'!J184</f>
        <v>89</v>
      </c>
      <c r="K23" s="11">
        <f>'Normal List'!K184</f>
        <v>73</v>
      </c>
      <c r="L23" s="11">
        <f>'Normal List'!L184</f>
        <v>16.91</v>
      </c>
      <c r="M23" s="11">
        <f>'Normal List'!M184</f>
        <v>1</v>
      </c>
      <c r="N23" s="12">
        <v>2</v>
      </c>
      <c r="O23" s="13">
        <f>AVERAGE('Normal List'!C185:C189)</f>
        <v>22.430419999999998</v>
      </c>
      <c r="P23" s="13">
        <f>AVERAGE('Normal List'!D185:D189)</f>
        <v>18.567399999999999</v>
      </c>
      <c r="Q23" s="13">
        <f>AVERAGE('Normal List'!E185:E189)</f>
        <v>40.997859999999996</v>
      </c>
      <c r="R23" s="13">
        <f>AVERAGE('Normal List'!F185:F189)</f>
        <v>44.6982</v>
      </c>
      <c r="S23" s="13">
        <f>AVERAGE('Normal List'!G185:G189)</f>
        <v>25.790879999999998</v>
      </c>
      <c r="T23" s="10">
        <f>'Normal List'!N185</f>
        <v>304.25</v>
      </c>
      <c r="U23" s="10">
        <f>'Normal List'!O185</f>
        <v>305.5</v>
      </c>
      <c r="V23" s="10">
        <f>'Normal List'!P185</f>
        <v>441</v>
      </c>
      <c r="W23" s="10">
        <f>'Normal List'!Q185</f>
        <v>165</v>
      </c>
      <c r="X23" s="10" t="str">
        <f>'Normal List'!R185</f>
        <v>-</v>
      </c>
      <c r="Y23" s="10" t="str">
        <f>'Normal List'!S185</f>
        <v>NaN</v>
      </c>
      <c r="Z23" s="10" t="str">
        <f>'Normal List'!T185</f>
        <v>TGA</v>
      </c>
      <c r="AA23" s="30">
        <f>'Normal List'!U185</f>
        <v>2</v>
      </c>
      <c r="AB23" s="11" t="str">
        <f t="shared" si="0"/>
        <v>NaN</v>
      </c>
      <c r="AC23" s="32" t="e">
        <f t="shared" si="1"/>
        <v>#VALUE!</v>
      </c>
    </row>
    <row r="24" spans="1:29">
      <c r="A24" s="9">
        <v>23</v>
      </c>
      <c r="B24" s="10">
        <v>1</v>
      </c>
      <c r="C24" s="11" t="s">
        <v>7</v>
      </c>
      <c r="D24" s="11" t="s">
        <v>7</v>
      </c>
      <c r="E24" s="11" t="s">
        <v>7</v>
      </c>
      <c r="F24" s="11" t="s">
        <v>7</v>
      </c>
      <c r="G24" s="11">
        <f>'Normal List'!G190</f>
        <v>20.109000000000002</v>
      </c>
      <c r="H24" s="11">
        <f>'Normal List'!H190</f>
        <v>230</v>
      </c>
      <c r="I24" s="11">
        <f>'Normal List'!I190</f>
        <v>230</v>
      </c>
      <c r="J24" s="11">
        <f>'Normal List'!J190</f>
        <v>230</v>
      </c>
      <c r="K24" s="11">
        <f>'Normal List'!K190</f>
        <v>230</v>
      </c>
      <c r="L24" s="11">
        <f>'Normal List'!L190</f>
        <v>0</v>
      </c>
      <c r="M24" s="11">
        <f>'Normal List'!M190</f>
        <v>0</v>
      </c>
      <c r="N24" s="12">
        <v>2</v>
      </c>
      <c r="O24" s="13" t="s">
        <v>7</v>
      </c>
      <c r="P24" s="13" t="s">
        <v>7</v>
      </c>
      <c r="Q24" s="13" t="s">
        <v>7</v>
      </c>
      <c r="R24" s="13" t="s">
        <v>7</v>
      </c>
      <c r="S24" s="13" t="s">
        <v>7</v>
      </c>
      <c r="T24" s="10">
        <f>'Normal List'!N191</f>
        <v>304.25</v>
      </c>
      <c r="U24" s="10">
        <f>'Normal List'!O191</f>
        <v>305.5</v>
      </c>
      <c r="V24" s="10">
        <f>'Normal List'!P191</f>
        <v>441</v>
      </c>
      <c r="W24" s="10">
        <f>'Normal List'!Q191</f>
        <v>165</v>
      </c>
      <c r="X24" s="10" t="str">
        <f>'Normal List'!R191</f>
        <v>-</v>
      </c>
      <c r="Y24" s="10" t="str">
        <f>'Normal List'!S191</f>
        <v>NaN</v>
      </c>
      <c r="Z24" s="10" t="str">
        <f>'Normal List'!T191</f>
        <v>Aortic Anomaly</v>
      </c>
      <c r="AA24" s="30">
        <f>'Normal List'!U191</f>
        <v>4</v>
      </c>
      <c r="AB24" s="11" t="str">
        <f t="shared" si="0"/>
        <v>NaN</v>
      </c>
      <c r="AC24" s="32" t="e">
        <f t="shared" si="1"/>
        <v>#VALUE!</v>
      </c>
    </row>
    <row r="25" spans="1:29">
      <c r="A25" s="9">
        <v>24</v>
      </c>
      <c r="B25" s="10">
        <v>1</v>
      </c>
      <c r="C25" s="11">
        <f>'Normal List'!C195</f>
        <v>15.996</v>
      </c>
      <c r="D25" s="11">
        <f>'Normal List'!D195</f>
        <v>16.372299999999999</v>
      </c>
      <c r="E25" s="11">
        <f>'Normal List'!E195</f>
        <v>32.368200000000002</v>
      </c>
      <c r="F25" s="11">
        <f>'Normal List'!F195</f>
        <v>48.956400000000002</v>
      </c>
      <c r="G25" s="11">
        <f>'Normal List'!G195</f>
        <v>40.527000000000001</v>
      </c>
      <c r="H25" s="11">
        <f>'Normal List'!H195</f>
        <v>118</v>
      </c>
      <c r="I25" s="11">
        <f>'Normal List'!I195</f>
        <v>118</v>
      </c>
      <c r="J25" s="11">
        <f>'Normal List'!J195</f>
        <v>118</v>
      </c>
      <c r="K25" s="11">
        <f>'Normal List'!K195</f>
        <v>118</v>
      </c>
      <c r="L25" s="11">
        <f>'Normal List'!L195</f>
        <v>0</v>
      </c>
      <c r="M25" s="11">
        <f>'Normal List'!M195</f>
        <v>0</v>
      </c>
      <c r="N25" s="12">
        <v>2</v>
      </c>
      <c r="O25" s="13">
        <f>AVERAGE('Normal List'!C196:C201)</f>
        <v>38.566433333333329</v>
      </c>
      <c r="P25" s="13">
        <f>AVERAGE('Normal List'!D196:D201)</f>
        <v>28.263200000000001</v>
      </c>
      <c r="Q25" s="13">
        <f>AVERAGE('Normal List'!E196:E201)</f>
        <v>66.829650000000001</v>
      </c>
      <c r="R25" s="13">
        <f>AVERAGE('Normal List'!F196:F201)</f>
        <v>41.788433333333337</v>
      </c>
      <c r="S25" s="13">
        <f>AVERAGE('Normal List'!G196:G201)</f>
        <v>42.884250000000009</v>
      </c>
      <c r="T25" s="10">
        <f>'Normal List'!N196</f>
        <v>249</v>
      </c>
      <c r="U25" s="10">
        <f>'Normal List'!O196</f>
        <v>249</v>
      </c>
      <c r="V25" s="10">
        <f>'Normal List'!P196</f>
        <v>249</v>
      </c>
      <c r="W25" s="10">
        <f>'Normal List'!Q196</f>
        <v>249</v>
      </c>
      <c r="X25" s="10">
        <f>'Normal List'!R196</f>
        <v>4981.47</v>
      </c>
      <c r="Y25" s="10">
        <f>'Normal List'!S196</f>
        <v>3</v>
      </c>
      <c r="Z25" s="10" t="str">
        <f>'Normal List'!T196</f>
        <v>DORV</v>
      </c>
      <c r="AA25" s="30">
        <f>'Normal List'!U196</f>
        <v>5</v>
      </c>
      <c r="AB25" s="11">
        <f t="shared" si="0"/>
        <v>4981.47</v>
      </c>
      <c r="AC25" s="32">
        <f t="shared" si="1"/>
        <v>4981.47</v>
      </c>
    </row>
    <row r="26" spans="1:29">
      <c r="A26" s="9">
        <v>25</v>
      </c>
      <c r="B26" s="10">
        <v>1</v>
      </c>
      <c r="C26" s="11">
        <f>'Normal List'!C202</f>
        <v>20.417999999999999</v>
      </c>
      <c r="D26" s="11">
        <f>'Normal List'!D202</f>
        <v>15.6092</v>
      </c>
      <c r="E26" s="11">
        <f>'Normal List'!E202</f>
        <v>36.027200000000001</v>
      </c>
      <c r="F26" s="11">
        <f>'Normal List'!F202</f>
        <v>43.467399999999998</v>
      </c>
      <c r="G26" s="11">
        <f>'Normal List'!G202</f>
        <v>13.531000000000001</v>
      </c>
      <c r="H26" s="11">
        <f>'Normal List'!H202</f>
        <v>84.5</v>
      </c>
      <c r="I26" s="11">
        <f>'Normal List'!I202</f>
        <v>84.5</v>
      </c>
      <c r="J26" s="11">
        <f>'Normal List'!J202</f>
        <v>88</v>
      </c>
      <c r="K26" s="11">
        <f>'Normal List'!K202</f>
        <v>81</v>
      </c>
      <c r="L26" s="11">
        <f>'Normal List'!L202</f>
        <v>0</v>
      </c>
      <c r="M26" s="11">
        <f>'Normal List'!M202</f>
        <v>0</v>
      </c>
      <c r="N26" s="12">
        <v>2</v>
      </c>
      <c r="O26" s="13">
        <f>AVERAGE('Normal List'!C203:C207)</f>
        <v>37.117440000000002</v>
      </c>
      <c r="P26" s="13">
        <f>AVERAGE('Normal List'!D203:D207)</f>
        <v>32.860460000000003</v>
      </c>
      <c r="Q26" s="13">
        <f>AVERAGE('Normal List'!E203:E207)</f>
        <v>69.977899999999991</v>
      </c>
      <c r="R26" s="13">
        <f>AVERAGE('Normal List'!F203:F207)</f>
        <v>46.610839999999996</v>
      </c>
      <c r="S26" s="13">
        <f>AVERAGE('Normal List'!G203:G207)</f>
        <v>16.16985</v>
      </c>
      <c r="T26" s="10">
        <f>'Normal List'!N203</f>
        <v>275</v>
      </c>
      <c r="U26" s="10">
        <f>'Normal List'!O203</f>
        <v>320</v>
      </c>
      <c r="V26" s="10">
        <f>'Normal List'!P203</f>
        <v>337</v>
      </c>
      <c r="W26" s="10">
        <f>'Normal List'!Q203</f>
        <v>160</v>
      </c>
      <c r="X26" s="10">
        <f>'Normal List'!R203</f>
        <v>0</v>
      </c>
      <c r="Y26" s="10">
        <f>'Normal List'!S203</f>
        <v>0</v>
      </c>
      <c r="Z26" s="10" t="str">
        <f>'Normal List'!T203</f>
        <v>HLHS</v>
      </c>
      <c r="AA26" s="30">
        <f>'Normal List'!U203</f>
        <v>1</v>
      </c>
      <c r="AB26" s="11">
        <f t="shared" si="0"/>
        <v>0</v>
      </c>
      <c r="AC26" s="32" t="str">
        <f t="shared" si="1"/>
        <v>NaN</v>
      </c>
    </row>
    <row r="27" spans="1:29">
      <c r="A27" s="9">
        <v>26</v>
      </c>
      <c r="B27" s="10">
        <v>1</v>
      </c>
      <c r="C27" s="11">
        <f>'Normal List'!C208</f>
        <v>14.1282</v>
      </c>
      <c r="D27" s="11">
        <f>'Normal List'!D208</f>
        <v>18.418199999999999</v>
      </c>
      <c r="E27" s="11">
        <f>'Normal List'!E208</f>
        <v>32.546399999999998</v>
      </c>
      <c r="F27" s="11">
        <f>'Normal List'!F208</f>
        <v>54.798400000000001</v>
      </c>
      <c r="G27" s="11">
        <f>'Normal List'!G208</f>
        <v>60.722999999999999</v>
      </c>
      <c r="H27" s="11">
        <f>'Normal List'!H208</f>
        <v>144</v>
      </c>
      <c r="I27" s="11">
        <f>'Normal List'!I208</f>
        <v>144</v>
      </c>
      <c r="J27" s="11">
        <f>'Normal List'!J208</f>
        <v>148</v>
      </c>
      <c r="K27" s="11">
        <f>'Normal List'!K208</f>
        <v>140</v>
      </c>
      <c r="L27" s="11">
        <f>'Normal List'!L208</f>
        <v>980.74</v>
      </c>
      <c r="M27" s="11">
        <f>'Normal List'!M208</f>
        <v>3</v>
      </c>
      <c r="N27" s="12">
        <v>2</v>
      </c>
      <c r="O27" s="13">
        <f>AVERAGE('Normal List'!C209:C213)</f>
        <v>12.551999999999998</v>
      </c>
      <c r="P27" s="13">
        <f>AVERAGE('Normal List'!D209:D213)</f>
        <v>32.310459999999999</v>
      </c>
      <c r="Q27" s="13">
        <f>AVERAGE('Normal List'!E209:E213)</f>
        <v>44.862480000000005</v>
      </c>
      <c r="R27" s="13">
        <f>AVERAGE('Normal List'!F209:F213)</f>
        <v>71.063419999999994</v>
      </c>
      <c r="S27" s="13">
        <f>AVERAGE('Normal List'!G209:G213)</f>
        <v>89.908879999999996</v>
      </c>
      <c r="T27" s="10">
        <f>'Normal List'!N209</f>
        <v>136.33000000000001</v>
      </c>
      <c r="U27" s="10">
        <f>'Normal List'!O209</f>
        <v>114</v>
      </c>
      <c r="V27" s="10">
        <f>'Normal List'!P209</f>
        <v>196</v>
      </c>
      <c r="W27" s="10">
        <f>'Normal List'!Q209</f>
        <v>99</v>
      </c>
      <c r="X27" s="10">
        <f>'Normal List'!R209</f>
        <v>1081.8399999999999</v>
      </c>
      <c r="Y27" s="10">
        <f>'Normal List'!S209</f>
        <v>3</v>
      </c>
      <c r="Z27" s="10" t="str">
        <f>'Normal List'!T209</f>
        <v>TGA</v>
      </c>
      <c r="AA27" s="30">
        <f>'Normal List'!U209</f>
        <v>2</v>
      </c>
      <c r="AB27" s="11">
        <f t="shared" si="0"/>
        <v>101.09999999999991</v>
      </c>
      <c r="AC27" s="32">
        <f t="shared" si="1"/>
        <v>0.10308542529110662</v>
      </c>
    </row>
    <row r="28" spans="1:29">
      <c r="A28" s="9">
        <v>27</v>
      </c>
      <c r="B28" s="10">
        <v>1</v>
      </c>
      <c r="C28" s="11">
        <f>'Normal List'!C214</f>
        <v>20.1585</v>
      </c>
      <c r="D28" s="11">
        <f>'Normal List'!D214</f>
        <v>19.114799999999999</v>
      </c>
      <c r="E28" s="11">
        <f>'Normal List'!E214</f>
        <v>39.273299999999999</v>
      </c>
      <c r="F28" s="11">
        <f>'Normal List'!F214</f>
        <v>49.005699999999997</v>
      </c>
      <c r="G28" s="11">
        <f>'Normal List'!G214</f>
        <v>51.604999999999997</v>
      </c>
      <c r="H28" s="11">
        <f>'Normal List'!H214</f>
        <v>247</v>
      </c>
      <c r="I28" s="11">
        <f>'Normal List'!I214</f>
        <v>247</v>
      </c>
      <c r="J28" s="11">
        <f>'Normal List'!J214</f>
        <v>289</v>
      </c>
      <c r="K28" s="11">
        <f>'Normal List'!K214</f>
        <v>105</v>
      </c>
      <c r="L28" s="11">
        <f>'Normal List'!L214</f>
        <v>0</v>
      </c>
      <c r="M28" s="11">
        <f>'Normal List'!M214</f>
        <v>0</v>
      </c>
      <c r="N28" s="12">
        <v>2</v>
      </c>
      <c r="O28" s="13">
        <f>AVERAGE('Normal List'!C215:C219)</f>
        <v>17.08042</v>
      </c>
      <c r="P28" s="13">
        <f>AVERAGE('Normal List'!D215:D219)</f>
        <v>30.312739999999998</v>
      </c>
      <c r="Q28" s="13">
        <f>AVERAGE('Normal List'!E215:E219)</f>
        <v>47.393160000000002</v>
      </c>
      <c r="R28" s="13">
        <f>AVERAGE('Normal List'!F215:F219)</f>
        <v>63.765000000000001</v>
      </c>
      <c r="S28" s="13">
        <f>AVERAGE('Normal List'!G215:G219)</f>
        <v>34.14734</v>
      </c>
      <c r="T28" s="10">
        <f>'Normal List'!N215</f>
        <v>146</v>
      </c>
      <c r="U28" s="10">
        <f>'Normal List'!O215</f>
        <v>126</v>
      </c>
      <c r="V28" s="10">
        <f>'Normal List'!P215</f>
        <v>270</v>
      </c>
      <c r="W28" s="10">
        <f>'Normal List'!Q215</f>
        <v>109</v>
      </c>
      <c r="X28" s="10">
        <f>'Normal List'!R215</f>
        <v>0</v>
      </c>
      <c r="Y28" s="10">
        <f>'Normal List'!S215</f>
        <v>0</v>
      </c>
      <c r="Z28" s="10" t="str">
        <f>'Normal List'!T215</f>
        <v>TGA</v>
      </c>
      <c r="AA28" s="30">
        <f>'Normal List'!U215</f>
        <v>2</v>
      </c>
      <c r="AB28" s="11">
        <f t="shared" si="0"/>
        <v>0</v>
      </c>
      <c r="AC28" s="32" t="str">
        <f t="shared" si="1"/>
        <v>NaN</v>
      </c>
    </row>
    <row r="29" spans="1:29">
      <c r="A29" s="9">
        <v>28</v>
      </c>
      <c r="B29" s="10">
        <v>1</v>
      </c>
      <c r="C29" s="11">
        <f>'Normal List'!C220</f>
        <v>19.762</v>
      </c>
      <c r="D29" s="11">
        <f>'Normal List'!D220</f>
        <v>22.963100000000001</v>
      </c>
      <c r="E29" s="11">
        <f>'Normal List'!E220</f>
        <v>42.725099999999998</v>
      </c>
      <c r="F29" s="11">
        <f>'Normal List'!F220</f>
        <v>53.7012</v>
      </c>
      <c r="G29" s="11">
        <f>'Normal List'!G220</f>
        <v>21.331</v>
      </c>
      <c r="H29" s="11">
        <f>'Normal List'!H220</f>
        <v>89.5</v>
      </c>
      <c r="I29" s="11">
        <f>'Normal List'!I220</f>
        <v>89.5</v>
      </c>
      <c r="J29" s="11">
        <f>'Normal List'!J220</f>
        <v>94</v>
      </c>
      <c r="K29" s="11">
        <f>'Normal List'!K220</f>
        <v>85</v>
      </c>
      <c r="L29" s="11">
        <f>'Normal List'!L220</f>
        <v>0</v>
      </c>
      <c r="M29" s="11">
        <f>'Normal List'!M220</f>
        <v>0</v>
      </c>
      <c r="N29" s="12">
        <v>2</v>
      </c>
      <c r="O29" s="13">
        <f>AVERAGE('Normal List'!C221:C225)</f>
        <v>20.192499999999999</v>
      </c>
      <c r="P29" s="13">
        <f>AVERAGE('Normal List'!D221:D225)</f>
        <v>36.699919999999999</v>
      </c>
      <c r="Q29" s="13">
        <f>AVERAGE('Normal List'!E221:E225)</f>
        <v>56.892399999999995</v>
      </c>
      <c r="R29" s="13">
        <f>AVERAGE('Normal List'!F221:F225)</f>
        <v>65.015240000000006</v>
      </c>
      <c r="S29" s="13">
        <f>AVERAGE('Normal List'!G221:G225)</f>
        <v>22.19266</v>
      </c>
      <c r="T29" s="10">
        <f>'Normal List'!N221</f>
        <v>250.5</v>
      </c>
      <c r="U29" s="10">
        <f>'Normal List'!O221</f>
        <v>250.5</v>
      </c>
      <c r="V29" s="10">
        <f>'Normal List'!P221</f>
        <v>281</v>
      </c>
      <c r="W29" s="10">
        <f>'Normal List'!Q221</f>
        <v>220</v>
      </c>
      <c r="X29" s="10" t="str">
        <f>'Normal List'!R221</f>
        <v>-</v>
      </c>
      <c r="Y29" s="10" t="str">
        <f>'Normal List'!S221</f>
        <v>NaN</v>
      </c>
      <c r="Z29" s="10" t="str">
        <f>'Normal List'!T221</f>
        <v>TGA</v>
      </c>
      <c r="AA29" s="30">
        <f>'Normal List'!U221</f>
        <v>2</v>
      </c>
      <c r="AB29" s="11" t="str">
        <f t="shared" si="0"/>
        <v>NaN</v>
      </c>
      <c r="AC29" s="32" t="e">
        <f t="shared" si="1"/>
        <v>#VALUE!</v>
      </c>
    </row>
    <row r="30" spans="1:29">
      <c r="A30" s="9">
        <v>29</v>
      </c>
      <c r="B30" s="10">
        <v>1</v>
      </c>
      <c r="C30" s="11">
        <f>'Normal List'!C226</f>
        <v>14.870100000000001</v>
      </c>
      <c r="D30" s="11">
        <f>'Normal List'!D226</f>
        <v>17.8414</v>
      </c>
      <c r="E30" s="11">
        <f>'Normal List'!E226</f>
        <v>32.711399999999998</v>
      </c>
      <c r="F30" s="11">
        <f>'Normal List'!F226</f>
        <v>54.601500000000001</v>
      </c>
      <c r="G30" s="11">
        <f>'Normal List'!G226</f>
        <v>20.803999999999998</v>
      </c>
      <c r="H30" s="11">
        <f>'Normal List'!H226</f>
        <v>107</v>
      </c>
      <c r="I30" s="11">
        <f>'Normal List'!I226</f>
        <v>107</v>
      </c>
      <c r="J30" s="11">
        <f>'Normal List'!J226</f>
        <v>111</v>
      </c>
      <c r="K30" s="11">
        <f>'Normal List'!K226</f>
        <v>103</v>
      </c>
      <c r="L30" s="11">
        <f>'Normal List'!L226</f>
        <v>0</v>
      </c>
      <c r="M30" s="11">
        <f>'Normal List'!M226</f>
        <v>0</v>
      </c>
      <c r="N30" s="12">
        <v>2</v>
      </c>
      <c r="O30" s="13">
        <f>AVERAGE('Normal List'!C227:C231)</f>
        <v>22.842080000000003</v>
      </c>
      <c r="P30" s="13">
        <f>AVERAGE('Normal List'!D227:D231)</f>
        <v>26.397320000000001</v>
      </c>
      <c r="Q30" s="13">
        <f>AVERAGE('Normal List'!E227:E231)</f>
        <v>49.239420000000003</v>
      </c>
      <c r="R30" s="13">
        <f>AVERAGE('Normal List'!F227:F231)</f>
        <v>54.045380000000002</v>
      </c>
      <c r="S30" s="13">
        <f>AVERAGE('Normal List'!G227:G231)</f>
        <v>20.162019999999998</v>
      </c>
      <c r="T30" s="10">
        <f>'Normal List'!N227</f>
        <v>171</v>
      </c>
      <c r="U30" s="10">
        <f>'Normal List'!O227</f>
        <v>159</v>
      </c>
      <c r="V30" s="10">
        <f>'Normal List'!P227</f>
        <v>219</v>
      </c>
      <c r="W30" s="10">
        <f>'Normal List'!Q227</f>
        <v>152</v>
      </c>
      <c r="X30" s="10">
        <f>'Normal List'!R227</f>
        <v>0</v>
      </c>
      <c r="Y30" s="10">
        <f>'Normal List'!S227</f>
        <v>0</v>
      </c>
      <c r="Z30" s="10" t="str">
        <f>'Normal List'!T227</f>
        <v>TGA</v>
      </c>
      <c r="AA30" s="30">
        <f>'Normal List'!U227</f>
        <v>2</v>
      </c>
      <c r="AB30" s="11">
        <f t="shared" si="0"/>
        <v>0</v>
      </c>
      <c r="AC30" s="32" t="str">
        <f t="shared" si="1"/>
        <v>NaN</v>
      </c>
    </row>
    <row r="31" spans="1:29">
      <c r="A31" s="9">
        <v>30</v>
      </c>
      <c r="B31" s="10">
        <v>1</v>
      </c>
      <c r="C31" s="11" t="s">
        <v>7</v>
      </c>
      <c r="D31" s="11" t="s">
        <v>7</v>
      </c>
      <c r="E31" s="11" t="s">
        <v>7</v>
      </c>
      <c r="F31" s="11" t="s">
        <v>7</v>
      </c>
      <c r="G31" s="11">
        <f>'Normal List'!G232</f>
        <v>0</v>
      </c>
      <c r="H31" s="11">
        <f>'Normal List'!H232</f>
        <v>120</v>
      </c>
      <c r="I31" s="11">
        <f>'Normal List'!I232</f>
        <v>120</v>
      </c>
      <c r="J31" s="11">
        <f>'Normal List'!J232</f>
        <v>122</v>
      </c>
      <c r="K31" s="11">
        <f>'Normal List'!K232</f>
        <v>118</v>
      </c>
      <c r="L31" s="11">
        <f>'Normal List'!L232</f>
        <v>0</v>
      </c>
      <c r="M31" s="11">
        <f>'Normal List'!M232</f>
        <v>0</v>
      </c>
      <c r="N31" s="12">
        <v>2</v>
      </c>
      <c r="O31" s="13" t="s">
        <v>7</v>
      </c>
      <c r="P31" s="13" t="s">
        <v>7</v>
      </c>
      <c r="Q31" s="13" t="s">
        <v>7</v>
      </c>
      <c r="R31" s="13" t="s">
        <v>7</v>
      </c>
      <c r="S31" s="13" t="s">
        <v>7</v>
      </c>
      <c r="T31" s="10">
        <f>'Normal List'!N233</f>
        <v>243.71</v>
      </c>
      <c r="U31" s="10">
        <f>'Normal List'!O233</f>
        <v>254</v>
      </c>
      <c r="V31" s="10">
        <f>'Normal List'!P233</f>
        <v>328</v>
      </c>
      <c r="W31" s="10">
        <f>'Normal List'!Q233</f>
        <v>170</v>
      </c>
      <c r="X31" s="10">
        <f>'Normal List'!R233</f>
        <v>2778.8</v>
      </c>
      <c r="Y31" s="10">
        <f>'Normal List'!S233</f>
        <v>3</v>
      </c>
      <c r="Z31" s="10" t="str">
        <f>'Normal List'!T233</f>
        <v>TGA</v>
      </c>
      <c r="AA31" s="30">
        <f>'Normal List'!U233</f>
        <v>2</v>
      </c>
      <c r="AB31" s="11">
        <f t="shared" si="0"/>
        <v>2778.8</v>
      </c>
      <c r="AC31" s="32">
        <f t="shared" si="1"/>
        <v>2778.8</v>
      </c>
    </row>
    <row r="32" spans="1:29">
      <c r="A32" s="9">
        <v>31</v>
      </c>
      <c r="B32" s="10">
        <v>1</v>
      </c>
      <c r="C32" s="11">
        <f>'Normal List'!C237</f>
        <v>21.787099999999999</v>
      </c>
      <c r="D32" s="11">
        <f>'Normal List'!D237</f>
        <v>20.704999999999998</v>
      </c>
      <c r="E32" s="11">
        <f>'Normal List'!E237</f>
        <v>42.491999999999997</v>
      </c>
      <c r="F32" s="11">
        <f>'Normal List'!F237</f>
        <v>48.384599999999999</v>
      </c>
      <c r="G32" s="11">
        <f>'Normal List'!G237</f>
        <v>12.25</v>
      </c>
      <c r="H32" s="11">
        <f>'Normal List'!H237</f>
        <v>92</v>
      </c>
      <c r="I32" s="11">
        <f>'Normal List'!I237</f>
        <v>92</v>
      </c>
      <c r="J32" s="11">
        <f>'Normal List'!J237</f>
        <v>92</v>
      </c>
      <c r="K32" s="11">
        <f>'Normal List'!K237</f>
        <v>92</v>
      </c>
      <c r="L32" s="11">
        <f>'Normal List'!L237</f>
        <v>0</v>
      </c>
      <c r="M32" s="11">
        <f>'Normal List'!M237</f>
        <v>0</v>
      </c>
      <c r="N32" s="12">
        <v>2</v>
      </c>
      <c r="O32" s="13">
        <f>AVERAGE('Normal List'!C238:C241)</f>
        <v>38.825600000000001</v>
      </c>
      <c r="P32" s="13">
        <f>AVERAGE('Normal List'!D238:D241)</f>
        <v>40.419449999999998</v>
      </c>
      <c r="Q32" s="13">
        <f>AVERAGE('Normal List'!E238:E241)</f>
        <v>79.245049999999992</v>
      </c>
      <c r="R32" s="13">
        <f>AVERAGE('Normal List'!F238:F241)</f>
        <v>49.101174999999998</v>
      </c>
      <c r="S32" s="13">
        <f>AVERAGE('Normal List'!G238:G241)</f>
        <v>9.0906249999999993</v>
      </c>
      <c r="T32" s="10">
        <f>'Normal List'!N238</f>
        <v>120.67</v>
      </c>
      <c r="U32" s="10">
        <f>'Normal List'!O238</f>
        <v>124</v>
      </c>
      <c r="V32" s="10">
        <f>'Normal List'!P238</f>
        <v>140</v>
      </c>
      <c r="W32" s="10">
        <f>'Normal List'!Q238</f>
        <v>98</v>
      </c>
      <c r="X32" s="10">
        <f>'Normal List'!R238</f>
        <v>0</v>
      </c>
      <c r="Y32" s="10">
        <f>'Normal List'!S238</f>
        <v>0</v>
      </c>
      <c r="Z32" s="10" t="str">
        <f>'Normal List'!T238</f>
        <v>HLHS</v>
      </c>
      <c r="AA32" s="30">
        <f>'Normal List'!U238</f>
        <v>1</v>
      </c>
      <c r="AB32" s="11">
        <f t="shared" si="0"/>
        <v>0</v>
      </c>
      <c r="AC32" s="32" t="str">
        <f t="shared" si="1"/>
        <v>NaN</v>
      </c>
    </row>
    <row r="33" spans="1:29">
      <c r="A33" s="9">
        <v>32</v>
      </c>
      <c r="B33" s="10">
        <v>1</v>
      </c>
      <c r="C33" s="11">
        <f>'Normal List'!C242</f>
        <v>30.4817</v>
      </c>
      <c r="D33" s="11">
        <f>'Normal List'!D242</f>
        <v>39.189599999999999</v>
      </c>
      <c r="E33" s="11">
        <f>'Normal List'!E242</f>
        <v>69.671199999999999</v>
      </c>
      <c r="F33" s="11">
        <f>'Normal List'!F242</f>
        <v>55.973199999999999</v>
      </c>
      <c r="G33" s="11">
        <f>'Normal List'!G242</f>
        <v>19.314</v>
      </c>
      <c r="H33" s="11">
        <f>'Normal List'!H242</f>
        <v>94</v>
      </c>
      <c r="I33" s="11">
        <f>'Normal List'!I242</f>
        <v>94</v>
      </c>
      <c r="J33" s="11">
        <f>'Normal List'!J242</f>
        <v>94</v>
      </c>
      <c r="K33" s="11">
        <f>'Normal List'!K242</f>
        <v>94</v>
      </c>
      <c r="L33" s="11">
        <f>'Normal List'!L242</f>
        <v>0</v>
      </c>
      <c r="M33" s="11">
        <f>'Normal List'!M242</f>
        <v>0</v>
      </c>
      <c r="N33" s="12">
        <v>2</v>
      </c>
      <c r="O33" s="13">
        <f>AVERAGE('Normal List'!C243:C247)</f>
        <v>23.674919999999997</v>
      </c>
      <c r="P33" s="13">
        <f>AVERAGE('Normal List'!D243:D247)</f>
        <v>31.90306</v>
      </c>
      <c r="Q33" s="13">
        <f>AVERAGE('Normal List'!E243:E247)</f>
        <v>55.577960000000004</v>
      </c>
      <c r="R33" s="13">
        <f>AVERAGE('Normal List'!F243:F247)</f>
        <v>56.672559999999997</v>
      </c>
      <c r="S33" s="13">
        <f>AVERAGE('Normal List'!G243:G247)</f>
        <v>43.664139999999996</v>
      </c>
      <c r="T33" s="10">
        <f>'Normal List'!N243</f>
        <v>172.33</v>
      </c>
      <c r="U33" s="10">
        <f>'Normal List'!O243</f>
        <v>155</v>
      </c>
      <c r="V33" s="10">
        <f>'Normal List'!P243</f>
        <v>257</v>
      </c>
      <c r="W33" s="10">
        <f>'Normal List'!Q243</f>
        <v>142</v>
      </c>
      <c r="X33" s="10">
        <f>'Normal List'!R243</f>
        <v>114.67</v>
      </c>
      <c r="Y33" s="10">
        <f>'Normal List'!S243</f>
        <v>2</v>
      </c>
      <c r="Z33" s="10" t="str">
        <f>'Normal List'!T243</f>
        <v>ToF</v>
      </c>
      <c r="AA33" s="30">
        <f>'Normal List'!U243</f>
        <v>3</v>
      </c>
      <c r="AB33" s="11">
        <f t="shared" si="0"/>
        <v>114.67</v>
      </c>
      <c r="AC33" s="32">
        <f t="shared" si="1"/>
        <v>114.67</v>
      </c>
    </row>
    <row r="34" spans="1:29">
      <c r="A34" s="9">
        <v>33</v>
      </c>
      <c r="B34" s="10">
        <v>1</v>
      </c>
      <c r="C34" s="11" t="s">
        <v>7</v>
      </c>
      <c r="D34" s="11" t="s">
        <v>7</v>
      </c>
      <c r="E34" s="11" t="s">
        <v>7</v>
      </c>
      <c r="F34" s="11" t="s">
        <v>7</v>
      </c>
      <c r="G34" s="11">
        <f>'Normal List'!G248</f>
        <v>28.427</v>
      </c>
      <c r="H34" s="11">
        <f>'Normal List'!H248</f>
        <v>77</v>
      </c>
      <c r="I34" s="11">
        <f>'Normal List'!I248</f>
        <v>77</v>
      </c>
      <c r="J34" s="11">
        <f>'Normal List'!J248</f>
        <v>77</v>
      </c>
      <c r="K34" s="11">
        <f>'Normal List'!K248</f>
        <v>77</v>
      </c>
      <c r="L34" s="11">
        <f>'Normal List'!L248</f>
        <v>0</v>
      </c>
      <c r="M34" s="11">
        <f>'Normal List'!M248</f>
        <v>0</v>
      </c>
      <c r="N34" s="12">
        <v>2</v>
      </c>
      <c r="O34" s="13" t="s">
        <v>7</v>
      </c>
      <c r="P34" s="13" t="s">
        <v>7</v>
      </c>
      <c r="Q34" s="13" t="s">
        <v>7</v>
      </c>
      <c r="R34" s="13" t="s">
        <v>7</v>
      </c>
      <c r="S34" s="13" t="s">
        <v>7</v>
      </c>
      <c r="T34" s="10">
        <f>'Normal List'!N248</f>
        <v>222.5</v>
      </c>
      <c r="U34" s="10">
        <f>'Normal List'!O248</f>
        <v>198</v>
      </c>
      <c r="V34" s="10">
        <f>'Normal List'!P248</f>
        <v>325</v>
      </c>
      <c r="W34" s="10">
        <f>'Normal List'!Q248</f>
        <v>161</v>
      </c>
      <c r="X34" s="10">
        <f>'Normal List'!R248</f>
        <v>0</v>
      </c>
      <c r="Y34" s="10">
        <f>'Normal List'!S248</f>
        <v>0</v>
      </c>
      <c r="Z34" s="10" t="str">
        <f>'Normal List'!T248</f>
        <v>TGA</v>
      </c>
      <c r="AA34" s="30">
        <f>'Normal List'!U248</f>
        <v>2</v>
      </c>
      <c r="AB34" s="11">
        <f t="shared" ref="AB34:AB65" si="2">IF(Y34 = "NaN", "NaN", X34-L34)</f>
        <v>0</v>
      </c>
      <c r="AC34" s="32" t="str">
        <f t="shared" ref="AC34:AC65" si="3">IF(AB34&gt;0,IF(L34=0,AB34/(L34+1),AB34/L34),"NaN")</f>
        <v>NaN</v>
      </c>
    </row>
    <row r="35" spans="1:29">
      <c r="A35" s="9">
        <v>34</v>
      </c>
      <c r="B35" s="10">
        <v>1</v>
      </c>
      <c r="C35" s="11">
        <f>'Normal List'!C249</f>
        <v>16.9223</v>
      </c>
      <c r="D35" s="11">
        <f>'Normal List'!D249</f>
        <v>20.313700000000001</v>
      </c>
      <c r="E35" s="11">
        <f>'Normal List'!E249</f>
        <v>37.235999999999997</v>
      </c>
      <c r="F35" s="11">
        <f>'Normal List'!F249</f>
        <v>54.541600000000003</v>
      </c>
      <c r="G35" s="11">
        <f>'Normal List'!G249</f>
        <v>0</v>
      </c>
      <c r="H35" s="11">
        <f>'Normal List'!H249</f>
        <v>131</v>
      </c>
      <c r="I35" s="11">
        <f>'Normal List'!I249</f>
        <v>131</v>
      </c>
      <c r="J35" s="11">
        <f>'Normal List'!J249</f>
        <v>131</v>
      </c>
      <c r="K35" s="11">
        <f>'Normal List'!K249</f>
        <v>131</v>
      </c>
      <c r="L35" s="11">
        <f>'Normal List'!L249</f>
        <v>0</v>
      </c>
      <c r="M35" s="11">
        <f>'Normal List'!M249</f>
        <v>0</v>
      </c>
      <c r="N35" s="12">
        <v>2</v>
      </c>
      <c r="O35" s="13">
        <f>AVERAGE('Normal List'!C250:C255)</f>
        <v>21.534416666666669</v>
      </c>
      <c r="P35" s="13">
        <f>AVERAGE('Normal List'!D250:D255)</f>
        <v>20.048016666666669</v>
      </c>
      <c r="Q35" s="13">
        <f>AVERAGE('Normal List'!E250:E255)</f>
        <v>41.582466666666669</v>
      </c>
      <c r="R35" s="13">
        <f>AVERAGE('Normal List'!F250:F255)</f>
        <v>48.090766666666667</v>
      </c>
      <c r="S35" s="13">
        <f>AVERAGE('Normal List'!G250:G255)</f>
        <v>49.177</v>
      </c>
      <c r="T35" s="10">
        <f>'Normal List'!N250</f>
        <v>146</v>
      </c>
      <c r="U35" s="10">
        <f>'Normal List'!O250</f>
        <v>148</v>
      </c>
      <c r="V35" s="10">
        <f>'Normal List'!P250</f>
        <v>173</v>
      </c>
      <c r="W35" s="10">
        <f>'Normal List'!Q250</f>
        <v>117</v>
      </c>
      <c r="X35" s="10">
        <f>'Normal List'!R250</f>
        <v>78.05</v>
      </c>
      <c r="Y35" s="10">
        <f>'Normal List'!S250</f>
        <v>2</v>
      </c>
      <c r="Z35" s="10" t="str">
        <f>'Normal List'!T250</f>
        <v>HLHS</v>
      </c>
      <c r="AA35" s="30">
        <f>'Normal List'!U250</f>
        <v>1</v>
      </c>
      <c r="AB35" s="11">
        <f t="shared" si="2"/>
        <v>78.05</v>
      </c>
      <c r="AC35" s="32">
        <f t="shared" si="3"/>
        <v>78.05</v>
      </c>
    </row>
    <row r="36" spans="1:29">
      <c r="A36" s="9">
        <v>35</v>
      </c>
      <c r="B36" s="10">
        <v>1</v>
      </c>
      <c r="C36" s="11">
        <f>'Normal List'!C256</f>
        <v>19.9526</v>
      </c>
      <c r="D36" s="11">
        <f>'Normal List'!D256</f>
        <v>22.341999999999999</v>
      </c>
      <c r="E36" s="11">
        <f>'Normal List'!E256</f>
        <v>42.294600000000003</v>
      </c>
      <c r="F36" s="11">
        <f>'Normal List'!F256</f>
        <v>51.988199999999999</v>
      </c>
      <c r="G36" s="11">
        <f>'Normal List'!G256</f>
        <v>21.006</v>
      </c>
      <c r="H36" s="33">
        <f>'Normal List'!H256</f>
        <v>86</v>
      </c>
      <c r="I36" s="11">
        <f>'Normal List'!I256</f>
        <v>86</v>
      </c>
      <c r="J36" s="11">
        <f>'Normal List'!J256</f>
        <v>89</v>
      </c>
      <c r="K36" s="11">
        <f>'Normal List'!K256</f>
        <v>83</v>
      </c>
      <c r="L36" s="11">
        <f>'Normal List'!L256</f>
        <v>0</v>
      </c>
      <c r="M36" s="11">
        <f>'Normal List'!M256</f>
        <v>0</v>
      </c>
      <c r="N36" s="12">
        <v>2</v>
      </c>
      <c r="O36" s="13">
        <f>AVERAGE('Normal List'!C257:C261)</f>
        <v>27.089100000000002</v>
      </c>
      <c r="P36" s="13">
        <f>AVERAGE('Normal List'!D257:D261)</f>
        <v>42.776159999999997</v>
      </c>
      <c r="Q36" s="13">
        <f>AVERAGE('Normal List'!E257:E261)</f>
        <v>69.865260000000006</v>
      </c>
      <c r="R36" s="13">
        <f>AVERAGE('Normal List'!F257:F261)</f>
        <v>61.001700000000007</v>
      </c>
      <c r="S36" s="13">
        <f>AVERAGE('Normal List'!G257:G261)</f>
        <v>12.630880000000001</v>
      </c>
      <c r="T36" s="10">
        <f>'Normal List'!N257</f>
        <v>290.67</v>
      </c>
      <c r="U36" s="10">
        <f>'Normal List'!O257</f>
        <v>209</v>
      </c>
      <c r="V36" s="10">
        <f>'Normal List'!P257</f>
        <v>558</v>
      </c>
      <c r="W36" s="10">
        <f>'Normal List'!Q257</f>
        <v>142</v>
      </c>
      <c r="X36" s="10">
        <f>'Normal List'!R257</f>
        <v>0</v>
      </c>
      <c r="Y36" s="10">
        <f>'Normal List'!S257</f>
        <v>0</v>
      </c>
      <c r="Z36" s="10" t="str">
        <f>'Normal List'!T257</f>
        <v>TGA</v>
      </c>
      <c r="AA36" s="30">
        <f>'Normal List'!U257</f>
        <v>2</v>
      </c>
      <c r="AB36" s="11">
        <f t="shared" si="2"/>
        <v>0</v>
      </c>
      <c r="AC36" s="32" t="str">
        <f t="shared" si="3"/>
        <v>NaN</v>
      </c>
    </row>
    <row r="37" spans="1:29">
      <c r="A37" s="9">
        <v>36</v>
      </c>
      <c r="B37" s="10">
        <v>1</v>
      </c>
      <c r="C37" s="11">
        <f>'Normal List'!C262</f>
        <v>19.959199999999999</v>
      </c>
      <c r="D37" s="11">
        <f>'Normal List'!D262</f>
        <v>14.898199999999999</v>
      </c>
      <c r="E37" s="11">
        <f>'Normal List'!E262</f>
        <v>34.857300000000002</v>
      </c>
      <c r="F37" s="11">
        <f>'Normal List'!F262</f>
        <v>42.616300000000003</v>
      </c>
      <c r="G37" s="11">
        <f>'Normal List'!G262</f>
        <v>49.155999999999999</v>
      </c>
      <c r="H37" s="11">
        <f>'Normal List'!H262</f>
        <v>84.5</v>
      </c>
      <c r="I37" s="11">
        <f>'Normal List'!I262</f>
        <v>84.5</v>
      </c>
      <c r="J37" s="11">
        <f>'Normal List'!J262</f>
        <v>88</v>
      </c>
      <c r="K37" s="11">
        <f>'Normal List'!K262</f>
        <v>81</v>
      </c>
      <c r="L37" s="11">
        <f>'Normal List'!L262</f>
        <v>0</v>
      </c>
      <c r="M37" s="11">
        <f>'Normal List'!M262</f>
        <v>0</v>
      </c>
      <c r="N37" s="12">
        <v>2</v>
      </c>
      <c r="O37" s="13">
        <f>AVERAGE('Normal List'!C263:C268)</f>
        <v>20.005549999999999</v>
      </c>
      <c r="P37" s="13">
        <f>AVERAGE('Normal List'!D263:D268)</f>
        <v>25.792216666666665</v>
      </c>
      <c r="Q37" s="13">
        <f>AVERAGE('Normal List'!E263:E268)</f>
        <v>45.797750000000008</v>
      </c>
      <c r="R37" s="13">
        <f>AVERAGE('Normal List'!F263:F268)</f>
        <v>56.056966666666661</v>
      </c>
      <c r="S37" s="13">
        <f>AVERAGE('Normal List'!G263:G268)</f>
        <v>33.043716666666661</v>
      </c>
      <c r="T37" s="10">
        <f>'Normal List'!N263</f>
        <v>110.5</v>
      </c>
      <c r="U37" s="10">
        <f>'Normal List'!O263</f>
        <v>89</v>
      </c>
      <c r="V37" s="10">
        <f>'Normal List'!P263</f>
        <v>189</v>
      </c>
      <c r="W37" s="10">
        <f>'Normal List'!Q263</f>
        <v>75</v>
      </c>
      <c r="X37" s="10">
        <f>'Normal List'!R263</f>
        <v>65.209999999999994</v>
      </c>
      <c r="Y37" s="10">
        <f>'Normal List'!S263</f>
        <v>1</v>
      </c>
      <c r="Z37" s="10" t="str">
        <f>'Normal List'!T263</f>
        <v>DILV</v>
      </c>
      <c r="AA37" s="30">
        <f>'Normal List'!U263</f>
        <v>5</v>
      </c>
      <c r="AB37" s="11">
        <f t="shared" si="2"/>
        <v>65.209999999999994</v>
      </c>
      <c r="AC37" s="32">
        <f t="shared" si="3"/>
        <v>65.209999999999994</v>
      </c>
    </row>
    <row r="38" spans="1:29">
      <c r="A38" s="9">
        <v>37</v>
      </c>
      <c r="B38" s="10">
        <v>1</v>
      </c>
      <c r="C38" s="11">
        <f>'Normal List'!C269</f>
        <v>23.7486</v>
      </c>
      <c r="D38" s="11">
        <f>'Normal List'!D269</f>
        <v>20.450099999999999</v>
      </c>
      <c r="E38" s="11">
        <f>'Normal List'!E269</f>
        <v>44.198799999999999</v>
      </c>
      <c r="F38" s="11">
        <f>'Normal List'!F269</f>
        <v>46.0548</v>
      </c>
      <c r="G38" s="11">
        <f>'Normal List'!G269</f>
        <v>21.355</v>
      </c>
      <c r="H38" s="11">
        <f>'Normal List'!H269</f>
        <v>105</v>
      </c>
      <c r="I38" s="11">
        <f>'Normal List'!I269</f>
        <v>105</v>
      </c>
      <c r="J38" s="11">
        <f>'Normal List'!J269</f>
        <v>107</v>
      </c>
      <c r="K38" s="11">
        <f>'Normal List'!K269</f>
        <v>103</v>
      </c>
      <c r="L38" s="11">
        <f>'Normal List'!L269</f>
        <v>0</v>
      </c>
      <c r="M38" s="11">
        <f>'Normal List'!M269</f>
        <v>0</v>
      </c>
      <c r="N38" s="12">
        <v>2</v>
      </c>
      <c r="O38" s="13">
        <f>AVERAGE('Normal List'!C270:C275)</f>
        <v>36.630716666666665</v>
      </c>
      <c r="P38" s="13">
        <f>AVERAGE('Normal List'!D270:D275)</f>
        <v>31.689466666666664</v>
      </c>
      <c r="Q38" s="13">
        <f>AVERAGE('Normal List'!E270:E275)</f>
        <v>68.320183333333333</v>
      </c>
      <c r="R38" s="13">
        <f>AVERAGE('Normal List'!F270:F275)</f>
        <v>46.864366666666676</v>
      </c>
      <c r="S38" s="13">
        <f>AVERAGE('Normal List'!G270:G275)</f>
        <v>21.2498</v>
      </c>
      <c r="T38" s="10">
        <f>'Normal List'!N270</f>
        <v>270.86</v>
      </c>
      <c r="U38" s="10">
        <f>'Normal List'!O270</f>
        <v>276</v>
      </c>
      <c r="V38" s="10">
        <f>'Normal List'!P270</f>
        <v>390</v>
      </c>
      <c r="W38" s="10">
        <f>'Normal List'!Q270</f>
        <v>136</v>
      </c>
      <c r="X38" s="10">
        <f>'Normal List'!R270</f>
        <v>163.88</v>
      </c>
      <c r="Y38" s="10">
        <f>'Normal List'!S270</f>
        <v>2</v>
      </c>
      <c r="Z38" s="10" t="str">
        <f>'Normal List'!T270</f>
        <v>HLHS</v>
      </c>
      <c r="AA38" s="30">
        <f>'Normal List'!U270</f>
        <v>1</v>
      </c>
      <c r="AB38" s="11">
        <f t="shared" si="2"/>
        <v>163.88</v>
      </c>
      <c r="AC38" s="32">
        <f t="shared" si="3"/>
        <v>163.88</v>
      </c>
    </row>
    <row r="39" spans="1:29">
      <c r="A39" s="9">
        <v>38</v>
      </c>
      <c r="B39" s="10">
        <v>1</v>
      </c>
      <c r="C39" s="11">
        <f>'Normal List'!C276</f>
        <v>13.2041</v>
      </c>
      <c r="D39" s="11">
        <f>'Normal List'!D276</f>
        <v>6.8244999999999996</v>
      </c>
      <c r="E39" s="11">
        <f>'Normal List'!E276</f>
        <v>20.028600000000001</v>
      </c>
      <c r="F39" s="11">
        <f>'Normal List'!F276</f>
        <v>34.182000000000002</v>
      </c>
      <c r="G39" s="11">
        <f>'Normal List'!G276</f>
        <v>21.8</v>
      </c>
      <c r="H39" s="11">
        <f>'Normal List'!H276</f>
        <v>83</v>
      </c>
      <c r="I39" s="11">
        <f>'Normal List'!I276</f>
        <v>83</v>
      </c>
      <c r="J39" s="11">
        <f>'Normal List'!J276</f>
        <v>83</v>
      </c>
      <c r="K39" s="11">
        <f>'Normal List'!K276</f>
        <v>83</v>
      </c>
      <c r="L39" s="11">
        <f>'Normal List'!L276</f>
        <v>0</v>
      </c>
      <c r="M39" s="11">
        <f>'Normal List'!M276</f>
        <v>0</v>
      </c>
      <c r="N39" s="12">
        <v>2</v>
      </c>
      <c r="O39" s="13">
        <f>AVERAGE('Normal List'!C277:C282)</f>
        <v>28.03296666666667</v>
      </c>
      <c r="P39" s="13">
        <f>AVERAGE('Normal List'!D277:D282)</f>
        <v>24.571400000000001</v>
      </c>
      <c r="Q39" s="13">
        <f>AVERAGE('Normal List'!E277:E282)</f>
        <v>52.604366666666671</v>
      </c>
      <c r="R39" s="13">
        <f>AVERAGE('Normal List'!F277:F282)</f>
        <v>46.959166666666668</v>
      </c>
      <c r="S39" s="13">
        <f>AVERAGE('Normal List'!G277:G282)</f>
        <v>15.951316666666665</v>
      </c>
      <c r="T39" s="10">
        <f>'Normal List'!N277</f>
        <v>329.4</v>
      </c>
      <c r="U39" s="10">
        <f>'Normal List'!O277</f>
        <v>350</v>
      </c>
      <c r="V39" s="10">
        <f>'Normal List'!P277</f>
        <v>455</v>
      </c>
      <c r="W39" s="10">
        <f>'Normal List'!Q277</f>
        <v>161</v>
      </c>
      <c r="X39" s="10">
        <f>'Normal List'!R277</f>
        <v>49.64</v>
      </c>
      <c r="Y39" s="10">
        <f>'Normal List'!S277</f>
        <v>1</v>
      </c>
      <c r="Z39" s="10" t="str">
        <f>'Normal List'!T277</f>
        <v>HLHS</v>
      </c>
      <c r="AA39" s="30">
        <f>'Normal List'!U277</f>
        <v>1</v>
      </c>
      <c r="AB39" s="11">
        <f t="shared" si="2"/>
        <v>49.64</v>
      </c>
      <c r="AC39" s="32">
        <f t="shared" si="3"/>
        <v>49.64</v>
      </c>
    </row>
    <row r="40" spans="1:29">
      <c r="A40" s="9">
        <v>39</v>
      </c>
      <c r="B40" s="10">
        <v>1</v>
      </c>
      <c r="C40" s="11">
        <f>'Normal List'!C283</f>
        <v>8.6283999999999992</v>
      </c>
      <c r="D40" s="11">
        <f>'Normal List'!D283</f>
        <v>26.7514</v>
      </c>
      <c r="E40" s="11">
        <f>'Normal List'!E283</f>
        <v>35.379800000000003</v>
      </c>
      <c r="F40" s="11">
        <f>'Normal List'!F283</f>
        <v>75.653099999999995</v>
      </c>
      <c r="G40" s="11">
        <f>'Normal List'!G283</f>
        <v>7.51</v>
      </c>
      <c r="H40" s="11">
        <f>'Normal List'!H283</f>
        <v>111</v>
      </c>
      <c r="I40" s="11">
        <f>'Normal List'!I283</f>
        <v>111</v>
      </c>
      <c r="J40" s="11">
        <f>'Normal List'!J283</f>
        <v>111</v>
      </c>
      <c r="K40" s="11">
        <f>'Normal List'!K283</f>
        <v>111</v>
      </c>
      <c r="L40" s="11">
        <f>'Normal List'!L283</f>
        <v>0</v>
      </c>
      <c r="M40" s="11">
        <f>'Normal List'!M283</f>
        <v>0</v>
      </c>
      <c r="N40" s="12">
        <v>2</v>
      </c>
      <c r="O40" s="13">
        <f>AVERAGE('Normal List'!C284:C288)</f>
        <v>17.162479999999999</v>
      </c>
      <c r="P40" s="13">
        <f>AVERAGE('Normal List'!D284:D288)</f>
        <v>29.17794</v>
      </c>
      <c r="Q40" s="13">
        <f>AVERAGE('Normal List'!E284:E288)</f>
        <v>46.340440000000001</v>
      </c>
      <c r="R40" s="13">
        <f>AVERAGE('Normal List'!F284:F288)</f>
        <v>62.494960000000006</v>
      </c>
      <c r="S40" s="13">
        <f>AVERAGE('Normal List'!G284:G288)</f>
        <v>19.443940000000005</v>
      </c>
      <c r="T40" s="10">
        <f>'Normal List'!N284</f>
        <v>206.71</v>
      </c>
      <c r="U40" s="10">
        <f>'Normal List'!O284</f>
        <v>132</v>
      </c>
      <c r="V40" s="10">
        <f>'Normal List'!P284</f>
        <v>384</v>
      </c>
      <c r="W40" s="10">
        <f>'Normal List'!Q284</f>
        <v>113</v>
      </c>
      <c r="X40" s="10">
        <f>'Normal List'!R284</f>
        <v>166.79</v>
      </c>
      <c r="Y40" s="10">
        <f>'Normal List'!S284</f>
        <v>2</v>
      </c>
      <c r="Z40" s="10" t="str">
        <f>'Normal List'!T284</f>
        <v>Aortic Anomaly</v>
      </c>
      <c r="AA40" s="30">
        <f>'Normal List'!U284</f>
        <v>4</v>
      </c>
      <c r="AB40" s="11">
        <f t="shared" si="2"/>
        <v>166.79</v>
      </c>
      <c r="AC40" s="32">
        <f t="shared" si="3"/>
        <v>166.79</v>
      </c>
    </row>
    <row r="41" spans="1:29">
      <c r="A41" s="9">
        <v>40</v>
      </c>
      <c r="B41" s="10">
        <v>1</v>
      </c>
      <c r="C41" s="11">
        <f>'Normal List'!C289</f>
        <v>13.4146</v>
      </c>
      <c r="D41" s="11">
        <f>'Normal List'!D289</f>
        <v>23.607600000000001</v>
      </c>
      <c r="E41" s="11">
        <f>'Normal List'!E289</f>
        <v>37.022100000000002</v>
      </c>
      <c r="F41" s="11">
        <f>'Normal List'!F289</f>
        <v>63.779200000000003</v>
      </c>
      <c r="G41" s="11">
        <f>'Normal List'!G289</f>
        <v>24.760999999999999</v>
      </c>
      <c r="H41" s="11">
        <f>'Normal List'!H289</f>
        <v>121.5</v>
      </c>
      <c r="I41" s="11">
        <f>'Normal List'!I289</f>
        <v>121.5</v>
      </c>
      <c r="J41" s="11">
        <f>'Normal List'!J289</f>
        <v>122</v>
      </c>
      <c r="K41" s="11">
        <f>'Normal List'!K289</f>
        <v>121</v>
      </c>
      <c r="L41" s="11">
        <f>'Normal List'!L289</f>
        <v>16.91</v>
      </c>
      <c r="M41" s="11">
        <f>'Normal List'!M289</f>
        <v>1</v>
      </c>
      <c r="N41" s="12">
        <v>2</v>
      </c>
      <c r="O41" s="13">
        <f>AVERAGE('Normal List'!C290:C296)</f>
        <v>23.090871428571429</v>
      </c>
      <c r="P41" s="13">
        <f>AVERAGE('Normal List'!D290:D296)</f>
        <v>36.690642857142862</v>
      </c>
      <c r="Q41" s="13">
        <f>AVERAGE('Normal List'!E290:E296)</f>
        <v>59.781557142857146</v>
      </c>
      <c r="R41" s="13">
        <f>AVERAGE('Normal List'!F290:F296)</f>
        <v>61.213285714285711</v>
      </c>
      <c r="S41" s="13">
        <f>AVERAGE('Normal List'!G290:G296)</f>
        <v>162.18134285714288</v>
      </c>
      <c r="T41" s="10">
        <f>'Normal List'!N290</f>
        <v>164.83</v>
      </c>
      <c r="U41" s="10">
        <f>'Normal List'!O290</f>
        <v>169.5</v>
      </c>
      <c r="V41" s="10">
        <f>'Normal List'!P290</f>
        <v>178</v>
      </c>
      <c r="W41" s="10">
        <f>'Normal List'!Q290</f>
        <v>147</v>
      </c>
      <c r="X41" s="10">
        <f>'Normal List'!R290</f>
        <v>37.54</v>
      </c>
      <c r="Y41" s="10">
        <f>'Normal List'!S290</f>
        <v>1</v>
      </c>
      <c r="Z41" s="10" t="str">
        <f>'Normal List'!T290</f>
        <v>Heterotaxia</v>
      </c>
      <c r="AA41" s="30">
        <f>'Normal List'!U290</f>
        <v>5</v>
      </c>
      <c r="AB41" s="11">
        <f t="shared" si="2"/>
        <v>20.63</v>
      </c>
      <c r="AC41" s="32">
        <f t="shared" si="3"/>
        <v>1.2199881726788881</v>
      </c>
    </row>
    <row r="42" spans="1:29">
      <c r="A42" s="9">
        <v>41</v>
      </c>
      <c r="B42" s="10">
        <v>1</v>
      </c>
      <c r="C42" s="11">
        <f>'Normal List'!C297</f>
        <v>15.019399999999999</v>
      </c>
      <c r="D42" s="11">
        <f>'Normal List'!D297</f>
        <v>15.3317</v>
      </c>
      <c r="E42" s="11">
        <f>'Normal List'!E297</f>
        <v>30.351199999999999</v>
      </c>
      <c r="F42" s="11">
        <f>'Normal List'!F297</f>
        <v>50.693100000000001</v>
      </c>
      <c r="G42" s="11">
        <f>'Normal List'!G297</f>
        <v>63.929200000000002</v>
      </c>
      <c r="H42" s="11">
        <f>'Normal List'!H297</f>
        <v>136.5</v>
      </c>
      <c r="I42" s="11">
        <f>'Normal List'!I297</f>
        <v>136.5</v>
      </c>
      <c r="J42" s="11">
        <f>'Normal List'!J297</f>
        <v>160</v>
      </c>
      <c r="K42" s="11">
        <f>'Normal List'!K297</f>
        <v>113</v>
      </c>
      <c r="L42" s="11">
        <f>'Normal List'!L297</f>
        <v>0</v>
      </c>
      <c r="M42" s="11">
        <f>'Normal List'!M297</f>
        <v>0</v>
      </c>
      <c r="N42" s="12">
        <v>2</v>
      </c>
      <c r="O42" s="13">
        <f>AVERAGE('Normal List'!C298:C300)</f>
        <v>30.915533333333332</v>
      </c>
      <c r="P42" s="13">
        <f>AVERAGE('Normal List'!D298:D300)</f>
        <v>28.344566666666669</v>
      </c>
      <c r="Q42" s="13">
        <f>AVERAGE('Normal List'!E298:E300)</f>
        <v>59.26006666666666</v>
      </c>
      <c r="R42" s="13">
        <f>AVERAGE('Normal List'!F298:F300)</f>
        <v>47.961666666666666</v>
      </c>
      <c r="S42" s="13">
        <f>AVERAGE('Normal List'!G298:G300)</f>
        <v>367.1303666666667</v>
      </c>
      <c r="T42" s="10">
        <f>'Normal List'!N298</f>
        <v>180</v>
      </c>
      <c r="U42" s="10">
        <f>'Normal List'!O298</f>
        <v>181</v>
      </c>
      <c r="V42" s="10">
        <f>'Normal List'!P298</f>
        <v>224</v>
      </c>
      <c r="W42" s="10">
        <f>'Normal List'!Q298</f>
        <v>135</v>
      </c>
      <c r="X42" s="10">
        <f>'Normal List'!R298</f>
        <v>200.86</v>
      </c>
      <c r="Y42" s="10">
        <f>'Normal List'!S298</f>
        <v>2</v>
      </c>
      <c r="Z42" s="10" t="str">
        <f>'Normal List'!T298</f>
        <v>HLHS</v>
      </c>
      <c r="AA42" s="30">
        <f>'Normal List'!U298</f>
        <v>1</v>
      </c>
      <c r="AB42" s="11">
        <f t="shared" si="2"/>
        <v>200.86</v>
      </c>
      <c r="AC42" s="32">
        <f t="shared" si="3"/>
        <v>200.86</v>
      </c>
    </row>
    <row r="43" spans="1:29">
      <c r="A43" s="9">
        <v>42</v>
      </c>
      <c r="B43" s="10">
        <v>1</v>
      </c>
      <c r="C43" s="11">
        <f>'Normal List'!C301</f>
        <v>15.943</v>
      </c>
      <c r="D43" s="11">
        <f>'Normal List'!D301</f>
        <v>13.300800000000001</v>
      </c>
      <c r="E43" s="11">
        <f>'Normal List'!E301</f>
        <v>29.2438</v>
      </c>
      <c r="F43" s="11">
        <f>'Normal List'!F301</f>
        <v>45.418599999999998</v>
      </c>
      <c r="G43" s="11">
        <f>'Normal List'!G301</f>
        <v>15.176</v>
      </c>
      <c r="H43" s="11">
        <f>'Normal List'!H301</f>
        <v>77</v>
      </c>
      <c r="I43" s="11">
        <f>'Normal List'!I301</f>
        <v>77</v>
      </c>
      <c r="J43" s="11">
        <f>'Normal List'!J301</f>
        <v>77</v>
      </c>
      <c r="K43" s="11">
        <f>'Normal List'!K301</f>
        <v>77</v>
      </c>
      <c r="L43" s="11">
        <f>'Normal List'!L301</f>
        <v>0</v>
      </c>
      <c r="M43" s="11">
        <f>'Normal List'!M301</f>
        <v>0</v>
      </c>
      <c r="N43" s="12">
        <v>2</v>
      </c>
      <c r="O43" s="13">
        <f>AVERAGE('Normal List'!C302:C306)</f>
        <v>30.038040000000002</v>
      </c>
      <c r="P43" s="13">
        <f>AVERAGE('Normal List'!D302:D306)</f>
        <v>26.308100000000003</v>
      </c>
      <c r="Q43" s="13">
        <f>AVERAGE('Normal List'!E302:E306)</f>
        <v>56.346120000000006</v>
      </c>
      <c r="R43" s="13">
        <f>AVERAGE('Normal List'!F302:F306)</f>
        <v>46.155479999999997</v>
      </c>
      <c r="S43" s="13">
        <f>AVERAGE('Normal List'!G302:G306)</f>
        <v>17.40915</v>
      </c>
      <c r="T43" s="10">
        <f>'Normal List'!N302</f>
        <v>148.33000000000001</v>
      </c>
      <c r="U43" s="10">
        <f>'Normal List'!O302</f>
        <v>144</v>
      </c>
      <c r="V43" s="10">
        <f>'Normal List'!P302</f>
        <v>166</v>
      </c>
      <c r="W43" s="10">
        <f>'Normal List'!Q302</f>
        <v>136</v>
      </c>
      <c r="X43" s="10">
        <f>'Normal List'!R302</f>
        <v>213.01</v>
      </c>
      <c r="Y43" s="10">
        <f>'Normal List'!S302</f>
        <v>2</v>
      </c>
      <c r="Z43" s="10" t="str">
        <f>'Normal List'!T302</f>
        <v>HLHS</v>
      </c>
      <c r="AA43" s="30">
        <f>'Normal List'!U302</f>
        <v>1</v>
      </c>
      <c r="AB43" s="11">
        <f t="shared" si="2"/>
        <v>213.01</v>
      </c>
      <c r="AC43" s="32">
        <f t="shared" si="3"/>
        <v>213.01</v>
      </c>
    </row>
    <row r="44" spans="1:29">
      <c r="A44" s="9">
        <v>43</v>
      </c>
      <c r="B44" s="10">
        <v>1</v>
      </c>
      <c r="C44" s="11">
        <f>'Normal List'!C307</f>
        <v>18.902899999999999</v>
      </c>
      <c r="D44" s="11">
        <f>'Normal List'!D307</f>
        <v>50.23</v>
      </c>
      <c r="E44" s="11">
        <f>'Normal List'!E307</f>
        <v>69.132999999999996</v>
      </c>
      <c r="F44" s="11">
        <f>'Normal List'!F307</f>
        <v>72.788899999999998</v>
      </c>
      <c r="G44" s="11">
        <f>'Normal List'!G307</f>
        <v>8.0250000000000004</v>
      </c>
      <c r="H44" s="11">
        <f>'Normal List'!H307</f>
        <v>105</v>
      </c>
      <c r="I44" s="11">
        <f>'Normal List'!I307</f>
        <v>105</v>
      </c>
      <c r="J44" s="11">
        <f>'Normal List'!J307</f>
        <v>115</v>
      </c>
      <c r="K44" s="11">
        <f>'Normal List'!K307</f>
        <v>95</v>
      </c>
      <c r="L44" s="11">
        <f>'Normal List'!L307</f>
        <v>0</v>
      </c>
      <c r="M44" s="11">
        <f>'Normal List'!M307</f>
        <v>0</v>
      </c>
      <c r="N44" s="12">
        <v>2</v>
      </c>
      <c r="O44" s="13">
        <f>AVERAGE('Normal List'!C308:C310)</f>
        <v>40.06433333333333</v>
      </c>
      <c r="P44" s="13">
        <f>AVERAGE('Normal List'!D308:D310)</f>
        <v>43.711066666666675</v>
      </c>
      <c r="Q44" s="13">
        <f>AVERAGE('Normal List'!E308:E310)</f>
        <v>83.77536666666667</v>
      </c>
      <c r="R44" s="13">
        <f>AVERAGE('Normal List'!F308:F310)</f>
        <v>52.243966666666665</v>
      </c>
      <c r="S44" s="13">
        <f>AVERAGE('Normal List'!G308:G310)</f>
        <v>5.5076000000000001</v>
      </c>
      <c r="T44" s="10">
        <f>'Normal List'!N308</f>
        <v>277.83</v>
      </c>
      <c r="U44" s="10">
        <f>'Normal List'!O308</f>
        <v>282</v>
      </c>
      <c r="V44" s="10">
        <f>'Normal List'!P308</f>
        <v>313</v>
      </c>
      <c r="W44" s="10">
        <f>'Normal List'!Q308</f>
        <v>232</v>
      </c>
      <c r="X44" s="10">
        <f>'Normal List'!R308</f>
        <v>142.57</v>
      </c>
      <c r="Y44" s="10">
        <f>'Normal List'!S308</f>
        <v>2</v>
      </c>
      <c r="Z44" s="10" t="str">
        <f>'Normal List'!T308</f>
        <v>Aortic Anomaly</v>
      </c>
      <c r="AA44" s="30">
        <f>'Normal List'!U308</f>
        <v>4</v>
      </c>
      <c r="AB44" s="11">
        <f t="shared" si="2"/>
        <v>142.57</v>
      </c>
      <c r="AC44" s="32">
        <f t="shared" si="3"/>
        <v>142.57</v>
      </c>
    </row>
    <row r="45" spans="1:29">
      <c r="A45" s="9">
        <v>44</v>
      </c>
      <c r="B45" s="10">
        <v>1</v>
      </c>
      <c r="C45" s="11">
        <f>'Normal List'!C311</f>
        <v>26.571100000000001</v>
      </c>
      <c r="D45" s="11">
        <f>'Normal List'!D311</f>
        <v>27.180199999999999</v>
      </c>
      <c r="E45" s="11">
        <f>'Normal List'!E311</f>
        <v>53.751300000000001</v>
      </c>
      <c r="F45" s="11">
        <f>'Normal List'!F311</f>
        <v>50.505600000000001</v>
      </c>
      <c r="G45" s="11">
        <f>'Normal List'!G311</f>
        <v>7.1829999999999998</v>
      </c>
      <c r="H45" s="11">
        <f>'Normal List'!H311</f>
        <v>83.5</v>
      </c>
      <c r="I45" s="11">
        <f>'Normal List'!I311</f>
        <v>83.5</v>
      </c>
      <c r="J45" s="11">
        <f>'Normal List'!J311</f>
        <v>85</v>
      </c>
      <c r="K45" s="11">
        <f>'Normal List'!K311</f>
        <v>82</v>
      </c>
      <c r="L45" s="11">
        <f>'Normal List'!L311</f>
        <v>0</v>
      </c>
      <c r="M45" s="11">
        <f>'Normal List'!M311</f>
        <v>0</v>
      </c>
      <c r="N45" s="12">
        <v>2</v>
      </c>
      <c r="O45" s="13">
        <f>AVERAGE('Normal List'!C312:C316)</f>
        <v>34.017139999999998</v>
      </c>
      <c r="P45" s="13">
        <f>AVERAGE('Normal List'!D312:D316)</f>
        <v>32.051040000000008</v>
      </c>
      <c r="Q45" s="13">
        <f>AVERAGE('Normal List'!E312:E316)</f>
        <v>66.068179999999998</v>
      </c>
      <c r="R45" s="13">
        <f>AVERAGE('Normal List'!F312:F316)</f>
        <v>48.611080000000001</v>
      </c>
      <c r="S45" s="13">
        <f>AVERAGE('Normal List'!G312:G316)</f>
        <v>8.6563800000000022</v>
      </c>
      <c r="T45" s="10">
        <f>'Normal List'!N312</f>
        <v>203</v>
      </c>
      <c r="U45" s="10">
        <f>'Normal List'!O312</f>
        <v>129</v>
      </c>
      <c r="V45" s="10">
        <f>'Normal List'!P312</f>
        <v>434</v>
      </c>
      <c r="W45" s="10">
        <f>'Normal List'!Q312</f>
        <v>80</v>
      </c>
      <c r="X45" s="10">
        <f>'Normal List'!R312</f>
        <v>26.24</v>
      </c>
      <c r="Y45" s="10">
        <f>'Normal List'!S312</f>
        <v>1</v>
      </c>
      <c r="Z45" s="10" t="str">
        <f>'Normal List'!T312</f>
        <v>HLHS</v>
      </c>
      <c r="AA45" s="30">
        <f>'Normal List'!U312</f>
        <v>1</v>
      </c>
      <c r="AB45" s="11">
        <f t="shared" si="2"/>
        <v>26.24</v>
      </c>
      <c r="AC45" s="32">
        <f t="shared" si="3"/>
        <v>26.24</v>
      </c>
    </row>
    <row r="46" spans="1:29">
      <c r="A46" s="9">
        <v>45</v>
      </c>
      <c r="B46" s="10">
        <v>1</v>
      </c>
      <c r="C46" s="11">
        <f>'Normal List'!C317</f>
        <v>14.752700000000001</v>
      </c>
      <c r="D46" s="11">
        <f>'Normal List'!D317</f>
        <v>4.0663</v>
      </c>
      <c r="E46" s="11">
        <f>'Normal List'!E317</f>
        <v>18.819099999999999</v>
      </c>
      <c r="F46" s="11">
        <f>'Normal List'!F317</f>
        <v>19.438300000000002</v>
      </c>
      <c r="G46" s="11" t="str">
        <f>'Normal List'!G317</f>
        <v>NaN</v>
      </c>
      <c r="H46" s="11">
        <f>'Normal List'!H317</f>
        <v>82</v>
      </c>
      <c r="I46" s="11">
        <f>'Normal List'!I317</f>
        <v>82</v>
      </c>
      <c r="J46" s="11">
        <f>'Normal List'!J317</f>
        <v>82</v>
      </c>
      <c r="K46" s="11">
        <f>'Normal List'!K317</f>
        <v>82</v>
      </c>
      <c r="L46" s="11">
        <f>'Normal List'!L317</f>
        <v>289.69</v>
      </c>
      <c r="M46" s="11">
        <f>'Normal List'!M317</f>
        <v>2</v>
      </c>
      <c r="N46" s="12">
        <v>2</v>
      </c>
      <c r="O46" s="13">
        <f>AVERAGE('Normal List'!C318:C322)</f>
        <v>39.469059999999999</v>
      </c>
      <c r="P46" s="13">
        <f>AVERAGE('Normal List'!D318:D322)</f>
        <v>19.913359999999997</v>
      </c>
      <c r="Q46" s="13">
        <f>AVERAGE('Normal List'!E318:E322)</f>
        <v>59.382439999999995</v>
      </c>
      <c r="R46" s="13">
        <f>AVERAGE('Normal List'!F318:F322)</f>
        <v>32.262919999999994</v>
      </c>
      <c r="S46" s="13">
        <f>AVERAGE('Normal List'!G318:G322)</f>
        <v>10.20862</v>
      </c>
      <c r="T46" s="10">
        <f>'Normal List'!N318</f>
        <v>409.5</v>
      </c>
      <c r="U46" s="10">
        <f>'Normal List'!O318</f>
        <v>408.5</v>
      </c>
      <c r="V46" s="10">
        <f>'Normal List'!P318</f>
        <v>431</v>
      </c>
      <c r="W46" s="10">
        <f>'Normal List'!Q318</f>
        <v>390</v>
      </c>
      <c r="X46" s="10">
        <f>'Normal List'!R318</f>
        <v>2018.74</v>
      </c>
      <c r="Y46" s="10">
        <f>'Normal List'!S318</f>
        <v>3</v>
      </c>
      <c r="Z46" s="10" t="str">
        <f>'Normal List'!T318</f>
        <v>HLHS</v>
      </c>
      <c r="AA46" s="30">
        <f>'Normal List'!U318</f>
        <v>1</v>
      </c>
      <c r="AB46" s="11">
        <f t="shared" si="2"/>
        <v>1729.05</v>
      </c>
      <c r="AC46" s="32">
        <f t="shared" si="3"/>
        <v>5.968621630018295</v>
      </c>
    </row>
    <row r="47" spans="1:29">
      <c r="A47" s="9">
        <v>46</v>
      </c>
      <c r="B47" s="10">
        <v>1</v>
      </c>
      <c r="C47" s="11">
        <f>'Normal List'!C323</f>
        <v>27.0107</v>
      </c>
      <c r="D47" s="11">
        <f>'Normal List'!D323</f>
        <v>25.8459</v>
      </c>
      <c r="E47" s="11">
        <f>'Normal List'!E323</f>
        <v>52.856499999999997</v>
      </c>
      <c r="F47" s="11">
        <f>'Normal List'!F323</f>
        <v>48.9069</v>
      </c>
      <c r="G47" s="11">
        <f>'Normal List'!G323</f>
        <v>5.468</v>
      </c>
      <c r="H47" s="11">
        <f>'Normal List'!H323</f>
        <v>160</v>
      </c>
      <c r="I47" s="11">
        <f>'Normal List'!I323</f>
        <v>160</v>
      </c>
      <c r="J47" s="11">
        <f>'Normal List'!J323</f>
        <v>160</v>
      </c>
      <c r="K47" s="11">
        <f>'Normal List'!K323</f>
        <v>160</v>
      </c>
      <c r="L47" s="11">
        <f>'Normal List'!L323</f>
        <v>0</v>
      </c>
      <c r="M47" s="11">
        <f>'Normal List'!M323</f>
        <v>0</v>
      </c>
      <c r="N47" s="12">
        <v>2</v>
      </c>
      <c r="O47" s="13">
        <f>AVERAGE('Normal List'!C324:C329)</f>
        <v>48.127199999999995</v>
      </c>
      <c r="P47" s="13">
        <f>AVERAGE('Normal List'!D324:D329)</f>
        <v>28.738033333333334</v>
      </c>
      <c r="Q47" s="13">
        <f>AVERAGE('Normal List'!E324:E329)</f>
        <v>76.865183333333349</v>
      </c>
      <c r="R47" s="13">
        <f>AVERAGE('Normal List'!F324:F329)</f>
        <v>37.316350000000007</v>
      </c>
      <c r="S47" s="13">
        <f>AVERAGE('Normal List'!G324:G329)</f>
        <v>6.2161799999999996</v>
      </c>
      <c r="T47" s="10">
        <f>'Normal List'!N324</f>
        <v>135.16999999999999</v>
      </c>
      <c r="U47" s="10">
        <f>'Normal List'!O324</f>
        <v>125.5</v>
      </c>
      <c r="V47" s="10">
        <f>'Normal List'!P324</f>
        <v>189</v>
      </c>
      <c r="W47" s="10">
        <f>'Normal List'!Q324</f>
        <v>96</v>
      </c>
      <c r="X47" s="10" t="str">
        <f>'Normal List'!R324</f>
        <v>-</v>
      </c>
      <c r="Y47" s="10" t="str">
        <f>'Normal List'!S324</f>
        <v>NaN</v>
      </c>
      <c r="Z47" s="10" t="str">
        <f>'Normal List'!T324</f>
        <v>HLHS</v>
      </c>
      <c r="AA47" s="30">
        <f>'Normal List'!U324</f>
        <v>1</v>
      </c>
      <c r="AB47" s="11" t="str">
        <f t="shared" si="2"/>
        <v>NaN</v>
      </c>
      <c r="AC47" s="32" t="e">
        <f t="shared" si="3"/>
        <v>#VALUE!</v>
      </c>
    </row>
    <row r="48" spans="1:29">
      <c r="A48" s="9">
        <v>47</v>
      </c>
      <c r="B48" s="10">
        <v>1</v>
      </c>
      <c r="C48" s="11">
        <f>'Normal List'!C330</f>
        <v>22.383299999999998</v>
      </c>
      <c r="D48" s="11">
        <f>'Normal List'!D330</f>
        <v>18.896000000000001</v>
      </c>
      <c r="E48" s="11">
        <f>'Normal List'!E330</f>
        <v>41.279299999999999</v>
      </c>
      <c r="F48" s="11">
        <f>'Normal List'!F330</f>
        <v>45.862000000000002</v>
      </c>
      <c r="G48" s="11">
        <f>'Normal List'!G330</f>
        <v>10.824999999999999</v>
      </c>
      <c r="H48" s="11">
        <f>'Normal List'!H330</f>
        <v>111.5</v>
      </c>
      <c r="I48" s="11">
        <f>'Normal List'!I330</f>
        <v>11.5</v>
      </c>
      <c r="J48" s="11">
        <f>'Normal List'!J330</f>
        <v>112</v>
      </c>
      <c r="K48" s="11">
        <f>'Normal List'!K330</f>
        <v>111</v>
      </c>
      <c r="L48" s="11">
        <f>'Normal List'!L330</f>
        <v>111.28</v>
      </c>
      <c r="M48" s="11">
        <f>'Normal List'!M330</f>
        <v>2</v>
      </c>
      <c r="N48" s="12">
        <v>2</v>
      </c>
      <c r="O48" s="13">
        <f>AVERAGE('Normal List'!C331:C335)</f>
        <v>32.187460000000002</v>
      </c>
      <c r="P48" s="13">
        <f>AVERAGE('Normal List'!D331:D335)</f>
        <v>20.138259999999999</v>
      </c>
      <c r="Q48" s="13">
        <f>AVERAGE('Normal List'!E331:E335)</f>
        <v>52.325700000000005</v>
      </c>
      <c r="R48" s="13">
        <f>AVERAGE('Normal List'!F331:F335)</f>
        <v>37.671939999999999</v>
      </c>
      <c r="S48" s="13">
        <f>AVERAGE('Normal List'!G331:G335)</f>
        <v>10.447125</v>
      </c>
      <c r="T48" s="10">
        <f>'Normal List'!N331</f>
        <v>203</v>
      </c>
      <c r="U48" s="10">
        <f>'Normal List'!O331</f>
        <v>167</v>
      </c>
      <c r="V48" s="10">
        <f>'Normal List'!P331</f>
        <v>328</v>
      </c>
      <c r="W48" s="10">
        <f>'Normal List'!Q331</f>
        <v>111</v>
      </c>
      <c r="X48" s="10">
        <f>'Normal List'!R331</f>
        <v>201.87</v>
      </c>
      <c r="Y48" s="10">
        <f>'Normal List'!S331</f>
        <v>2</v>
      </c>
      <c r="Z48" s="10" t="str">
        <f>'Normal List'!T331</f>
        <v>HLHS</v>
      </c>
      <c r="AA48" s="30">
        <f>'Normal List'!U331</f>
        <v>1</v>
      </c>
      <c r="AB48" s="11">
        <f t="shared" si="2"/>
        <v>90.59</v>
      </c>
      <c r="AC48" s="32">
        <f t="shared" si="3"/>
        <v>0.81407260963335737</v>
      </c>
    </row>
    <row r="49" spans="1:29">
      <c r="A49" s="9">
        <v>48</v>
      </c>
      <c r="B49" s="10">
        <v>1</v>
      </c>
      <c r="C49" s="11">
        <f>'Normal List'!C336</f>
        <v>19.334499999999998</v>
      </c>
      <c r="D49" s="11">
        <f>'Normal List'!D336</f>
        <v>35.408200000000001</v>
      </c>
      <c r="E49" s="11">
        <f>'Normal List'!E336</f>
        <v>54.742699999999999</v>
      </c>
      <c r="F49" s="11">
        <f>'Normal List'!F336</f>
        <v>64.563100000000006</v>
      </c>
      <c r="G49" s="11" t="str">
        <f>'Normal List'!G336</f>
        <v>NaN</v>
      </c>
      <c r="H49" s="11">
        <f>'Normal List'!H336</f>
        <v>80</v>
      </c>
      <c r="I49" s="11">
        <f>'Normal List'!I336</f>
        <v>80</v>
      </c>
      <c r="J49" s="11">
        <f>'Normal List'!J336</f>
        <v>80</v>
      </c>
      <c r="K49" s="11">
        <f>'Normal List'!K336</f>
        <v>80</v>
      </c>
      <c r="L49" s="11">
        <f>'Normal List'!L336</f>
        <v>0</v>
      </c>
      <c r="M49" s="11">
        <f>'Normal List'!M336</f>
        <v>0</v>
      </c>
      <c r="N49" s="12">
        <v>2</v>
      </c>
      <c r="O49" s="13">
        <f>AVERAGE('Normal List'!C337:C343)</f>
        <v>24.711500000000001</v>
      </c>
      <c r="P49" s="13">
        <f>AVERAGE('Normal List'!D337:D343)</f>
        <v>37.377299999999998</v>
      </c>
      <c r="Q49" s="13">
        <f>AVERAGE('Normal List'!E337:E343)</f>
        <v>62.088799999999999</v>
      </c>
      <c r="R49" s="13">
        <f>AVERAGE('Normal List'!F337:F343)</f>
        <v>60.028571428571425</v>
      </c>
      <c r="S49" s="13">
        <f>AVERAGE('Normal List'!G337:G343)</f>
        <v>7.8157000000000005</v>
      </c>
      <c r="T49" s="10">
        <f>'Normal List'!N337</f>
        <v>257.8</v>
      </c>
      <c r="U49" s="10">
        <f>'Normal List'!O337</f>
        <v>227</v>
      </c>
      <c r="V49" s="10">
        <f>'Normal List'!P337</f>
        <v>390</v>
      </c>
      <c r="W49" s="10">
        <f>'Normal List'!Q337</f>
        <v>161</v>
      </c>
      <c r="X49" s="10">
        <f>'Normal List'!R337</f>
        <v>0</v>
      </c>
      <c r="Y49" s="10">
        <f>'Normal List'!S337</f>
        <v>0</v>
      </c>
      <c r="Z49" s="10" t="str">
        <f>'Normal List'!T337</f>
        <v>ToF</v>
      </c>
      <c r="AA49" s="30">
        <f>'Normal List'!U337</f>
        <v>3</v>
      </c>
      <c r="AB49" s="11">
        <f t="shared" si="2"/>
        <v>0</v>
      </c>
      <c r="AC49" s="32" t="str">
        <f t="shared" si="3"/>
        <v>NaN</v>
      </c>
    </row>
    <row r="50" spans="1:29">
      <c r="A50" s="9">
        <v>49</v>
      </c>
      <c r="B50" s="10">
        <v>1</v>
      </c>
      <c r="C50" s="11">
        <f>'Normal List'!C344</f>
        <v>19.767499999999998</v>
      </c>
      <c r="D50" s="11">
        <f>'Normal List'!D344</f>
        <v>21.316299999999998</v>
      </c>
      <c r="E50" s="11">
        <f>'Normal List'!E344</f>
        <v>41.083799999999997</v>
      </c>
      <c r="F50" s="11">
        <f>'Normal List'!F344</f>
        <v>50.159799999999997</v>
      </c>
      <c r="G50" s="11">
        <f>'Normal List'!G344</f>
        <v>9.4469999999999992</v>
      </c>
      <c r="H50" s="11">
        <f>'Normal List'!H344</f>
        <v>86</v>
      </c>
      <c r="I50" s="11">
        <f>'Normal List'!I344</f>
        <v>86</v>
      </c>
      <c r="J50" s="11">
        <f>'Normal List'!J344</f>
        <v>86</v>
      </c>
      <c r="K50" s="11">
        <f>'Normal List'!K344</f>
        <v>86</v>
      </c>
      <c r="L50" s="11">
        <f>'Normal List'!L344</f>
        <v>0</v>
      </c>
      <c r="M50" s="11">
        <f>'Normal List'!M344</f>
        <v>0</v>
      </c>
      <c r="N50" s="12">
        <v>2</v>
      </c>
      <c r="O50" s="13">
        <f>AVERAGE('Normal List'!C345:C349)</f>
        <v>46.91254</v>
      </c>
      <c r="P50" s="13">
        <f>AVERAGE('Normal List'!D345:D349)</f>
        <v>36.632620000000003</v>
      </c>
      <c r="Q50" s="13">
        <f>AVERAGE('Normal List'!E345:E349)</f>
        <v>83.545159999999996</v>
      </c>
      <c r="R50" s="13">
        <f>AVERAGE('Normal List'!F345:F349)</f>
        <v>43.597239999999992</v>
      </c>
      <c r="S50" s="13">
        <f>AVERAGE('Normal List'!G345:G349)</f>
        <v>7.1402799999999997</v>
      </c>
      <c r="T50" s="10">
        <f>'Normal List'!N345</f>
        <v>144.88</v>
      </c>
      <c r="U50" s="10">
        <f>'Normal List'!O345</f>
        <v>141</v>
      </c>
      <c r="V50" s="10">
        <f>'Normal List'!P345</f>
        <v>206</v>
      </c>
      <c r="W50" s="10">
        <f>'Normal List'!Q345</f>
        <v>86</v>
      </c>
      <c r="X50" s="10">
        <f>'Normal List'!R345</f>
        <v>98.87</v>
      </c>
      <c r="Y50" s="10">
        <f>'Normal List'!S345</f>
        <v>2</v>
      </c>
      <c r="Z50" s="10" t="str">
        <f>'Normal List'!T345</f>
        <v>HLHS</v>
      </c>
      <c r="AA50" s="30">
        <f>'Normal List'!U345</f>
        <v>1</v>
      </c>
      <c r="AB50" s="11">
        <f t="shared" si="2"/>
        <v>98.87</v>
      </c>
      <c r="AC50" s="32">
        <f t="shared" si="3"/>
        <v>98.87</v>
      </c>
    </row>
    <row r="51" spans="1:29">
      <c r="A51" s="9">
        <v>50</v>
      </c>
      <c r="B51" s="10">
        <v>1</v>
      </c>
      <c r="C51" s="11">
        <f>'Normal List'!C350</f>
        <v>22.293299999999999</v>
      </c>
      <c r="D51" s="11">
        <f>'Normal List'!D350</f>
        <v>20.047899999999998</v>
      </c>
      <c r="E51" s="11">
        <f>'Normal List'!E350</f>
        <v>42.341200000000001</v>
      </c>
      <c r="F51" s="11">
        <f>'Normal List'!F350</f>
        <v>46.691699999999997</v>
      </c>
      <c r="G51" s="11">
        <f>'Normal List'!G350</f>
        <v>8.3949999999999996</v>
      </c>
      <c r="H51" s="11">
        <f>'Normal List'!H350</f>
        <v>86</v>
      </c>
      <c r="I51" s="11">
        <f>'Normal List'!I350</f>
        <v>86</v>
      </c>
      <c r="J51" s="11">
        <f>'Normal List'!J350</f>
        <v>90</v>
      </c>
      <c r="K51" s="11">
        <f>'Normal List'!K350</f>
        <v>82</v>
      </c>
      <c r="L51" s="11">
        <f>'Normal List'!L350</f>
        <v>6.98</v>
      </c>
      <c r="M51" s="11">
        <f>'Normal List'!M350</f>
        <v>1</v>
      </c>
      <c r="N51" s="12">
        <v>2</v>
      </c>
      <c r="O51" s="13">
        <f>AVERAGE('Normal List'!C351:C353)</f>
        <v>35.681000000000004</v>
      </c>
      <c r="P51" s="13">
        <f>AVERAGE('Normal List'!D351:D353)</f>
        <v>20.945666666666668</v>
      </c>
      <c r="Q51" s="13">
        <f>AVERAGE('Normal List'!E351:E353)</f>
        <v>56.626633333333338</v>
      </c>
      <c r="R51" s="13">
        <f>AVERAGE('Normal List'!F351:F353)</f>
        <v>36.950533333333333</v>
      </c>
      <c r="S51" s="13">
        <f>AVERAGE('Normal List'!G351:G353)</f>
        <v>5.9657000000000009</v>
      </c>
      <c r="T51" s="10">
        <f>'Normal List'!N351</f>
        <v>203.43</v>
      </c>
      <c r="U51" s="10">
        <f>'Normal List'!O351</f>
        <v>191</v>
      </c>
      <c r="V51" s="10">
        <f>'Normal List'!P351</f>
        <v>242</v>
      </c>
      <c r="W51" s="10">
        <f>'Normal List'!Q351</f>
        <v>179</v>
      </c>
      <c r="X51" s="10">
        <f>'Normal List'!R351</f>
        <v>7.41</v>
      </c>
      <c r="Y51" s="10">
        <f>'Normal List'!S351</f>
        <v>1</v>
      </c>
      <c r="Z51" s="10" t="str">
        <f>'Normal List'!T351</f>
        <v>TGA</v>
      </c>
      <c r="AA51" s="30">
        <f>'Normal List'!U351</f>
        <v>2</v>
      </c>
      <c r="AB51" s="11">
        <f t="shared" si="2"/>
        <v>0.42999999999999972</v>
      </c>
      <c r="AC51" s="32">
        <f t="shared" si="3"/>
        <v>6.1604584527220584E-2</v>
      </c>
    </row>
    <row r="52" spans="1:29">
      <c r="A52" s="9">
        <v>51</v>
      </c>
      <c r="B52" s="10">
        <v>1</v>
      </c>
      <c r="C52" s="11">
        <f>'Normal List'!C354</f>
        <v>15.2422</v>
      </c>
      <c r="D52" s="11">
        <f>'Normal List'!D354</f>
        <v>19.904399999999999</v>
      </c>
      <c r="E52" s="11">
        <f>'Normal List'!E354</f>
        <v>35.146599999999999</v>
      </c>
      <c r="F52" s="11">
        <f>'Normal List'!F354</f>
        <v>56.342399999999998</v>
      </c>
      <c r="G52" s="11">
        <f>'Normal List'!G354</f>
        <v>23.559000000000001</v>
      </c>
      <c r="H52" s="11">
        <f>'Normal List'!H354</f>
        <v>93</v>
      </c>
      <c r="I52" s="11">
        <f>'Normal List'!I354</f>
        <v>93</v>
      </c>
      <c r="J52" s="11">
        <f>'Normal List'!J354</f>
        <v>93</v>
      </c>
      <c r="K52" s="11">
        <f>'Normal List'!K354</f>
        <v>93</v>
      </c>
      <c r="L52" s="11">
        <f>'Normal List'!L354</f>
        <v>7.41</v>
      </c>
      <c r="M52" s="11">
        <f>'Normal List'!M354</f>
        <v>1</v>
      </c>
      <c r="N52" s="12">
        <v>2</v>
      </c>
      <c r="O52" s="13">
        <f>AVERAGE('Normal List'!C355:C360)</f>
        <v>23.308633333333333</v>
      </c>
      <c r="P52" s="13">
        <f>AVERAGE('Normal List'!D355:D360)</f>
        <v>23.8887</v>
      </c>
      <c r="Q52" s="13">
        <f>AVERAGE('Normal List'!E355:E360)</f>
        <v>47.19736666666666</v>
      </c>
      <c r="R52" s="13">
        <f>AVERAGE('Normal List'!F355:F360)</f>
        <v>50.303500000000007</v>
      </c>
      <c r="S52" s="13">
        <f>AVERAGE('Normal List'!G355:G360)</f>
        <v>18.253320000000002</v>
      </c>
      <c r="T52" s="10">
        <f>'Normal List'!N355</f>
        <v>221.67</v>
      </c>
      <c r="U52" s="10">
        <f>'Normal List'!O355</f>
        <v>213</v>
      </c>
      <c r="V52" s="10">
        <f>'Normal List'!P355</f>
        <v>241</v>
      </c>
      <c r="W52" s="10">
        <f>'Normal List'!Q355</f>
        <v>211</v>
      </c>
      <c r="X52" s="10">
        <f>'Normal List'!R355</f>
        <v>5.29</v>
      </c>
      <c r="Y52" s="10">
        <f>'Normal List'!S355</f>
        <v>1</v>
      </c>
      <c r="Z52" s="10" t="str">
        <f>'Normal List'!T355</f>
        <v>TGA</v>
      </c>
      <c r="AA52" s="30">
        <f>'Normal List'!U355</f>
        <v>2</v>
      </c>
      <c r="AB52" s="11">
        <f t="shared" si="2"/>
        <v>-2.12</v>
      </c>
      <c r="AC52" s="32" t="str">
        <f t="shared" si="3"/>
        <v>NaN</v>
      </c>
    </row>
    <row r="53" spans="1:29">
      <c r="A53" s="9">
        <v>52</v>
      </c>
      <c r="B53" s="10">
        <v>1</v>
      </c>
      <c r="C53" s="11">
        <f>'Normal List'!C361</f>
        <v>20.005800000000001</v>
      </c>
      <c r="D53" s="11">
        <f>'Normal List'!D361</f>
        <v>17.768599999999999</v>
      </c>
      <c r="E53" s="11">
        <f>'Normal List'!E361</f>
        <v>37.7744</v>
      </c>
      <c r="F53" s="11">
        <f>'Normal List'!F361</f>
        <v>47.1312</v>
      </c>
      <c r="G53" s="11">
        <f>'Normal List'!G361</f>
        <v>9.2390000000000008</v>
      </c>
      <c r="H53" s="11">
        <f>'Normal List'!H361</f>
        <v>86</v>
      </c>
      <c r="I53" s="11">
        <f>'Normal List'!I361</f>
        <v>86</v>
      </c>
      <c r="J53" s="11">
        <f>'Normal List'!J361</f>
        <v>108</v>
      </c>
      <c r="K53" s="11">
        <f>'Normal List'!K361</f>
        <v>64</v>
      </c>
      <c r="L53" s="11">
        <f>'Normal List'!L361</f>
        <v>0</v>
      </c>
      <c r="M53" s="11">
        <f>'Normal List'!M361</f>
        <v>0</v>
      </c>
      <c r="N53" s="12">
        <v>2</v>
      </c>
      <c r="O53" s="13">
        <f>AVERAGE('Normal List'!C362:C367)</f>
        <v>18.877033333333333</v>
      </c>
      <c r="P53" s="13">
        <f>AVERAGE('Normal List'!D362:D367)</f>
        <v>26.556266666666669</v>
      </c>
      <c r="Q53" s="13">
        <f>AVERAGE('Normal List'!E362:E367)</f>
        <v>45.433299999999996</v>
      </c>
      <c r="R53" s="13">
        <f>AVERAGE('Normal List'!F362:F367)</f>
        <v>57.03458333333333</v>
      </c>
      <c r="S53" s="13">
        <f>AVERAGE('Normal List'!G362:G367)</f>
        <v>16.300216666666667</v>
      </c>
      <c r="T53" s="10">
        <f>'Normal List'!N362</f>
        <v>188.4</v>
      </c>
      <c r="U53" s="10">
        <f>'Normal List'!O362</f>
        <v>222</v>
      </c>
      <c r="V53" s="10">
        <f>'Normal List'!P362</f>
        <v>260</v>
      </c>
      <c r="W53" s="10">
        <f>'Normal List'!Q362</f>
        <v>103</v>
      </c>
      <c r="X53" s="10" t="str">
        <f>'Normal List'!R362</f>
        <v>-</v>
      </c>
      <c r="Y53" s="10" t="str">
        <f>'Normal List'!S362</f>
        <v>NaN</v>
      </c>
      <c r="Z53" s="10" t="str">
        <f>'Normal List'!T362</f>
        <v>Aortic Anomaly</v>
      </c>
      <c r="AA53" s="30">
        <f>'Normal List'!U362</f>
        <v>4</v>
      </c>
      <c r="AB53" s="11" t="str">
        <f t="shared" si="2"/>
        <v>NaN</v>
      </c>
      <c r="AC53" s="32" t="e">
        <f t="shared" si="3"/>
        <v>#VALUE!</v>
      </c>
    </row>
    <row r="54" spans="1:29">
      <c r="A54" s="9">
        <v>53</v>
      </c>
      <c r="B54" s="10">
        <v>1</v>
      </c>
      <c r="C54" s="11">
        <f>'Normal List'!C368</f>
        <v>17.920500000000001</v>
      </c>
      <c r="D54" s="11">
        <f>'Normal List'!D368</f>
        <v>15.924899999999999</v>
      </c>
      <c r="E54" s="11">
        <f>'Normal List'!E368</f>
        <v>33.845399999999998</v>
      </c>
      <c r="F54" s="11">
        <f>'Normal List'!F368</f>
        <v>47.064599999999999</v>
      </c>
      <c r="G54" s="11">
        <f>'Normal List'!G368</f>
        <v>8.2010000000000005</v>
      </c>
      <c r="H54" s="11">
        <f>'Normal List'!H368</f>
        <v>70.5</v>
      </c>
      <c r="I54" s="11">
        <f>'Normal List'!I368</f>
        <v>70.5</v>
      </c>
      <c r="J54" s="11">
        <f>'Normal List'!J368</f>
        <v>72</v>
      </c>
      <c r="K54" s="11">
        <f>'Normal List'!K368</f>
        <v>69</v>
      </c>
      <c r="L54" s="11">
        <f>'Normal List'!L368</f>
        <v>4.8</v>
      </c>
      <c r="M54" s="11">
        <f>'Normal List'!M368</f>
        <v>1</v>
      </c>
      <c r="N54" s="12">
        <v>2</v>
      </c>
      <c r="O54" s="13">
        <f>AVERAGE('Normal List'!C369:C372)</f>
        <v>21.384325</v>
      </c>
      <c r="P54" s="13">
        <f>AVERAGE('Normal List'!D369:D372)</f>
        <v>44.065125000000002</v>
      </c>
      <c r="Q54" s="13">
        <f>AVERAGE('Normal List'!E369:E372)</f>
        <v>65.449424999999991</v>
      </c>
      <c r="R54" s="13">
        <f>AVERAGE('Normal List'!F369:F372)</f>
        <v>66.90232499999999</v>
      </c>
      <c r="S54" s="13">
        <f>AVERAGE('Normal List'!G369:G372)</f>
        <v>8.1332249999999995</v>
      </c>
      <c r="T54" s="10">
        <f>'Normal List'!N369</f>
        <v>125.67</v>
      </c>
      <c r="U54" s="10">
        <f>'Normal List'!O369</f>
        <v>126</v>
      </c>
      <c r="V54" s="10">
        <f>'Normal List'!P369</f>
        <v>138</v>
      </c>
      <c r="W54" s="10">
        <f>'Normal List'!Q369</f>
        <v>113</v>
      </c>
      <c r="X54" s="10">
        <f>'Normal List'!R369</f>
        <v>0</v>
      </c>
      <c r="Y54" s="10">
        <f>'Normal List'!S369</f>
        <v>0</v>
      </c>
      <c r="Z54" s="10" t="str">
        <f>'Normal List'!T369</f>
        <v>TGA</v>
      </c>
      <c r="AA54" s="30">
        <f>'Normal List'!U369</f>
        <v>2</v>
      </c>
      <c r="AB54" s="11">
        <f t="shared" si="2"/>
        <v>-4.8</v>
      </c>
      <c r="AC54" s="32" t="str">
        <f t="shared" si="3"/>
        <v>NaN</v>
      </c>
    </row>
    <row r="55" spans="1:29">
      <c r="A55" s="9">
        <v>54</v>
      </c>
      <c r="B55" s="10">
        <v>1</v>
      </c>
      <c r="C55" s="11">
        <f>'Normal List'!C373</f>
        <v>21.415800000000001</v>
      </c>
      <c r="D55" s="11">
        <f>'Normal List'!D373</f>
        <v>13.135</v>
      </c>
      <c r="E55" s="11">
        <f>'Normal List'!E373</f>
        <v>34.550800000000002</v>
      </c>
      <c r="F55" s="11">
        <f>'Normal List'!F373</f>
        <v>37.026400000000002</v>
      </c>
      <c r="G55" s="11">
        <f>'Normal List'!G373</f>
        <v>19.062000000000001</v>
      </c>
      <c r="H55" s="11">
        <f>'Normal List'!H373</f>
        <v>196</v>
      </c>
      <c r="I55" s="11">
        <f>'Normal List'!I373</f>
        <v>196</v>
      </c>
      <c r="J55" s="11">
        <f>'Normal List'!J373</f>
        <v>196</v>
      </c>
      <c r="K55" s="11">
        <f>'Normal List'!K373</f>
        <v>196</v>
      </c>
      <c r="L55" s="11">
        <f>'Normal List'!L373</f>
        <v>0</v>
      </c>
      <c r="M55" s="11">
        <f>'Normal List'!M373</f>
        <v>0</v>
      </c>
      <c r="N55" s="12">
        <v>2</v>
      </c>
      <c r="O55" s="13">
        <f>AVERAGE('Normal List'!C374:C379)</f>
        <v>16.405100000000001</v>
      </c>
      <c r="P55" s="13">
        <f>AVERAGE('Normal List'!D374:D379)</f>
        <v>33.291966666666667</v>
      </c>
      <c r="Q55" s="13">
        <f>AVERAGE('Normal List'!E374:E379)</f>
        <v>49.697083333333332</v>
      </c>
      <c r="R55" s="13">
        <f>AVERAGE('Normal List'!F374:F379)</f>
        <v>67.365700000000004</v>
      </c>
      <c r="S55" s="13">
        <f>AVERAGE('Normal List'!G374:G379)</f>
        <v>20.149324999999997</v>
      </c>
      <c r="T55" s="10">
        <f>'Normal List'!N374</f>
        <v>216.8</v>
      </c>
      <c r="U55" s="10">
        <f>'Normal List'!O374</f>
        <v>236</v>
      </c>
      <c r="V55" s="10">
        <f>'Normal List'!P374</f>
        <v>292</v>
      </c>
      <c r="W55" s="10">
        <f>'Normal List'!Q374</f>
        <v>129</v>
      </c>
      <c r="X55" s="10">
        <f>'Normal List'!R374</f>
        <v>0</v>
      </c>
      <c r="Y55" s="10">
        <f>'Normal List'!S374</f>
        <v>0</v>
      </c>
      <c r="Z55" s="10" t="str">
        <f>'Normal List'!T374</f>
        <v>TGA</v>
      </c>
      <c r="AA55" s="30">
        <f>'Normal List'!U374</f>
        <v>2</v>
      </c>
      <c r="AB55" s="11">
        <f t="shared" si="2"/>
        <v>0</v>
      </c>
      <c r="AC55" s="32" t="str">
        <f t="shared" si="3"/>
        <v>NaN</v>
      </c>
    </row>
    <row r="56" spans="1:29">
      <c r="A56" s="9">
        <v>55</v>
      </c>
      <c r="B56" s="10">
        <v>1</v>
      </c>
      <c r="C56" s="11">
        <f>'Normal List'!C380</f>
        <v>25.970199999999998</v>
      </c>
      <c r="D56" s="11">
        <f>'Normal List'!D380</f>
        <v>25.012799999999999</v>
      </c>
      <c r="E56" s="11">
        <f>'Normal List'!E380</f>
        <v>50.982999999999997</v>
      </c>
      <c r="F56" s="11">
        <f>'Normal List'!F380</f>
        <v>48.278799999999997</v>
      </c>
      <c r="G56" s="11">
        <f>'Normal List'!G380</f>
        <v>7.875</v>
      </c>
      <c r="H56" s="11">
        <f>'Normal List'!H380</f>
        <v>99.5</v>
      </c>
      <c r="I56" s="11">
        <f>'Normal List'!I380</f>
        <v>99.5</v>
      </c>
      <c r="J56" s="11">
        <f>'Normal List'!J380</f>
        <v>107</v>
      </c>
      <c r="K56" s="11">
        <f>'Normal List'!K380</f>
        <v>92</v>
      </c>
      <c r="L56" s="11">
        <f>'Normal List'!L380</f>
        <v>0</v>
      </c>
      <c r="M56" s="11">
        <f>'Normal List'!M380</f>
        <v>0</v>
      </c>
      <c r="N56" s="12">
        <v>2</v>
      </c>
      <c r="O56" s="13">
        <f>AVERAGE('Normal List'!C381:C385)</f>
        <v>40.807959999999994</v>
      </c>
      <c r="P56" s="13">
        <f>AVERAGE('Normal List'!D381:D385)</f>
        <v>31.824599999999997</v>
      </c>
      <c r="Q56" s="13">
        <f>AVERAGE('Normal List'!E381:E385)</f>
        <v>72.632540000000006</v>
      </c>
      <c r="R56" s="13">
        <f>AVERAGE('Normal List'!F381:F385)</f>
        <v>43.70458</v>
      </c>
      <c r="S56" s="13">
        <f>AVERAGE('Normal List'!G381:G385)</f>
        <v>6.4668000000000001</v>
      </c>
      <c r="T56" s="10">
        <f>'Normal List'!N381</f>
        <v>150.57</v>
      </c>
      <c r="U56" s="10">
        <f>'Normal List'!O381</f>
        <v>147</v>
      </c>
      <c r="V56" s="10">
        <f>'Normal List'!P381</f>
        <v>182</v>
      </c>
      <c r="W56" s="10">
        <f>'Normal List'!Q381</f>
        <v>115</v>
      </c>
      <c r="X56" s="10" t="str">
        <f>'Normal List'!R381</f>
        <v>-</v>
      </c>
      <c r="Y56" s="10" t="str">
        <f>'Normal List'!S381</f>
        <v>NaN</v>
      </c>
      <c r="Z56" s="10" t="str">
        <f>'Normal List'!T381</f>
        <v>HLHS</v>
      </c>
      <c r="AA56" s="30">
        <f>'Normal List'!U381</f>
        <v>1</v>
      </c>
      <c r="AB56" s="11" t="str">
        <f t="shared" si="2"/>
        <v>NaN</v>
      </c>
      <c r="AC56" s="32" t="e">
        <f t="shared" si="3"/>
        <v>#VALUE!</v>
      </c>
    </row>
    <row r="57" spans="1:29">
      <c r="A57" s="9">
        <v>56</v>
      </c>
      <c r="B57" s="10">
        <v>1</v>
      </c>
      <c r="C57" s="11" t="s">
        <v>7</v>
      </c>
      <c r="D57" s="11" t="s">
        <v>7</v>
      </c>
      <c r="E57" s="11" t="s">
        <v>7</v>
      </c>
      <c r="F57" s="11" t="s">
        <v>7</v>
      </c>
      <c r="G57" s="11" t="str">
        <f>'Normal List'!F386</f>
        <v>NaN</v>
      </c>
      <c r="H57" s="11" t="str">
        <f>'Normal List'!G386</f>
        <v>NaN</v>
      </c>
      <c r="I57" s="11">
        <f>'Normal List'!H386</f>
        <v>0</v>
      </c>
      <c r="J57" s="11">
        <f>'Normal List'!I386</f>
        <v>0</v>
      </c>
      <c r="K57" s="11">
        <f>'Normal List'!J386</f>
        <v>0</v>
      </c>
      <c r="L57" s="11">
        <f>'Normal List'!K386</f>
        <v>0</v>
      </c>
      <c r="M57" s="11" t="str">
        <f>'Normal List'!L386</f>
        <v>-</v>
      </c>
      <c r="N57" s="12">
        <v>2</v>
      </c>
      <c r="O57" s="13" t="s">
        <v>7</v>
      </c>
      <c r="P57" s="13" t="s">
        <v>7</v>
      </c>
      <c r="Q57" s="13" t="s">
        <v>7</v>
      </c>
      <c r="R57" s="13" t="s">
        <v>7</v>
      </c>
      <c r="S57" s="13" t="s">
        <v>7</v>
      </c>
      <c r="T57" s="10" t="str">
        <f>'Normal List'!N387</f>
        <v>NaN</v>
      </c>
      <c r="U57" s="10" t="str">
        <f>'Normal List'!O387</f>
        <v>NaN</v>
      </c>
      <c r="V57" s="10" t="str">
        <f>'Normal List'!P387</f>
        <v>NaN</v>
      </c>
      <c r="W57" s="10" t="str">
        <f>'Normal List'!Q387</f>
        <v>NaN</v>
      </c>
      <c r="X57" s="10" t="str">
        <f>'Normal List'!R387</f>
        <v>-</v>
      </c>
      <c r="Y57" s="10" t="str">
        <f>'Normal List'!S387</f>
        <v>NaN</v>
      </c>
      <c r="Z57" s="10" t="str">
        <f>'Normal List'!T387</f>
        <v>-</v>
      </c>
      <c r="AA57" s="30">
        <f>'Normal List'!U387</f>
        <v>5</v>
      </c>
      <c r="AB57" s="11" t="str">
        <f t="shared" si="2"/>
        <v>NaN</v>
      </c>
      <c r="AC57" s="32" t="e">
        <f t="shared" si="3"/>
        <v>#VALUE!</v>
      </c>
    </row>
    <row r="58" spans="1:29">
      <c r="A58" s="9">
        <v>57</v>
      </c>
      <c r="B58" s="10">
        <v>1</v>
      </c>
      <c r="C58" s="11">
        <f>'Normal List'!C389</f>
        <v>30.860399999999998</v>
      </c>
      <c r="D58" s="11">
        <f>'Normal List'!D389</f>
        <v>12.363200000000001</v>
      </c>
      <c r="E58" s="11">
        <f>'Normal List'!E389</f>
        <v>43.223599999999998</v>
      </c>
      <c r="F58" s="11">
        <f>'Normal List'!F389</f>
        <v>28.377600000000001</v>
      </c>
      <c r="G58" s="11">
        <f>'Normal List'!G389</f>
        <v>7.9189999999999996</v>
      </c>
      <c r="H58" s="11">
        <f>'Normal List'!H389</f>
        <v>118</v>
      </c>
      <c r="I58" s="11">
        <f>'Normal List'!I389</f>
        <v>118</v>
      </c>
      <c r="J58" s="11">
        <f>'Normal List'!J389</f>
        <v>118</v>
      </c>
      <c r="K58" s="11">
        <f>'Normal List'!K389</f>
        <v>118</v>
      </c>
      <c r="L58" s="11">
        <f>'Normal List'!L389</f>
        <v>0</v>
      </c>
      <c r="M58" s="11">
        <f>'Normal List'!M389</f>
        <v>0</v>
      </c>
      <c r="N58" s="12">
        <v>2</v>
      </c>
      <c r="O58" s="13">
        <f>AVERAGE('Normal List'!C390:C395)</f>
        <v>20.39405</v>
      </c>
      <c r="P58" s="13">
        <f>AVERAGE('Normal List'!D390:D395)</f>
        <v>37.649866666666668</v>
      </c>
      <c r="Q58" s="13">
        <f>AVERAGE('Normal List'!E390:E395)</f>
        <v>58.043933333333335</v>
      </c>
      <c r="R58" s="13">
        <f>AVERAGE('Normal List'!F390:F395)</f>
        <v>64.552833333333339</v>
      </c>
      <c r="S58" s="13">
        <f>AVERAGE('Normal List'!G390:G395)</f>
        <v>8.1409333333333329</v>
      </c>
      <c r="T58" s="10">
        <f>'Normal List'!N390</f>
        <v>133.80000000000001</v>
      </c>
      <c r="U58" s="10">
        <f>'Normal List'!O390</f>
        <v>138</v>
      </c>
      <c r="V58" s="10">
        <f>'Normal List'!P390</f>
        <v>147</v>
      </c>
      <c r="W58" s="10">
        <f>'Normal List'!Q390</f>
        <v>118</v>
      </c>
      <c r="X58" s="10">
        <f>'Normal List'!R390</f>
        <v>0</v>
      </c>
      <c r="Y58" s="10">
        <f>'Normal List'!S390</f>
        <v>0</v>
      </c>
      <c r="Z58" s="10" t="str">
        <f>'Normal List'!T390</f>
        <v>TGA</v>
      </c>
      <c r="AA58" s="30">
        <f>'Normal List'!U390</f>
        <v>2</v>
      </c>
      <c r="AB58" s="11">
        <f t="shared" si="2"/>
        <v>0</v>
      </c>
      <c r="AC58" s="32" t="str">
        <f t="shared" si="3"/>
        <v>NaN</v>
      </c>
    </row>
    <row r="59" spans="1:29">
      <c r="A59" s="9">
        <v>58</v>
      </c>
      <c r="B59" s="10">
        <v>1</v>
      </c>
      <c r="C59" s="11">
        <f>'Normal List'!C396</f>
        <v>17.955500000000001</v>
      </c>
      <c r="D59" s="11">
        <f>'Normal List'!D396</f>
        <v>21.156500000000001</v>
      </c>
      <c r="E59" s="11">
        <f>'Normal List'!E396</f>
        <v>39.112000000000002</v>
      </c>
      <c r="F59" s="11">
        <f>'Normal List'!F396</f>
        <v>53.624499999999998</v>
      </c>
      <c r="G59" s="11">
        <f>'Normal List'!G396</f>
        <v>18.992999999999999</v>
      </c>
      <c r="H59" s="11">
        <f>'Normal List'!H396</f>
        <v>86</v>
      </c>
      <c r="I59" s="11">
        <f>'Normal List'!I396</f>
        <v>86</v>
      </c>
      <c r="J59" s="11">
        <f>'Normal List'!J396</f>
        <v>86</v>
      </c>
      <c r="K59" s="11">
        <f>'Normal List'!K396</f>
        <v>86</v>
      </c>
      <c r="L59" s="11">
        <f>'Normal List'!L396</f>
        <v>0</v>
      </c>
      <c r="M59" s="11">
        <f>'Normal List'!M396</f>
        <v>0</v>
      </c>
      <c r="N59" s="12">
        <v>2</v>
      </c>
      <c r="O59" s="13">
        <f>AVERAGE('Normal List'!C397:C402)</f>
        <v>22.567716666666666</v>
      </c>
      <c r="P59" s="13">
        <f>AVERAGE('Normal List'!D397:D402)</f>
        <v>32.95988333333333</v>
      </c>
      <c r="Q59" s="13">
        <f>AVERAGE('Normal List'!E397:E402)</f>
        <v>55.527633333333334</v>
      </c>
      <c r="R59" s="13">
        <f>AVERAGE('Normal List'!F397:F402)</f>
        <v>58.646166666666659</v>
      </c>
      <c r="S59" s="13">
        <f>AVERAGE('Normal List'!G397:G402)</f>
        <v>9.7608666666666668</v>
      </c>
      <c r="T59" s="10">
        <f>'Normal List'!N397</f>
        <v>99.83</v>
      </c>
      <c r="U59" s="10">
        <f>'Normal List'!O397</f>
        <v>99</v>
      </c>
      <c r="V59" s="10">
        <f>'Normal List'!P397</f>
        <v>113</v>
      </c>
      <c r="W59" s="10">
        <f>'Normal List'!Q397</f>
        <v>91</v>
      </c>
      <c r="X59" s="10">
        <f>'Normal List'!R397</f>
        <v>0</v>
      </c>
      <c r="Y59" s="10">
        <f>'Normal List'!S397</f>
        <v>0</v>
      </c>
      <c r="Z59" s="10" t="str">
        <f>'Normal List'!T397</f>
        <v>Aortic Anomaly</v>
      </c>
      <c r="AA59" s="30">
        <f>'Normal List'!U397</f>
        <v>4</v>
      </c>
      <c r="AB59" s="11">
        <f t="shared" si="2"/>
        <v>0</v>
      </c>
      <c r="AC59" s="32" t="str">
        <f t="shared" si="3"/>
        <v>NaN</v>
      </c>
    </row>
    <row r="60" spans="1:29">
      <c r="A60" s="9">
        <v>59</v>
      </c>
      <c r="B60" s="10">
        <v>1</v>
      </c>
      <c r="C60" s="11" t="str">
        <f>'Normal List'!B403</f>
        <v>NaN</v>
      </c>
      <c r="D60" s="11" t="str">
        <f>'Normal List'!C403</f>
        <v>NaN</v>
      </c>
      <c r="E60" s="11" t="str">
        <f>'Normal List'!D403</f>
        <v>NaN</v>
      </c>
      <c r="F60" s="11" t="str">
        <f>'Normal List'!E403</f>
        <v>NaN</v>
      </c>
      <c r="G60" s="11" t="str">
        <f>'Normal List'!F403</f>
        <v>NaN</v>
      </c>
      <c r="H60" s="11" t="str">
        <f>'Normal List'!G403</f>
        <v>NaN</v>
      </c>
      <c r="I60" s="11">
        <f>'Normal List'!H403</f>
        <v>0</v>
      </c>
      <c r="J60" s="11">
        <f>'Normal List'!I403</f>
        <v>0</v>
      </c>
      <c r="K60" s="11">
        <f>'Normal List'!J403</f>
        <v>0</v>
      </c>
      <c r="L60" s="11">
        <f>'Normal List'!K403</f>
        <v>0</v>
      </c>
      <c r="M60" s="11" t="str">
        <f>'Normal List'!L403</f>
        <v>-</v>
      </c>
      <c r="N60" s="12">
        <v>2</v>
      </c>
      <c r="O60" s="13" t="str">
        <f>'Normal List'!C403</f>
        <v>NaN</v>
      </c>
      <c r="P60" s="13" t="str">
        <f>'Normal List'!D403</f>
        <v>NaN</v>
      </c>
      <c r="Q60" s="13" t="str">
        <f>'Normal List'!E403</f>
        <v>NaN</v>
      </c>
      <c r="R60" s="13" t="str">
        <f>'Normal List'!F403</f>
        <v>NaN</v>
      </c>
      <c r="S60" s="13" t="str">
        <f>'Normal List'!G403</f>
        <v>NaN</v>
      </c>
      <c r="T60" s="10" t="str">
        <f>'Normal List'!N403</f>
        <v>NaN</v>
      </c>
      <c r="U60" s="10" t="str">
        <f>'Normal List'!O403</f>
        <v>NaN</v>
      </c>
      <c r="V60" s="10" t="str">
        <f>'Normal List'!P403</f>
        <v>NaN</v>
      </c>
      <c r="W60" s="10" t="str">
        <f>'Normal List'!Q403</f>
        <v>NaN</v>
      </c>
      <c r="X60" s="10" t="str">
        <f>'Normal List'!R403</f>
        <v>-</v>
      </c>
      <c r="Y60" s="10" t="str">
        <f>'Normal List'!S403</f>
        <v>NaN</v>
      </c>
      <c r="Z60" s="10" t="str">
        <f>'Normal List'!T403</f>
        <v>TGA</v>
      </c>
      <c r="AA60" s="30">
        <f>'Normal List'!U403</f>
        <v>2</v>
      </c>
      <c r="AB60" s="11" t="str">
        <f t="shared" si="2"/>
        <v>NaN</v>
      </c>
      <c r="AC60" s="32" t="e">
        <f t="shared" si="3"/>
        <v>#VALUE!</v>
      </c>
    </row>
    <row r="61" spans="1:29">
      <c r="A61" s="9">
        <v>60</v>
      </c>
      <c r="B61" s="10">
        <v>1</v>
      </c>
      <c r="C61" s="11">
        <f>'Normal List'!C404</f>
        <v>25.767299999999999</v>
      </c>
      <c r="D61" s="11">
        <f>'Normal List'!D404</f>
        <v>50.9848</v>
      </c>
      <c r="E61" s="11">
        <f>'Normal List'!E404</f>
        <v>76.751999999999995</v>
      </c>
      <c r="F61" s="11">
        <f>'Normal List'!F404</f>
        <v>66.465299999999999</v>
      </c>
      <c r="G61" s="11">
        <f>'Normal List'!G404</f>
        <v>6.29</v>
      </c>
      <c r="H61" s="11">
        <f>'Normal List'!H404</f>
        <v>90</v>
      </c>
      <c r="I61" s="11">
        <f>'Normal List'!I404</f>
        <v>90</v>
      </c>
      <c r="J61" s="11">
        <f>'Normal List'!J404</f>
        <v>90</v>
      </c>
      <c r="K61" s="11">
        <f>'Normal List'!K404</f>
        <v>90</v>
      </c>
      <c r="L61" s="11">
        <f>'Normal List'!L404</f>
        <v>0</v>
      </c>
      <c r="M61" s="11">
        <f>'Normal List'!M404</f>
        <v>0</v>
      </c>
      <c r="N61" s="12">
        <v>2</v>
      </c>
      <c r="O61" s="13">
        <f>AVERAGE('Normal List'!C405:C408)</f>
        <v>40.365850000000002</v>
      </c>
      <c r="P61" s="13">
        <f>AVERAGE('Normal List'!D405:D408)</f>
        <v>56.200250000000004</v>
      </c>
      <c r="Q61" s="13">
        <f>AVERAGE('Normal List'!E405:E408)</f>
        <v>96.566174999999987</v>
      </c>
      <c r="R61" s="13">
        <f>AVERAGE('Normal List'!F405:F408)</f>
        <v>58.483675000000005</v>
      </c>
      <c r="S61" s="13">
        <f>AVERAGE('Normal List'!G405:G408)</f>
        <v>5.8903000000000008</v>
      </c>
      <c r="T61" s="10">
        <f>'Normal List'!N405</f>
        <v>155.5</v>
      </c>
      <c r="U61" s="10">
        <f>'Normal List'!O405</f>
        <v>152.5</v>
      </c>
      <c r="V61" s="10">
        <f>'Normal List'!P405</f>
        <v>196</v>
      </c>
      <c r="W61" s="10">
        <f>'Normal List'!Q405</f>
        <v>121</v>
      </c>
      <c r="X61" s="10">
        <f>'Normal List'!R405</f>
        <v>0</v>
      </c>
      <c r="Y61" s="10">
        <f>'Normal List'!S405</f>
        <v>0</v>
      </c>
      <c r="Z61" s="10" t="str">
        <f>'Normal List'!T405</f>
        <v>Aortic Anomaly</v>
      </c>
      <c r="AA61" s="30">
        <f>'Normal List'!U405</f>
        <v>4</v>
      </c>
      <c r="AB61" s="11">
        <f t="shared" si="2"/>
        <v>0</v>
      </c>
      <c r="AC61" s="32" t="str">
        <f t="shared" si="3"/>
        <v>NaN</v>
      </c>
    </row>
    <row r="62" spans="1:29">
      <c r="A62" s="9">
        <v>61</v>
      </c>
      <c r="B62" s="10">
        <v>1</v>
      </c>
      <c r="C62" s="11">
        <f>'Normal List'!C409</f>
        <v>20.4602</v>
      </c>
      <c r="D62" s="11">
        <f>'Normal List'!D409</f>
        <v>20.264399999999998</v>
      </c>
      <c r="E62" s="11">
        <f>'Normal List'!E409</f>
        <v>40.724600000000002</v>
      </c>
      <c r="F62" s="11">
        <f>'Normal List'!F409</f>
        <v>49.709299999999999</v>
      </c>
      <c r="G62" s="11">
        <f>'Normal List'!G409</f>
        <v>10.577</v>
      </c>
      <c r="H62" s="11">
        <f>'Normal List'!H409</f>
        <v>126.14</v>
      </c>
      <c r="I62" s="11">
        <f>'Normal List'!I409</f>
        <v>108</v>
      </c>
      <c r="J62" s="11">
        <f>'Normal List'!J409</f>
        <v>200</v>
      </c>
      <c r="K62" s="11">
        <f>'Normal List'!K409</f>
        <v>86</v>
      </c>
      <c r="L62" s="11">
        <f>'Normal List'!L409</f>
        <v>0</v>
      </c>
      <c r="M62" s="11">
        <f>'Normal List'!M409</f>
        <v>0</v>
      </c>
      <c r="N62" s="12">
        <v>2</v>
      </c>
      <c r="O62" s="13">
        <f>AVERAGE('Normal List'!C410:C415)</f>
        <v>21.005166666666664</v>
      </c>
      <c r="P62" s="13">
        <f>AVERAGE('Normal List'!D410:D415)</f>
        <v>22.967633333333335</v>
      </c>
      <c r="Q62" s="13">
        <f>AVERAGE('Normal List'!E410:E415)</f>
        <v>43.972816666666667</v>
      </c>
      <c r="R62" s="13">
        <f>AVERAGE('Normal List'!F410:F415)</f>
        <v>52.305383333333339</v>
      </c>
      <c r="S62" s="13">
        <f>AVERAGE('Normal List'!G410:G415)</f>
        <v>14.240400000000001</v>
      </c>
      <c r="T62" s="10">
        <f>'Normal List'!N410</f>
        <v>121.08</v>
      </c>
      <c r="U62" s="10">
        <f>'Normal List'!O410</f>
        <v>129</v>
      </c>
      <c r="V62" s="10">
        <f>'Normal List'!P410</f>
        <v>173</v>
      </c>
      <c r="W62" s="10">
        <f>'Normal List'!Q410</f>
        <v>26</v>
      </c>
      <c r="X62" s="10">
        <f>'Normal List'!R410</f>
        <v>0</v>
      </c>
      <c r="Y62" s="10">
        <f>'Normal List'!S410</f>
        <v>0</v>
      </c>
      <c r="Z62" s="10" t="str">
        <f>'Normal List'!T410</f>
        <v>TGA</v>
      </c>
      <c r="AA62" s="30">
        <f>'Normal List'!U410</f>
        <v>2</v>
      </c>
      <c r="AB62" s="11">
        <f t="shared" si="2"/>
        <v>0</v>
      </c>
      <c r="AC62" s="32" t="str">
        <f t="shared" si="3"/>
        <v>NaN</v>
      </c>
    </row>
    <row r="63" spans="1:29">
      <c r="A63" s="9">
        <v>62</v>
      </c>
      <c r="B63" s="10">
        <v>1</v>
      </c>
      <c r="C63" s="11">
        <f>'Normal List'!C416</f>
        <v>18.569500000000001</v>
      </c>
      <c r="D63" s="11">
        <f>'Normal List'!D416</f>
        <v>10.422800000000001</v>
      </c>
      <c r="E63" s="11">
        <f>'Normal List'!E416</f>
        <v>28.9924</v>
      </c>
      <c r="F63" s="11">
        <f>'Normal List'!F416</f>
        <v>35.579700000000003</v>
      </c>
      <c r="G63" s="11">
        <f>'Normal List'!G416</f>
        <v>17.562999999999999</v>
      </c>
      <c r="H63" s="11">
        <f>'Normal List'!H416</f>
        <v>176.5</v>
      </c>
      <c r="I63" s="11">
        <f>'Normal List'!I416</f>
        <v>176.5</v>
      </c>
      <c r="J63" s="11">
        <f>'Normal List'!J416</f>
        <v>182</v>
      </c>
      <c r="K63" s="11">
        <f>'Normal List'!K416</f>
        <v>171</v>
      </c>
      <c r="L63" s="11">
        <f>'Normal List'!L416</f>
        <v>0</v>
      </c>
      <c r="M63" s="11">
        <f>'Normal List'!M416</f>
        <v>0</v>
      </c>
      <c r="N63" s="12">
        <v>2</v>
      </c>
      <c r="O63" s="13">
        <f>AVERAGE('Normal List'!C417:C422)</f>
        <v>30.703179999999996</v>
      </c>
      <c r="P63" s="13">
        <f>AVERAGE('Normal List'!D417:D422)</f>
        <v>25.357319999999998</v>
      </c>
      <c r="Q63" s="13">
        <f>AVERAGE('Normal List'!E417:E422)</f>
        <v>56.060519999999997</v>
      </c>
      <c r="R63" s="13">
        <f>AVERAGE('Normal List'!F417:F422)</f>
        <v>44.290919999999993</v>
      </c>
      <c r="S63" s="13">
        <f>AVERAGE('Normal List'!G417:G422)</f>
        <v>16.148900000000001</v>
      </c>
      <c r="T63" s="10">
        <f>'Normal List'!N417</f>
        <v>223.88</v>
      </c>
      <c r="U63" s="10">
        <f>'Normal List'!O417</f>
        <v>245</v>
      </c>
      <c r="V63" s="10">
        <f>'Normal List'!P417</f>
        <v>287</v>
      </c>
      <c r="W63" s="10">
        <f>'Normal List'!Q417</f>
        <v>147</v>
      </c>
      <c r="X63" s="10">
        <f>'Normal List'!R417</f>
        <v>0</v>
      </c>
      <c r="Y63" s="10">
        <f>'Normal List'!S417</f>
        <v>0</v>
      </c>
      <c r="Z63" s="10" t="str">
        <f>'Normal List'!T417</f>
        <v>HLHS</v>
      </c>
      <c r="AA63" s="10">
        <f>'Normal List'!U417</f>
        <v>1</v>
      </c>
      <c r="AB63" s="11">
        <f t="shared" si="2"/>
        <v>0</v>
      </c>
      <c r="AC63" s="32" t="str">
        <f t="shared" si="3"/>
        <v>NaN</v>
      </c>
    </row>
    <row r="64" spans="1:29">
      <c r="A64" s="9">
        <v>63</v>
      </c>
      <c r="B64" s="10">
        <v>1</v>
      </c>
      <c r="C64" s="11">
        <f>'Normal List'!C423</f>
        <v>14.0136</v>
      </c>
      <c r="D64" s="11" t="str">
        <f>'Normal List'!D423</f>
        <v>NaN</v>
      </c>
      <c r="E64" s="11">
        <f>'Normal List'!E423</f>
        <v>16.4314</v>
      </c>
      <c r="F64" s="11" t="str">
        <f>'Normal List'!F423</f>
        <v>NaN</v>
      </c>
      <c r="G64" s="11">
        <f>'Normal List'!G423</f>
        <v>40.840000000000003</v>
      </c>
      <c r="H64" s="11">
        <f>'Normal List'!H423</f>
        <v>92</v>
      </c>
      <c r="I64" s="11">
        <f>'Normal List'!I423</f>
        <v>92</v>
      </c>
      <c r="J64" s="11">
        <f>'Normal List'!J423</f>
        <v>92</v>
      </c>
      <c r="K64" s="11">
        <f>'Normal List'!K423</f>
        <v>92</v>
      </c>
      <c r="L64" s="11">
        <f>'Normal List'!L423</f>
        <v>0</v>
      </c>
      <c r="M64" s="11">
        <f>'Normal List'!M423</f>
        <v>0</v>
      </c>
      <c r="N64" s="12">
        <v>2</v>
      </c>
      <c r="O64" s="13">
        <f>AVERAGE('Normal List'!C424:C429)</f>
        <v>15.447616666666667</v>
      </c>
      <c r="P64" s="13">
        <f>AVERAGE('Normal List'!D424:D429)</f>
        <v>21.493133333333333</v>
      </c>
      <c r="Q64" s="13">
        <f>AVERAGE('Normal List'!E424:E429)</f>
        <v>36.940766666666669</v>
      </c>
      <c r="R64" s="13" t="s">
        <v>54</v>
      </c>
      <c r="S64" s="13">
        <f>AVERAGE('Normal List'!G424:G429)</f>
        <v>24.913440000000001</v>
      </c>
      <c r="T64" s="10">
        <f>'Normal List'!N424</f>
        <v>112</v>
      </c>
      <c r="U64" s="10">
        <f>'Normal List'!O424</f>
        <v>98</v>
      </c>
      <c r="V64" s="10">
        <f>'Normal List'!P424</f>
        <v>159</v>
      </c>
      <c r="W64" s="10">
        <f>'Normal List'!Q424</f>
        <v>85</v>
      </c>
      <c r="X64" s="10">
        <f>'Normal List'!R424</f>
        <v>0</v>
      </c>
      <c r="Y64" s="10">
        <f>'Normal List'!S424</f>
        <v>0</v>
      </c>
      <c r="Z64" s="10" t="str">
        <f>'Normal List'!T424</f>
        <v>TGA</v>
      </c>
      <c r="AA64" s="10">
        <f>'Normal List'!U424</f>
        <v>2</v>
      </c>
      <c r="AB64" s="11">
        <f t="shared" si="2"/>
        <v>0</v>
      </c>
      <c r="AC64" s="32" t="str">
        <f t="shared" si="3"/>
        <v>NaN</v>
      </c>
    </row>
    <row r="65" spans="1:29">
      <c r="A65" s="9">
        <v>64</v>
      </c>
      <c r="B65" s="10">
        <v>1</v>
      </c>
      <c r="C65" s="11">
        <f>'Normal List'!C430</f>
        <v>24.771599999999999</v>
      </c>
      <c r="D65" s="11">
        <f>'Normal List'!D430</f>
        <v>18.958300000000001</v>
      </c>
      <c r="E65" s="11">
        <f>'Normal List'!E430</f>
        <v>43.729900000000001</v>
      </c>
      <c r="F65" s="11">
        <f>'Normal List'!F430</f>
        <v>43.279800000000002</v>
      </c>
      <c r="G65" s="11">
        <f>'Normal List'!G430</f>
        <v>9.7560000000000002</v>
      </c>
      <c r="H65" s="11">
        <f>'Normal List'!H430</f>
        <v>153</v>
      </c>
      <c r="I65" s="11">
        <f>'Normal List'!I430</f>
        <v>153</v>
      </c>
      <c r="J65" s="11">
        <f>'Normal List'!J430</f>
        <v>210</v>
      </c>
      <c r="K65" s="11">
        <f>'Normal List'!K430</f>
        <v>96</v>
      </c>
      <c r="L65" s="11">
        <f>'Normal List'!L430</f>
        <v>0</v>
      </c>
      <c r="M65" s="11">
        <f>'Normal List'!M430</f>
        <v>0</v>
      </c>
      <c r="N65" s="12">
        <v>2</v>
      </c>
      <c r="O65" s="13">
        <f>AVERAGE('Normal List'!C431:C435)</f>
        <v>33.724739999999997</v>
      </c>
      <c r="P65" s="13">
        <f>AVERAGE('Normal List'!D431:D435)</f>
        <v>17.233219999999999</v>
      </c>
      <c r="Q65" s="13">
        <f>AVERAGE('Normal List'!E431:E435)</f>
        <v>50.957920000000001</v>
      </c>
      <c r="R65" s="13">
        <f>AVERAGE('Normal List'!F431:F435)</f>
        <v>31.076180000000001</v>
      </c>
      <c r="S65" s="13">
        <f>AVERAGE('Normal List'!G431:G435)</f>
        <v>14.43234</v>
      </c>
      <c r="T65" s="10">
        <f>'Normal List'!N431</f>
        <v>134.62</v>
      </c>
      <c r="U65" s="10">
        <f>'Normal List'!O431</f>
        <v>132</v>
      </c>
      <c r="V65" s="10">
        <f>'Normal List'!P431</f>
        <v>203</v>
      </c>
      <c r="W65" s="10">
        <f>'Normal List'!Q431</f>
        <v>72</v>
      </c>
      <c r="X65" s="10" t="str">
        <f>'Normal List'!R431</f>
        <v>-</v>
      </c>
      <c r="Y65" s="10" t="str">
        <f>'Normal List'!S431</f>
        <v>NaN</v>
      </c>
      <c r="Z65" s="10" t="str">
        <f>'Normal List'!T431</f>
        <v>HLHS</v>
      </c>
      <c r="AA65" s="10">
        <f>'Normal List'!U431</f>
        <v>1</v>
      </c>
      <c r="AB65" s="11" t="str">
        <f t="shared" si="2"/>
        <v>NaN</v>
      </c>
      <c r="AC65" s="32" t="e">
        <f t="shared" si="3"/>
        <v>#VALUE!</v>
      </c>
    </row>
    <row r="66" spans="1:29">
      <c r="A66" s="9">
        <v>65</v>
      </c>
      <c r="B66" s="10">
        <v>1</v>
      </c>
      <c r="C66" s="11">
        <f>'Normal List'!C436</f>
        <v>19.670100000000001</v>
      </c>
      <c r="D66" s="11">
        <f>'Normal List'!D436</f>
        <v>6.9744000000000002</v>
      </c>
      <c r="E66" s="11">
        <f>'Normal List'!E436</f>
        <v>26.644500000000001</v>
      </c>
      <c r="F66" s="11">
        <f>'Normal List'!F436</f>
        <v>23.418199999999999</v>
      </c>
      <c r="G66" s="11">
        <f>'Normal List'!G436</f>
        <v>14.25</v>
      </c>
      <c r="H66" s="11">
        <f>'Normal List'!H436</f>
        <v>87</v>
      </c>
      <c r="I66" s="11">
        <f>'Normal List'!I436</f>
        <v>87</v>
      </c>
      <c r="J66" s="11">
        <f>'Normal List'!J436</f>
        <v>89</v>
      </c>
      <c r="K66" s="11">
        <f>'Normal List'!K436</f>
        <v>85</v>
      </c>
      <c r="L66" s="11">
        <f>'Normal List'!L436</f>
        <v>0</v>
      </c>
      <c r="M66" s="11">
        <f>'Normal List'!M436</f>
        <v>0</v>
      </c>
      <c r="N66" s="12">
        <v>2</v>
      </c>
      <c r="O66" s="16" t="s">
        <v>7</v>
      </c>
      <c r="P66" s="16" t="s">
        <v>7</v>
      </c>
      <c r="Q66" s="16" t="s">
        <v>7</v>
      </c>
      <c r="R66" s="16" t="s">
        <v>7</v>
      </c>
      <c r="S66" s="16" t="s">
        <v>7</v>
      </c>
      <c r="T66" s="10" t="str">
        <f>'Normal List'!N436</f>
        <v>-</v>
      </c>
      <c r="U66" s="10" t="str">
        <f>'Normal List'!O436</f>
        <v>-</v>
      </c>
      <c r="V66" s="10" t="str">
        <f>'Normal List'!P436</f>
        <v>-</v>
      </c>
      <c r="W66" s="10" t="str">
        <f>'Normal List'!Q436</f>
        <v>-</v>
      </c>
      <c r="X66" s="10" t="str">
        <f>'Normal List'!R436</f>
        <v>-</v>
      </c>
      <c r="Y66" s="10" t="str">
        <f>'Normal List'!S436</f>
        <v>NaN</v>
      </c>
      <c r="Z66" s="10" t="str">
        <f>'Normal List'!T436</f>
        <v>HLHS</v>
      </c>
      <c r="AA66" s="10">
        <f>'Normal List'!U436</f>
        <v>1</v>
      </c>
      <c r="AB66" s="11" t="str">
        <f t="shared" ref="AB66:AB103" si="4">IF(Y66 = "NaN", "NaN", X66-L66)</f>
        <v>NaN</v>
      </c>
      <c r="AC66" s="32" t="e">
        <f t="shared" ref="AC66:AC97" si="5">IF(AB66&gt;0,IF(L66=0,AB66/(L66+1),AB66/L66),"NaN")</f>
        <v>#VALUE!</v>
      </c>
    </row>
    <row r="67" spans="1:29">
      <c r="A67" s="9">
        <v>66</v>
      </c>
      <c r="B67" s="10">
        <v>1</v>
      </c>
      <c r="C67" s="11">
        <f>'Normal List'!C437</f>
        <v>16.701499999999999</v>
      </c>
      <c r="D67" s="11">
        <f>'Normal List'!D437</f>
        <v>9.8734999999999999</v>
      </c>
      <c r="E67" s="11">
        <f>'Normal List'!E437</f>
        <v>26.5749</v>
      </c>
      <c r="F67" s="11">
        <f>'Normal List'!F437</f>
        <v>36.008099999999999</v>
      </c>
      <c r="G67" s="11">
        <f>'Normal List'!G437</f>
        <v>22.899000000000001</v>
      </c>
      <c r="H67" s="11">
        <f>'Normal List'!H437</f>
        <v>108.67</v>
      </c>
      <c r="I67" s="11">
        <f>'Normal List'!I437</f>
        <v>109</v>
      </c>
      <c r="J67" s="11">
        <f>'Normal List'!J437</f>
        <v>112</v>
      </c>
      <c r="K67" s="11">
        <f>'Normal List'!K437</f>
        <v>105</v>
      </c>
      <c r="L67" s="11">
        <f>'Normal List'!L437</f>
        <v>0</v>
      </c>
      <c r="M67" s="11">
        <f>'Normal List'!M437</f>
        <v>0</v>
      </c>
      <c r="N67" s="12">
        <v>2</v>
      </c>
      <c r="O67" s="13">
        <f>AVERAGE('Normal List'!C438:C443)</f>
        <v>32.373950000000001</v>
      </c>
      <c r="P67" s="13">
        <f>AVERAGE('Normal List'!D438:D443)</f>
        <v>34.187483333333333</v>
      </c>
      <c r="Q67" s="13">
        <f>AVERAGE('Normal List'!E438:E443)</f>
        <v>66.561416666666659</v>
      </c>
      <c r="R67" s="13">
        <f>AVERAGE('Normal List'!F438:F443)</f>
        <v>51.115883333333329</v>
      </c>
      <c r="S67" s="13">
        <f>AVERAGE('Normal List'!G438:G443)</f>
        <v>14.580419999999998</v>
      </c>
      <c r="T67" s="10">
        <f>'Normal List'!N438</f>
        <v>301.8</v>
      </c>
      <c r="U67" s="10">
        <f>'Normal List'!O438</f>
        <v>324</v>
      </c>
      <c r="V67" s="10">
        <f>'Normal List'!P438</f>
        <v>339</v>
      </c>
      <c r="W67" s="10">
        <f>'Normal List'!Q438</f>
        <v>258</v>
      </c>
      <c r="X67" s="10">
        <f>'Normal List'!R438</f>
        <v>0</v>
      </c>
      <c r="Y67" s="10">
        <f>'Normal List'!S438</f>
        <v>0</v>
      </c>
      <c r="Z67" s="10" t="str">
        <f>'Normal List'!T438</f>
        <v>Aortic Anomaly</v>
      </c>
      <c r="AA67" s="10">
        <f>'Normal List'!U438</f>
        <v>4</v>
      </c>
      <c r="AB67" s="11">
        <f t="shared" si="4"/>
        <v>0</v>
      </c>
      <c r="AC67" s="32" t="str">
        <f t="shared" si="5"/>
        <v>NaN</v>
      </c>
    </row>
    <row r="68" spans="1:29">
      <c r="A68" s="9">
        <v>67</v>
      </c>
      <c r="B68" s="10">
        <v>1</v>
      </c>
      <c r="C68" s="11" t="str">
        <f>IF('Normal List'!C444&gt;0, 'Normal List'!C444, "NaN")</f>
        <v>-</v>
      </c>
      <c r="D68" s="11" t="str">
        <f>IF('Normal List'!D444&gt;0, 'Normal List'!D444, "NaN")</f>
        <v>NaN</v>
      </c>
      <c r="E68" s="11" t="str">
        <f>IF('Normal List'!E444&gt;0, 'Normal List'!E444, "NaN")</f>
        <v>NaN</v>
      </c>
      <c r="F68" s="11" t="str">
        <f>IF('Normal List'!F444&gt;0, 'Normal List'!F444, "NaN")</f>
        <v>NaN</v>
      </c>
      <c r="G68" s="11" t="str">
        <f>IF('Normal List'!G444&gt;0, 'Normal List'!G444, "NaN")</f>
        <v>NaN</v>
      </c>
      <c r="H68" s="11">
        <f>IF('Normal List'!H444&gt;0, 'Normal List'!H444, "NaN")</f>
        <v>164</v>
      </c>
      <c r="I68" s="11">
        <f>IF('Normal List'!I444&gt;0, 'Normal List'!I444, "NaN")</f>
        <v>165</v>
      </c>
      <c r="J68" s="11">
        <f>IF('Normal List'!J444&gt;0, 'Normal List'!J444, "NaN")</f>
        <v>177</v>
      </c>
      <c r="K68" s="11">
        <f>IF('Normal List'!K444&gt;0, 'Normal List'!K444, "NaN")</f>
        <v>150</v>
      </c>
      <c r="L68" s="11">
        <f>'Normal List'!L444</f>
        <v>0</v>
      </c>
      <c r="M68" s="11">
        <f>'Normal List'!M444</f>
        <v>0</v>
      </c>
      <c r="N68" s="12">
        <v>2</v>
      </c>
      <c r="O68" s="11" t="str">
        <f>IF('Normal List'!C445&gt;0, AVERAGE('Normal List'!C445:C450), "NaN")</f>
        <v>NaN</v>
      </c>
      <c r="P68" s="11" t="str">
        <f>IF('Normal List'!C445&gt;0, AVERAGE('Normal List'!C445:C450), "NaN")</f>
        <v>NaN</v>
      </c>
      <c r="Q68" s="11" t="str">
        <f>IF('Normal List'!D445&gt;0, AVERAGE('Normal List'!D445:D450), "NaN")</f>
        <v>NaN</v>
      </c>
      <c r="R68" s="11" t="str">
        <f>IF('Normal List'!E445&gt;0, AVERAGE('Normal List'!E445:E450), "NaN")</f>
        <v>NaN</v>
      </c>
      <c r="S68" s="11" t="str">
        <f>IF('Normal List'!F445&gt;0, AVERAGE('Normal List'!F445:F450), "NaN")</f>
        <v>NaN</v>
      </c>
      <c r="T68" s="10">
        <f>IF('Normal List'!N445&gt;0, 'Normal List'!N445, "NaN")</f>
        <v>152.4</v>
      </c>
      <c r="U68" s="10">
        <f>IF('Normal List'!O445&gt;0, 'Normal List'!O445, "NaN")</f>
        <v>149</v>
      </c>
      <c r="V68" s="10">
        <f>IF('Normal List'!P445&gt;0, 'Normal List'!P445, "NaN")</f>
        <v>167</v>
      </c>
      <c r="W68" s="10">
        <f>IF('Normal List'!Q445&gt;0, 'Normal List'!Q445, "NaN")</f>
        <v>145</v>
      </c>
      <c r="X68" s="10">
        <f>'Normal List'!R445</f>
        <v>0</v>
      </c>
      <c r="Y68" s="10" t="str">
        <f>IF('Normal List'!S445&gt;0, 'Normal List'!S445, "NaN")</f>
        <v>NaN</v>
      </c>
      <c r="Z68" s="10" t="str">
        <f>IF('Normal List'!T445&gt;0, 'Normal List'!T445, "NaN")</f>
        <v>Aortic Anomaly</v>
      </c>
      <c r="AA68" s="10">
        <f>IF('Normal List'!U445&gt;0, 'Normal List'!U445, "NaN")</f>
        <v>4</v>
      </c>
      <c r="AB68" s="11" t="str">
        <f t="shared" si="4"/>
        <v>NaN</v>
      </c>
      <c r="AC68" s="32" t="e">
        <f t="shared" si="5"/>
        <v>#VALUE!</v>
      </c>
    </row>
    <row r="69" spans="1:29">
      <c r="A69" s="9">
        <v>68</v>
      </c>
      <c r="B69" s="10">
        <v>1</v>
      </c>
      <c r="C69" s="11" t="str">
        <f>IF('Normal List'!C451&gt;0,'Normal List'!C451,"NaN")</f>
        <v>-</v>
      </c>
      <c r="D69" s="11" t="str">
        <f>IF('Normal List'!D451&gt;0,'Normal List'!D451,"NaN")</f>
        <v>NaN</v>
      </c>
      <c r="E69" s="11" t="str">
        <f>IF('Normal List'!E451&gt;0,'Normal List'!E451,"NaN")</f>
        <v>NaN</v>
      </c>
      <c r="F69" s="11" t="str">
        <f>IF('Normal List'!F451&gt;0,'Normal List'!F451,"NaN")</f>
        <v>NaN</v>
      </c>
      <c r="G69" s="11" t="str">
        <f>IF('Normal List'!G451&gt;0,'Normal List'!G451,"NaN")</f>
        <v>NaN</v>
      </c>
      <c r="H69" s="11">
        <f>IF('Normal List'!H451&gt;0,'Normal List'!H451,"NaN")</f>
        <v>104.5</v>
      </c>
      <c r="I69" s="11">
        <f>IF('Normal List'!I451&gt;0,'Normal List'!I451,"NaN")</f>
        <v>104.5</v>
      </c>
      <c r="J69" s="11">
        <f>IF('Normal List'!J451&gt;0,'Normal List'!J451,"NaN")</f>
        <v>106</v>
      </c>
      <c r="K69" s="11">
        <f>IF('Normal List'!K451&gt;0,'Normal List'!K451,"NaN")</f>
        <v>103</v>
      </c>
      <c r="L69" s="11">
        <f>'Normal List'!L451</f>
        <v>0</v>
      </c>
      <c r="M69" s="11">
        <f>'Normal List'!M451</f>
        <v>0</v>
      </c>
      <c r="N69" s="12">
        <v>2</v>
      </c>
      <c r="O69" s="11" t="str">
        <f>IF('Normal List'!C452&gt;0, AVERAGE('Normal List'!C452:C457), "NaN")</f>
        <v>NaN</v>
      </c>
      <c r="P69" s="11" t="str">
        <f>IF('Normal List'!C452&gt;0, AVERAGE('Normal List'!C452:C457), "NaN")</f>
        <v>NaN</v>
      </c>
      <c r="Q69" s="11" t="str">
        <f>IF('Normal List'!D452&gt;0, AVERAGE('Normal List'!D452:D457), "NaN")</f>
        <v>NaN</v>
      </c>
      <c r="R69" s="11" t="str">
        <f>IF('Normal List'!E452&gt;0, AVERAGE('Normal List'!E452:E457), "NaN")</f>
        <v>NaN</v>
      </c>
      <c r="S69" s="11" t="str">
        <f>IF('Normal List'!F452&gt;0, AVERAGE('Normal List'!F452:F457), "NaN")</f>
        <v>NaN</v>
      </c>
      <c r="T69" s="10">
        <f>IF('Normal List'!N452&gt;0, 'Normal List'!N452, "NaN")</f>
        <v>158.88888888888889</v>
      </c>
      <c r="U69" s="10">
        <f>IF('Normal List'!O452&gt;0, 'Normal List'!O452, "NaN")</f>
        <v>143</v>
      </c>
      <c r="V69" s="10">
        <f>IF('Normal List'!P452&gt;0, 'Normal List'!P452, "NaN")</f>
        <v>268</v>
      </c>
      <c r="W69" s="10">
        <f>IF('Normal List'!Q452&gt;0, 'Normal List'!Q452, "NaN")</f>
        <v>81</v>
      </c>
      <c r="X69" s="10">
        <f>'Normal List'!R452</f>
        <v>150.35499999999999</v>
      </c>
      <c r="Y69" s="10">
        <f>IF('Normal List'!S452&gt;0, 'Normal List'!S452, "NaN")</f>
        <v>2</v>
      </c>
      <c r="Z69" s="10" t="str">
        <f>IF('Normal List'!T452&gt;0, 'Normal List'!T452, "NaN")</f>
        <v>HLHS</v>
      </c>
      <c r="AA69" s="10">
        <f>IF('Normal List'!U452&gt;0, 'Normal List'!U452, "NaN")</f>
        <v>1</v>
      </c>
      <c r="AB69" s="11">
        <f t="shared" si="4"/>
        <v>150.35499999999999</v>
      </c>
      <c r="AC69" s="32">
        <f t="shared" si="5"/>
        <v>150.35499999999999</v>
      </c>
    </row>
    <row r="70" spans="1:29">
      <c r="A70" s="9">
        <v>69</v>
      </c>
      <c r="B70" s="10">
        <v>1</v>
      </c>
      <c r="C70" s="11" t="str">
        <f>IF('Normal List'!C458&gt;0,'Normal List'!C458,"NaN")</f>
        <v>-</v>
      </c>
      <c r="D70" s="11" t="str">
        <f>IF('Normal List'!D458&gt;0,'Normal List'!D458,"NaN")</f>
        <v>NaN</v>
      </c>
      <c r="E70" s="11" t="str">
        <f>IF('Normal List'!E458&gt;0,'Normal List'!E458,"NaN")</f>
        <v>NaN</v>
      </c>
      <c r="F70" s="11" t="str">
        <f>IF('Normal List'!F458&gt;0,'Normal List'!F458,"NaN")</f>
        <v>NaN</v>
      </c>
      <c r="G70" s="11" t="str">
        <f>IF('Normal List'!G458&gt;0,'Normal List'!G458,"NaN")</f>
        <v>NaN</v>
      </c>
      <c r="H70" s="11">
        <f>IF('Normal List'!H458&gt;0,'Normal List'!H458,"NaN")</f>
        <v>204</v>
      </c>
      <c r="I70" s="11">
        <f>IF('Normal List'!I458&gt;0,'Normal List'!I458,"NaN")</f>
        <v>204</v>
      </c>
      <c r="J70" s="11">
        <f>IF('Normal List'!J458&gt;0,'Normal List'!J458,"NaN")</f>
        <v>204</v>
      </c>
      <c r="K70" s="11">
        <f>IF('Normal List'!K458&gt;0,'Normal List'!K458,"NaN")</f>
        <v>204</v>
      </c>
      <c r="L70" s="11">
        <f>'Normal List'!L458</f>
        <v>4.5780000000000003</v>
      </c>
      <c r="M70" s="11">
        <f>IF('Normal List'!M458&gt;0,'Normal List'!M458,"NaN")</f>
        <v>1</v>
      </c>
      <c r="N70" s="12">
        <v>2</v>
      </c>
      <c r="O70" s="11" t="e">
        <f>IF('Normal List'!C459&gt;0,AVERAGE('Normal List'!B459:B464),"NaN")</f>
        <v>#DIV/0!</v>
      </c>
      <c r="P70" s="11" t="str">
        <f>IF('Normal List'!D459&gt;0,AVERAGE('Normal List'!C459:C464),"NaN")</f>
        <v>NaN</v>
      </c>
      <c r="Q70" s="11" t="str">
        <f>IF('Normal List'!E459&gt;0,AVERAGE('Normal List'!D459:D464),"NaN")</f>
        <v>NaN</v>
      </c>
      <c r="R70" s="11" t="str">
        <f>IF('Normal List'!F459&gt;0,AVERAGE('Normal List'!E459:E464),"NaN")</f>
        <v>NaN</v>
      </c>
      <c r="S70" s="11" t="str">
        <f>IF('Normal List'!G459&gt;0,AVERAGE('Normal List'!F459:F464),"NaN")</f>
        <v>NaN</v>
      </c>
      <c r="T70" s="10">
        <f>IF('Normal List'!N459&gt;0, 'Normal List'!N459, "NaN")</f>
        <v>169</v>
      </c>
      <c r="U70" s="10">
        <f>IF('Normal List'!O459&gt;0, 'Normal List'!O459, "NaN")</f>
        <v>155</v>
      </c>
      <c r="V70" s="10">
        <f>IF('Normal List'!P459&gt;0, 'Normal List'!P459, "NaN")</f>
        <v>217</v>
      </c>
      <c r="W70" s="10">
        <f>IF('Normal List'!Q459&gt;0, 'Normal List'!Q459, "NaN")</f>
        <v>138</v>
      </c>
      <c r="X70" s="10">
        <f>'Normal List'!R459</f>
        <v>20.507999999999999</v>
      </c>
      <c r="Y70" s="10">
        <f>IF('Normal List'!S459&gt;0, 'Normal List'!S459, "NaN")</f>
        <v>1</v>
      </c>
      <c r="Z70" s="10" t="str">
        <f>IF('Normal List'!T459&gt;0, 'Normal List'!T459, "NaN")</f>
        <v>TGA</v>
      </c>
      <c r="AA70" s="10">
        <f>IF('Normal List'!U459&gt;0, 'Normal List'!U459, "NaN")</f>
        <v>2</v>
      </c>
      <c r="AB70" s="11">
        <f t="shared" si="4"/>
        <v>15.93</v>
      </c>
      <c r="AC70" s="32">
        <f t="shared" si="5"/>
        <v>3.4796854521625162</v>
      </c>
    </row>
    <row r="71" spans="1:29">
      <c r="A71" s="9">
        <v>70</v>
      </c>
      <c r="B71" s="10">
        <v>1</v>
      </c>
      <c r="C71" s="11" t="str">
        <f>IF('Normal List'!C465&gt;0,'Normal List'!C465,"NaN")</f>
        <v>-</v>
      </c>
      <c r="D71" s="11" t="str">
        <f>IF('Normal List'!D465&gt;0,'Normal List'!D465,"NaN")</f>
        <v>NaN</v>
      </c>
      <c r="E71" s="11" t="str">
        <f>IF('Normal List'!E465&gt;0,'Normal List'!E465,"NaN")</f>
        <v>NaN</v>
      </c>
      <c r="F71" s="11" t="str">
        <f>IF('Normal List'!F465&gt;0,'Normal List'!F465,"NaN")</f>
        <v>NaN</v>
      </c>
      <c r="G71" s="11" t="str">
        <f>IF('Normal List'!G465&gt;0,'Normal List'!G465,"NaN")</f>
        <v>NaN</v>
      </c>
      <c r="H71" s="11">
        <f>IF('Normal List'!H465&gt;0,'Normal List'!H465,"NaN")</f>
        <v>83.5</v>
      </c>
      <c r="I71" s="11">
        <f>IF('Normal List'!I465&gt;0,'Normal List'!I465,"NaN")</f>
        <v>83.5</v>
      </c>
      <c r="J71" s="11">
        <f>IF('Normal List'!J465&gt;0,'Normal List'!J465,"NaN")</f>
        <v>88</v>
      </c>
      <c r="K71" s="11">
        <f>IF('Normal List'!K465&gt;0,'Normal List'!K465,"NaN")</f>
        <v>79</v>
      </c>
      <c r="L71" s="11">
        <f>'Normal List'!L465</f>
        <v>0</v>
      </c>
      <c r="M71" s="11">
        <f>'Normal List'!M465</f>
        <v>0</v>
      </c>
      <c r="N71" s="12">
        <v>2</v>
      </c>
      <c r="O71" s="10" t="str">
        <f>IF('Normal List'!C466&gt;0,AVERAGE('Normal List'!C466:C471),"NaN")</f>
        <v>NaN</v>
      </c>
      <c r="P71" s="10" t="str">
        <f>IF('Normal List'!D466&gt;0,AVERAGE('Normal List'!D466:D471),"NaN")</f>
        <v>NaN</v>
      </c>
      <c r="Q71" s="10" t="str">
        <f>IF('Normal List'!E466&gt;0,AVERAGE('Normal List'!E466:E471),"NaN")</f>
        <v>NaN</v>
      </c>
      <c r="R71" s="10" t="str">
        <f>IF('Normal List'!F466&gt;0,AVERAGE('Normal List'!F466:F471),"NaN")</f>
        <v>NaN</v>
      </c>
      <c r="S71" s="10" t="str">
        <f>IF('Normal List'!G466&gt;0,AVERAGE('Normal List'!G466:G471),"NaN")</f>
        <v>NaN</v>
      </c>
      <c r="T71" s="10">
        <f>IF('Normal List'!N466&gt;0, 'Normal List'!N466, "NaN")</f>
        <v>270.77777777777777</v>
      </c>
      <c r="U71" s="10">
        <f>IF('Normal List'!O466&gt;0, 'Normal List'!O466, "NaN")</f>
        <v>278</v>
      </c>
      <c r="V71" s="10">
        <f>IF('Normal List'!P466&gt;0, 'Normal List'!P466, "NaN")</f>
        <v>302</v>
      </c>
      <c r="W71" s="10">
        <f>IF('Normal List'!Q466&gt;0, 'Normal List'!Q466, "NaN")</f>
        <v>185</v>
      </c>
      <c r="X71" s="10">
        <f>'Normal List'!R466</f>
        <v>0</v>
      </c>
      <c r="Y71" s="10">
        <f>IF('Normal List'!S466&gt;=0, 'Normal List'!S466, "NaN")</f>
        <v>0</v>
      </c>
      <c r="Z71" s="10" t="str">
        <f>IF('Normal List'!T466&gt;0, 'Normal List'!T466, "NaN")</f>
        <v>Aortic Anomaly</v>
      </c>
      <c r="AA71" s="10">
        <f>IF('Normal List'!U466&gt;0, 'Normal List'!U466, "NaN")</f>
        <v>4</v>
      </c>
      <c r="AB71" s="11">
        <f t="shared" si="4"/>
        <v>0</v>
      </c>
      <c r="AC71" s="32" t="str">
        <f t="shared" si="5"/>
        <v>NaN</v>
      </c>
    </row>
    <row r="72" spans="1:29">
      <c r="A72" s="9">
        <v>71</v>
      </c>
      <c r="B72" s="10">
        <v>1</v>
      </c>
      <c r="C72" s="11" t="str">
        <f>IF('Normal List'!C472&gt;0,'Normal List'!C472,"NaN")</f>
        <v>-</v>
      </c>
      <c r="D72" s="11" t="str">
        <f>IF('Normal List'!D472&gt;0,'Normal List'!D472,"NaN")</f>
        <v>NaN</v>
      </c>
      <c r="E72" s="11" t="str">
        <f>IF('Normal List'!E472&gt;0,'Normal List'!E472,"NaN")</f>
        <v>NaN</v>
      </c>
      <c r="F72" s="11" t="str">
        <f>IF('Normal List'!F472&gt;0,'Normal List'!F472,"NaN")</f>
        <v>NaN</v>
      </c>
      <c r="G72" s="11" t="str">
        <f>IF('Normal List'!G472&gt;0,'Normal List'!G472,"NaN")</f>
        <v>NaN</v>
      </c>
      <c r="H72" s="11">
        <f>IF('Normal List'!H472&gt;0,'Normal List'!H472,"NaN")</f>
        <v>94</v>
      </c>
      <c r="I72" s="11">
        <f>IF('Normal List'!I472&gt;0,'Normal List'!I472,"NaN")</f>
        <v>94</v>
      </c>
      <c r="J72" s="11">
        <f>IF('Normal List'!J472&gt;0,'Normal List'!J472,"NaN")</f>
        <v>94</v>
      </c>
      <c r="K72" s="11">
        <f>IF('Normal List'!K472&gt;0,'Normal List'!K472,"NaN")</f>
        <v>94</v>
      </c>
      <c r="L72" s="11">
        <f>'Normal List'!L472</f>
        <v>0</v>
      </c>
      <c r="M72" s="11">
        <f>'Normal List'!M472</f>
        <v>0</v>
      </c>
      <c r="N72" s="12">
        <v>2</v>
      </c>
      <c r="O72" s="10" t="str">
        <f>IF('Normal List'!C473&gt;0,AVERAGE('Normal List'!C473:C478),"NaN")</f>
        <v>NaN</v>
      </c>
      <c r="P72" s="10" t="str">
        <f>IF('Normal List'!D473&gt;0,AVERAGE('Normal List'!D473:D478),"NaN")</f>
        <v>NaN</v>
      </c>
      <c r="Q72" s="10" t="str">
        <f>IF('Normal List'!E473&gt;0,AVERAGE('Normal List'!E473:E478),"NaN")</f>
        <v>NaN</v>
      </c>
      <c r="R72" s="10" t="str">
        <f>IF('Normal List'!F473&gt;0,AVERAGE('Normal List'!F473:F478),"NaN")</f>
        <v>NaN</v>
      </c>
      <c r="S72" s="10" t="str">
        <f>IF('Normal List'!G473&gt;0,AVERAGE('Normal List'!G473:G478),"NaN")</f>
        <v>NaN</v>
      </c>
      <c r="T72" s="10">
        <f>IF('Normal List'!N473&gt;0, 'Normal List'!N473, "NaN")</f>
        <v>178.5</v>
      </c>
      <c r="U72" s="10">
        <f>IF('Normal List'!O473&gt;0, 'Normal List'!O473, "NaN")</f>
        <v>178</v>
      </c>
      <c r="V72" s="10">
        <f>IF('Normal List'!P473&gt;0, 'Normal List'!P473, "NaN")</f>
        <v>254</v>
      </c>
      <c r="W72" s="10">
        <f>IF('Normal List'!Q473&gt;0, 'Normal List'!Q473, "NaN")</f>
        <v>104</v>
      </c>
      <c r="X72" s="10">
        <f>'Normal List'!R473</f>
        <v>0</v>
      </c>
      <c r="Y72" s="10">
        <f>IF('Normal List'!S473&gt;=0, 'Normal List'!S473, "NaN")</f>
        <v>0</v>
      </c>
      <c r="Z72" s="10" t="str">
        <f>IF('Normal List'!T473&gt;0, 'Normal List'!T473, "NaN")</f>
        <v>Aortic Anomaly</v>
      </c>
      <c r="AA72" s="10">
        <f>IF('Normal List'!U473&gt;0, 'Normal List'!U473, "NaN")</f>
        <v>4</v>
      </c>
      <c r="AB72" s="11">
        <f t="shared" si="4"/>
        <v>0</v>
      </c>
      <c r="AC72" s="32" t="str">
        <f t="shared" si="5"/>
        <v>NaN</v>
      </c>
    </row>
    <row r="73" spans="1:29">
      <c r="A73" s="9">
        <v>72</v>
      </c>
      <c r="B73" s="10">
        <v>1</v>
      </c>
      <c r="C73" s="11" t="str">
        <f>IF('Normal List'!C479&gt;0,'Normal List'!C479,"NaN")</f>
        <v>-</v>
      </c>
      <c r="D73" s="11" t="str">
        <f>IF('Normal List'!D479&gt;0,'Normal List'!D479,"NaN")</f>
        <v>NaN</v>
      </c>
      <c r="E73" s="11" t="str">
        <f>IF('Normal List'!E479&gt;0,'Normal List'!E479,"NaN")</f>
        <v>NaN</v>
      </c>
      <c r="F73" s="11" t="str">
        <f>IF('Normal List'!F479&gt;0,'Normal List'!F479,"NaN")</f>
        <v>NaN</v>
      </c>
      <c r="G73" s="11" t="str">
        <f>IF('Normal List'!G479&gt;0,'Normal List'!G479,"NaN")</f>
        <v>NaN</v>
      </c>
      <c r="H73" s="11">
        <f>IF('Normal List'!H479&gt;0,'Normal List'!H479,"NaN")</f>
        <v>93</v>
      </c>
      <c r="I73" s="11">
        <f>IF('Normal List'!I479&gt;0,'Normal List'!I479,"NaN")</f>
        <v>93</v>
      </c>
      <c r="J73" s="11">
        <f>IF('Normal List'!J479&gt;0,'Normal List'!J479,"NaN")</f>
        <v>93</v>
      </c>
      <c r="K73" s="11">
        <f>IF('Normal List'!K479&gt;0,'Normal List'!K479,"NaN")</f>
        <v>93</v>
      </c>
      <c r="L73" s="11">
        <f>'Normal List'!L479</f>
        <v>0</v>
      </c>
      <c r="M73" s="11">
        <f>'Normal List'!M479</f>
        <v>0</v>
      </c>
      <c r="N73" s="12">
        <v>2</v>
      </c>
      <c r="O73" s="10" t="str">
        <f>IF('Normal List'!C480&gt;0,AVERAGE('Normal List'!C480:C485),"NaN")</f>
        <v>NaN</v>
      </c>
      <c r="P73" s="10" t="str">
        <f>IF('Normal List'!D480&gt;0,AVERAGE('Normal List'!D480:D485),"NaN")</f>
        <v>NaN</v>
      </c>
      <c r="Q73" s="10" t="str">
        <f>IF('Normal List'!E480&gt;0,AVERAGE('Normal List'!E480:E485),"NaN")</f>
        <v>NaN</v>
      </c>
      <c r="R73" s="10" t="str">
        <f>IF('Normal List'!F480&gt;0,AVERAGE('Normal List'!F480:F485),"NaN")</f>
        <v>NaN</v>
      </c>
      <c r="S73" s="10" t="str">
        <f>IF('Normal List'!G480&gt;0,AVERAGE('Normal List'!G480:G485),"NaN")</f>
        <v>NaN</v>
      </c>
      <c r="T73" s="10">
        <f>IF('Normal List'!N480&gt;0, 'Normal List'!N480, "NaN")</f>
        <v>117.85714285714286</v>
      </c>
      <c r="U73" s="10">
        <f>IF('Normal List'!O480&gt;0, 'Normal List'!O480, "NaN")</f>
        <v>112</v>
      </c>
      <c r="V73" s="10">
        <f>IF('Normal List'!P480&gt;0, 'Normal List'!P480, "NaN")</f>
        <v>140</v>
      </c>
      <c r="W73" s="10">
        <f>IF('Normal List'!Q480&gt;0, 'Normal List'!Q480, "NaN")</f>
        <v>107</v>
      </c>
      <c r="X73" s="10" t="str">
        <f>'Normal List'!R480</f>
        <v>-</v>
      </c>
      <c r="Y73" s="10" t="str">
        <f>IF('Normal List'!S480&gt;=0, 'Normal List'!S480, "NaN")</f>
        <v>NaN</v>
      </c>
      <c r="Z73" s="10" t="str">
        <f>IF('Normal List'!T480&gt;0, 'Normal List'!T480, "NaN")</f>
        <v>ToF</v>
      </c>
      <c r="AA73" s="10">
        <f>IF('Normal List'!U480&gt;0, 'Normal List'!U480, "NaN")</f>
        <v>3</v>
      </c>
      <c r="AB73" s="11" t="str">
        <f t="shared" si="4"/>
        <v>NaN</v>
      </c>
      <c r="AC73" s="32" t="e">
        <f t="shared" si="5"/>
        <v>#VALUE!</v>
      </c>
    </row>
    <row r="74" spans="1:29">
      <c r="A74" s="9">
        <v>73</v>
      </c>
      <c r="B74" s="10">
        <v>1</v>
      </c>
      <c r="C74" s="11" t="str">
        <f>IF('Normal List'!C486&gt;0,'Normal List'!C486,"NaN")</f>
        <v>-</v>
      </c>
      <c r="D74" s="11" t="str">
        <f>IF('Normal List'!D486&gt;0,'Normal List'!D486,"NaN")</f>
        <v>NaN</v>
      </c>
      <c r="E74" s="11" t="str">
        <f>IF('Normal List'!E486&gt;0,'Normal List'!E486,"NaN")</f>
        <v>NaN</v>
      </c>
      <c r="F74" s="11" t="str">
        <f>IF('Normal List'!F486&gt;0,'Normal List'!F486,"NaN")</f>
        <v>NaN</v>
      </c>
      <c r="G74" s="11" t="str">
        <f>IF('Normal List'!G486&gt;0,'Normal List'!G486,"NaN")</f>
        <v>NaN</v>
      </c>
      <c r="H74" s="11">
        <f>IF('Normal List'!H486&gt;0,'Normal List'!H486,"NaN")</f>
        <v>85.5</v>
      </c>
      <c r="I74" s="11">
        <f>IF('Normal List'!I486&gt;0,'Normal List'!I486,"NaN")</f>
        <v>85.5</v>
      </c>
      <c r="J74" s="11">
        <f>IF('Normal List'!J486&gt;0,'Normal List'!J486,"NaN")</f>
        <v>89</v>
      </c>
      <c r="K74" s="11">
        <f>IF('Normal List'!K486&gt;0,'Normal List'!K486,"NaN")</f>
        <v>82</v>
      </c>
      <c r="L74" s="11">
        <f>'Normal List'!L486</f>
        <v>0</v>
      </c>
      <c r="M74" s="11">
        <f>'Normal List'!M486</f>
        <v>0</v>
      </c>
      <c r="N74" s="12">
        <v>2</v>
      </c>
      <c r="O74" s="10" t="str">
        <f>IF('Normal List'!C487&gt;0,AVERAGE('Normal List'!C487:C492),"NaN")</f>
        <v>NaN</v>
      </c>
      <c r="P74" s="10" t="str">
        <f>IF('Normal List'!D487&gt;0,AVERAGE('Normal List'!D487:D492),"NaN")</f>
        <v>NaN</v>
      </c>
      <c r="Q74" s="10" t="str">
        <f>IF('Normal List'!E487&gt;0,AVERAGE('Normal List'!E487:E492),"NaN")</f>
        <v>NaN</v>
      </c>
      <c r="R74" s="10" t="str">
        <f>IF('Normal List'!F487&gt;0,AVERAGE('Normal List'!F487:F492),"NaN")</f>
        <v>NaN</v>
      </c>
      <c r="S74" s="10" t="str">
        <f>IF('Normal List'!G487&gt;0,AVERAGE('Normal List'!G487:G492),"NaN")</f>
        <v>NaN</v>
      </c>
      <c r="T74" s="10">
        <f>IF('Normal List'!N487&gt;0, 'Normal List'!N487, "NaN")</f>
        <v>91.333333333333329</v>
      </c>
      <c r="U74" s="10">
        <f>IF('Normal List'!O487&gt;0, 'Normal List'!O487, "NaN")</f>
        <v>85.5</v>
      </c>
      <c r="V74" s="10">
        <f>IF('Normal List'!P487&gt;0, 'Normal List'!P487, "NaN")</f>
        <v>109</v>
      </c>
      <c r="W74" s="10">
        <f>IF('Normal List'!Q487&gt;0, 'Normal List'!Q487, "NaN")</f>
        <v>81</v>
      </c>
      <c r="X74" s="10">
        <f>'Normal List'!R487</f>
        <v>0</v>
      </c>
      <c r="Y74" s="10">
        <f>IF('Normal List'!S487&gt;=0, 'Normal List'!S487, "NaN")</f>
        <v>0</v>
      </c>
      <c r="Z74" s="10" t="str">
        <f>IF('Normal List'!T487&gt;0, 'Normal List'!T487, "NaN")</f>
        <v>HLHS</v>
      </c>
      <c r="AA74" s="10">
        <f>IF('Normal List'!U487&gt;0, 'Normal List'!U487, "NaN")</f>
        <v>1</v>
      </c>
      <c r="AB74" s="11">
        <f t="shared" si="4"/>
        <v>0</v>
      </c>
      <c r="AC74" s="32" t="str">
        <f t="shared" si="5"/>
        <v>NaN</v>
      </c>
    </row>
    <row r="75" spans="1:29">
      <c r="A75" s="9">
        <v>74</v>
      </c>
      <c r="B75" s="10">
        <v>1</v>
      </c>
      <c r="C75" s="11" t="str">
        <f>IF('Normal List'!C493&gt;0,'Normal List'!C493,"NaN")</f>
        <v>-</v>
      </c>
      <c r="D75" s="11" t="str">
        <f>IF('Normal List'!D493&gt;0,'Normal List'!D493,"NaN")</f>
        <v>NaN</v>
      </c>
      <c r="E75" s="11" t="str">
        <f>IF('Normal List'!E493&gt;0,'Normal List'!E493,"NaN")</f>
        <v>NaN</v>
      </c>
      <c r="F75" s="11" t="str">
        <f>IF('Normal List'!F493&gt;0,'Normal List'!F493,"NaN")</f>
        <v>NaN</v>
      </c>
      <c r="G75" s="11" t="str">
        <f>IF('Normal List'!G493&gt;0,'Normal List'!G493,"NaN")</f>
        <v>NaN</v>
      </c>
      <c r="H75" s="11">
        <f>IF('Normal List'!H493&gt;0,'Normal List'!H493,"NaN")</f>
        <v>83</v>
      </c>
      <c r="I75" s="11">
        <f>IF('Normal List'!I493&gt;0,'Normal List'!I493,"NaN")</f>
        <v>83</v>
      </c>
      <c r="J75" s="11">
        <f>IF('Normal List'!J493&gt;0,'Normal List'!J493,"NaN")</f>
        <v>83</v>
      </c>
      <c r="K75" s="11">
        <f>IF('Normal List'!K493&gt;0,'Normal List'!K493,"NaN")</f>
        <v>83</v>
      </c>
      <c r="L75" s="11">
        <f>'Normal List'!L493</f>
        <v>0</v>
      </c>
      <c r="M75" s="11">
        <f>'Normal List'!M493</f>
        <v>0</v>
      </c>
      <c r="N75" s="12">
        <v>2</v>
      </c>
      <c r="O75" s="10" t="str">
        <f>IF('Normal List'!C494&gt;0,AVERAGE('Normal List'!C494:C499),"NaN")</f>
        <v>NaN</v>
      </c>
      <c r="P75" s="10" t="str">
        <f>IF('Normal List'!D494&gt;0,AVERAGE('Normal List'!D494:D499),"NaN")</f>
        <v>NaN</v>
      </c>
      <c r="Q75" s="10" t="str">
        <f>IF('Normal List'!E494&gt;0,AVERAGE('Normal List'!E494:E499),"NaN")</f>
        <v>NaN</v>
      </c>
      <c r="R75" s="10" t="str">
        <f>IF('Normal List'!F494&gt;0,AVERAGE('Normal List'!F494:F499),"NaN")</f>
        <v>NaN</v>
      </c>
      <c r="S75" s="10" t="str">
        <f>IF('Normal List'!G494&gt;0,AVERAGE('Normal List'!G494:G499),"NaN")</f>
        <v>NaN</v>
      </c>
      <c r="T75" s="10">
        <f>IF('Normal List'!N494&gt;0, 'Normal List'!N494, "NaN")</f>
        <v>102.33333333333333</v>
      </c>
      <c r="U75" s="10">
        <f>IF('Normal List'!O494&gt;0, 'Normal List'!O494, "NaN")</f>
        <v>98.5</v>
      </c>
      <c r="V75" s="10">
        <f>IF('Normal List'!P494&gt;0, 'Normal List'!P494, "NaN")</f>
        <v>144</v>
      </c>
      <c r="W75" s="10">
        <f>IF('Normal List'!Q494&gt;0, 'Normal List'!Q494, "NaN")</f>
        <v>82</v>
      </c>
      <c r="X75" s="10">
        <f>'Normal List'!R494</f>
        <v>0</v>
      </c>
      <c r="Y75" s="10">
        <f>IF('Normal List'!S494&gt;=0, 'Normal List'!S494, "NaN")</f>
        <v>0</v>
      </c>
      <c r="Z75" s="10" t="str">
        <f>IF('Normal List'!T494&gt;0, 'Normal List'!T494, "NaN")</f>
        <v>TGA</v>
      </c>
      <c r="AA75" s="10">
        <f>IF('Normal List'!U494&gt;0, 'Normal List'!U494, "NaN")</f>
        <v>2</v>
      </c>
      <c r="AB75" s="11">
        <f t="shared" si="4"/>
        <v>0</v>
      </c>
      <c r="AC75" s="32" t="str">
        <f t="shared" si="5"/>
        <v>NaN</v>
      </c>
    </row>
    <row r="76" spans="1:29">
      <c r="A76" s="9">
        <v>75</v>
      </c>
      <c r="B76" s="10">
        <v>1</v>
      </c>
      <c r="C76" s="11" t="str">
        <f>IF('Normal List'!C500&gt;0,'Normal List'!C500,"NaN")</f>
        <v>-</v>
      </c>
      <c r="D76" s="11" t="str">
        <f>IF('Normal List'!D500&gt;0,'Normal List'!D500,"NaN")</f>
        <v>NaN</v>
      </c>
      <c r="E76" s="11" t="str">
        <f>IF('Normal List'!E500&gt;0,'Normal List'!E500,"NaN")</f>
        <v>NaN</v>
      </c>
      <c r="F76" s="11" t="str">
        <f>IF('Normal List'!F500&gt;0,'Normal List'!F500,"NaN")</f>
        <v>NaN</v>
      </c>
      <c r="G76" s="11" t="str">
        <f>IF('Normal List'!G500&gt;0,'Normal List'!G500,"NaN")</f>
        <v>NaN</v>
      </c>
      <c r="H76" s="11">
        <f>IF('Normal List'!H500&gt;0,'Normal List'!H500,"NaN")</f>
        <v>92</v>
      </c>
      <c r="I76" s="11">
        <f>IF('Normal List'!I500&gt;0,'Normal List'!I500,"NaN")</f>
        <v>92</v>
      </c>
      <c r="J76" s="11">
        <f>IF('Normal List'!J500&gt;0,'Normal List'!J500,"NaN")</f>
        <v>92</v>
      </c>
      <c r="K76" s="11">
        <f>IF('Normal List'!K500&gt;0,'Normal List'!K500,"NaN")</f>
        <v>92</v>
      </c>
      <c r="L76" s="11">
        <f>'Normal List'!L500</f>
        <v>0</v>
      </c>
      <c r="M76" s="11">
        <f>'Normal List'!M500</f>
        <v>0</v>
      </c>
      <c r="N76" s="12">
        <v>2</v>
      </c>
      <c r="O76" s="10" t="str">
        <f>IF('Normal List'!C501&gt;0,AVERAGE('Normal List'!C501:C506),"NaN")</f>
        <v>NaN</v>
      </c>
      <c r="P76" s="10" t="str">
        <f>IF('Normal List'!D501&gt;0,AVERAGE('Normal List'!D501:D506),"NaN")</f>
        <v>NaN</v>
      </c>
      <c r="Q76" s="10" t="str">
        <f>IF('Normal List'!E501&gt;0,AVERAGE('Normal List'!E501:E506),"NaN")</f>
        <v>NaN</v>
      </c>
      <c r="R76" s="10" t="str">
        <f>IF('Normal List'!F501&gt;0,AVERAGE('Normal List'!F501:F506),"NaN")</f>
        <v>NaN</v>
      </c>
      <c r="S76" s="10" t="str">
        <f>IF('Normal List'!G501&gt;0,AVERAGE('Normal List'!G501:G506),"NaN")</f>
        <v>NaN</v>
      </c>
      <c r="T76" s="10">
        <f>IF('Normal List'!N501&gt;0, 'Normal List'!N501, "NaN")</f>
        <v>180.33333333333334</v>
      </c>
      <c r="U76" s="10">
        <f>IF('Normal List'!O501&gt;0, 'Normal List'!O501, "NaN")</f>
        <v>182</v>
      </c>
      <c r="V76" s="10">
        <f>IF('Normal List'!P501&gt;0, 'Normal List'!P501, "NaN")</f>
        <v>188</v>
      </c>
      <c r="W76" s="10">
        <f>IF('Normal List'!Q501&gt;0, 'Normal List'!Q501, "NaN")</f>
        <v>171</v>
      </c>
      <c r="X76" s="10">
        <f>'Normal List'!R501</f>
        <v>0</v>
      </c>
      <c r="Y76" s="10">
        <f>IF('Normal List'!S501&gt;=0, 'Normal List'!S501, "NaN")</f>
        <v>0</v>
      </c>
      <c r="Z76" s="10" t="str">
        <f>IF('Normal List'!T501&gt;0, 'Normal List'!T501, "NaN")</f>
        <v>TGA</v>
      </c>
      <c r="AA76" s="10">
        <f>IF('Normal List'!U501&gt;0, 'Normal List'!U501, "NaN")</f>
        <v>2</v>
      </c>
      <c r="AB76" s="11">
        <f t="shared" si="4"/>
        <v>0</v>
      </c>
      <c r="AC76" s="32" t="str">
        <f t="shared" si="5"/>
        <v>NaN</v>
      </c>
    </row>
    <row r="77" spans="1:29">
      <c r="A77" s="9">
        <v>76</v>
      </c>
      <c r="B77" s="10">
        <v>1</v>
      </c>
      <c r="C77" s="11" t="str">
        <f>IF('Normal List'!C507&gt;0,'Normal List'!C507,"NaN")</f>
        <v>-</v>
      </c>
      <c r="D77" s="11" t="str">
        <f>IF('Normal List'!D507&gt;0,'Normal List'!D507,"NaN")</f>
        <v>NaN</v>
      </c>
      <c r="E77" s="11" t="str">
        <f>IF('Normal List'!E507&gt;0,'Normal List'!E507,"NaN")</f>
        <v>NaN</v>
      </c>
      <c r="F77" s="11" t="str">
        <f>IF('Normal List'!F507&gt;0,'Normal List'!F507,"NaN")</f>
        <v>NaN</v>
      </c>
      <c r="G77" s="11" t="str">
        <f>IF('Normal List'!G507&gt;0,'Normal List'!G507,"NaN")</f>
        <v>NaN</v>
      </c>
      <c r="H77" s="11">
        <f>IF('Normal List'!H507&gt;0,'Normal List'!H507,"NaN")</f>
        <v>120.66666666666667</v>
      </c>
      <c r="I77" s="11">
        <f>IF('Normal List'!I507&gt;0,'Normal List'!I507,"NaN")</f>
        <v>135</v>
      </c>
      <c r="J77" s="11">
        <f>IF('Normal List'!J507&gt;0,'Normal List'!J507,"NaN")</f>
        <v>140</v>
      </c>
      <c r="K77" s="11">
        <f>IF('Normal List'!K507&gt;0,'Normal List'!K507,"NaN")</f>
        <v>87</v>
      </c>
      <c r="L77" s="11">
        <f>'Normal List'!L507</f>
        <v>0</v>
      </c>
      <c r="M77" s="11">
        <f>'Normal List'!M507</f>
        <v>0</v>
      </c>
      <c r="N77" s="12">
        <v>2</v>
      </c>
      <c r="O77" s="10" t="str">
        <f>IF('Normal List'!C508&gt;0,AVERAGE('Normal List'!C508:C513),"NaN")</f>
        <v>NaN</v>
      </c>
      <c r="P77" s="10" t="str">
        <f>IF('Normal List'!D508&gt;0,AVERAGE('Normal List'!D508:D513),"NaN")</f>
        <v>NaN</v>
      </c>
      <c r="Q77" s="10" t="str">
        <f>IF('Normal List'!E508&gt;0,AVERAGE('Normal List'!E508:E513),"NaN")</f>
        <v>NaN</v>
      </c>
      <c r="R77" s="10" t="str">
        <f>IF('Normal List'!F508&gt;0,AVERAGE('Normal List'!F508:F513),"NaN")</f>
        <v>NaN</v>
      </c>
      <c r="S77" s="10" t="str">
        <f>IF('Normal List'!G508&gt;0,AVERAGE('Normal List'!G508:G513),"NaN")</f>
        <v>NaN</v>
      </c>
      <c r="T77" s="10">
        <f>IF('Normal List'!N508&gt;0, 'Normal List'!N508, "NaN")</f>
        <v>158</v>
      </c>
      <c r="U77" s="10">
        <f>IF('Normal List'!O508&gt;0, 'Normal List'!O508, "NaN")</f>
        <v>153</v>
      </c>
      <c r="V77" s="10">
        <f>IF('Normal List'!P508&gt;0, 'Normal List'!P508, "NaN")</f>
        <v>220</v>
      </c>
      <c r="W77" s="10">
        <f>IF('Normal List'!Q508&gt;0, 'Normal List'!Q508, "NaN")</f>
        <v>104</v>
      </c>
      <c r="X77" s="10">
        <f>'Normal List'!R508</f>
        <v>32.31</v>
      </c>
      <c r="Y77" s="10">
        <f>IF('Normal List'!S508&gt;=0, 'Normal List'!S508, "NaN")</f>
        <v>1</v>
      </c>
      <c r="Z77" s="10" t="str">
        <f>IF('Normal List'!T508&gt;0, 'Normal List'!T508, "NaN")</f>
        <v>HLHS</v>
      </c>
      <c r="AA77" s="10">
        <f>IF('Normal List'!U508&gt;0, 'Normal List'!U508, "NaN")</f>
        <v>1</v>
      </c>
      <c r="AB77" s="11">
        <f t="shared" si="4"/>
        <v>32.31</v>
      </c>
      <c r="AC77" s="32">
        <f t="shared" si="5"/>
        <v>32.31</v>
      </c>
    </row>
    <row r="78" spans="1:29">
      <c r="A78" s="9">
        <v>77</v>
      </c>
      <c r="B78" s="10">
        <v>1</v>
      </c>
      <c r="C78" s="11" t="str">
        <f>IF('Normal List'!C514&gt;0,'Normal List'!C514,"NaN")</f>
        <v>-</v>
      </c>
      <c r="D78" s="11" t="str">
        <f>IF('Normal List'!D514&gt;0,'Normal List'!D514,"NaN")</f>
        <v>NaN</v>
      </c>
      <c r="E78" s="11" t="str">
        <f>IF('Normal List'!E514&gt;0,'Normal List'!E514,"NaN")</f>
        <v>NaN</v>
      </c>
      <c r="F78" s="11" t="str">
        <f>IF('Normal List'!F514&gt;0,'Normal List'!F514,"NaN")</f>
        <v>NaN</v>
      </c>
      <c r="G78" s="11" t="str">
        <f>IF('Normal List'!G514&gt;0,'Normal List'!G514,"NaN")</f>
        <v>NaN</v>
      </c>
      <c r="H78" s="11">
        <f>IF('Normal List'!H514&gt;0,'Normal List'!H514,"NaN")</f>
        <v>101.33333333333333</v>
      </c>
      <c r="I78" s="11">
        <f>IF('Normal List'!I514&gt;0,'Normal List'!I514,"NaN")</f>
        <v>107</v>
      </c>
      <c r="J78" s="11">
        <f>IF('Normal List'!J514&gt;0,'Normal List'!J514,"NaN")</f>
        <v>126</v>
      </c>
      <c r="K78" s="11">
        <f>IF('Normal List'!K514&gt;0,'Normal List'!K514,"NaN")</f>
        <v>71</v>
      </c>
      <c r="L78" s="11">
        <f>'Normal List'!L514</f>
        <v>0</v>
      </c>
      <c r="M78" s="11">
        <f>'Normal List'!M514</f>
        <v>0</v>
      </c>
      <c r="N78" s="12">
        <v>2</v>
      </c>
      <c r="O78" s="10" t="str">
        <f>IF('Normal List'!C515&gt;0,AVERAGE('Normal List'!C515:C520),"NaN")</f>
        <v>NaN</v>
      </c>
      <c r="P78" s="10" t="str">
        <f>IF('Normal List'!D515&gt;0,AVERAGE('Normal List'!D515:D520),"NaN")</f>
        <v>NaN</v>
      </c>
      <c r="Q78" s="10" t="str">
        <f>IF('Normal List'!E515&gt;0,AVERAGE('Normal List'!E515:E520),"NaN")</f>
        <v>NaN</v>
      </c>
      <c r="R78" s="10" t="str">
        <f>IF('Normal List'!F515&gt;0,AVERAGE('Normal List'!F515:F520),"NaN")</f>
        <v>NaN</v>
      </c>
      <c r="S78" s="10" t="str">
        <f>IF('Normal List'!G515&gt;0,AVERAGE('Normal List'!G515:G520),"NaN")</f>
        <v>NaN</v>
      </c>
      <c r="T78" s="10">
        <f>IF('Normal List'!N515&gt;0, 'Normal List'!N515, "NaN")</f>
        <v>144</v>
      </c>
      <c r="U78" s="10">
        <f>IF('Normal List'!O515&gt;0, 'Normal List'!O515, "NaN")</f>
        <v>124</v>
      </c>
      <c r="V78" s="10">
        <f>IF('Normal List'!P515&gt;0, 'Normal List'!P515, "NaN")</f>
        <v>196</v>
      </c>
      <c r="W78" s="10">
        <f>IF('Normal List'!Q515&gt;0, 'Normal List'!Q515, "NaN")</f>
        <v>112</v>
      </c>
      <c r="X78" s="10">
        <f>'Normal List'!R515</f>
        <v>0</v>
      </c>
      <c r="Y78" s="10">
        <f>IF('Normal List'!S515&gt;=0, 'Normal List'!S515, "NaN")</f>
        <v>0</v>
      </c>
      <c r="Z78" s="10" t="str">
        <f>IF('Normal List'!T515&gt;0, 'Normal List'!T515, "NaN")</f>
        <v>Aortic Anomaly</v>
      </c>
      <c r="AA78" s="10">
        <f>IF('Normal List'!U515&gt;0, 'Normal List'!U515, "NaN")</f>
        <v>4</v>
      </c>
      <c r="AB78" s="11">
        <f t="shared" si="4"/>
        <v>0</v>
      </c>
      <c r="AC78" s="32" t="str">
        <f t="shared" si="5"/>
        <v>NaN</v>
      </c>
    </row>
    <row r="79" spans="1:29">
      <c r="A79" s="9">
        <v>78</v>
      </c>
      <c r="B79" s="10">
        <v>1</v>
      </c>
      <c r="C79" s="11" t="str">
        <f>IF('Normal List'!C521&gt;0,'Normal List'!C521,"NaN")</f>
        <v>-</v>
      </c>
      <c r="D79" s="11" t="str">
        <f>IF('Normal List'!D521&gt;0,'Normal List'!D521,"NaN")</f>
        <v>NaN</v>
      </c>
      <c r="E79" s="11" t="str">
        <f>IF('Normal List'!E521&gt;0,'Normal List'!E521,"NaN")</f>
        <v>NaN</v>
      </c>
      <c r="F79" s="11" t="str">
        <f>IF('Normal List'!F521&gt;0,'Normal List'!F521,"NaN")</f>
        <v>NaN</v>
      </c>
      <c r="G79" s="11" t="str">
        <f>IF('Normal List'!G521&gt;0,'Normal List'!G521,"NaN")</f>
        <v>NaN</v>
      </c>
      <c r="H79" s="11">
        <f>IF('Normal List'!H521&gt;0,'Normal List'!H521,"NaN")</f>
        <v>112.5</v>
      </c>
      <c r="I79" s="11">
        <f>IF('Normal List'!I521&gt;0,'Normal List'!I521,"NaN")</f>
        <v>112.5</v>
      </c>
      <c r="J79" s="11">
        <f>IF('Normal List'!J521&gt;0,'Normal List'!J521,"NaN")</f>
        <v>116</v>
      </c>
      <c r="K79" s="11">
        <f>IF('Normal List'!K521&gt;0,'Normal List'!K521,"NaN")</f>
        <v>109</v>
      </c>
      <c r="L79" s="11">
        <f>'Normal List'!L521</f>
        <v>0</v>
      </c>
      <c r="M79" s="11">
        <f>'Normal List'!M521</f>
        <v>0</v>
      </c>
      <c r="N79" s="12">
        <v>2</v>
      </c>
      <c r="O79" s="10" t="str">
        <f>IF('Normal List'!C522&gt;0,AVERAGE('Normal List'!C522:C527),"NaN")</f>
        <v>NaN</v>
      </c>
      <c r="P79" s="10" t="str">
        <f>IF('Normal List'!D522&gt;0,AVERAGE('Normal List'!D522:D527),"NaN")</f>
        <v>NaN</v>
      </c>
      <c r="Q79" s="10" t="str">
        <f>IF('Normal List'!E522&gt;0,AVERAGE('Normal List'!E522:E527),"NaN")</f>
        <v>NaN</v>
      </c>
      <c r="R79" s="10" t="str">
        <f>IF('Normal List'!F522&gt;0,AVERAGE('Normal List'!F522:F527),"NaN")</f>
        <v>NaN</v>
      </c>
      <c r="S79" s="10" t="str">
        <f>IF('Normal List'!G522&gt;0,AVERAGE('Normal List'!G522:G527),"NaN")</f>
        <v>NaN</v>
      </c>
      <c r="T79" s="10">
        <f>IF('Normal List'!N522&gt;0, 'Normal List'!N522, "NaN")</f>
        <v>156.19999999999999</v>
      </c>
      <c r="U79" s="10">
        <f>IF('Normal List'!O522&gt;0, 'Normal List'!O522, "NaN")</f>
        <v>145</v>
      </c>
      <c r="V79" s="10">
        <f>IF('Normal List'!P522&gt;0, 'Normal List'!P522, "NaN")</f>
        <v>198</v>
      </c>
      <c r="W79" s="10">
        <f>IF('Normal List'!Q522&gt;0, 'Normal List'!Q522, "NaN")</f>
        <v>125</v>
      </c>
      <c r="X79" s="10">
        <f>'Normal List'!R522</f>
        <v>0</v>
      </c>
      <c r="Y79" s="10">
        <f>IF('Normal List'!S522&gt;=0, 'Normal List'!S522, "NaN")</f>
        <v>0</v>
      </c>
      <c r="Z79" s="10" t="str">
        <f>IF('Normal List'!T522&gt;0, 'Normal List'!T522, "NaN")</f>
        <v>TGA</v>
      </c>
      <c r="AA79" s="10">
        <f>IF('Normal List'!U522&gt;0, 'Normal List'!U522, "NaN")</f>
        <v>2</v>
      </c>
      <c r="AB79" s="11">
        <f t="shared" si="4"/>
        <v>0</v>
      </c>
      <c r="AC79" s="32" t="str">
        <f t="shared" si="5"/>
        <v>NaN</v>
      </c>
    </row>
    <row r="80" spans="1:29">
      <c r="A80" s="9">
        <v>79</v>
      </c>
      <c r="B80" s="10">
        <v>1</v>
      </c>
      <c r="C80" s="11" t="str">
        <f>IF('Normal List'!C528&gt;0,'Normal List'!C528,"NaN")</f>
        <v>-</v>
      </c>
      <c r="D80" s="11" t="str">
        <f>IF('Normal List'!D528&gt;0,'Normal List'!D528,"NaN")</f>
        <v>NaN</v>
      </c>
      <c r="E80" s="11" t="str">
        <f>IF('Normal List'!E528&gt;0,'Normal List'!E528,"NaN")</f>
        <v>NaN</v>
      </c>
      <c r="F80" s="11" t="str">
        <f>IF('Normal List'!F528&gt;0,'Normal List'!F528,"NaN")</f>
        <v>NaN</v>
      </c>
      <c r="G80" s="11" t="str">
        <f>IF('Normal List'!G528&gt;0,'Normal List'!G528,"NaN")</f>
        <v>NaN</v>
      </c>
      <c r="H80" s="11">
        <f>IF('Normal List'!H528&gt;0,'Normal List'!H528,"NaN")</f>
        <v>106.5</v>
      </c>
      <c r="I80" s="11">
        <f>IF('Normal List'!I528&gt;0,'Normal List'!I528,"NaN")</f>
        <v>106.5</v>
      </c>
      <c r="J80" s="11">
        <f>IF('Normal List'!J528&gt;0,'Normal List'!J528,"NaN")</f>
        <v>112</v>
      </c>
      <c r="K80" s="11">
        <f>IF('Normal List'!K528&gt;0,'Normal List'!K528,"NaN")</f>
        <v>101</v>
      </c>
      <c r="L80" s="11">
        <f>'Normal List'!L528</f>
        <v>0</v>
      </c>
      <c r="M80" s="11">
        <f>'Normal List'!M528</f>
        <v>0</v>
      </c>
      <c r="N80" s="12">
        <v>2</v>
      </c>
      <c r="O80" s="10" t="str">
        <f>IF('Normal List'!C529&gt;0,AVERAGE('Normal List'!C529:C534),"NaN")</f>
        <v>NaN</v>
      </c>
      <c r="P80" s="10" t="str">
        <f>IF('Normal List'!D529&gt;0,AVERAGE('Normal List'!D529:D534),"NaN")</f>
        <v>NaN</v>
      </c>
      <c r="Q80" s="10" t="str">
        <f>IF('Normal List'!E529&gt;0,AVERAGE('Normal List'!E529:E534),"NaN")</f>
        <v>NaN</v>
      </c>
      <c r="R80" s="10" t="str">
        <f>IF('Normal List'!F529&gt;0,AVERAGE('Normal List'!F529:F534),"NaN")</f>
        <v>NaN</v>
      </c>
      <c r="S80" s="10" t="str">
        <f>IF('Normal List'!G529&gt;0,AVERAGE('Normal List'!G529:G534),"NaN")</f>
        <v>NaN</v>
      </c>
      <c r="T80" s="10">
        <f>IF('Normal List'!N529&gt;0, 'Normal List'!N529, "NaN")</f>
        <v>92.75</v>
      </c>
      <c r="U80" s="10">
        <f>IF('Normal List'!O529&gt;0, 'Normal List'!O529, "NaN")</f>
        <v>90.5</v>
      </c>
      <c r="V80" s="10">
        <f>IF('Normal List'!P529&gt;0, 'Normal List'!P529, "NaN")</f>
        <v>120</v>
      </c>
      <c r="W80" s="10">
        <f>IF('Normal List'!Q529&gt;0, 'Normal List'!Q529, "NaN")</f>
        <v>70</v>
      </c>
      <c r="X80" s="10">
        <f>'Normal List'!R529</f>
        <v>21.79</v>
      </c>
      <c r="Y80" s="10">
        <f>IF('Normal List'!S529&gt;=0, 'Normal List'!S529, "NaN")</f>
        <v>1</v>
      </c>
      <c r="Z80" s="10" t="str">
        <f>IF('Normal List'!T529&gt;0, 'Normal List'!T529, "NaN")</f>
        <v>ToF</v>
      </c>
      <c r="AA80" s="10">
        <f>IF('Normal List'!U529&gt;0, 'Normal List'!U529, "NaN")</f>
        <v>3</v>
      </c>
      <c r="AB80" s="11">
        <f t="shared" si="4"/>
        <v>21.79</v>
      </c>
      <c r="AC80" s="32">
        <f t="shared" si="5"/>
        <v>21.79</v>
      </c>
    </row>
    <row r="81" spans="1:29">
      <c r="A81" s="9">
        <v>80</v>
      </c>
      <c r="B81" s="10">
        <v>1</v>
      </c>
      <c r="C81" s="11" t="str">
        <f>IF('Normal List'!C535&gt;0,'Normal List'!C535,"NaN")</f>
        <v>-</v>
      </c>
      <c r="D81" s="11" t="str">
        <f>IF('Normal List'!D535&gt;0,'Normal List'!D535,"NaN")</f>
        <v>NaN</v>
      </c>
      <c r="E81" s="11" t="str">
        <f>IF('Normal List'!E535&gt;0,'Normal List'!E535,"NaN")</f>
        <v>NaN</v>
      </c>
      <c r="F81" s="11" t="str">
        <f>IF('Normal List'!F535&gt;0,'Normal List'!F535,"NaN")</f>
        <v>NaN</v>
      </c>
      <c r="G81" s="11" t="str">
        <f>IF('Normal List'!G535&gt;0,'Normal List'!G535,"NaN")</f>
        <v>NaN</v>
      </c>
      <c r="H81" s="11">
        <f>IF('Normal List'!H535&gt;0,'Normal List'!H535,"NaN")</f>
        <v>96</v>
      </c>
      <c r="I81" s="11">
        <f>IF('Normal List'!I535&gt;0,'Normal List'!I535,"NaN")</f>
        <v>96</v>
      </c>
      <c r="J81" s="11">
        <f>IF('Normal List'!J535&gt;0,'Normal List'!J535,"NaN")</f>
        <v>96</v>
      </c>
      <c r="K81" s="11">
        <f>IF('Normal List'!K535&gt;0,'Normal List'!K535,"NaN")</f>
        <v>96</v>
      </c>
      <c r="L81" s="11">
        <f>'Normal List'!L535</f>
        <v>0</v>
      </c>
      <c r="M81" s="11">
        <f>'Normal List'!M535</f>
        <v>0</v>
      </c>
      <c r="N81" s="12">
        <v>2</v>
      </c>
      <c r="O81" s="10" t="str">
        <f>IF('Normal List'!C536&gt;0,AVERAGE('Normal List'!C536:C541),"NaN")</f>
        <v>NaN</v>
      </c>
      <c r="P81" s="10" t="str">
        <f>IF('Normal List'!D536&gt;0,AVERAGE('Normal List'!D536:D541),"NaN")</f>
        <v>NaN</v>
      </c>
      <c r="Q81" s="10" t="str">
        <f>IF('Normal List'!E536&gt;0,AVERAGE('Normal List'!E536:E541),"NaN")</f>
        <v>NaN</v>
      </c>
      <c r="R81" s="10" t="str">
        <f>IF('Normal List'!F536&gt;0,AVERAGE('Normal List'!F536:F541),"NaN")</f>
        <v>NaN</v>
      </c>
      <c r="S81" s="10" t="str">
        <f>IF('Normal List'!G536&gt;0,AVERAGE('Normal List'!G536:G541),"NaN")</f>
        <v>NaN</v>
      </c>
      <c r="T81" s="10">
        <f>IF('Normal List'!N536&gt;0, 'Normal List'!N536, "NaN")</f>
        <v>227.33333333333334</v>
      </c>
      <c r="U81" s="10">
        <f>IF('Normal List'!O536&gt;0, 'Normal List'!O536, "NaN")</f>
        <v>194</v>
      </c>
      <c r="V81" s="10">
        <f>IF('Normal List'!P536&gt;0, 'Normal List'!P536, "NaN")</f>
        <v>324</v>
      </c>
      <c r="W81" s="10">
        <f>IF('Normal List'!Q536&gt;0, 'Normal List'!Q536, "NaN")</f>
        <v>185</v>
      </c>
      <c r="X81" s="10">
        <f>'Normal List'!R536</f>
        <v>385.07</v>
      </c>
      <c r="Y81" s="10">
        <f>IF('Normal List'!S536&gt;=0, 'Normal List'!S536, "NaN")</f>
        <v>2</v>
      </c>
      <c r="Z81" s="10" t="str">
        <f>IF('Normal List'!T536&gt;0, 'Normal List'!T536, "NaN")</f>
        <v>Aortic Anomaly</v>
      </c>
      <c r="AA81" s="10">
        <f>IF('Normal List'!U536&gt;0, 'Normal List'!U536, "NaN")</f>
        <v>4</v>
      </c>
      <c r="AB81" s="11">
        <f t="shared" si="4"/>
        <v>385.07</v>
      </c>
      <c r="AC81" s="32">
        <f t="shared" si="5"/>
        <v>385.07</v>
      </c>
    </row>
    <row r="82" spans="1:29">
      <c r="A82" s="9">
        <v>81</v>
      </c>
      <c r="B82" s="10">
        <v>1</v>
      </c>
      <c r="C82" s="11" t="str">
        <f>IF('Normal List'!C542&gt;0,'Normal List'!C542,"NaN")</f>
        <v>-</v>
      </c>
      <c r="D82" s="11" t="str">
        <f>IF('Normal List'!D542&gt;0,'Normal List'!D542,"NaN")</f>
        <v>NaN</v>
      </c>
      <c r="E82" s="11" t="str">
        <f>IF('Normal List'!E542&gt;0,'Normal List'!E542,"NaN")</f>
        <v>NaN</v>
      </c>
      <c r="F82" s="11" t="str">
        <f>IF('Normal List'!F542&gt;0,'Normal List'!F542,"NaN")</f>
        <v>NaN</v>
      </c>
      <c r="G82" s="11" t="str">
        <f>IF('Normal List'!G542&gt;0,'Normal List'!G542,"NaN")</f>
        <v>NaN</v>
      </c>
      <c r="H82" s="11">
        <f>IF('Normal List'!H542&gt;0,'Normal List'!H542,"NaN")</f>
        <v>90</v>
      </c>
      <c r="I82" s="11">
        <f>IF('Normal List'!I542&gt;0,'Normal List'!I542,"NaN")</f>
        <v>90</v>
      </c>
      <c r="J82" s="11">
        <f>IF('Normal List'!J542&gt;0,'Normal List'!J542,"NaN")</f>
        <v>97</v>
      </c>
      <c r="K82" s="11">
        <f>IF('Normal List'!K542&gt;0,'Normal List'!K542,"NaN")</f>
        <v>83</v>
      </c>
      <c r="L82" s="11">
        <f>'Normal List'!L542</f>
        <v>0</v>
      </c>
      <c r="M82" s="11">
        <f>'Normal List'!M542</f>
        <v>0</v>
      </c>
      <c r="N82" s="12">
        <v>2</v>
      </c>
      <c r="O82" s="10" t="str">
        <f>IF('Normal List'!C543&gt;0,AVERAGE('Normal List'!C543:C548),"NaN")</f>
        <v>NaN</v>
      </c>
      <c r="P82" s="10" t="str">
        <f>IF('Normal List'!D543&gt;0,AVERAGE('Normal List'!D543:D548),"NaN")</f>
        <v>NaN</v>
      </c>
      <c r="Q82" s="10" t="str">
        <f>IF('Normal List'!E543&gt;0,AVERAGE('Normal List'!E543:E548),"NaN")</f>
        <v>NaN</v>
      </c>
      <c r="R82" s="10" t="str">
        <f>IF('Normal List'!F543&gt;0,AVERAGE('Normal List'!F543:F548),"NaN")</f>
        <v>NaN</v>
      </c>
      <c r="S82" s="10" t="str">
        <f>IF('Normal List'!G543&gt;0,AVERAGE('Normal List'!G543:G548),"NaN")</f>
        <v>NaN</v>
      </c>
      <c r="T82" s="10">
        <f>IF('Normal List'!N543&gt;0, 'Normal List'!N543, "NaN")</f>
        <v>137.80000000000001</v>
      </c>
      <c r="U82" s="10">
        <f>IF('Normal List'!O543&gt;0, 'Normal List'!O543, "NaN")</f>
        <v>139</v>
      </c>
      <c r="V82" s="10">
        <f>IF('Normal List'!P543&gt;0, 'Normal List'!P543, "NaN")</f>
        <v>170</v>
      </c>
      <c r="W82" s="10">
        <f>IF('Normal List'!Q543&gt;0, 'Normal List'!Q543, "NaN")</f>
        <v>105</v>
      </c>
      <c r="X82" s="10">
        <f>'Normal List'!R543</f>
        <v>49.5</v>
      </c>
      <c r="Y82" s="10">
        <f>IF('Normal List'!S543&gt;=0, 'Normal List'!S543, "NaN")</f>
        <v>1</v>
      </c>
      <c r="Z82" s="10" t="str">
        <f>IF('Normal List'!T543&gt;0, 'Normal List'!T543, "NaN")</f>
        <v>HLHS</v>
      </c>
      <c r="AA82" s="10">
        <f>IF('Normal List'!U543&gt;0, 'Normal List'!U543, "NaN")</f>
        <v>1</v>
      </c>
      <c r="AB82" s="11">
        <f t="shared" si="4"/>
        <v>49.5</v>
      </c>
      <c r="AC82" s="32">
        <f t="shared" si="5"/>
        <v>49.5</v>
      </c>
    </row>
    <row r="83" spans="1:29">
      <c r="A83" s="9">
        <v>82</v>
      </c>
      <c r="B83" s="10">
        <v>1</v>
      </c>
      <c r="C83" s="11" t="str">
        <f>IF('Normal List'!C549&gt;0,'Normal List'!C549,"NaN")</f>
        <v>-</v>
      </c>
      <c r="D83" s="11" t="str">
        <f>IF('Normal List'!D549&gt;0,'Normal List'!D549,"NaN")</f>
        <v>NaN</v>
      </c>
      <c r="E83" s="11" t="str">
        <f>IF('Normal List'!E549&gt;0,'Normal List'!E549,"NaN")</f>
        <v>NaN</v>
      </c>
      <c r="F83" s="11" t="str">
        <f>IF('Normal List'!F549&gt;0,'Normal List'!F549,"NaN")</f>
        <v>NaN</v>
      </c>
      <c r="G83" s="11" t="str">
        <f>IF('Normal List'!G549&gt;0,'Normal List'!G549,"NaN")</f>
        <v>NaN</v>
      </c>
      <c r="H83" s="11">
        <f>IF('Normal List'!H549&gt;0,'Normal List'!H549,"NaN")</f>
        <v>77</v>
      </c>
      <c r="I83" s="11">
        <f>IF('Normal List'!I549&gt;0,'Normal List'!I549,"NaN")</f>
        <v>77</v>
      </c>
      <c r="J83" s="11">
        <f>IF('Normal List'!J549&gt;0,'Normal List'!J549,"NaN")</f>
        <v>77</v>
      </c>
      <c r="K83" s="11">
        <f>IF('Normal List'!K549&gt;0,'Normal List'!K549,"NaN")</f>
        <v>77</v>
      </c>
      <c r="L83" s="11">
        <f>'Normal List'!L549</f>
        <v>408.04</v>
      </c>
      <c r="M83" s="11">
        <f>IF('Normal List'!M549&gt;0,'Normal List'!M549,"NaN")</f>
        <v>2</v>
      </c>
      <c r="N83" s="12">
        <v>2</v>
      </c>
      <c r="O83" s="10" t="str">
        <f>IF('Normal List'!C550&gt;0,AVERAGE('Normal List'!C550:C555),"NaN")</f>
        <v>NaN</v>
      </c>
      <c r="P83" s="10" t="str">
        <f>IF('Normal List'!D550&gt;0,AVERAGE('Normal List'!D550:D555),"NaN")</f>
        <v>NaN</v>
      </c>
      <c r="Q83" s="10" t="str">
        <f>IF('Normal List'!E550&gt;0,AVERAGE('Normal List'!E550:E555),"NaN")</f>
        <v>NaN</v>
      </c>
      <c r="R83" s="10" t="str">
        <f>IF('Normal List'!F550&gt;0,AVERAGE('Normal List'!F550:F555),"NaN")</f>
        <v>NaN</v>
      </c>
      <c r="S83" s="10" t="str">
        <f>IF('Normal List'!G550&gt;0,AVERAGE('Normal List'!G550:G555),"NaN")</f>
        <v>NaN</v>
      </c>
      <c r="T83" s="10">
        <f>IF('Normal List'!N550&gt;0, 'Normal List'!N550, "NaN")</f>
        <v>109</v>
      </c>
      <c r="U83" s="10">
        <f>IF('Normal List'!O550&gt;0, 'Normal List'!O550, "NaN")</f>
        <v>109</v>
      </c>
      <c r="V83" s="10">
        <f>IF('Normal List'!P550&gt;0, 'Normal List'!P550, "NaN")</f>
        <v>118</v>
      </c>
      <c r="W83" s="10">
        <f>IF('Normal List'!Q550&gt;0, 'Normal List'!Q550, "NaN")</f>
        <v>101</v>
      </c>
      <c r="X83" s="10">
        <f>'Normal List'!R550</f>
        <v>207.82</v>
      </c>
      <c r="Y83" s="10">
        <f>IF('Normal List'!S550&gt;=0, 'Normal List'!S550, "NaN")</f>
        <v>2</v>
      </c>
      <c r="Z83" s="10" t="str">
        <f>IF('Normal List'!T550&gt;0, 'Normal List'!T550, "NaN")</f>
        <v>Ebstein's Anomaly</v>
      </c>
      <c r="AA83" s="10">
        <f>IF('Normal List'!U550&gt;0, 'Normal List'!U550, "NaN")</f>
        <v>5</v>
      </c>
      <c r="AB83" s="11">
        <f t="shared" si="4"/>
        <v>-200.22000000000003</v>
      </c>
      <c r="AC83" s="32" t="str">
        <f t="shared" si="5"/>
        <v>NaN</v>
      </c>
    </row>
    <row r="84" spans="1:29">
      <c r="A84" s="9">
        <v>83</v>
      </c>
      <c r="B84" s="10">
        <v>1</v>
      </c>
      <c r="C84" s="11" t="str">
        <f>IF('Normal List'!C556&gt;0,'Normal List'!C556,"NaN")</f>
        <v>-</v>
      </c>
      <c r="D84" s="11" t="str">
        <f>IF('Normal List'!D556&gt;0,'Normal List'!D556,"NaN")</f>
        <v>NaN</v>
      </c>
      <c r="E84" s="11" t="str">
        <f>IF('Normal List'!E556&gt;0,'Normal List'!E556,"NaN")</f>
        <v>NaN</v>
      </c>
      <c r="F84" s="11" t="str">
        <f>IF('Normal List'!F556&gt;0,'Normal List'!F556,"NaN")</f>
        <v>NaN</v>
      </c>
      <c r="G84" s="11" t="str">
        <f>IF('Normal List'!G556&gt;0,'Normal List'!G556,"NaN")</f>
        <v>NaN</v>
      </c>
      <c r="H84" s="11">
        <f>IF('Normal List'!H556&gt;0,'Normal List'!H556,"NaN")</f>
        <v>99</v>
      </c>
      <c r="I84" s="11">
        <f>IF('Normal List'!I556&gt;0,'Normal List'!I556,"NaN")</f>
        <v>99</v>
      </c>
      <c r="J84" s="11">
        <f>IF('Normal List'!J556&gt;0,'Normal List'!J556,"NaN")</f>
        <v>108</v>
      </c>
      <c r="K84" s="11">
        <f>IF('Normal List'!K556&gt;0,'Normal List'!K556,"NaN")</f>
        <v>90</v>
      </c>
      <c r="L84" s="11">
        <f>'Normal List'!L556</f>
        <v>0</v>
      </c>
      <c r="M84" s="11">
        <f>'Normal List'!M556</f>
        <v>0</v>
      </c>
      <c r="N84" s="12">
        <v>2</v>
      </c>
      <c r="O84" s="10" t="str">
        <f>IF('Normal List'!C557&gt;0,AVERAGE('Normal List'!C557:C562),"NaN")</f>
        <v>NaN</v>
      </c>
      <c r="P84" s="10" t="str">
        <f>IF('Normal List'!D557&gt;0,AVERAGE('Normal List'!D557:D562),"NaN")</f>
        <v>NaN</v>
      </c>
      <c r="Q84" s="10" t="str">
        <f>IF('Normal List'!E557&gt;0,AVERAGE('Normal List'!E557:E562),"NaN")</f>
        <v>NaN</v>
      </c>
      <c r="R84" s="10" t="str">
        <f>IF('Normal List'!F557&gt;0,AVERAGE('Normal List'!F557:F562),"NaN")</f>
        <v>NaN</v>
      </c>
      <c r="S84" s="10" t="str">
        <f>IF('Normal List'!G557&gt;0,AVERAGE('Normal List'!G557:G562),"NaN")</f>
        <v>NaN</v>
      </c>
      <c r="T84" s="10">
        <f>IF('Normal List'!N557&gt;0, 'Normal List'!N557, "NaN")</f>
        <v>170.2</v>
      </c>
      <c r="U84" s="10">
        <f>IF('Normal List'!O557&gt;0, 'Normal List'!O557, "NaN")</f>
        <v>165</v>
      </c>
      <c r="V84" s="10">
        <f>IF('Normal List'!P557&gt;0, 'Normal List'!P557, "NaN")</f>
        <v>197</v>
      </c>
      <c r="W84" s="10">
        <f>IF('Normal List'!Q557&gt;0, 'Normal List'!Q557, "NaN")</f>
        <v>144</v>
      </c>
      <c r="X84" s="10">
        <f>'Normal List'!R557</f>
        <v>0</v>
      </c>
      <c r="Y84" s="10">
        <f>IF('Normal List'!S557&gt;=0, 'Normal List'!S557, "NaN")</f>
        <v>0</v>
      </c>
      <c r="Z84" s="10" t="str">
        <f>IF('Normal List'!T557&gt;0, 'Normal List'!T557, "NaN")</f>
        <v>TGA</v>
      </c>
      <c r="AA84" s="10">
        <f>IF('Normal List'!U557&gt;0, 'Normal List'!U557, "NaN")</f>
        <v>2</v>
      </c>
      <c r="AB84" s="11">
        <f t="shared" si="4"/>
        <v>0</v>
      </c>
      <c r="AC84" s="32" t="str">
        <f t="shared" si="5"/>
        <v>NaN</v>
      </c>
    </row>
    <row r="85" spans="1:29">
      <c r="A85" s="9">
        <v>84</v>
      </c>
      <c r="B85" s="10">
        <v>1</v>
      </c>
      <c r="C85" s="11" t="str">
        <f>IF('Normal List'!C563&gt;0,'Normal List'!C563,"NaN")</f>
        <v>-</v>
      </c>
      <c r="D85" s="11" t="str">
        <f>IF('Normal List'!D563&gt;0,'Normal List'!D563,"NaN")</f>
        <v>NaN</v>
      </c>
      <c r="E85" s="11" t="str">
        <f>IF('Normal List'!E563&gt;0,'Normal List'!E563,"NaN")</f>
        <v>NaN</v>
      </c>
      <c r="F85" s="11" t="str">
        <f>IF('Normal List'!F563&gt;0,'Normal List'!F563,"NaN")</f>
        <v>NaN</v>
      </c>
      <c r="G85" s="11" t="str">
        <f>IF('Normal List'!G563&gt;0,'Normal List'!G563,"NaN")</f>
        <v>NaN</v>
      </c>
      <c r="H85" s="11">
        <f>IF('Normal List'!H563&gt;0,'Normal List'!H563,"NaN")</f>
        <v>86</v>
      </c>
      <c r="I85" s="11">
        <f>IF('Normal List'!I563&gt;0,'Normal List'!I563,"NaN")</f>
        <v>86</v>
      </c>
      <c r="J85" s="11">
        <f>IF('Normal List'!J563&gt;0,'Normal List'!J563,"NaN")</f>
        <v>90</v>
      </c>
      <c r="K85" s="11">
        <f>IF('Normal List'!K563&gt;0,'Normal List'!K563,"NaN")</f>
        <v>82</v>
      </c>
      <c r="L85" s="11">
        <f>'Normal List'!L563</f>
        <v>0</v>
      </c>
      <c r="M85" s="11">
        <f>'Normal List'!M563</f>
        <v>0</v>
      </c>
      <c r="N85" s="12">
        <v>2</v>
      </c>
      <c r="O85" s="10" t="str">
        <f>IF('Normal List'!C564&gt;0,AVERAGE('Normal List'!C564:C569),"NaN")</f>
        <v>NaN</v>
      </c>
      <c r="P85" s="10" t="str">
        <f>IF('Normal List'!D564&gt;0,AVERAGE('Normal List'!D564:D569),"NaN")</f>
        <v>NaN</v>
      </c>
      <c r="Q85" s="10" t="str">
        <f>IF('Normal List'!E564&gt;0,AVERAGE('Normal List'!E564:E569),"NaN")</f>
        <v>NaN</v>
      </c>
      <c r="R85" s="10" t="str">
        <f>IF('Normal List'!F564&gt;0,AVERAGE('Normal List'!F564:F569),"NaN")</f>
        <v>NaN</v>
      </c>
      <c r="S85" s="10" t="str">
        <f>IF('Normal List'!G564&gt;0,AVERAGE('Normal List'!G564:G569),"NaN")</f>
        <v>NaN</v>
      </c>
      <c r="T85" s="10">
        <f>IF('Normal List'!N564&gt;0, 'Normal List'!N564, "NaN")</f>
        <v>136.11111111111111</v>
      </c>
      <c r="U85" s="10">
        <f>IF('Normal List'!O564&gt;0, 'Normal List'!O564, "NaN")</f>
        <v>133</v>
      </c>
      <c r="V85" s="10">
        <f>IF('Normal List'!P564&gt;0, 'Normal List'!P564, "NaN")</f>
        <v>149</v>
      </c>
      <c r="W85" s="10">
        <f>IF('Normal List'!Q564&gt;0, 'Normal List'!Q564, "NaN")</f>
        <v>122</v>
      </c>
      <c r="X85" s="10">
        <f>'Normal List'!R564</f>
        <v>39.651000000000003</v>
      </c>
      <c r="Y85" s="10">
        <f>IF('Normal List'!S564&gt;=0, 'Normal List'!S564, "NaN")</f>
        <v>1</v>
      </c>
      <c r="Z85" s="10" t="str">
        <f>IF('Normal List'!T564&gt;0, 'Normal List'!T564, "NaN")</f>
        <v>HLHS</v>
      </c>
      <c r="AA85" s="10">
        <f>IF('Normal List'!U564&gt;0, 'Normal List'!U564, "NaN")</f>
        <v>1</v>
      </c>
      <c r="AB85" s="11">
        <f t="shared" si="4"/>
        <v>39.651000000000003</v>
      </c>
      <c r="AC85" s="32">
        <f t="shared" si="5"/>
        <v>39.651000000000003</v>
      </c>
    </row>
    <row r="86" spans="1:29">
      <c r="A86" s="9">
        <v>85</v>
      </c>
      <c r="B86" s="10">
        <v>1</v>
      </c>
      <c r="C86" s="11" t="str">
        <f>IF('Normal List'!C570&gt;0,'Normal List'!C570,"NaN")</f>
        <v>-</v>
      </c>
      <c r="D86" s="11" t="str">
        <f>IF('Normal List'!D570&gt;0,'Normal List'!D570,"NaN")</f>
        <v>NaN</v>
      </c>
      <c r="E86" s="11" t="str">
        <f>IF('Normal List'!E570&gt;0,'Normal List'!E570,"NaN")</f>
        <v>NaN</v>
      </c>
      <c r="F86" s="11" t="str">
        <f>IF('Normal List'!F570&gt;0,'Normal List'!F570,"NaN")</f>
        <v>NaN</v>
      </c>
      <c r="G86" s="11" t="str">
        <f>IF('Normal List'!G570&gt;0,'Normal List'!G570,"NaN")</f>
        <v>NaN</v>
      </c>
      <c r="H86" s="11">
        <f>IF('Normal List'!H570&gt;0,'Normal List'!H570,"NaN")</f>
        <v>93</v>
      </c>
      <c r="I86" s="11">
        <f>IF('Normal List'!I570&gt;0,'Normal List'!I570,"NaN")</f>
        <v>94</v>
      </c>
      <c r="J86" s="11">
        <f>IF('Normal List'!J570&gt;0,'Normal List'!J570,"NaN")</f>
        <v>100</v>
      </c>
      <c r="K86" s="11">
        <f>IF('Normal List'!K570&gt;0,'Normal List'!K570,"NaN")</f>
        <v>85</v>
      </c>
      <c r="L86" s="11">
        <f>'Normal List'!L570</f>
        <v>0</v>
      </c>
      <c r="M86" s="11">
        <f>'Normal List'!M570</f>
        <v>0</v>
      </c>
      <c r="N86" s="12">
        <v>2</v>
      </c>
      <c r="O86" s="10" t="str">
        <f>IF('Normal List'!C571&gt;0,AVERAGE('Normal List'!C571:C576),"NaN")</f>
        <v>NaN</v>
      </c>
      <c r="P86" s="10" t="str">
        <f>IF('Normal List'!D571&gt;0,AVERAGE('Normal List'!D571:D576),"NaN")</f>
        <v>NaN</v>
      </c>
      <c r="Q86" s="10" t="str">
        <f>IF('Normal List'!E571&gt;0,AVERAGE('Normal List'!E571:E576),"NaN")</f>
        <v>NaN</v>
      </c>
      <c r="R86" s="10" t="str">
        <f>IF('Normal List'!F571&gt;0,AVERAGE('Normal List'!F571:F576),"NaN")</f>
        <v>NaN</v>
      </c>
      <c r="S86" s="10" t="str">
        <f>IF('Normal List'!G571&gt;0,AVERAGE('Normal List'!G571:G576),"NaN")</f>
        <v>NaN</v>
      </c>
      <c r="T86" s="10">
        <f>IF('Normal List'!N571&gt;0, 'Normal List'!N571, "NaN")</f>
        <v>117.625</v>
      </c>
      <c r="U86" s="10">
        <f>IF('Normal List'!O571&gt;0, 'Normal List'!O571, "NaN")</f>
        <v>119</v>
      </c>
      <c r="V86" s="10">
        <f>IF('Normal List'!P571&gt;0, 'Normal List'!P571, "NaN")</f>
        <v>139</v>
      </c>
      <c r="W86" s="10">
        <f>IF('Normal List'!Q571&gt;0, 'Normal List'!Q571, "NaN")</f>
        <v>96</v>
      </c>
      <c r="X86" s="10">
        <f>'Normal List'!R571</f>
        <v>0</v>
      </c>
      <c r="Y86" s="10">
        <f>IF('Normal List'!S571&gt;=0, 'Normal List'!S571, "NaN")</f>
        <v>0</v>
      </c>
      <c r="Z86" s="10" t="str">
        <f>IF('Normal List'!T571&gt;0, 'Normal List'!T571, "NaN")</f>
        <v>ToF</v>
      </c>
      <c r="AA86" s="10">
        <f>IF('Normal List'!U571&gt;0, 'Normal List'!U571, "NaN")</f>
        <v>3</v>
      </c>
      <c r="AB86" s="11">
        <f t="shared" si="4"/>
        <v>0</v>
      </c>
      <c r="AC86" s="32" t="str">
        <f t="shared" si="5"/>
        <v>NaN</v>
      </c>
    </row>
    <row r="87" spans="1:29">
      <c r="A87" s="9">
        <v>86</v>
      </c>
      <c r="B87" s="10">
        <v>1</v>
      </c>
      <c r="C87" s="11" t="str">
        <f>IF('Normal List'!C577&gt;0,'Normal List'!C577,"NaN")</f>
        <v>-</v>
      </c>
      <c r="D87" s="11" t="str">
        <f>IF('Normal List'!D577&gt;0,'Normal List'!D577,"NaN")</f>
        <v>NaN</v>
      </c>
      <c r="E87" s="11" t="str">
        <f>IF('Normal List'!E577&gt;0,'Normal List'!E577,"NaN")</f>
        <v>NaN</v>
      </c>
      <c r="F87" s="11" t="str">
        <f>IF('Normal List'!F577&gt;0,'Normal List'!F577,"NaN")</f>
        <v>NaN</v>
      </c>
      <c r="G87" s="11" t="str">
        <f>IF('Normal List'!G577&gt;0,'Normal List'!G577,"NaN")</f>
        <v>NaN</v>
      </c>
      <c r="H87" s="11">
        <f>IF('Normal List'!H577&gt;0,'Normal List'!H577,"NaN")</f>
        <v>80</v>
      </c>
      <c r="I87" s="11">
        <f>IF('Normal List'!I577&gt;0,'Normal List'!I577,"NaN")</f>
        <v>80</v>
      </c>
      <c r="J87" s="11">
        <f>IF('Normal List'!J577&gt;0,'Normal List'!J577,"NaN")</f>
        <v>80</v>
      </c>
      <c r="K87" s="11">
        <f>IF('Normal List'!K577&gt;0,'Normal List'!K577,"NaN")</f>
        <v>80</v>
      </c>
      <c r="L87" s="11">
        <f>'Normal List'!L577</f>
        <v>0</v>
      </c>
      <c r="M87" s="11">
        <f>'Normal List'!M577</f>
        <v>0</v>
      </c>
      <c r="N87" s="12">
        <v>2</v>
      </c>
      <c r="O87" s="10" t="str">
        <f>IF('Normal List'!C578&gt;0,AVERAGE('Normal List'!C578:C583),"NaN")</f>
        <v>NaN</v>
      </c>
      <c r="P87" s="10" t="str">
        <f>IF('Normal List'!D578&gt;0,AVERAGE('Normal List'!D578:D583),"NaN")</f>
        <v>NaN</v>
      </c>
      <c r="Q87" s="10" t="str">
        <f>IF('Normal List'!E578&gt;0,AVERAGE('Normal List'!E578:E583),"NaN")</f>
        <v>NaN</v>
      </c>
      <c r="R87" s="10" t="str">
        <f>IF('Normal List'!F578&gt;0,AVERAGE('Normal List'!F578:F583),"NaN")</f>
        <v>NaN</v>
      </c>
      <c r="S87" s="10" t="str">
        <f>IF('Normal List'!G578&gt;0,AVERAGE('Normal List'!G578:G583),"NaN")</f>
        <v>NaN</v>
      </c>
      <c r="T87" s="10">
        <f>IF('Normal List'!N578&gt;0, 'Normal List'!N578, "NaN")</f>
        <v>199.16666666666666</v>
      </c>
      <c r="U87" s="10">
        <f>IF('Normal List'!O578&gt;0, 'Normal List'!O578, "NaN")</f>
        <v>202</v>
      </c>
      <c r="V87" s="10">
        <f>IF('Normal List'!P578&gt;0, 'Normal List'!P578, "NaN")</f>
        <v>259</v>
      </c>
      <c r="W87" s="10">
        <f>IF('Normal List'!Q578&gt;0, 'Normal List'!Q578, "NaN")</f>
        <v>142</v>
      </c>
      <c r="X87" s="10">
        <f>'Normal List'!R578</f>
        <v>0</v>
      </c>
      <c r="Y87" s="10">
        <f>IF('Normal List'!S578&gt;=0, 'Normal List'!S578, "NaN")</f>
        <v>0</v>
      </c>
      <c r="Z87" s="10" t="str">
        <f>IF('Normal List'!T578&gt;0, 'Normal List'!T578, "NaN")</f>
        <v>Aortic Anomaly</v>
      </c>
      <c r="AA87" s="10">
        <f>IF('Normal List'!U578&gt;0, 'Normal List'!U578, "NaN")</f>
        <v>4</v>
      </c>
      <c r="AB87" s="11">
        <f t="shared" si="4"/>
        <v>0</v>
      </c>
      <c r="AC87" s="32" t="str">
        <f t="shared" si="5"/>
        <v>NaN</v>
      </c>
    </row>
    <row r="88" spans="1:29">
      <c r="A88" s="9">
        <v>87</v>
      </c>
      <c r="B88" s="10">
        <v>1</v>
      </c>
      <c r="C88" s="11" t="str">
        <f>IF('Normal List'!C584&gt;0,'Normal List'!C584,"NaN")</f>
        <v>-</v>
      </c>
      <c r="D88" s="11" t="str">
        <f>IF('Normal List'!D584&gt;0,'Normal List'!D584,"NaN")</f>
        <v>NaN</v>
      </c>
      <c r="E88" s="11" t="str">
        <f>IF('Normal List'!E584&gt;0,'Normal List'!E584,"NaN")</f>
        <v>NaN</v>
      </c>
      <c r="F88" s="11" t="str">
        <f>IF('Normal List'!F584&gt;0,'Normal List'!F584,"NaN")</f>
        <v>NaN</v>
      </c>
      <c r="G88" s="11" t="str">
        <f>IF('Normal List'!G584&gt;0,'Normal List'!G584,"NaN")</f>
        <v>NaN</v>
      </c>
      <c r="H88" s="11" t="str">
        <f>IF('Normal List'!H584&gt;0,'Normal List'!H584,"NaN")</f>
        <v>-</v>
      </c>
      <c r="I88" s="11" t="str">
        <f>IF('Normal List'!I584&gt;0,'Normal List'!I584,"NaN")</f>
        <v>-</v>
      </c>
      <c r="J88" s="11" t="str">
        <f>IF('Normal List'!J584&gt;0,'Normal List'!J584,"NaN")</f>
        <v>-</v>
      </c>
      <c r="K88" s="11" t="str">
        <f>IF('Normal List'!K584&gt;0,'Normal List'!K584,"NaN")</f>
        <v>-</v>
      </c>
      <c r="L88" s="11" t="str">
        <f>'Normal List'!L584</f>
        <v>-</v>
      </c>
      <c r="M88" s="11" t="str">
        <f>'Normal List'!M584</f>
        <v>NaN</v>
      </c>
      <c r="N88" s="12">
        <v>2</v>
      </c>
      <c r="O88" s="10" t="e">
        <f>IF('Normal List'!C585&gt;0,AVERAGE('Normal List'!C585:C590),"NaN")</f>
        <v>#DIV/0!</v>
      </c>
      <c r="P88" s="10" t="str">
        <f>IF('Normal List'!D585&gt;0,AVERAGE('Normal List'!D585:D590),"NaN")</f>
        <v>NaN</v>
      </c>
      <c r="Q88" s="10" t="str">
        <f>IF('Normal List'!E585&gt;0,AVERAGE('Normal List'!E585:E590),"NaN")</f>
        <v>NaN</v>
      </c>
      <c r="R88" s="10" t="str">
        <f>IF('Normal List'!F585&gt;0,AVERAGE('Normal List'!F585:F590),"NaN")</f>
        <v>NaN</v>
      </c>
      <c r="S88" s="10" t="str">
        <f>IF('Normal List'!G585&gt;0,AVERAGE('Normal List'!G585:G590),"NaN")</f>
        <v>NaN</v>
      </c>
      <c r="T88" s="10" t="str">
        <f>IF('Normal List'!N585&gt;0, 'Normal List'!N585, "NaN")</f>
        <v>-</v>
      </c>
      <c r="U88" s="10" t="str">
        <f>IF('Normal List'!O585&gt;0, 'Normal List'!O585, "NaN")</f>
        <v>-</v>
      </c>
      <c r="V88" s="10" t="str">
        <f>IF('Normal List'!P585&gt;0, 'Normal List'!P585, "NaN")</f>
        <v>-</v>
      </c>
      <c r="W88" s="10" t="str">
        <f>IF('Normal List'!Q585&gt;0, 'Normal List'!Q585, "NaN")</f>
        <v>-</v>
      </c>
      <c r="X88" s="10" t="str">
        <f>'Normal List'!R585</f>
        <v>-</v>
      </c>
      <c r="Y88" s="10" t="str">
        <f>IF('Normal List'!S585&gt;=0, 'Normal List'!S585, "NaN")</f>
        <v>NaN</v>
      </c>
      <c r="Z88" s="10" t="str">
        <f>IF('Normal List'!T585&gt;0, 'Normal List'!T585, "NaN")</f>
        <v>HLHS</v>
      </c>
      <c r="AA88" s="10">
        <f>IF('Normal List'!U585&gt;0, 'Normal List'!U585, "NaN")</f>
        <v>1</v>
      </c>
      <c r="AB88" s="11" t="str">
        <f t="shared" si="4"/>
        <v>NaN</v>
      </c>
      <c r="AC88" s="32" t="e">
        <f t="shared" si="5"/>
        <v>#VALUE!</v>
      </c>
    </row>
    <row r="89" spans="1:29">
      <c r="A89" s="9">
        <v>88</v>
      </c>
      <c r="B89" s="10">
        <v>1</v>
      </c>
      <c r="C89" s="11" t="str">
        <f>IF('Normal List'!C591&gt;0,'Normal List'!C591,"NaN")</f>
        <v>-</v>
      </c>
      <c r="D89" s="11" t="str">
        <f>IF('Normal List'!D591&gt;0,'Normal List'!D591,"NaN")</f>
        <v>NaN</v>
      </c>
      <c r="E89" s="11" t="str">
        <f>IF('Normal List'!E591&gt;0,'Normal List'!E591,"NaN")</f>
        <v>NaN</v>
      </c>
      <c r="F89" s="11" t="str">
        <f>IF('Normal List'!F591&gt;0,'Normal List'!F591,"NaN")</f>
        <v>NaN</v>
      </c>
      <c r="G89" s="11" t="str">
        <f>IF('Normal List'!G591&gt;0,'Normal List'!G591,"NaN")</f>
        <v>NaN</v>
      </c>
      <c r="H89" s="11" t="str">
        <f>IF('Normal List'!H591&gt;0,'Normal List'!H591,"NaN")</f>
        <v>-</v>
      </c>
      <c r="I89" s="11" t="str">
        <f>IF('Normal List'!I591&gt;0,'Normal List'!I591,"NaN")</f>
        <v>-</v>
      </c>
      <c r="J89" s="11" t="str">
        <f>IF('Normal List'!J591&gt;0,'Normal List'!J591,"NaN")</f>
        <v>-</v>
      </c>
      <c r="K89" s="11" t="str">
        <f>IF('Normal List'!K591&gt;0,'Normal List'!K591,"NaN")</f>
        <v>-</v>
      </c>
      <c r="L89" s="11">
        <f>'Normal List'!L591</f>
        <v>106.89</v>
      </c>
      <c r="M89" s="11">
        <f>'Normal List'!M591</f>
        <v>2</v>
      </c>
      <c r="N89" s="12">
        <v>2</v>
      </c>
      <c r="O89" s="10" t="str">
        <f>IF('Normal List'!C592&gt;0,AVERAGE('Normal List'!C592:C597),"NaN")</f>
        <v>NaN</v>
      </c>
      <c r="P89" s="10" t="str">
        <f>IF('Normal List'!D592&gt;0,AVERAGE('Normal List'!D592:D597),"NaN")</f>
        <v>NaN</v>
      </c>
      <c r="Q89" s="10" t="str">
        <f>IF('Normal List'!E592&gt;0,AVERAGE('Normal List'!E592:E597),"NaN")</f>
        <v>NaN</v>
      </c>
      <c r="R89" s="10" t="str">
        <f>IF('Normal List'!F592&gt;0,AVERAGE('Normal List'!F592:F597),"NaN")</f>
        <v>NaN</v>
      </c>
      <c r="S89" s="10" t="str">
        <f>IF('Normal List'!G592&gt;0,AVERAGE('Normal List'!G592:G597),"NaN")</f>
        <v>NaN</v>
      </c>
      <c r="T89" s="10">
        <f>IF('Normal List'!N592&gt;0, 'Normal List'!N592, "NaN")</f>
        <v>112.75</v>
      </c>
      <c r="U89" s="10">
        <f>IF('Normal List'!O592&gt;0, 'Normal List'!O592, "NaN")</f>
        <v>112</v>
      </c>
      <c r="V89" s="10">
        <f>IF('Normal List'!P592&gt;0, 'Normal List'!P592, "NaN")</f>
        <v>176</v>
      </c>
      <c r="W89" s="10">
        <f>IF('Normal List'!Q592&gt;0, 'Normal List'!Q592, "NaN")</f>
        <v>51</v>
      </c>
      <c r="X89" s="10">
        <f>'Normal List'!R592</f>
        <v>767.98</v>
      </c>
      <c r="Y89" s="10">
        <f>IF('Normal List'!S592&gt;=0, 'Normal List'!S592, "NaN")</f>
        <v>3</v>
      </c>
      <c r="Z89" s="10" t="str">
        <f>IF('Normal List'!T592&gt;0, 'Normal List'!T592, "NaN")</f>
        <v>Dextrocardia</v>
      </c>
      <c r="AA89" s="10">
        <f>IF('Normal List'!U592&gt;0, 'Normal List'!U592, "NaN")</f>
        <v>5</v>
      </c>
      <c r="AB89" s="11">
        <f t="shared" si="4"/>
        <v>661.09</v>
      </c>
      <c r="AC89" s="32">
        <f t="shared" si="5"/>
        <v>6.1847693890915894</v>
      </c>
    </row>
    <row r="90" spans="1:29">
      <c r="A90" s="9">
        <v>89</v>
      </c>
      <c r="B90" s="10">
        <v>1</v>
      </c>
      <c r="C90" s="10">
        <f>'Normal List'!C598</f>
        <v>11.8902</v>
      </c>
      <c r="D90" s="10">
        <f>'Normal List'!D598</f>
        <v>8.8508999999999993</v>
      </c>
      <c r="E90" s="10">
        <f>'Normal List'!E598</f>
        <v>20.741099999999999</v>
      </c>
      <c r="F90" s="10">
        <f>'Normal List'!F598</f>
        <v>40.333599999999997</v>
      </c>
      <c r="G90" s="10">
        <f>'Normal List'!G598</f>
        <v>0</v>
      </c>
      <c r="H90" s="10">
        <f>'Normal List'!H598</f>
        <v>118</v>
      </c>
      <c r="I90" s="10">
        <f>'Normal List'!I598</f>
        <v>118</v>
      </c>
      <c r="J90" s="10">
        <f>'Normal List'!J598</f>
        <v>118</v>
      </c>
      <c r="K90" s="10">
        <f>'Normal List'!K598</f>
        <v>118</v>
      </c>
      <c r="L90" s="10">
        <f>'Normal List'!L598</f>
        <v>0</v>
      </c>
      <c r="M90" s="10">
        <f>'Normal List'!M598</f>
        <v>0</v>
      </c>
      <c r="N90" s="12">
        <v>2</v>
      </c>
      <c r="O90" s="16">
        <f>AVERAGE('Normal List'!C599:C604)</f>
        <v>23.523683333333334</v>
      </c>
      <c r="P90" s="16">
        <f>AVERAGE('Normal List'!D599:D604)</f>
        <v>12.352400000000001</v>
      </c>
      <c r="Q90" s="16">
        <f>AVERAGE('Normal List'!E599:E604)</f>
        <v>35.876049999999999</v>
      </c>
      <c r="R90" s="16">
        <f>AVERAGE('Normal List'!F599:F604)</f>
        <v>31.407900000000001</v>
      </c>
      <c r="S90" s="16">
        <f>AVERAGE('Normal List'!G599:G604)</f>
        <v>17.132833333333334</v>
      </c>
      <c r="T90" s="10">
        <f>'Normal List'!N599</f>
        <v>134.5</v>
      </c>
      <c r="U90" s="10">
        <f>'Normal List'!O599</f>
        <v>131</v>
      </c>
      <c r="V90" s="10">
        <f>'Normal List'!P599</f>
        <v>187</v>
      </c>
      <c r="W90" s="10">
        <f>'Normal List'!Q599</f>
        <v>107</v>
      </c>
      <c r="X90" s="10">
        <f>'Normal List'!R599</f>
        <v>135.76</v>
      </c>
      <c r="Y90" s="10">
        <f>'Normal List'!S599</f>
        <v>2</v>
      </c>
      <c r="Z90" s="10" t="str">
        <f>'Normal List'!T599</f>
        <v>Aortic Anomaly</v>
      </c>
      <c r="AA90" s="10">
        <f>'Normal List'!U599</f>
        <v>4</v>
      </c>
      <c r="AB90" s="11">
        <f t="shared" si="4"/>
        <v>135.76</v>
      </c>
      <c r="AC90" s="32">
        <f t="shared" si="5"/>
        <v>135.76</v>
      </c>
    </row>
    <row r="91" spans="1:29">
      <c r="A91" s="9">
        <v>90</v>
      </c>
      <c r="B91" s="10">
        <v>1</v>
      </c>
      <c r="C91" s="11">
        <f>'Normal List'!C605</f>
        <v>15.8186</v>
      </c>
      <c r="D91" s="11">
        <f>'Normal List'!D605</f>
        <v>3.3466999999999998</v>
      </c>
      <c r="E91" s="11">
        <f>'Normal List'!E605</f>
        <v>19.165299999999998</v>
      </c>
      <c r="F91" s="11">
        <f>'Normal List'!F605</f>
        <v>16.568899999999999</v>
      </c>
      <c r="G91" s="11">
        <f>'Normal List'!G605</f>
        <v>0</v>
      </c>
      <c r="H91" s="11">
        <f>'Normal List'!H605</f>
        <v>90.667000000000002</v>
      </c>
      <c r="I91" s="11">
        <f>'Normal List'!I605</f>
        <v>80</v>
      </c>
      <c r="J91" s="11">
        <f>'Normal List'!J605</f>
        <v>119</v>
      </c>
      <c r="K91" s="11">
        <f>'Normal List'!K605</f>
        <v>73</v>
      </c>
      <c r="L91" s="11">
        <f>'Normal List'!L605</f>
        <v>0</v>
      </c>
      <c r="M91" s="11">
        <f>'Normal List'!M605</f>
        <v>0</v>
      </c>
      <c r="N91" s="12">
        <v>2</v>
      </c>
      <c r="O91" s="13">
        <f>AVERAGE('Normal List'!C606:C611)</f>
        <v>29.161000000000001</v>
      </c>
      <c r="P91" s="13">
        <f>AVERAGE('Normal List'!D606:D611)</f>
        <v>21.733066666666669</v>
      </c>
      <c r="Q91" s="13">
        <f>AVERAGE('Normal List'!E606:E611)</f>
        <v>50.894066666666653</v>
      </c>
      <c r="R91" s="13">
        <f>AVERAGE('Normal List'!F606:F611)</f>
        <v>41.721300000000006</v>
      </c>
      <c r="S91" s="13">
        <f>AVERAGE('Normal List'!G606:G611)</f>
        <v>10.572950000000001</v>
      </c>
      <c r="T91" s="10">
        <f>'Normal List'!N606</f>
        <v>69.38</v>
      </c>
      <c r="U91" s="10">
        <f>'Normal List'!O606</f>
        <v>68.5</v>
      </c>
      <c r="V91" s="10">
        <f>'Normal List'!P606</f>
        <v>83</v>
      </c>
      <c r="W91" s="10">
        <f>'Normal List'!Q606</f>
        <v>56</v>
      </c>
      <c r="X91" s="10">
        <f>'Normal List'!R606</f>
        <v>15.74</v>
      </c>
      <c r="Y91" s="10">
        <f>'Normal List'!S606</f>
        <v>1</v>
      </c>
      <c r="Z91" s="10" t="str">
        <f>'Normal List'!T606</f>
        <v>HLHS</v>
      </c>
      <c r="AA91" s="10">
        <f>'Normal List'!U606</f>
        <v>1</v>
      </c>
      <c r="AB91" s="11">
        <f t="shared" si="4"/>
        <v>15.74</v>
      </c>
      <c r="AC91" s="32">
        <f t="shared" si="5"/>
        <v>15.74</v>
      </c>
    </row>
    <row r="92" spans="1:29">
      <c r="A92" s="9">
        <v>91</v>
      </c>
      <c r="B92" s="10">
        <v>1</v>
      </c>
      <c r="C92" s="11">
        <f>'Normal List'!C612</f>
        <v>17.497800000000002</v>
      </c>
      <c r="D92" s="11">
        <f>'Normal List'!D612</f>
        <v>18.583100000000002</v>
      </c>
      <c r="E92" s="11">
        <f>'Normal List'!E612</f>
        <v>36.0809</v>
      </c>
      <c r="F92" s="11">
        <f>'Normal List'!F612</f>
        <v>50.394300000000001</v>
      </c>
      <c r="G92" s="11">
        <f>'Normal List'!G612</f>
        <v>0</v>
      </c>
      <c r="H92" s="11">
        <f>'Normal List'!H612</f>
        <v>84</v>
      </c>
      <c r="I92" s="11">
        <f>'Normal List'!I612</f>
        <v>84</v>
      </c>
      <c r="J92" s="11">
        <f>'Normal List'!J612</f>
        <v>85</v>
      </c>
      <c r="K92" s="11">
        <f>'Normal List'!K612</f>
        <v>83</v>
      </c>
      <c r="L92" s="11">
        <f>'Normal List'!L612</f>
        <v>0</v>
      </c>
      <c r="M92" s="11">
        <f>'Normal List'!M612</f>
        <v>0</v>
      </c>
      <c r="N92" s="12">
        <v>2</v>
      </c>
      <c r="O92" s="13">
        <f>AVERAGE('Normal List'!C613:C616)</f>
        <v>24.6142</v>
      </c>
      <c r="P92" s="13">
        <f>AVERAGE('Normal List'!D613:D616)</f>
        <v>35.343225000000004</v>
      </c>
      <c r="Q92" s="13">
        <f>AVERAGE('Normal List'!E613:E616)</f>
        <v>59.9574</v>
      </c>
      <c r="R92" s="13">
        <f>AVERAGE('Normal List'!F613:F616)</f>
        <v>58.662525000000002</v>
      </c>
      <c r="S92" s="13">
        <f>AVERAGE('Normal List'!G613:G616)</f>
        <v>13.832033333333333</v>
      </c>
      <c r="T92" s="10">
        <f>'Normal List'!N613</f>
        <v>132.13</v>
      </c>
      <c r="U92" s="10">
        <f>'Normal List'!O613</f>
        <v>123.5</v>
      </c>
      <c r="V92" s="10">
        <f>'Normal List'!P613</f>
        <v>189</v>
      </c>
      <c r="W92" s="10">
        <f>'Normal List'!Q613</f>
        <v>99</v>
      </c>
      <c r="X92" s="10">
        <f>'Normal List'!R613</f>
        <v>0</v>
      </c>
      <c r="Y92" s="10">
        <f>'Normal List'!S613</f>
        <v>0</v>
      </c>
      <c r="Z92" s="10" t="str">
        <f>'Normal List'!T613</f>
        <v>TGA</v>
      </c>
      <c r="AA92" s="10">
        <f>'Normal List'!U613</f>
        <v>2</v>
      </c>
      <c r="AB92" s="11">
        <f t="shared" si="4"/>
        <v>0</v>
      </c>
      <c r="AC92" s="32" t="str">
        <f t="shared" si="5"/>
        <v>NaN</v>
      </c>
    </row>
    <row r="93" spans="1:29">
      <c r="A93" s="9">
        <v>92</v>
      </c>
      <c r="B93" s="10">
        <v>1</v>
      </c>
      <c r="C93" s="11">
        <f>'Normal List'!C617</f>
        <v>12.0243</v>
      </c>
      <c r="D93" s="11">
        <f>'Normal List'!D617</f>
        <v>12.9558</v>
      </c>
      <c r="E93" s="11">
        <f>'Normal List'!E617</f>
        <v>24.9801</v>
      </c>
      <c r="F93" s="11">
        <f>'Normal List'!F617</f>
        <v>51.664299999999997</v>
      </c>
      <c r="G93" s="11">
        <f>'Normal List'!G617</f>
        <v>0</v>
      </c>
      <c r="H93" s="11">
        <f>'Normal List'!H617</f>
        <v>115</v>
      </c>
      <c r="I93" s="11">
        <f>'Normal List'!I617</f>
        <v>104</v>
      </c>
      <c r="J93" s="11">
        <f>'Normal List'!J617</f>
        <v>192</v>
      </c>
      <c r="K93" s="11">
        <f>'Normal List'!K617</f>
        <v>60</v>
      </c>
      <c r="L93" s="11">
        <f>'Normal List'!L617</f>
        <v>0</v>
      </c>
      <c r="M93" s="11">
        <f>'Normal List'!M617</f>
        <v>0</v>
      </c>
      <c r="N93" s="12">
        <v>2</v>
      </c>
      <c r="O93" s="13">
        <f>AVERAGE('Normal List'!C618:C623)</f>
        <v>16.108249999999998</v>
      </c>
      <c r="P93" s="13">
        <f>AVERAGE('Normal List'!D618:D623)</f>
        <v>16.421516666666665</v>
      </c>
      <c r="Q93" s="13">
        <f>AVERAGE('Normal List'!E618:E623)</f>
        <v>32.52975</v>
      </c>
      <c r="R93" s="13">
        <f>AVERAGE('Normal List'!F618:F623)</f>
        <v>48.725033333333329</v>
      </c>
      <c r="S93" s="13">
        <f>AVERAGE('Normal List'!G618:G623)</f>
        <v>21.991766666666667</v>
      </c>
      <c r="T93" s="10">
        <f>'Normal List'!N618</f>
        <v>176.33</v>
      </c>
      <c r="U93" s="10">
        <f>'Normal List'!O618</f>
        <v>148.5</v>
      </c>
      <c r="V93" s="10">
        <f>'Normal List'!P618</f>
        <v>247</v>
      </c>
      <c r="W93" s="10">
        <f>'Normal List'!Q618</f>
        <v>139</v>
      </c>
      <c r="X93" s="10">
        <f>'Normal List'!R618</f>
        <v>0</v>
      </c>
      <c r="Y93" s="10">
        <f>'Normal List'!S618</f>
        <v>0</v>
      </c>
      <c r="Z93" s="10" t="str">
        <f>'Normal List'!T618</f>
        <v>Aortic Anomaly</v>
      </c>
      <c r="AA93" s="10">
        <f>'Normal List'!U618</f>
        <v>4</v>
      </c>
      <c r="AB93" s="11">
        <f t="shared" si="4"/>
        <v>0</v>
      </c>
      <c r="AC93" s="32" t="str">
        <f t="shared" si="5"/>
        <v>NaN</v>
      </c>
    </row>
    <row r="94" spans="1:29">
      <c r="A94" s="9">
        <v>93</v>
      </c>
      <c r="B94" s="10">
        <v>1</v>
      </c>
      <c r="C94" s="11">
        <f>'Normal List'!C624</f>
        <v>18.707599999999999</v>
      </c>
      <c r="D94" s="11">
        <f>'Normal List'!D624</f>
        <v>13.5505</v>
      </c>
      <c r="E94" s="11">
        <f>'Normal List'!E624</f>
        <v>32.258099999999999</v>
      </c>
      <c r="F94" s="11">
        <f>'Normal List'!F624</f>
        <v>41.890300000000003</v>
      </c>
      <c r="G94" s="11">
        <f>'Normal List'!G624</f>
        <v>0</v>
      </c>
      <c r="H94" s="11">
        <f>'Normal List'!H624</f>
        <v>93.33</v>
      </c>
      <c r="I94" s="11">
        <f>'Normal List'!I624</f>
        <v>92</v>
      </c>
      <c r="J94" s="11">
        <f>'Normal List'!J624</f>
        <v>101</v>
      </c>
      <c r="K94" s="11">
        <f>'Normal List'!K624</f>
        <v>87</v>
      </c>
      <c r="L94" s="11">
        <f>'Normal List'!L624</f>
        <v>0</v>
      </c>
      <c r="M94" s="11">
        <f>'Normal List'!M624</f>
        <v>0</v>
      </c>
      <c r="N94" s="12">
        <v>2</v>
      </c>
      <c r="O94" s="13">
        <f>AVERAGE('Normal List'!C625:C629)</f>
        <v>14.20378</v>
      </c>
      <c r="P94" s="13">
        <f>AVERAGE('Normal List'!D625:D629)</f>
        <v>22.382159999999999</v>
      </c>
      <c r="Q94" s="13">
        <f>AVERAGE('Normal List'!E625:E629)</f>
        <v>36.585940000000001</v>
      </c>
      <c r="R94" s="13">
        <f>AVERAGE('Normal List'!F625:F629)</f>
        <v>61.067419999999991</v>
      </c>
      <c r="S94" s="13">
        <f>AVERAGE('Normal List'!G625:G629)</f>
        <v>20.237074999999997</v>
      </c>
      <c r="T94" s="10">
        <f>'Normal List'!N625</f>
        <v>160.19999999999999</v>
      </c>
      <c r="U94" s="10">
        <f>'Normal List'!O625</f>
        <v>106</v>
      </c>
      <c r="V94" s="10">
        <f>'Normal List'!P625</f>
        <v>279</v>
      </c>
      <c r="W94" s="10">
        <f>'Normal List'!Q625</f>
        <v>79</v>
      </c>
      <c r="X94" s="10">
        <f>'Normal List'!R625</f>
        <v>0</v>
      </c>
      <c r="Y94" s="10">
        <f>'Normal List'!S625</f>
        <v>0</v>
      </c>
      <c r="Z94" s="10" t="str">
        <f>'Normal List'!T625</f>
        <v>TGA</v>
      </c>
      <c r="AA94" s="10">
        <f>'Normal List'!U625</f>
        <v>2</v>
      </c>
      <c r="AB94" s="11">
        <f t="shared" si="4"/>
        <v>0</v>
      </c>
      <c r="AC94" s="32" t="str">
        <f t="shared" si="5"/>
        <v>NaN</v>
      </c>
    </row>
    <row r="95" spans="1:29">
      <c r="A95" s="9">
        <v>94</v>
      </c>
      <c r="B95" s="10">
        <v>1</v>
      </c>
      <c r="C95" s="11">
        <f>'Normal List'!C630</f>
        <v>17.389199999999999</v>
      </c>
      <c r="D95" s="11">
        <f>'Normal List'!D630</f>
        <v>16.061199999999999</v>
      </c>
      <c r="E95" s="11">
        <f>'Normal List'!E630</f>
        <v>33.450400000000002</v>
      </c>
      <c r="F95" s="11">
        <f>'Normal List'!F630</f>
        <v>47.4253</v>
      </c>
      <c r="G95" s="11">
        <f>'Normal List'!G630</f>
        <v>0</v>
      </c>
      <c r="H95" s="11">
        <f>'Normal List'!H630</f>
        <v>84</v>
      </c>
      <c r="I95" s="11">
        <f>'Normal List'!I630</f>
        <v>84</v>
      </c>
      <c r="J95" s="11">
        <f>'Normal List'!J630</f>
        <v>84</v>
      </c>
      <c r="K95" s="11">
        <f>'Normal List'!K630</f>
        <v>84</v>
      </c>
      <c r="L95" s="11">
        <f>'Normal List'!L630</f>
        <v>0</v>
      </c>
      <c r="M95" s="11">
        <f>'Normal List'!M630</f>
        <v>0</v>
      </c>
      <c r="N95" s="12">
        <v>2</v>
      </c>
      <c r="O95" s="13">
        <f>AVERAGE('Normal List'!C631:C637)</f>
        <v>23.930600000000002</v>
      </c>
      <c r="P95" s="13">
        <f>AVERAGE('Normal List'!D631:D637)</f>
        <v>23.675014285714287</v>
      </c>
      <c r="Q95" s="13">
        <f>AVERAGE('Normal List'!E631:E637)</f>
        <v>47.605585714285716</v>
      </c>
      <c r="R95" s="13">
        <f>AVERAGE('Normal List'!F631:F637)</f>
        <v>49.016571428571424</v>
      </c>
      <c r="S95" s="13">
        <f>AVERAGE('Normal List'!G631:G637)</f>
        <v>15.010057142857145</v>
      </c>
      <c r="T95" s="10">
        <f>'Normal List'!N631</f>
        <v>106.8</v>
      </c>
      <c r="U95" s="10">
        <f>'Normal List'!O631</f>
        <v>104</v>
      </c>
      <c r="V95" s="10">
        <f>'Normal List'!P631</f>
        <v>147</v>
      </c>
      <c r="W95" s="10">
        <f>'Normal List'!Q631</f>
        <v>69</v>
      </c>
      <c r="X95" s="10">
        <f>'Normal List'!R631</f>
        <v>0</v>
      </c>
      <c r="Y95" s="10">
        <f>'Normal List'!S631</f>
        <v>0</v>
      </c>
      <c r="Z95" s="10" t="str">
        <f>'Normal List'!T631</f>
        <v>ToF</v>
      </c>
      <c r="AA95" s="10">
        <f>'Normal List'!U631</f>
        <v>3</v>
      </c>
      <c r="AB95" s="11">
        <f t="shared" si="4"/>
        <v>0</v>
      </c>
      <c r="AC95" s="32" t="str">
        <f t="shared" si="5"/>
        <v>NaN</v>
      </c>
    </row>
    <row r="96" spans="1:29">
      <c r="A96" s="9">
        <v>95</v>
      </c>
      <c r="B96" s="10">
        <v>1</v>
      </c>
      <c r="C96" s="11" t="str">
        <f>IF('Normal List'!C638&gt;0,'Normal List'!C638,"NaN")</f>
        <v>-</v>
      </c>
      <c r="D96" s="11" t="str">
        <f>IF('Normal List'!D638&gt;0,'Normal List'!D638,"NaN")</f>
        <v>NaN</v>
      </c>
      <c r="E96" s="11" t="str">
        <f>IF('Normal List'!E638&gt;0,'Normal List'!E638,"NaN")</f>
        <v>NaN</v>
      </c>
      <c r="F96" s="11" t="str">
        <f>IF('Normal List'!F638&gt;0,'Normal List'!F638,"NaN")</f>
        <v>NaN</v>
      </c>
      <c r="G96" s="11" t="str">
        <f>IF('Normal List'!G638&gt;0,'Normal List'!G638,"NaN")</f>
        <v>NaN</v>
      </c>
      <c r="H96" s="11">
        <f>IF('Normal List'!H638&gt;0,'Normal List'!H638,"NaN")</f>
        <v>84</v>
      </c>
      <c r="I96" s="11">
        <f>IF('Normal List'!I638&gt;0,'Normal List'!I638,"NaN")</f>
        <v>84</v>
      </c>
      <c r="J96" s="11">
        <f>IF('Normal List'!J638&gt;0,'Normal List'!J638,"NaN")</f>
        <v>84</v>
      </c>
      <c r="K96" s="11">
        <f>IF('Normal List'!K638&gt;0,'Normal List'!K638,"NaN")</f>
        <v>84</v>
      </c>
      <c r="L96" s="11">
        <f>'Normal List'!L638</f>
        <v>0</v>
      </c>
      <c r="M96" s="11">
        <f>'Normal List'!M638</f>
        <v>0</v>
      </c>
      <c r="N96" s="12">
        <v>2</v>
      </c>
      <c r="O96" s="10" t="str">
        <f>IF('Normal List'!C639&gt;0,AVERAGE('Normal List'!C639:C644),"NaN")</f>
        <v>NaN</v>
      </c>
      <c r="P96" s="10" t="str">
        <f>IF('Normal List'!D639&gt;0,AVERAGE('Normal List'!D639:D644),"NaN")</f>
        <v>NaN</v>
      </c>
      <c r="Q96" s="10" t="str">
        <f>IF('Normal List'!E639&gt;0,AVERAGE('Normal List'!E639:E644),"NaN")</f>
        <v>NaN</v>
      </c>
      <c r="R96" s="10" t="str">
        <f>IF('Normal List'!F639&gt;0,AVERAGE('Normal List'!F639:F644),"NaN")</f>
        <v>NaN</v>
      </c>
      <c r="S96" s="10" t="str">
        <f>IF('Normal List'!G639&gt;0,AVERAGE('Normal List'!G639:G644),"NaN")</f>
        <v>NaN</v>
      </c>
      <c r="T96" s="10">
        <f>IF('Normal List'!N639&gt;0, 'Normal List'!N639, "NaN")</f>
        <v>106.8</v>
      </c>
      <c r="U96" s="10">
        <f>IF('Normal List'!O639&gt;0, 'Normal List'!O639, "NaN")</f>
        <v>104</v>
      </c>
      <c r="V96" s="10">
        <f>IF('Normal List'!P639&gt;0, 'Normal List'!P639, "NaN")</f>
        <v>147</v>
      </c>
      <c r="W96" s="10">
        <f>IF('Normal List'!Q639&gt;0, 'Normal List'!Q639, "NaN")</f>
        <v>69</v>
      </c>
      <c r="X96" s="10">
        <f>'Normal List'!R639</f>
        <v>0</v>
      </c>
      <c r="Y96" s="10">
        <f>IF('Normal List'!S639&gt;=0, 'Normal List'!S639, "NaN")</f>
        <v>0</v>
      </c>
      <c r="Z96" s="10" t="str">
        <f>IF('Normal List'!T639&gt;0, 'Normal List'!T639, "NaN")</f>
        <v>TGA</v>
      </c>
      <c r="AA96" s="10">
        <f>IF('Normal List'!U639&gt;0, 'Normal List'!U639, "NaN")</f>
        <v>2</v>
      </c>
      <c r="AB96" s="11">
        <f t="shared" si="4"/>
        <v>0</v>
      </c>
      <c r="AC96" s="32" t="str">
        <f t="shared" si="5"/>
        <v>NaN</v>
      </c>
    </row>
    <row r="97" spans="1:29">
      <c r="A97" s="9">
        <v>96</v>
      </c>
      <c r="B97" s="10">
        <v>1</v>
      </c>
      <c r="C97" s="11" t="str">
        <f>IF('Normal List'!C645&gt;0,'Normal List'!C645,"NaN")</f>
        <v>-</v>
      </c>
      <c r="D97" s="11" t="str">
        <f>IF('Normal List'!D645&gt;0,'Normal List'!D645,"NaN")</f>
        <v>NaN</v>
      </c>
      <c r="E97" s="11" t="str">
        <f>IF('Normal List'!E645&gt;0,'Normal List'!E645,"NaN")</f>
        <v>NaN</v>
      </c>
      <c r="F97" s="11" t="str">
        <f>IF('Normal List'!F645&gt;0,'Normal List'!F645,"NaN")</f>
        <v>NaN</v>
      </c>
      <c r="G97" s="11" t="str">
        <f>IF('Normal List'!G645&gt;0,'Normal List'!G645,"NaN")</f>
        <v>NaN</v>
      </c>
      <c r="H97" s="11">
        <f>IF('Normal List'!H645&gt;0,'Normal List'!H645,"NaN")</f>
        <v>94</v>
      </c>
      <c r="I97" s="11">
        <f>IF('Normal List'!I645&gt;0,'Normal List'!I645,"NaN")</f>
        <v>94</v>
      </c>
      <c r="J97" s="11">
        <f>IF('Normal List'!J645&gt;0,'Normal List'!J645,"NaN")</f>
        <v>94</v>
      </c>
      <c r="K97" s="11">
        <f>IF('Normal List'!K645&gt;0,'Normal List'!K645,"NaN")</f>
        <v>94</v>
      </c>
      <c r="L97" s="11">
        <f>'Normal List'!L645</f>
        <v>0</v>
      </c>
      <c r="M97" s="11">
        <f>'Normal List'!M645</f>
        <v>0</v>
      </c>
      <c r="N97" s="12">
        <v>2</v>
      </c>
      <c r="O97" s="10" t="str">
        <f>IF('Normal List'!C646&gt;0,AVERAGE('Normal List'!C646:C651),"NaN")</f>
        <v>NaN</v>
      </c>
      <c r="P97" s="10" t="str">
        <f>IF('Normal List'!D646&gt;0,AVERAGE('Normal List'!D646:D651),"NaN")</f>
        <v>NaN</v>
      </c>
      <c r="Q97" s="10" t="str">
        <f>IF('Normal List'!E646&gt;0,AVERAGE('Normal List'!E646:E651),"NaN")</f>
        <v>NaN</v>
      </c>
      <c r="R97" s="10" t="str">
        <f>IF('Normal List'!F646&gt;0,AVERAGE('Normal List'!F646:F651),"NaN")</f>
        <v>NaN</v>
      </c>
      <c r="S97" s="10" t="str">
        <f>IF('Normal List'!G646&gt;0,AVERAGE('Normal List'!G646:G651),"NaN")</f>
        <v>NaN</v>
      </c>
      <c r="T97" s="10">
        <f>IF('Normal List'!N646&gt;0, 'Normal List'!N646, "NaN")</f>
        <v>103.33333333333333</v>
      </c>
      <c r="U97" s="10">
        <f>IF('Normal List'!O646&gt;0, 'Normal List'!O646, "NaN")</f>
        <v>110</v>
      </c>
      <c r="V97" s="10">
        <f>IF('Normal List'!P646&gt;0, 'Normal List'!P646, "NaN")</f>
        <v>130</v>
      </c>
      <c r="W97" s="10">
        <f>IF('Normal List'!Q646&gt;0, 'Normal List'!Q646, "NaN")</f>
        <v>71</v>
      </c>
      <c r="X97" s="10">
        <f>'Normal List'!R646</f>
        <v>0</v>
      </c>
      <c r="Y97" s="10">
        <f>IF('Normal List'!S646&gt;=0, 'Normal List'!S646, "NaN")</f>
        <v>0</v>
      </c>
      <c r="Z97" s="10" t="str">
        <f>IF('Normal List'!T646&gt;0, 'Normal List'!T646, "NaN")</f>
        <v>TGA</v>
      </c>
      <c r="AA97" s="10">
        <f>IF('Normal List'!U646&gt;0, 'Normal List'!U646, "NaN")</f>
        <v>2</v>
      </c>
      <c r="AB97" s="11">
        <f t="shared" si="4"/>
        <v>0</v>
      </c>
      <c r="AC97" s="32" t="str">
        <f t="shared" si="5"/>
        <v>NaN</v>
      </c>
    </row>
    <row r="98" spans="1:29">
      <c r="A98" s="9">
        <v>97</v>
      </c>
      <c r="B98" s="10">
        <v>1</v>
      </c>
      <c r="C98" s="11" t="str">
        <f>IF('Normal List'!C652&gt;0,'Normal List'!C652,"NaN")</f>
        <v>-</v>
      </c>
      <c r="D98" s="11" t="str">
        <f>IF('Normal List'!D652&gt;0,'Normal List'!D652,"NaN")</f>
        <v>NaN</v>
      </c>
      <c r="E98" s="11" t="str">
        <f>IF('Normal List'!E652&gt;0,'Normal List'!E652,"NaN")</f>
        <v>NaN</v>
      </c>
      <c r="F98" s="11" t="str">
        <f>IF('Normal List'!F652&gt;0,'Normal List'!F652,"NaN")</f>
        <v>NaN</v>
      </c>
      <c r="G98" s="11" t="str">
        <f>IF('Normal List'!G652&gt;0,'Normal List'!G652,"NaN")</f>
        <v>NaN</v>
      </c>
      <c r="H98" s="11">
        <f>IF('Normal List'!H652&gt;0,'Normal List'!H652,"NaN")</f>
        <v>119</v>
      </c>
      <c r="I98" s="11">
        <f>IF('Normal List'!I652&gt;0,'Normal List'!I652,"NaN")</f>
        <v>119</v>
      </c>
      <c r="J98" s="11">
        <f>IF('Normal List'!J652&gt;0,'Normal List'!J652,"NaN")</f>
        <v>119</v>
      </c>
      <c r="K98" s="11">
        <f>IF('Normal List'!K652&gt;0,'Normal List'!K652,"NaN")</f>
        <v>119</v>
      </c>
      <c r="L98" s="11">
        <f>'Normal List'!L652</f>
        <v>0</v>
      </c>
      <c r="M98" s="11">
        <f>'Normal List'!M652</f>
        <v>0</v>
      </c>
      <c r="N98" s="12">
        <v>2</v>
      </c>
      <c r="O98" s="10" t="str">
        <f>IF('Normal List'!C653&gt;0,AVERAGE('Normal List'!C653:C658),"NaN")</f>
        <v>NaN</v>
      </c>
      <c r="P98" s="10" t="str">
        <f>IF('Normal List'!D653&gt;0,AVERAGE('Normal List'!D653:D658),"NaN")</f>
        <v>NaN</v>
      </c>
      <c r="Q98" s="10" t="str">
        <f>IF('Normal List'!E653&gt;0,AVERAGE('Normal List'!E653:E658),"NaN")</f>
        <v>NaN</v>
      </c>
      <c r="R98" s="10" t="str">
        <f>IF('Normal List'!F653&gt;0,AVERAGE('Normal List'!F653:F658),"NaN")</f>
        <v>NaN</v>
      </c>
      <c r="S98" s="10" t="str">
        <f>IF('Normal List'!G653&gt;0,AVERAGE('Normal List'!G653:G658),"NaN")</f>
        <v>NaN</v>
      </c>
      <c r="T98" s="10">
        <f>IF('Normal List'!N653&gt;0, 'Normal List'!N653, "NaN")</f>
        <v>98</v>
      </c>
      <c r="U98" s="10">
        <f>IF('Normal List'!O653&gt;0, 'Normal List'!O653, "NaN")</f>
        <v>109</v>
      </c>
      <c r="V98" s="10">
        <f>IF('Normal List'!P653&gt;0, 'Normal List'!P653, "NaN")</f>
        <v>133</v>
      </c>
      <c r="W98" s="10">
        <f>IF('Normal List'!Q653&gt;0, 'Normal List'!Q653, "NaN")</f>
        <v>52</v>
      </c>
      <c r="X98" s="10">
        <f>'Normal List'!R653</f>
        <v>0</v>
      </c>
      <c r="Y98" s="10">
        <f>IF('Normal List'!S653&gt;=0, 'Normal List'!S653, "NaN")</f>
        <v>0</v>
      </c>
      <c r="Z98" s="10" t="str">
        <f>IF('Normal List'!T653&gt;0, 'Normal List'!T653, "NaN")</f>
        <v>HLHS</v>
      </c>
      <c r="AA98" s="10">
        <f>IF('Normal List'!U653&gt;0, 'Normal List'!U653, "NaN")</f>
        <v>1</v>
      </c>
      <c r="AB98" s="11">
        <f t="shared" si="4"/>
        <v>0</v>
      </c>
      <c r="AC98" s="32" t="str">
        <f t="shared" ref="AC98:AC103" si="6">IF(AB98&gt;0,IF(L98=0,AB98/(L98+1),AB98/L98),"NaN")</f>
        <v>NaN</v>
      </c>
    </row>
    <row r="99" spans="1:29">
      <c r="A99" s="9">
        <v>98</v>
      </c>
      <c r="B99" s="10">
        <v>1</v>
      </c>
      <c r="C99" s="11" t="str">
        <f>IF('Normal List'!C659&gt;0,'Normal List'!C659,"NaN")</f>
        <v>-</v>
      </c>
      <c r="D99" s="11" t="str">
        <f>IF('Normal List'!D659&gt;0,'Normal List'!D659,"NaN")</f>
        <v>NaN</v>
      </c>
      <c r="E99" s="11" t="str">
        <f>IF('Normal List'!E659&gt;0,'Normal List'!E659,"NaN")</f>
        <v>NaN</v>
      </c>
      <c r="F99" s="11" t="str">
        <f>IF('Normal List'!F659&gt;0,'Normal List'!F659,"NaN")</f>
        <v>NaN</v>
      </c>
      <c r="G99" s="11" t="str">
        <f>IF('Normal List'!G659&gt;0,'Normal List'!G659,"NaN")</f>
        <v>NaN</v>
      </c>
      <c r="H99" s="11">
        <f>IF('Normal List'!H659&gt;0,'Normal List'!H659,"NaN")</f>
        <v>126</v>
      </c>
      <c r="I99" s="11">
        <f>IF('Normal List'!I659&gt;0,'Normal List'!I659,"NaN")</f>
        <v>126</v>
      </c>
      <c r="J99" s="11">
        <f>IF('Normal List'!J659&gt;0,'Normal List'!J659,"NaN")</f>
        <v>126</v>
      </c>
      <c r="K99" s="11">
        <f>IF('Normal List'!K659&gt;0,'Normal List'!K659,"NaN")</f>
        <v>126</v>
      </c>
      <c r="L99" s="11">
        <f>'Normal List'!L659</f>
        <v>0</v>
      </c>
      <c r="M99" s="11">
        <f>'Normal List'!M659</f>
        <v>0</v>
      </c>
      <c r="N99" s="12">
        <v>2</v>
      </c>
      <c r="O99" s="10" t="str">
        <f>IF('Normal List'!C660&gt;0,AVERAGE('Normal List'!C660:C665),"NaN")</f>
        <v>NaN</v>
      </c>
      <c r="P99" s="10" t="str">
        <f>IF('Normal List'!D660&gt;0,AVERAGE('Normal List'!D660:D665),"NaN")</f>
        <v>NaN</v>
      </c>
      <c r="Q99" s="10" t="str">
        <f>IF('Normal List'!E660&gt;0,AVERAGE('Normal List'!E660:E665),"NaN")</f>
        <v>NaN</v>
      </c>
      <c r="R99" s="10" t="str">
        <f>IF('Normal List'!F660&gt;0,AVERAGE('Normal List'!F660:F665),"NaN")</f>
        <v>NaN</v>
      </c>
      <c r="S99" s="10" t="str">
        <f>IF('Normal List'!G660&gt;0,AVERAGE('Normal List'!G660:G665),"NaN")</f>
        <v>NaN</v>
      </c>
      <c r="T99" s="10">
        <f>IF('Normal List'!N660&gt;0, 'Normal List'!N660, "NaN")</f>
        <v>164.5</v>
      </c>
      <c r="U99" s="10">
        <f>IF('Normal List'!O660&gt;0, 'Normal List'!O660, "NaN")</f>
        <v>155.5</v>
      </c>
      <c r="V99" s="10">
        <f>IF('Normal List'!P660&gt;0, 'Normal List'!P660, "NaN")</f>
        <v>231</v>
      </c>
      <c r="W99" s="10">
        <f>IF('Normal List'!Q660&gt;0, 'Normal List'!Q660, "NaN")</f>
        <v>109</v>
      </c>
      <c r="X99" s="10">
        <f>'Normal List'!R660</f>
        <v>0</v>
      </c>
      <c r="Y99" s="10">
        <f>IF('Normal List'!S660&gt;=0, 'Normal List'!S660, "NaN")</f>
        <v>0</v>
      </c>
      <c r="Z99" s="10" t="str">
        <f>IF('Normal List'!T660&gt;0, 'Normal List'!T660, "NaN")</f>
        <v>TGA</v>
      </c>
      <c r="AA99" s="10">
        <f>IF('Normal List'!U660&gt;0, 'Normal List'!U660, "NaN")</f>
        <v>2</v>
      </c>
      <c r="AB99" s="11">
        <f t="shared" si="4"/>
        <v>0</v>
      </c>
      <c r="AC99" s="32" t="str">
        <f t="shared" si="6"/>
        <v>NaN</v>
      </c>
    </row>
    <row r="100" spans="1:29">
      <c r="A100" s="9">
        <v>99</v>
      </c>
      <c r="B100" s="10">
        <v>1</v>
      </c>
      <c r="C100" s="11" t="str">
        <f>IF('Normal List'!C666&gt;0,'Normal List'!C666,"NaN")</f>
        <v>-</v>
      </c>
      <c r="D100" s="11" t="str">
        <f>IF('Normal List'!D666&gt;0,'Normal List'!D666,"NaN")</f>
        <v>NaN</v>
      </c>
      <c r="E100" s="11" t="str">
        <f>IF('Normal List'!E666&gt;0,'Normal List'!E666,"NaN")</f>
        <v>NaN</v>
      </c>
      <c r="F100" s="11" t="str">
        <f>IF('Normal List'!F666&gt;0,'Normal List'!F666,"NaN")</f>
        <v>NaN</v>
      </c>
      <c r="G100" s="11" t="str">
        <f>IF('Normal List'!G666&gt;0,'Normal List'!G666,"NaN")</f>
        <v>NaN</v>
      </c>
      <c r="H100" s="11">
        <f>IF('Normal List'!H666&gt;0,'Normal List'!H666,"NaN")</f>
        <v>62.5</v>
      </c>
      <c r="I100" s="11">
        <f>IF('Normal List'!I666&gt;0,'Normal List'!I666,"NaN")</f>
        <v>62.5</v>
      </c>
      <c r="J100" s="11">
        <f>IF('Normal List'!J666&gt;0,'Normal List'!J666,"NaN")</f>
        <v>72</v>
      </c>
      <c r="K100" s="11">
        <f>IF('Normal List'!K666&gt;0,'Normal List'!K666,"NaN")</f>
        <v>53</v>
      </c>
      <c r="L100" s="11">
        <f>'Normal List'!L666</f>
        <v>161.35</v>
      </c>
      <c r="M100" s="11">
        <f>'Normal List'!M666</f>
        <v>2</v>
      </c>
      <c r="N100" s="12">
        <v>2</v>
      </c>
      <c r="O100" s="10" t="str">
        <f>IF('Normal List'!C667&gt;0,AVERAGE('Normal List'!C667:C672),"NaN")</f>
        <v>NaN</v>
      </c>
      <c r="P100" s="10" t="str">
        <f>IF('Normal List'!D667&gt;0,AVERAGE('Normal List'!D667:D672),"NaN")</f>
        <v>NaN</v>
      </c>
      <c r="Q100" s="10" t="str">
        <f>IF('Normal List'!E667&gt;0,AVERAGE('Normal List'!E667:E672),"NaN")</f>
        <v>NaN</v>
      </c>
      <c r="R100" s="10" t="str">
        <f>IF('Normal List'!F667&gt;0,AVERAGE('Normal List'!F667:F672),"NaN")</f>
        <v>NaN</v>
      </c>
      <c r="S100" s="10" t="str">
        <f>IF('Normal List'!G667&gt;0,AVERAGE('Normal List'!G667:G672),"NaN")</f>
        <v>NaN</v>
      </c>
      <c r="T100" s="10">
        <f>IF('Normal List'!N667&gt;0, 'Normal List'!N667, "NaN")</f>
        <v>123.66666666666667</v>
      </c>
      <c r="U100" s="10">
        <f>IF('Normal List'!O667&gt;0, 'Normal List'!O667, "NaN")</f>
        <v>96</v>
      </c>
      <c r="V100" s="10">
        <f>IF('Normal List'!P667&gt;0, 'Normal List'!P667, "NaN")</f>
        <v>192</v>
      </c>
      <c r="W100" s="10">
        <f>IF('Normal List'!Q667&gt;0, 'Normal List'!Q667, "NaN")</f>
        <v>81</v>
      </c>
      <c r="X100" s="10">
        <f>'Normal List'!R667</f>
        <v>54.49</v>
      </c>
      <c r="Y100" s="10">
        <f>IF('Normal List'!S667&gt;=0, 'Normal List'!S667, "NaN")</f>
        <v>1</v>
      </c>
      <c r="Z100" s="10" t="str">
        <f>IF('Normal List'!T667&gt;0, 'Normal List'!T667, "NaN")</f>
        <v>Aortic Anomaly</v>
      </c>
      <c r="AA100" s="10">
        <f>IF('Normal List'!U667&gt;0, 'Normal List'!U667, "NaN")</f>
        <v>4</v>
      </c>
      <c r="AB100" s="11">
        <f t="shared" si="4"/>
        <v>-106.85999999999999</v>
      </c>
      <c r="AC100" s="32" t="str">
        <f t="shared" si="6"/>
        <v>NaN</v>
      </c>
    </row>
    <row r="101" spans="1:29">
      <c r="A101" s="9">
        <v>100</v>
      </c>
      <c r="B101" s="10">
        <v>1</v>
      </c>
      <c r="C101" s="11" t="str">
        <f>IF('Normal List'!C673&gt;0,'Normal List'!C673,"NaN")</f>
        <v>-</v>
      </c>
      <c r="D101" s="11" t="str">
        <f>IF('Normal List'!D673&gt;0,'Normal List'!D673,"NaN")</f>
        <v>NaN</v>
      </c>
      <c r="E101" s="11" t="str">
        <f>IF('Normal List'!E673&gt;0,'Normal List'!E673,"NaN")</f>
        <v>NaN</v>
      </c>
      <c r="F101" s="11" t="str">
        <f>IF('Normal List'!F673&gt;0,'Normal List'!F673,"NaN")</f>
        <v>NaN</v>
      </c>
      <c r="G101" s="11" t="str">
        <f>IF('Normal List'!G673&gt;0,'Normal List'!G673,"NaN")</f>
        <v>NaN</v>
      </c>
      <c r="H101" s="11" t="str">
        <f>IF('Normal List'!H673&gt;0,'Normal List'!H673,"NaN")</f>
        <v>NaN</v>
      </c>
      <c r="I101" s="11" t="str">
        <f>IF('Normal List'!I673&gt;0,'Normal List'!I673,"NaN")</f>
        <v>NaN</v>
      </c>
      <c r="J101" s="11" t="str">
        <f>IF('Normal List'!J673&gt;0,'Normal List'!J673,"NaN")</f>
        <v>NaN</v>
      </c>
      <c r="K101" s="11" t="str">
        <f>IF('Normal List'!K673&gt;0,'Normal List'!K673,"NaN")</f>
        <v>NaN</v>
      </c>
      <c r="L101" s="11">
        <f>'Normal List'!L673</f>
        <v>0</v>
      </c>
      <c r="M101" s="11">
        <f>'Normal List'!M673</f>
        <v>0</v>
      </c>
      <c r="N101" s="12">
        <v>2</v>
      </c>
      <c r="O101" s="10" t="str">
        <f>IF('Normal List'!C674&gt;0,AVERAGE('Normal List'!C674:C679),"NaN")</f>
        <v>NaN</v>
      </c>
      <c r="P101" s="10" t="str">
        <f>IF('Normal List'!D674&gt;0,AVERAGE('Normal List'!D674:D679),"NaN")</f>
        <v>NaN</v>
      </c>
      <c r="Q101" s="10" t="str">
        <f>IF('Normal List'!E674&gt;0,AVERAGE('Normal List'!E674:E679),"NaN")</f>
        <v>NaN</v>
      </c>
      <c r="R101" s="10" t="str">
        <f>IF('Normal List'!F674&gt;0,AVERAGE('Normal List'!F674:F679),"NaN")</f>
        <v>NaN</v>
      </c>
      <c r="S101" s="10" t="str">
        <f>IF('Normal List'!G674&gt;0,AVERAGE('Normal List'!G674:G679),"NaN")</f>
        <v>NaN</v>
      </c>
      <c r="T101" s="10" t="str">
        <f>IF('Normal List'!N674&gt;0, 'Normal List'!N674, "NaN")</f>
        <v>-</v>
      </c>
      <c r="U101" s="10" t="str">
        <f>IF('Normal List'!O674&gt;0, 'Normal List'!O674, "NaN")</f>
        <v>NaN</v>
      </c>
      <c r="V101" s="10" t="str">
        <f>IF('Normal List'!P674&gt;0, 'Normal List'!P674, "NaN")</f>
        <v>NaN</v>
      </c>
      <c r="W101" s="10" t="str">
        <f>IF('Normal List'!Q674&gt;0, 'Normal List'!Q674, "NaN")</f>
        <v>NaN</v>
      </c>
      <c r="X101" s="10">
        <f>'Normal List'!R674</f>
        <v>0</v>
      </c>
      <c r="Y101" s="10">
        <f>IF('Normal List'!S674&gt;=0, 'Normal List'!S674, "NaN")</f>
        <v>0</v>
      </c>
      <c r="Z101" s="10" t="str">
        <f>IF('Normal List'!T674&gt;0, 'Normal List'!T674, "NaN")</f>
        <v>TGA</v>
      </c>
      <c r="AA101" s="10">
        <f>IF('Normal List'!U674&gt;0, 'Normal List'!U674, "NaN")</f>
        <v>2</v>
      </c>
      <c r="AB101" s="11">
        <f t="shared" si="4"/>
        <v>0</v>
      </c>
      <c r="AC101" s="32" t="str">
        <f t="shared" si="6"/>
        <v>NaN</v>
      </c>
    </row>
    <row r="102" spans="1:29">
      <c r="A102" s="9">
        <v>101</v>
      </c>
      <c r="B102" s="10">
        <v>1</v>
      </c>
      <c r="C102" s="11" t="str">
        <f>IF('Normal List'!C680&gt;0,'Normal List'!C680,"NaN")</f>
        <v>-</v>
      </c>
      <c r="D102" s="11" t="str">
        <f>IF('Normal List'!D680&gt;0,'Normal List'!D680,"NaN")</f>
        <v>NaN</v>
      </c>
      <c r="E102" s="11" t="str">
        <f>IF('Normal List'!E680&gt;0,'Normal List'!E680,"NaN")</f>
        <v>NaN</v>
      </c>
      <c r="F102" s="11" t="str">
        <f>IF('Normal List'!F680&gt;0,'Normal List'!F680,"NaN")</f>
        <v>NaN</v>
      </c>
      <c r="G102" s="11" t="str">
        <f>IF('Normal List'!G680&gt;0,'Normal List'!G680,"NaN")</f>
        <v>NaN</v>
      </c>
      <c r="H102" s="11" t="str">
        <f>IF('Normal List'!H680&gt;0,'Normal List'!H680,"NaN")</f>
        <v>NaN</v>
      </c>
      <c r="I102" s="11" t="str">
        <f>IF('Normal List'!I680&gt;0,'Normal List'!I680,"NaN")</f>
        <v>NaN</v>
      </c>
      <c r="J102" s="11" t="str">
        <f>IF('Normal List'!J680&gt;0,'Normal List'!J680,"NaN")</f>
        <v>NaN</v>
      </c>
      <c r="K102" s="11" t="str">
        <f>IF('Normal List'!K680&gt;0,'Normal List'!K680,"NaN")</f>
        <v>NaN</v>
      </c>
      <c r="L102" s="11">
        <f>'Normal List'!L680</f>
        <v>0</v>
      </c>
      <c r="M102" s="11">
        <f>'Normal List'!M680</f>
        <v>0</v>
      </c>
      <c r="N102" s="12">
        <v>2</v>
      </c>
      <c r="O102" s="10" t="str">
        <f>IF('Normal List'!C681&gt;0,AVERAGE('Normal List'!C681:C686),"NaN")</f>
        <v>NaN</v>
      </c>
      <c r="P102" s="10" t="str">
        <f>IF('Normal List'!D681&gt;0,AVERAGE('Normal List'!D681:D686),"NaN")</f>
        <v>NaN</v>
      </c>
      <c r="Q102" s="10" t="str">
        <f>IF('Normal List'!E681&gt;0,AVERAGE('Normal List'!E681:E686),"NaN")</f>
        <v>NaN</v>
      </c>
      <c r="R102" s="10" t="str">
        <f>IF('Normal List'!F681&gt;0,AVERAGE('Normal List'!F681:F686),"NaN")</f>
        <v>NaN</v>
      </c>
      <c r="S102" s="10" t="str">
        <f>IF('Normal List'!G681&gt;0,AVERAGE('Normal List'!G681:G686),"NaN")</f>
        <v>NaN</v>
      </c>
      <c r="T102" s="10" t="str">
        <f>IF('Normal List'!N681&gt;0, 'Normal List'!N681, "NaN")</f>
        <v>-</v>
      </c>
      <c r="U102" s="10" t="str">
        <f>IF('Normal List'!O681&gt;0, 'Normal List'!O681, "NaN")</f>
        <v>NaN</v>
      </c>
      <c r="V102" s="10" t="str">
        <f>IF('Normal List'!P681&gt;0, 'Normal List'!P681, "NaN")</f>
        <v>NaN</v>
      </c>
      <c r="W102" s="10" t="str">
        <f>IF('Normal List'!Q681&gt;0, 'Normal List'!Q681, "NaN")</f>
        <v>NaN</v>
      </c>
      <c r="X102" s="10">
        <f>'Normal List'!R681</f>
        <v>162.51</v>
      </c>
      <c r="Y102" s="10">
        <f>IF('Normal List'!S681&gt;=0, 'Normal List'!S681, "NaN")</f>
        <v>2</v>
      </c>
      <c r="Z102" s="10" t="str">
        <f>IF('Normal List'!T681&gt;0, 'Normal List'!T681, "NaN")</f>
        <v>Aortic Anomaly</v>
      </c>
      <c r="AA102" s="10">
        <f>IF('Normal List'!U681&gt;0, 'Normal List'!U681, "NaN")</f>
        <v>4</v>
      </c>
      <c r="AB102" s="11">
        <f t="shared" si="4"/>
        <v>162.51</v>
      </c>
      <c r="AC102" s="32">
        <f t="shared" si="6"/>
        <v>162.51</v>
      </c>
    </row>
    <row r="103" spans="1:29">
      <c r="A103" s="9">
        <v>102</v>
      </c>
      <c r="B103" s="10">
        <v>1</v>
      </c>
      <c r="C103" s="11" t="str">
        <f>IF('Normal List'!C687&gt;0,'Normal List'!C687,"NaN")</f>
        <v>-</v>
      </c>
      <c r="D103" s="11" t="str">
        <f>IF('Normal List'!D687&gt;0,'Normal List'!D687,"NaN")</f>
        <v>NaN</v>
      </c>
      <c r="E103" s="11" t="str">
        <f>IF('Normal List'!E687&gt;0,'Normal List'!E687,"NaN")</f>
        <v>NaN</v>
      </c>
      <c r="F103" s="11" t="str">
        <f>IF('Normal List'!F687&gt;0,'Normal List'!F687,"NaN")</f>
        <v>NaN</v>
      </c>
      <c r="G103" s="11" t="str">
        <f>IF('Normal List'!G687&gt;0,'Normal List'!G687,"NaN")</f>
        <v>NaN</v>
      </c>
      <c r="H103" s="11" t="str">
        <f>IF('Normal List'!H687&gt;0,'Normal List'!H687,"NaN")</f>
        <v>NaN</v>
      </c>
      <c r="I103" s="11" t="str">
        <f>IF('Normal List'!I687&gt;0,'Normal List'!I687,"NaN")</f>
        <v>NaN</v>
      </c>
      <c r="J103" s="11" t="str">
        <f>IF('Normal List'!J687&gt;0,'Normal List'!J687,"NaN")</f>
        <v>NaN</v>
      </c>
      <c r="K103" s="11" t="str">
        <f>IF('Normal List'!K687&gt;0,'Normal List'!K687,"NaN")</f>
        <v>NaN</v>
      </c>
      <c r="L103" s="11">
        <f>'Normal List'!L687</f>
        <v>0</v>
      </c>
      <c r="M103" s="11">
        <f>'Normal List'!M687</f>
        <v>0</v>
      </c>
      <c r="N103" s="12">
        <v>2</v>
      </c>
      <c r="O103" s="10" t="str">
        <f>IF('Normal List'!C688&gt;0,AVERAGE('Normal List'!C688:C693), "NaN")</f>
        <v>NaN</v>
      </c>
      <c r="P103" s="10" t="str">
        <f>IF('Normal List'!D688&gt;0,AVERAGE('Normal List'!D688:D693), "NaN")</f>
        <v>NaN</v>
      </c>
      <c r="Q103" s="10" t="str">
        <f>IF('Normal List'!E688&gt;0,AVERAGE('Normal List'!E688:E693), "NaN")</f>
        <v>NaN</v>
      </c>
      <c r="R103" s="10" t="str">
        <f>IF('Normal List'!F688&gt;0,AVERAGE('Normal List'!F688:F693), "NaN")</f>
        <v>NaN</v>
      </c>
      <c r="S103" s="10" t="str">
        <f>IF('Normal List'!G688&gt;0,AVERAGE('Normal List'!G688:G693), "NaN")</f>
        <v>NaN</v>
      </c>
      <c r="T103" s="10" t="str">
        <f>IF('Normal List'!N688&gt;0, 'Normal List'!N688, "NaN")</f>
        <v>-</v>
      </c>
      <c r="U103" s="10" t="str">
        <f>IF('Normal List'!O688&gt;0, 'Normal List'!O688, "NaN")</f>
        <v>NaN</v>
      </c>
      <c r="V103" s="10" t="str">
        <f>IF('Normal List'!P688&gt;0, 'Normal List'!P688, "NaN")</f>
        <v>NaN</v>
      </c>
      <c r="W103" s="10" t="str">
        <f>IF('Normal List'!Q688&gt;0, 'Normal List'!Q688, "NaN")</f>
        <v>NaN</v>
      </c>
      <c r="X103" s="10" t="str">
        <f>'Normal List'!R688</f>
        <v>-</v>
      </c>
      <c r="Y103" s="10" t="str">
        <f>IF('Normal List'!S688&gt;=0, 'Normal List'!S688, "NaN")</f>
        <v>NaN</v>
      </c>
      <c r="Z103" s="10" t="str">
        <f>IF('Normal List'!T688&gt;0, 'Normal List'!T688, "NaN")</f>
        <v>Aortic Anomaly</v>
      </c>
      <c r="AA103" s="10">
        <f>IF('Normal List'!U688&gt;0, 'Normal List'!U688, "NaN")</f>
        <v>4</v>
      </c>
      <c r="AB103" s="11" t="str">
        <f t="shared" si="4"/>
        <v>NaN</v>
      </c>
      <c r="AC103" s="32" t="e">
        <f t="shared" si="6"/>
        <v>#VALUE!</v>
      </c>
    </row>
    <row r="104" spans="1:29">
      <c r="A104" s="9">
        <v>220</v>
      </c>
      <c r="B104" s="10">
        <v>1</v>
      </c>
      <c r="C104" s="11">
        <f>'Normal List'!C2</f>
        <v>20.657299999999999</v>
      </c>
      <c r="D104" s="11">
        <f>'Normal List'!D2</f>
        <v>20.524000000000001</v>
      </c>
      <c r="E104" s="11">
        <f>'Normal List'!E2</f>
        <v>41.181199999999997</v>
      </c>
      <c r="F104" s="11">
        <f>'Normal List'!F2</f>
        <v>49.791200000000003</v>
      </c>
      <c r="G104" s="11">
        <f>'Normal List'!G2</f>
        <v>21.797999999999998</v>
      </c>
      <c r="H104" s="11">
        <f>'Normal List'!H2</f>
        <v>77.5</v>
      </c>
      <c r="I104" s="11">
        <f>'Normal List'!I2</f>
        <v>77.5</v>
      </c>
      <c r="J104" s="11">
        <f>'Normal List'!J2</f>
        <v>87</v>
      </c>
      <c r="K104" s="11">
        <f>'Normal List'!K2</f>
        <v>68</v>
      </c>
      <c r="L104" s="11">
        <f>'Normal List'!L2</f>
        <v>0</v>
      </c>
      <c r="M104" s="11">
        <f>'Normal List'!M2</f>
        <v>0</v>
      </c>
      <c r="N104" s="12">
        <v>2</v>
      </c>
      <c r="O104" s="13">
        <f>AVERAGE('Normal List'!C3:C6)</f>
        <v>20.840775000000001</v>
      </c>
      <c r="P104" s="13">
        <f>AVERAGE('Normal List'!D3:D6)</f>
        <v>27.323399999999999</v>
      </c>
      <c r="Q104" s="13">
        <f>AVERAGE('Normal List'!E3:E6)</f>
        <v>48.164149999999999</v>
      </c>
      <c r="R104" s="13">
        <f>AVERAGE('Normal List'!F3:F6)</f>
        <v>57.563899999999997</v>
      </c>
      <c r="S104" s="13">
        <f>AVERAGE('Normal List'!G3:G6)</f>
        <v>21.317450000000001</v>
      </c>
      <c r="T104" s="13">
        <f>'Normal List'!N3</f>
        <v>209.75</v>
      </c>
      <c r="U104" s="13">
        <f>'Normal List'!O3</f>
        <v>211.5</v>
      </c>
      <c r="V104" s="13">
        <f>'Normal List'!P3</f>
        <v>305</v>
      </c>
      <c r="W104" s="13">
        <f>'Normal List'!Q3</f>
        <v>111</v>
      </c>
      <c r="X104" s="13">
        <f>'Normal List'!R3</f>
        <v>0</v>
      </c>
      <c r="Y104" s="13">
        <f>'Normal List'!S3</f>
        <v>0</v>
      </c>
      <c r="Z104" s="13" t="str">
        <f>'Normal List'!T3</f>
        <v>HLHS</v>
      </c>
      <c r="AA104" s="31">
        <f>'Normal List'!U3</f>
        <v>1</v>
      </c>
      <c r="AB104" s="11">
        <f t="shared" ref="AB104:AB116" si="7">IF(Y104 = "NaN", "NaN", X104-L104)</f>
        <v>0</v>
      </c>
      <c r="AC104" s="32" t="str">
        <f t="shared" ref="AC104:AC113" si="8">IF(AB104&gt;0,IF(L104=0,AB104/(L104+1),AB104/L104),"NaN")</f>
        <v>NaN</v>
      </c>
    </row>
    <row r="105" spans="1:29">
      <c r="A105" s="9">
        <v>221</v>
      </c>
      <c r="B105" s="10">
        <v>1</v>
      </c>
      <c r="C105" s="11">
        <f>'Normal List'!C7</f>
        <v>14.829000000000001</v>
      </c>
      <c r="D105" s="11">
        <f>'Normal List'!D7</f>
        <v>39.572000000000003</v>
      </c>
      <c r="E105" s="11">
        <f>'Normal List'!E7</f>
        <v>54.401000000000003</v>
      </c>
      <c r="F105" s="11">
        <f>'Normal List'!F7</f>
        <v>72.548699999999997</v>
      </c>
      <c r="G105" s="11">
        <f>'Normal List'!G7</f>
        <v>29.248999999999999</v>
      </c>
      <c r="H105" s="11">
        <f>'Normal List'!H7</f>
        <v>64</v>
      </c>
      <c r="I105" s="11">
        <f>'Normal List'!I7</f>
        <v>64</v>
      </c>
      <c r="J105" s="11">
        <f>'Normal List'!J7</f>
        <v>64</v>
      </c>
      <c r="K105" s="11">
        <f>'Normal List'!K7</f>
        <v>64</v>
      </c>
      <c r="L105" s="11">
        <f>'Normal List'!L7</f>
        <v>0</v>
      </c>
      <c r="M105" s="11">
        <f>'Normal List'!M7</f>
        <v>0</v>
      </c>
      <c r="N105" s="12">
        <v>2</v>
      </c>
      <c r="O105" s="13">
        <f>AVERAGE('Normal List'!C8:C11)</f>
        <v>32.35745</v>
      </c>
      <c r="P105" s="13">
        <f>AVERAGE('Normal List'!D8:D11)</f>
        <v>20.262174999999999</v>
      </c>
      <c r="Q105" s="13">
        <f>AVERAGE('Normal List'!E8:E11)</f>
        <v>52.61965</v>
      </c>
      <c r="R105" s="13">
        <f>AVERAGE('Normal List'!F8:F11)</f>
        <v>36.059600000000003</v>
      </c>
      <c r="S105" s="13">
        <f>AVERAGE('Normal List'!G8:G11)</f>
        <v>27.524900000000002</v>
      </c>
      <c r="T105" s="10">
        <f>'Normal List'!N8</f>
        <v>142.75</v>
      </c>
      <c r="U105" s="10">
        <f>'Normal List'!O8</f>
        <v>143.75</v>
      </c>
      <c r="V105" s="10">
        <f>'Normal List'!P8</f>
        <v>144.75</v>
      </c>
      <c r="W105" s="10">
        <f>'Normal List'!Q8</f>
        <v>145.75</v>
      </c>
      <c r="X105" s="10">
        <f>'Normal List'!R8</f>
        <v>146.75</v>
      </c>
      <c r="Y105" s="10">
        <f>'Normal List'!S8</f>
        <v>2</v>
      </c>
      <c r="Z105" s="10" t="str">
        <f>'Normal List'!T8</f>
        <v>HLHS</v>
      </c>
      <c r="AA105" s="30">
        <f>'Normal List'!U8</f>
        <v>1</v>
      </c>
      <c r="AB105" s="11">
        <f t="shared" si="7"/>
        <v>146.75</v>
      </c>
      <c r="AC105" s="32">
        <f t="shared" si="8"/>
        <v>146.75</v>
      </c>
    </row>
    <row r="106" spans="1:29">
      <c r="A106" s="9">
        <v>222</v>
      </c>
      <c r="B106" s="10">
        <v>1</v>
      </c>
      <c r="C106" s="11">
        <f>'Normal List'!C12</f>
        <v>15.8284</v>
      </c>
      <c r="D106" s="11">
        <f>'Normal List'!D12</f>
        <v>18.324300000000001</v>
      </c>
      <c r="E106" s="11">
        <f>'Normal List'!E12</f>
        <v>34.152700000000003</v>
      </c>
      <c r="F106" s="11">
        <f>'Normal List'!F12</f>
        <v>51.791899999999998</v>
      </c>
      <c r="G106" s="11">
        <f>'Normal List'!G12</f>
        <v>20.756</v>
      </c>
      <c r="H106" s="11">
        <f>'Normal List'!H12</f>
        <v>92.5</v>
      </c>
      <c r="I106" s="11">
        <f>'Normal List'!I12</f>
        <v>92.5</v>
      </c>
      <c r="J106" s="11">
        <f>'Normal List'!J12</f>
        <v>94</v>
      </c>
      <c r="K106" s="11">
        <f>'Normal List'!K12</f>
        <v>91</v>
      </c>
      <c r="L106" s="11">
        <f>'Normal List'!L12</f>
        <v>0</v>
      </c>
      <c r="M106" s="11">
        <f>'Normal List'!M12</f>
        <v>0</v>
      </c>
      <c r="N106" s="12">
        <v>2</v>
      </c>
      <c r="O106" s="13">
        <f>AVERAGE('Normal List'!C13:C14)</f>
        <v>39.193049999999999</v>
      </c>
      <c r="P106" s="13">
        <f>AVERAGE('Normal List'!D13:D14)</f>
        <v>33.885149999999996</v>
      </c>
      <c r="Q106" s="13">
        <f>AVERAGE('Normal List'!E13:E14)</f>
        <v>73.07820000000001</v>
      </c>
      <c r="R106" s="13">
        <f>AVERAGE('Normal List'!F13:F14)</f>
        <v>44.647000000000006</v>
      </c>
      <c r="S106" s="13">
        <f>AVERAGE('Normal List'!G13:G14)</f>
        <v>7.689350000000001</v>
      </c>
      <c r="T106" s="10">
        <f>'Normal List'!N13</f>
        <v>162.80000000000001</v>
      </c>
      <c r="U106" s="10">
        <f>'Normal List'!O13</f>
        <v>177</v>
      </c>
      <c r="V106" s="10">
        <f>'Normal List'!P13</f>
        <v>191</v>
      </c>
      <c r="W106" s="10">
        <f>'Normal List'!Q13</f>
        <v>116</v>
      </c>
      <c r="X106" s="10">
        <f>'Normal List'!R13</f>
        <v>0</v>
      </c>
      <c r="Y106" s="10">
        <f>'Normal List'!S13</f>
        <v>0</v>
      </c>
      <c r="Z106" s="10" t="str">
        <f>'Normal List'!T13</f>
        <v>TGA</v>
      </c>
      <c r="AA106" s="30">
        <f>'Normal List'!U13</f>
        <v>2</v>
      </c>
      <c r="AB106" s="11">
        <f t="shared" si="7"/>
        <v>0</v>
      </c>
      <c r="AC106" s="32" t="str">
        <f t="shared" si="8"/>
        <v>NaN</v>
      </c>
    </row>
    <row r="107" spans="1:29">
      <c r="A107" s="9">
        <v>223</v>
      </c>
      <c r="B107" s="10">
        <v>1</v>
      </c>
      <c r="C107" s="11">
        <f>'Normal List'!C15</f>
        <v>10.796200000000001</v>
      </c>
      <c r="D107" s="11">
        <f>'Normal List'!D15</f>
        <v>14.2301</v>
      </c>
      <c r="E107" s="11">
        <f>'Normal List'!E15</f>
        <v>25.026299999999999</v>
      </c>
      <c r="F107" s="11">
        <f>'Normal List'!F15</f>
        <v>56.414099999999998</v>
      </c>
      <c r="G107" s="11">
        <f>'Normal List'!G15</f>
        <v>40.195</v>
      </c>
      <c r="H107" s="11">
        <f>'Normal List'!H15</f>
        <v>119</v>
      </c>
      <c r="I107" s="11">
        <f>'Normal List'!I15</f>
        <v>119</v>
      </c>
      <c r="J107" s="11">
        <f>'Normal List'!J15</f>
        <v>119</v>
      </c>
      <c r="K107" s="11">
        <f>'Normal List'!K15</f>
        <v>119</v>
      </c>
      <c r="L107" s="11">
        <f>'Normal List'!L15</f>
        <v>0</v>
      </c>
      <c r="M107" s="11">
        <f>'Normal List'!M15</f>
        <v>0</v>
      </c>
      <c r="N107" s="12">
        <v>2</v>
      </c>
      <c r="O107" s="13">
        <f>AVERAGE('Normal List'!C16:C18)</f>
        <v>25.607800000000001</v>
      </c>
      <c r="P107" s="13">
        <f>AVERAGE('Normal List'!D16:D18)</f>
        <v>22.037666666666667</v>
      </c>
      <c r="Q107" s="13">
        <f>AVERAGE('Normal List'!E16:E18)</f>
        <v>47.645399999999995</v>
      </c>
      <c r="R107" s="13">
        <f>AVERAGE('Normal List'!F16:F18)</f>
        <v>44.792699999999996</v>
      </c>
      <c r="S107" s="13">
        <f>AVERAGE('Normal List'!G16:G18)</f>
        <v>18.241199999999999</v>
      </c>
      <c r="T107" s="10">
        <f>'Normal List'!N16</f>
        <v>192</v>
      </c>
      <c r="U107" s="10">
        <f>'Normal List'!O16</f>
        <v>160</v>
      </c>
      <c r="V107" s="10">
        <f>'Normal List'!P16</f>
        <v>312</v>
      </c>
      <c r="W107" s="10">
        <f>'Normal List'!Q16</f>
        <v>140</v>
      </c>
      <c r="X107" s="10">
        <f>'Normal List'!R16</f>
        <v>0</v>
      </c>
      <c r="Y107" s="10">
        <f>'Normal List'!S16</f>
        <v>0</v>
      </c>
      <c r="Z107" s="10" t="str">
        <f>'Normal List'!T16</f>
        <v>HLHS</v>
      </c>
      <c r="AA107" s="30">
        <f>'Normal List'!U16</f>
        <v>1</v>
      </c>
      <c r="AB107" s="11">
        <f t="shared" si="7"/>
        <v>0</v>
      </c>
      <c r="AC107" s="32" t="str">
        <f t="shared" si="8"/>
        <v>NaN</v>
      </c>
    </row>
    <row r="108" spans="1:29">
      <c r="A108" s="9">
        <v>224</v>
      </c>
      <c r="B108" s="10">
        <v>1</v>
      </c>
      <c r="C108" s="11">
        <f>'Normal List'!C19</f>
        <v>11.910299999999999</v>
      </c>
      <c r="D108" s="11">
        <f>'Normal List'!D19</f>
        <v>21.8752</v>
      </c>
      <c r="E108" s="11">
        <f>'Normal List'!E19</f>
        <v>33.785400000000003</v>
      </c>
      <c r="F108" s="11">
        <f>'Normal List'!F19</f>
        <v>64.823999999999998</v>
      </c>
      <c r="G108" s="11">
        <f>'Normal List'!G19</f>
        <v>25.771000000000001</v>
      </c>
      <c r="H108" s="11">
        <f>'Normal List'!H19</f>
        <v>92.5</v>
      </c>
      <c r="I108" s="11">
        <f>'Normal List'!I19</f>
        <v>92.5</v>
      </c>
      <c r="J108" s="11">
        <f>'Normal List'!J19</f>
        <v>94</v>
      </c>
      <c r="K108" s="11">
        <f>'Normal List'!K19</f>
        <v>91</v>
      </c>
      <c r="L108" s="11">
        <f>'Normal List'!L19</f>
        <v>0</v>
      </c>
      <c r="M108" s="11">
        <f>'Normal List'!M19</f>
        <v>0</v>
      </c>
      <c r="N108" s="12">
        <v>2</v>
      </c>
      <c r="O108" s="13">
        <f>AVERAGE('Normal List'!C20:C22)</f>
        <v>15.877933333333333</v>
      </c>
      <c r="P108" s="13">
        <f>AVERAGE('Normal List'!D20:D22)</f>
        <v>17.951499999999999</v>
      </c>
      <c r="Q108" s="13">
        <f>AVERAGE('Normal List'!E20:E22)</f>
        <v>33.829433333333334</v>
      </c>
      <c r="R108" s="13">
        <f>AVERAGE('Normal List'!F20:F22)</f>
        <v>52.120366666666676</v>
      </c>
      <c r="S108" s="13">
        <f>AVERAGE('Normal List'!G20:G22)</f>
        <v>22.747933333333332</v>
      </c>
      <c r="T108" s="10">
        <f>'Normal List'!N20</f>
        <v>149.83000000000001</v>
      </c>
      <c r="U108" s="10">
        <f>'Normal List'!O20</f>
        <v>151</v>
      </c>
      <c r="V108" s="10">
        <f>'Normal List'!P20</f>
        <v>159</v>
      </c>
      <c r="W108" s="10">
        <f>'Normal List'!Q20</f>
        <v>136</v>
      </c>
      <c r="X108" s="10">
        <f>'Normal List'!R20</f>
        <v>0</v>
      </c>
      <c r="Y108" s="10">
        <f>'Normal List'!S20</f>
        <v>0</v>
      </c>
      <c r="Z108" s="10" t="str">
        <f>'Normal List'!T20</f>
        <v>TGA</v>
      </c>
      <c r="AA108" s="30">
        <f>'Normal List'!U20</f>
        <v>2</v>
      </c>
      <c r="AB108" s="11">
        <f t="shared" si="7"/>
        <v>0</v>
      </c>
      <c r="AC108" s="32" t="str">
        <f t="shared" si="8"/>
        <v>NaN</v>
      </c>
    </row>
    <row r="109" spans="1:29">
      <c r="A109" s="9">
        <v>225</v>
      </c>
      <c r="B109" s="10">
        <v>1</v>
      </c>
      <c r="C109" s="11">
        <f>'Normal List'!C23</f>
        <v>13.960100000000001</v>
      </c>
      <c r="D109" s="11">
        <f>'Normal List'!D23</f>
        <v>9.2845999999999993</v>
      </c>
      <c r="E109" s="11">
        <f>'Normal List'!E23</f>
        <v>23.244800000000001</v>
      </c>
      <c r="F109" s="11">
        <f>'Normal List'!F23</f>
        <v>39.942900000000002</v>
      </c>
      <c r="G109" s="11">
        <f>'Normal List'!G23</f>
        <v>27.702999999999999</v>
      </c>
      <c r="H109" s="11">
        <f>'Normal List'!H23</f>
        <v>115</v>
      </c>
      <c r="I109" s="11">
        <f>'Normal List'!I23</f>
        <v>115</v>
      </c>
      <c r="J109" s="11">
        <f>'Normal List'!J23</f>
        <v>120</v>
      </c>
      <c r="K109" s="11">
        <f>'Normal List'!K23</f>
        <v>110</v>
      </c>
      <c r="L109" s="11">
        <f>'Normal List'!L23</f>
        <v>0</v>
      </c>
      <c r="M109" s="11">
        <f>'Normal List'!M23</f>
        <v>0</v>
      </c>
      <c r="N109" s="12">
        <v>2</v>
      </c>
      <c r="O109" s="13">
        <f>AVERAGE('Normal List'!C24:C25)</f>
        <v>44.589649999999999</v>
      </c>
      <c r="P109" s="13">
        <f>AVERAGE('Normal List'!D24:D25)</f>
        <v>32.117350000000002</v>
      </c>
      <c r="Q109" s="13">
        <f>AVERAGE('Normal List'!E24:E25)</f>
        <v>76.706999999999994</v>
      </c>
      <c r="R109" s="13">
        <f>AVERAGE('Normal List'!F24:F25)</f>
        <v>42.191099999999999</v>
      </c>
      <c r="S109" s="13">
        <f>AVERAGE('Normal List'!G24:G25)</f>
        <v>11.5318</v>
      </c>
      <c r="T109" s="10">
        <f>'Normal List'!N24</f>
        <v>162.80000000000001</v>
      </c>
      <c r="U109" s="10">
        <f>'Normal List'!O24</f>
        <v>177</v>
      </c>
      <c r="V109" s="10">
        <f>'Normal List'!P24</f>
        <v>191</v>
      </c>
      <c r="W109" s="10">
        <f>'Normal List'!Q24</f>
        <v>116</v>
      </c>
      <c r="X109" s="10">
        <f>'Normal List'!R24</f>
        <v>0</v>
      </c>
      <c r="Y109" s="10">
        <f>'Normal List'!S24</f>
        <v>0</v>
      </c>
      <c r="Z109" s="10" t="str">
        <f>'Normal List'!T24</f>
        <v>TGA</v>
      </c>
      <c r="AA109" s="30">
        <f>'Normal List'!U24</f>
        <v>2</v>
      </c>
      <c r="AB109" s="11">
        <f t="shared" si="7"/>
        <v>0</v>
      </c>
      <c r="AC109" s="32" t="str">
        <f t="shared" si="8"/>
        <v>NaN</v>
      </c>
    </row>
    <row r="110" spans="1:29">
      <c r="A110" s="9">
        <v>226</v>
      </c>
      <c r="B110" s="10">
        <v>1</v>
      </c>
      <c r="C110" s="11">
        <f>'Normal List'!C26</f>
        <v>11.9201</v>
      </c>
      <c r="D110" s="11">
        <f>'Normal List'!D26</f>
        <v>22.898199999999999</v>
      </c>
      <c r="E110" s="11">
        <f>'Normal List'!E26</f>
        <v>34.818300000000001</v>
      </c>
      <c r="F110" s="11">
        <f>'Normal List'!F26</f>
        <v>65.780600000000007</v>
      </c>
      <c r="G110" s="11">
        <f>'Normal List'!G26</f>
        <v>21.795000000000002</v>
      </c>
      <c r="H110" s="11">
        <f>'Normal List'!H26</f>
        <v>105</v>
      </c>
      <c r="I110" s="11">
        <f>'Normal List'!I26</f>
        <v>105</v>
      </c>
      <c r="J110" s="11">
        <f>'Normal List'!J26</f>
        <v>110</v>
      </c>
      <c r="K110" s="11">
        <f>'Normal List'!K26</f>
        <v>100</v>
      </c>
      <c r="L110" s="11">
        <f>'Normal List'!L26</f>
        <v>16.907</v>
      </c>
      <c r="M110" s="11">
        <f>'Normal List'!M26</f>
        <v>1</v>
      </c>
      <c r="N110" s="12">
        <v>2</v>
      </c>
      <c r="O110" s="13">
        <f>AVERAGE('Normal List'!C27:C30)</f>
        <v>23.658424999999998</v>
      </c>
      <c r="P110" s="13">
        <f>AVERAGE('Normal List'!D27:D30)</f>
        <v>22.756574999999998</v>
      </c>
      <c r="Q110" s="13">
        <f>AVERAGE('Normal List'!E27:E30)</f>
        <v>46.414999999999999</v>
      </c>
      <c r="R110" s="13">
        <f>AVERAGE('Normal List'!F27:F30)</f>
        <v>48.885824999999997</v>
      </c>
      <c r="S110" s="13">
        <f>AVERAGE('Normal List'!G27:G30)</f>
        <v>18.265249999999998</v>
      </c>
      <c r="T110" s="10">
        <f>'Normal List'!N27</f>
        <v>150.66999999999999</v>
      </c>
      <c r="U110" s="10">
        <f>'Normal List'!O27</f>
        <v>127.5</v>
      </c>
      <c r="V110" s="10">
        <f>'Normal List'!P27</f>
        <v>286</v>
      </c>
      <c r="W110" s="10">
        <f>'Normal List'!Q27</f>
        <v>103</v>
      </c>
      <c r="X110" s="10">
        <f>'Normal List'!R27</f>
        <v>19.43</v>
      </c>
      <c r="Y110" s="10">
        <f>'Normal List'!S27</f>
        <v>1</v>
      </c>
      <c r="Z110" s="10" t="str">
        <f>'Normal List'!T27</f>
        <v>HLHS</v>
      </c>
      <c r="AA110" s="30">
        <f>'Normal List'!U27</f>
        <v>1</v>
      </c>
      <c r="AB110" s="11">
        <f t="shared" si="7"/>
        <v>2.5229999999999997</v>
      </c>
      <c r="AC110" s="32">
        <f t="shared" si="8"/>
        <v>0.14922813036020582</v>
      </c>
    </row>
    <row r="111" spans="1:29">
      <c r="A111" s="9">
        <v>227</v>
      </c>
      <c r="B111" s="10">
        <v>1</v>
      </c>
      <c r="C111" s="11">
        <f>'Normal List'!C31</f>
        <v>15.8629</v>
      </c>
      <c r="D111" s="11">
        <f>'Normal List'!D31</f>
        <v>37.902099999999997</v>
      </c>
      <c r="E111" s="11">
        <f>'Normal List'!E31</f>
        <v>53.765000000000001</v>
      </c>
      <c r="F111" s="11">
        <f>'Normal List'!F31</f>
        <v>70.589799999999997</v>
      </c>
      <c r="G111" s="11">
        <f>'Normal List'!G31</f>
        <v>19.669</v>
      </c>
      <c r="H111" s="11">
        <f>'Normal List'!H31</f>
        <v>93</v>
      </c>
      <c r="I111" s="11">
        <f>'Normal List'!I31</f>
        <v>93</v>
      </c>
      <c r="J111" s="11">
        <f>'Normal List'!J31</f>
        <v>93</v>
      </c>
      <c r="K111" s="11">
        <f>'Normal List'!K31</f>
        <v>93</v>
      </c>
      <c r="L111" s="11">
        <f>'Normal List'!L31</f>
        <v>0</v>
      </c>
      <c r="M111" s="11">
        <f>'Normal List'!M31</f>
        <v>0</v>
      </c>
      <c r="N111" s="12">
        <v>2</v>
      </c>
      <c r="O111" s="13">
        <f>AVERAGE('Normal List'!C32:C36)</f>
        <v>17.18506</v>
      </c>
      <c r="P111" s="13">
        <f>AVERAGE('Normal List'!D32:D36)</f>
        <v>25.008819999999996</v>
      </c>
      <c r="Q111" s="13">
        <f>AVERAGE('Normal List'!E32:E36)</f>
        <v>42.193860000000001</v>
      </c>
      <c r="R111" s="13">
        <f>AVERAGE('Normal List'!F32:F36)</f>
        <v>59.113039999999998</v>
      </c>
      <c r="S111" s="13">
        <f>AVERAGE('Normal List'!G32:G36)</f>
        <v>28.813724999999998</v>
      </c>
      <c r="T111" s="10">
        <f>'Normal List'!N32</f>
        <v>340.71</v>
      </c>
      <c r="U111" s="10">
        <f>'Normal List'!O32</f>
        <v>351</v>
      </c>
      <c r="V111" s="10">
        <f>'Normal List'!P32</f>
        <v>457</v>
      </c>
      <c r="W111" s="10">
        <f>'Normal List'!Q32</f>
        <v>238</v>
      </c>
      <c r="X111" s="10">
        <f>'Normal List'!R32</f>
        <v>0</v>
      </c>
      <c r="Y111" s="10">
        <f>'Normal List'!S32</f>
        <v>0</v>
      </c>
      <c r="Z111" s="10" t="str">
        <f>'Normal List'!T32</f>
        <v>TGA</v>
      </c>
      <c r="AA111" s="30">
        <f>'Normal List'!U32</f>
        <v>2</v>
      </c>
      <c r="AB111" s="11">
        <f t="shared" si="7"/>
        <v>0</v>
      </c>
      <c r="AC111" s="32" t="str">
        <f t="shared" si="8"/>
        <v>NaN</v>
      </c>
    </row>
    <row r="112" spans="1:29">
      <c r="A112" s="9">
        <v>228</v>
      </c>
      <c r="B112" s="10">
        <v>1</v>
      </c>
      <c r="C112" s="11">
        <f>'Normal List'!C37</f>
        <v>17.104399999999998</v>
      </c>
      <c r="D112" s="11">
        <f>'Normal List'!D37</f>
        <v>24.2666</v>
      </c>
      <c r="E112" s="11">
        <f>'Normal List'!E37</f>
        <v>41.371000000000002</v>
      </c>
      <c r="F112" s="11">
        <f>'Normal List'!F37</f>
        <v>58.65</v>
      </c>
      <c r="G112" s="11">
        <f>'Normal List'!G37</f>
        <v>51.417000000000002</v>
      </c>
      <c r="H112" s="11">
        <f>'Normal List'!H37</f>
        <v>111</v>
      </c>
      <c r="I112" s="11">
        <f>'Normal List'!I37</f>
        <v>112</v>
      </c>
      <c r="J112" s="11">
        <f>'Normal List'!J37</f>
        <v>126</v>
      </c>
      <c r="K112" s="11">
        <f>'Normal List'!K37</f>
        <v>91</v>
      </c>
      <c r="L112" s="11">
        <f>'Normal List'!L37</f>
        <v>0</v>
      </c>
      <c r="M112" s="11">
        <f>'Normal List'!M37</f>
        <v>0</v>
      </c>
      <c r="N112" s="12">
        <v>2</v>
      </c>
      <c r="O112" s="13">
        <f>AVERAGE('Normal List'!C38:C41)</f>
        <v>35.385649999999998</v>
      </c>
      <c r="P112" s="13">
        <f>AVERAGE('Normal List'!D38:D41)</f>
        <v>25.783750000000001</v>
      </c>
      <c r="Q112" s="13">
        <f>AVERAGE('Normal List'!E38:E41)</f>
        <v>61.169375000000002</v>
      </c>
      <c r="R112" s="13">
        <f>AVERAGE('Normal List'!F38:F41)</f>
        <v>43.012799999999999</v>
      </c>
      <c r="S112" s="13">
        <f>AVERAGE('Normal List'!G38:G41)</f>
        <v>12.002525</v>
      </c>
      <c r="T112" s="10">
        <f>'Normal List'!N38</f>
        <v>167.17</v>
      </c>
      <c r="U112" s="10">
        <f>'Normal List'!O38</f>
        <v>169</v>
      </c>
      <c r="V112" s="10">
        <f>'Normal List'!P38</f>
        <v>200</v>
      </c>
      <c r="W112" s="10">
        <f>'Normal List'!Q38</f>
        <v>128</v>
      </c>
      <c r="X112" s="10">
        <f>'Normal List'!R38</f>
        <v>0</v>
      </c>
      <c r="Y112" s="10">
        <f>'Normal List'!S38</f>
        <v>0</v>
      </c>
      <c r="Z112" s="10" t="str">
        <f>'Normal List'!T38</f>
        <v>HLHS</v>
      </c>
      <c r="AA112" s="30">
        <f>'Normal List'!U38</f>
        <v>1</v>
      </c>
      <c r="AB112" s="11">
        <f t="shared" si="7"/>
        <v>0</v>
      </c>
      <c r="AC112" s="32" t="str">
        <f t="shared" si="8"/>
        <v>NaN</v>
      </c>
    </row>
    <row r="113" spans="1:29">
      <c r="A113" s="9">
        <v>229</v>
      </c>
      <c r="B113" s="10">
        <v>1</v>
      </c>
      <c r="C113" s="11">
        <f>'Normal List'!C42</f>
        <v>21.046299999999999</v>
      </c>
      <c r="D113" s="11">
        <f>'Normal List'!D42</f>
        <v>22.925000000000001</v>
      </c>
      <c r="E113" s="11">
        <f>'Normal List'!E42</f>
        <v>43.971200000000003</v>
      </c>
      <c r="F113" s="11">
        <f>'Normal List'!F42</f>
        <v>51.870199999999997</v>
      </c>
      <c r="G113" s="11">
        <f>'Normal List'!G42</f>
        <v>15.432</v>
      </c>
      <c r="H113" s="11">
        <f>'Normal List'!H42</f>
        <v>56.5</v>
      </c>
      <c r="I113" s="11">
        <f>'Normal List'!I42</f>
        <v>56.5</v>
      </c>
      <c r="J113" s="11">
        <f>'Normal List'!J42</f>
        <v>64</v>
      </c>
      <c r="K113" s="11">
        <f>'Normal List'!K42</f>
        <v>49</v>
      </c>
      <c r="L113" s="11">
        <f>'Normal List'!L42</f>
        <v>0</v>
      </c>
      <c r="M113" s="11">
        <f>'Normal List'!M42</f>
        <v>0</v>
      </c>
      <c r="N113" s="12">
        <v>2</v>
      </c>
      <c r="O113" s="13">
        <f>AVERAGE('Normal List'!C43:C45)</f>
        <v>29.35026666666667</v>
      </c>
      <c r="P113" s="13">
        <f>AVERAGE('Normal List'!D43:D45)</f>
        <v>21.848066666666668</v>
      </c>
      <c r="Q113" s="13">
        <f>AVERAGE('Normal List'!E43:E45)</f>
        <v>51.198333333333331</v>
      </c>
      <c r="R113" s="13">
        <f>AVERAGE('Normal List'!F43:F45)</f>
        <v>42.484033333333336</v>
      </c>
      <c r="S113" s="13">
        <f>AVERAGE('Normal List'!G43:G45)</f>
        <v>21.551900000000003</v>
      </c>
      <c r="T113" s="10">
        <f>'Normal List'!N43</f>
        <v>75</v>
      </c>
      <c r="U113" s="10">
        <f>'Normal List'!O43</f>
        <v>75</v>
      </c>
      <c r="V113" s="10">
        <f>'Normal List'!P43</f>
        <v>75</v>
      </c>
      <c r="W113" s="10">
        <f>'Normal List'!Q43</f>
        <v>75</v>
      </c>
      <c r="X113" s="10" t="str">
        <f>'Normal List'!R43</f>
        <v>-</v>
      </c>
      <c r="Y113" s="10" t="str">
        <f>'Normal List'!S43</f>
        <v>NaN</v>
      </c>
      <c r="Z113" s="10" t="str">
        <f>'Normal List'!T43</f>
        <v>HLHS</v>
      </c>
      <c r="AA113" s="30">
        <f>'Normal List'!U43</f>
        <v>1</v>
      </c>
      <c r="AB113" s="11" t="str">
        <f t="shared" si="7"/>
        <v>NaN</v>
      </c>
      <c r="AC113" s="32" t="e">
        <f t="shared" si="8"/>
        <v>#VALUE!</v>
      </c>
    </row>
    <row r="114" spans="1:29">
      <c r="A114" s="9">
        <v>230</v>
      </c>
      <c r="B114" s="10">
        <v>1</v>
      </c>
      <c r="C114" s="11">
        <f>'Normal List'!C46</f>
        <v>15.5276</v>
      </c>
      <c r="D114" s="11">
        <f>'Normal List'!D46</f>
        <v>18.3154</v>
      </c>
      <c r="E114" s="11">
        <f>'Normal List'!E46</f>
        <v>33.843000000000004</v>
      </c>
      <c r="F114" s="11">
        <f>'Normal List'!F46</f>
        <v>53.772100000000002</v>
      </c>
      <c r="G114" s="11">
        <f>'Normal List'!G46</f>
        <v>103.383</v>
      </c>
      <c r="H114" s="11">
        <f>'Normal List'!H46</f>
        <v>83</v>
      </c>
      <c r="I114" s="11">
        <f>'Normal List'!I46</f>
        <v>83</v>
      </c>
      <c r="J114" s="11">
        <f>'Normal List'!J46</f>
        <v>84</v>
      </c>
      <c r="K114" s="11">
        <f>'Normal List'!K46</f>
        <v>82</v>
      </c>
      <c r="L114" s="11">
        <f>'Normal List'!L46</f>
        <v>0</v>
      </c>
      <c r="M114" s="11">
        <f>'Normal List'!M46</f>
        <v>0</v>
      </c>
      <c r="N114" s="12">
        <v>2</v>
      </c>
      <c r="O114" s="13">
        <f>AVERAGE('Normal List'!C47:C51)</f>
        <v>16.252475</v>
      </c>
      <c r="P114" s="13">
        <f>AVERAGE('Normal List'!D47:D51)</f>
        <v>37.173375</v>
      </c>
      <c r="Q114" s="13">
        <f>AVERAGE('Normal List'!E47:E51)</f>
        <v>53.425874999999998</v>
      </c>
      <c r="R114" s="13">
        <f>AVERAGE('Normal List'!F47:F51)</f>
        <v>69.688424999999995</v>
      </c>
      <c r="S114" s="13">
        <f>AVERAGE('Normal List'!G47:G51)</f>
        <v>29.274333333333331</v>
      </c>
      <c r="T114" s="10">
        <f>'Normal List'!N47</f>
        <v>159</v>
      </c>
      <c r="U114" s="10">
        <f>'Normal List'!O47</f>
        <v>138</v>
      </c>
      <c r="V114" s="10">
        <f>'Normal List'!P47</f>
        <v>215</v>
      </c>
      <c r="W114" s="10">
        <f>'Normal List'!Q47</f>
        <v>124</v>
      </c>
      <c r="X114" s="10">
        <f>'Normal List'!R47</f>
        <v>0</v>
      </c>
      <c r="Y114" s="10">
        <f>'Normal List'!S47</f>
        <v>0</v>
      </c>
      <c r="Z114" s="10" t="str">
        <f>'Normal List'!T47</f>
        <v>TGA</v>
      </c>
      <c r="AA114" s="30">
        <f>'Normal List'!U47</f>
        <v>2</v>
      </c>
      <c r="AB114" s="11">
        <f t="shared" si="7"/>
        <v>0</v>
      </c>
      <c r="AC114" s="32" t="str">
        <f t="shared" ref="AC114:AC116" si="9">IF(AB114&gt;0,IF(L114=0,AB114/(L114+1),AB114/L114),"NaN")</f>
        <v>NaN</v>
      </c>
    </row>
    <row r="115" spans="1:29">
      <c r="A115" s="9">
        <v>231</v>
      </c>
      <c r="B115" s="10">
        <v>1</v>
      </c>
      <c r="C115" s="11">
        <f>'Normal List'!C52</f>
        <v>20.500399999999999</v>
      </c>
      <c r="D115" s="11">
        <f>'Normal List'!D52</f>
        <v>31.8551</v>
      </c>
      <c r="E115" s="11">
        <f>'Normal List'!E52</f>
        <v>52.355499999999999</v>
      </c>
      <c r="F115" s="11">
        <f>'Normal List'!F52</f>
        <v>60.661299999999997</v>
      </c>
      <c r="G115" s="11">
        <f>'Normal List'!G52</f>
        <v>13.169</v>
      </c>
      <c r="H115" s="11">
        <f>'Normal List'!H52</f>
        <v>63.5</v>
      </c>
      <c r="I115" s="11">
        <f>'Normal List'!I52</f>
        <v>63.5</v>
      </c>
      <c r="J115" s="11">
        <f>'Normal List'!J52</f>
        <v>64</v>
      </c>
      <c r="K115" s="11">
        <f>'Normal List'!K52</f>
        <v>63</v>
      </c>
      <c r="L115" s="11">
        <f>'Normal List'!L52</f>
        <v>0</v>
      </c>
      <c r="M115" s="11">
        <f>'Normal List'!M52</f>
        <v>0</v>
      </c>
      <c r="N115" s="12">
        <v>2</v>
      </c>
      <c r="O115" s="13">
        <f>AVERAGE('Normal List'!C53:C56)</f>
        <v>31.069074999999998</v>
      </c>
      <c r="P115" s="13">
        <f>AVERAGE('Normal List'!D53:D56)</f>
        <v>33.132125000000002</v>
      </c>
      <c r="Q115" s="13">
        <f>AVERAGE('Normal List'!E53:E56)</f>
        <v>64.201250000000002</v>
      </c>
      <c r="R115" s="13">
        <f>AVERAGE('Normal List'!F53:F56)</f>
        <v>51.878075000000003</v>
      </c>
      <c r="S115" s="13">
        <f>AVERAGE('Normal List'!G53:G56)</f>
        <v>17.15175</v>
      </c>
      <c r="T115" s="10">
        <f>'Normal List'!N53</f>
        <v>115.75</v>
      </c>
      <c r="U115" s="10">
        <f>'Normal List'!O53</f>
        <v>114.5</v>
      </c>
      <c r="V115" s="10">
        <f>'Normal List'!P53</f>
        <v>142</v>
      </c>
      <c r="W115" s="10">
        <f>'Normal List'!Q53</f>
        <v>101</v>
      </c>
      <c r="X115" s="10">
        <f>'Normal List'!R53</f>
        <v>128.04</v>
      </c>
      <c r="Y115" s="10">
        <f>'Normal List'!S53</f>
        <v>2</v>
      </c>
      <c r="Z115" s="10" t="str">
        <f>'Normal List'!T53</f>
        <v>HLHS</v>
      </c>
      <c r="AA115" s="30">
        <f>'Normal List'!U53</f>
        <v>1</v>
      </c>
      <c r="AB115" s="11">
        <f t="shared" si="7"/>
        <v>128.04</v>
      </c>
      <c r="AC115" s="32">
        <f t="shared" si="9"/>
        <v>128.04</v>
      </c>
    </row>
    <row r="116" spans="1:29">
      <c r="A116" s="9">
        <v>232</v>
      </c>
      <c r="B116" s="10">
        <v>1</v>
      </c>
      <c r="C116" s="11">
        <f>'Normal List'!C57</f>
        <v>16.778400000000001</v>
      </c>
      <c r="D116" s="11">
        <f>'Normal List'!D57</f>
        <v>33.859000000000002</v>
      </c>
      <c r="E116" s="11">
        <f>'Normal List'!E57</f>
        <v>50.637300000000003</v>
      </c>
      <c r="F116" s="11">
        <f>'Normal List'!F57</f>
        <v>66.8489</v>
      </c>
      <c r="G116" s="11">
        <f>'Normal List'!G57</f>
        <v>11.848000000000001</v>
      </c>
      <c r="H116" s="11">
        <f>'Normal List'!H57</f>
        <v>91.5</v>
      </c>
      <c r="I116" s="11">
        <f>'Normal List'!I57</f>
        <v>91.5</v>
      </c>
      <c r="J116" s="11">
        <f>'Normal List'!J57</f>
        <v>105</v>
      </c>
      <c r="K116" s="11">
        <f>'Normal List'!K57</f>
        <v>78</v>
      </c>
      <c r="L116" s="11">
        <f>'Normal List'!L57</f>
        <v>0</v>
      </c>
      <c r="M116" s="11">
        <f>'Normal List'!M57</f>
        <v>0</v>
      </c>
      <c r="N116" s="12">
        <v>2</v>
      </c>
      <c r="O116" s="13">
        <f>AVERAGE('Normal List'!C58:C62)</f>
        <v>32.856180000000002</v>
      </c>
      <c r="P116" s="13">
        <f>AVERAGE('Normal List'!D58:D62)</f>
        <v>29.211879999999997</v>
      </c>
      <c r="Q116" s="13">
        <f>AVERAGE('Normal List'!E58:E62)</f>
        <v>62.068079999999995</v>
      </c>
      <c r="R116" s="13">
        <f>AVERAGE('Normal List'!F58:F62)</f>
        <v>47.686860000000003</v>
      </c>
      <c r="S116" s="13">
        <f>AVERAGE('Normal List'!G58:G62)</f>
        <v>21.362060000000003</v>
      </c>
      <c r="T116" s="10">
        <f>'Normal List'!N58</f>
        <v>207.89</v>
      </c>
      <c r="U116" s="10">
        <f>'Normal List'!O58</f>
        <v>235</v>
      </c>
      <c r="V116" s="10">
        <f>'Normal List'!P58</f>
        <v>260</v>
      </c>
      <c r="W116" s="10">
        <f>'Normal List'!Q58</f>
        <v>123</v>
      </c>
      <c r="X116" s="10">
        <f>'Normal List'!R58</f>
        <v>80.5</v>
      </c>
      <c r="Y116" s="10">
        <f>'Normal List'!S58</f>
        <v>2</v>
      </c>
      <c r="Z116" s="10" t="str">
        <f>'Normal List'!T58</f>
        <v>HLHS</v>
      </c>
      <c r="AA116" s="30">
        <f>'Normal List'!U58</f>
        <v>1</v>
      </c>
      <c r="AB116" s="11">
        <f t="shared" si="7"/>
        <v>80.5</v>
      </c>
      <c r="AC116" s="32">
        <f t="shared" si="9"/>
        <v>80.5</v>
      </c>
    </row>
    <row r="117" spans="1:29">
      <c r="O117" s="10"/>
    </row>
    <row r="118" spans="1:29">
      <c r="O118" s="10"/>
    </row>
    <row r="119" spans="1:29">
      <c r="O119" s="10"/>
    </row>
    <row r="120" spans="1:29">
      <c r="O120" s="10"/>
    </row>
    <row r="121" spans="1:29">
      <c r="O121" s="10"/>
    </row>
    <row r="122" spans="1:29">
      <c r="G122" s="11">
        <f>MAX(C2:C116)</f>
        <v>34.505099999999999</v>
      </c>
      <c r="O122" s="10"/>
    </row>
    <row r="123" spans="1:29">
      <c r="O123" s="10"/>
    </row>
    <row r="124" spans="1:29">
      <c r="O124" s="10"/>
    </row>
    <row r="125" spans="1:29">
      <c r="O125" s="10"/>
    </row>
    <row r="126" spans="1:29">
      <c r="O126" s="10"/>
    </row>
  </sheetData>
  <autoFilter ref="A1:AC1">
    <sortState ref="A2:AC164">
      <sortCondition ref="A1:A164"/>
    </sortState>
  </autoFilter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J25" sqref="J24:J25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"/>
  <sheetViews>
    <sheetView workbookViewId="0">
      <selection activeCell="K13" sqref="K13"/>
    </sheetView>
  </sheetViews>
  <sheetFormatPr baseColWidth="10" defaultRowHeight="12" x14ac:dyDescent="0"/>
  <sheetData>
    <row r="1" spans="1:29">
      <c r="A1" t="s">
        <v>0</v>
      </c>
      <c r="B1" t="s">
        <v>49</v>
      </c>
      <c r="C1" t="s">
        <v>38</v>
      </c>
      <c r="D1" t="s">
        <v>47</v>
      </c>
      <c r="E1" t="s">
        <v>39</v>
      </c>
      <c r="F1" t="s">
        <v>40</v>
      </c>
      <c r="G1" t="s">
        <v>43</v>
      </c>
      <c r="H1" t="s">
        <v>14</v>
      </c>
      <c r="I1" t="s">
        <v>19</v>
      </c>
      <c r="J1" t="s">
        <v>16</v>
      </c>
      <c r="K1" t="s">
        <v>15</v>
      </c>
      <c r="L1" t="s">
        <v>10</v>
      </c>
      <c r="M1" t="s">
        <v>12</v>
      </c>
      <c r="N1" t="s">
        <v>46</v>
      </c>
      <c r="O1" t="s">
        <v>45</v>
      </c>
      <c r="P1" t="s">
        <v>48</v>
      </c>
      <c r="Q1" t="s">
        <v>41</v>
      </c>
      <c r="R1" t="s">
        <v>42</v>
      </c>
      <c r="S1" t="s">
        <v>44</v>
      </c>
      <c r="T1" t="s">
        <v>9</v>
      </c>
      <c r="U1" t="s">
        <v>20</v>
      </c>
      <c r="V1" t="s">
        <v>18</v>
      </c>
      <c r="W1" t="s">
        <v>17</v>
      </c>
      <c r="X1" t="s">
        <v>11</v>
      </c>
      <c r="Y1" t="s">
        <v>13</v>
      </c>
      <c r="Z1" t="s">
        <v>25</v>
      </c>
      <c r="AA1" t="s">
        <v>26</v>
      </c>
      <c r="AB1" t="s">
        <v>50</v>
      </c>
      <c r="AC1" t="s">
        <v>51</v>
      </c>
    </row>
    <row r="2" spans="1:29">
      <c r="A2">
        <v>1</v>
      </c>
      <c r="B2">
        <v>1</v>
      </c>
      <c r="C2">
        <v>19.201499999999999</v>
      </c>
      <c r="D2">
        <v>11.0977</v>
      </c>
      <c r="E2">
        <v>30.299199999999999</v>
      </c>
      <c r="F2">
        <v>36.161099999999998</v>
      </c>
      <c r="G2">
        <v>19.370999999999999</v>
      </c>
      <c r="H2">
        <v>105.33</v>
      </c>
      <c r="I2">
        <v>105</v>
      </c>
      <c r="J2">
        <v>109</v>
      </c>
      <c r="K2">
        <v>102</v>
      </c>
      <c r="L2">
        <v>0</v>
      </c>
      <c r="M2">
        <v>0</v>
      </c>
      <c r="N2">
        <v>2</v>
      </c>
      <c r="O2">
        <v>35.216099999999997</v>
      </c>
      <c r="P2">
        <v>30.247599999999998</v>
      </c>
      <c r="Q2">
        <v>65.463700000000003</v>
      </c>
      <c r="R2">
        <v>46.205199999999998</v>
      </c>
      <c r="S2">
        <v>9.5769000000000002</v>
      </c>
      <c r="T2">
        <v>89.38</v>
      </c>
      <c r="U2">
        <v>88.5</v>
      </c>
      <c r="V2">
        <v>105</v>
      </c>
      <c r="W2">
        <v>78</v>
      </c>
      <c r="X2">
        <v>245.33</v>
      </c>
      <c r="Y2">
        <v>2</v>
      </c>
      <c r="Z2" t="s">
        <v>28</v>
      </c>
      <c r="AA2">
        <v>1</v>
      </c>
      <c r="AB2">
        <v>245.33</v>
      </c>
      <c r="AC2">
        <v>245.33</v>
      </c>
    </row>
    <row r="3" spans="1:29">
      <c r="A3">
        <v>2</v>
      </c>
      <c r="B3">
        <v>1</v>
      </c>
      <c r="C3">
        <v>17.1982</v>
      </c>
      <c r="D3">
        <v>28.6752</v>
      </c>
      <c r="E3">
        <v>45.8735</v>
      </c>
      <c r="F3">
        <v>62.525500000000001</v>
      </c>
      <c r="G3">
        <v>27.068999999999999</v>
      </c>
      <c r="H3">
        <v>70</v>
      </c>
      <c r="I3">
        <v>70</v>
      </c>
      <c r="J3">
        <v>72</v>
      </c>
      <c r="K3">
        <v>68</v>
      </c>
      <c r="L3">
        <v>0</v>
      </c>
      <c r="M3">
        <v>0</v>
      </c>
      <c r="N3">
        <v>2</v>
      </c>
      <c r="O3">
        <v>16.224375000000002</v>
      </c>
      <c r="P3">
        <v>20.800250000000002</v>
      </c>
      <c r="Q3">
        <v>37.0246</v>
      </c>
      <c r="R3">
        <v>55.214275000000001</v>
      </c>
      <c r="S3">
        <v>30.849899999999998</v>
      </c>
      <c r="T3">
        <v>170.75</v>
      </c>
      <c r="U3">
        <v>158.5</v>
      </c>
      <c r="V3">
        <v>222</v>
      </c>
      <c r="W3">
        <v>144</v>
      </c>
      <c r="X3">
        <v>0</v>
      </c>
      <c r="Y3">
        <v>0</v>
      </c>
      <c r="Z3" t="s">
        <v>29</v>
      </c>
      <c r="AA3">
        <v>2</v>
      </c>
      <c r="AB3">
        <v>0</v>
      </c>
      <c r="AC3" t="s">
        <v>7</v>
      </c>
    </row>
    <row r="4" spans="1:29">
      <c r="A4">
        <v>3</v>
      </c>
      <c r="B4">
        <v>1</v>
      </c>
      <c r="C4">
        <v>14.4398</v>
      </c>
      <c r="D4">
        <v>17.032299999999999</v>
      </c>
      <c r="E4">
        <v>31.472100000000001</v>
      </c>
      <c r="F4">
        <v>54.473500000000001</v>
      </c>
      <c r="G4">
        <v>17.917999999999999</v>
      </c>
      <c r="H4">
        <v>127</v>
      </c>
      <c r="I4">
        <v>127</v>
      </c>
      <c r="J4">
        <v>127</v>
      </c>
      <c r="K4">
        <v>127</v>
      </c>
      <c r="L4">
        <v>0</v>
      </c>
      <c r="M4">
        <v>0</v>
      </c>
      <c r="N4">
        <v>2</v>
      </c>
      <c r="O4">
        <v>38.338999999999999</v>
      </c>
      <c r="P4">
        <v>30.499475</v>
      </c>
      <c r="Q4">
        <v>68.838475000000003</v>
      </c>
      <c r="R4">
        <v>43.919274999999999</v>
      </c>
      <c r="S4">
        <v>11.325225</v>
      </c>
      <c r="T4">
        <v>196.67</v>
      </c>
      <c r="U4">
        <v>215</v>
      </c>
      <c r="V4">
        <v>234</v>
      </c>
      <c r="W4">
        <v>144</v>
      </c>
      <c r="X4">
        <v>765.61</v>
      </c>
      <c r="Y4">
        <v>3</v>
      </c>
      <c r="Z4" t="s">
        <v>28</v>
      </c>
      <c r="AA4">
        <v>1</v>
      </c>
      <c r="AB4">
        <v>765.61</v>
      </c>
      <c r="AC4">
        <v>765.61</v>
      </c>
    </row>
    <row r="5" spans="1:29">
      <c r="A5">
        <v>4</v>
      </c>
      <c r="B5">
        <v>1</v>
      </c>
      <c r="C5">
        <v>20.9953</v>
      </c>
      <c r="D5">
        <v>12.726800000000001</v>
      </c>
      <c r="E5">
        <v>33.722000000000001</v>
      </c>
      <c r="F5">
        <v>37.887599999999999</v>
      </c>
      <c r="G5">
        <v>24.876999999999999</v>
      </c>
      <c r="H5">
        <v>71.5</v>
      </c>
      <c r="I5">
        <v>71.5</v>
      </c>
      <c r="J5">
        <v>72</v>
      </c>
      <c r="K5">
        <v>71</v>
      </c>
      <c r="L5">
        <v>0</v>
      </c>
      <c r="M5">
        <v>0</v>
      </c>
      <c r="N5">
        <v>2</v>
      </c>
      <c r="O5">
        <v>32.0867</v>
      </c>
      <c r="P5">
        <v>27.854359999999996</v>
      </c>
      <c r="Q5">
        <v>59.941019999999995</v>
      </c>
      <c r="R5">
        <v>45.759</v>
      </c>
      <c r="S5">
        <v>23.455200000000001</v>
      </c>
      <c r="T5">
        <v>120.57</v>
      </c>
      <c r="U5">
        <v>128</v>
      </c>
      <c r="V5">
        <v>148</v>
      </c>
      <c r="W5">
        <v>86</v>
      </c>
      <c r="X5">
        <v>0</v>
      </c>
      <c r="Y5">
        <v>0</v>
      </c>
      <c r="Z5" t="s">
        <v>28</v>
      </c>
      <c r="AA5">
        <v>1</v>
      </c>
      <c r="AB5">
        <v>0</v>
      </c>
      <c r="AC5" t="s">
        <v>7</v>
      </c>
    </row>
    <row r="6" spans="1:29">
      <c r="A6">
        <v>5</v>
      </c>
      <c r="B6">
        <v>1</v>
      </c>
      <c r="C6">
        <v>17.2834</v>
      </c>
      <c r="D6">
        <v>17.097000000000001</v>
      </c>
      <c r="E6">
        <v>34.380400000000002</v>
      </c>
      <c r="F6">
        <v>49.7331</v>
      </c>
      <c r="G6">
        <v>33.755000000000003</v>
      </c>
      <c r="H6">
        <v>87</v>
      </c>
      <c r="I6">
        <v>87</v>
      </c>
      <c r="J6">
        <v>87</v>
      </c>
      <c r="K6">
        <v>87</v>
      </c>
      <c r="L6">
        <v>0</v>
      </c>
      <c r="M6">
        <v>0</v>
      </c>
      <c r="N6">
        <v>2</v>
      </c>
      <c r="O6">
        <v>19.331016666666667</v>
      </c>
      <c r="P6">
        <v>37.31955</v>
      </c>
      <c r="Q6">
        <v>56.650533333333328</v>
      </c>
      <c r="R6">
        <v>64.827433333333332</v>
      </c>
      <c r="S6">
        <v>38.054916666666664</v>
      </c>
      <c r="T6">
        <v>162</v>
      </c>
      <c r="U6">
        <v>162</v>
      </c>
      <c r="V6">
        <v>184</v>
      </c>
      <c r="W6">
        <v>140</v>
      </c>
      <c r="X6">
        <v>0</v>
      </c>
      <c r="Y6">
        <v>0</v>
      </c>
      <c r="Z6" t="s">
        <v>29</v>
      </c>
      <c r="AA6">
        <v>2</v>
      </c>
      <c r="AB6">
        <v>0</v>
      </c>
      <c r="AC6" t="s">
        <v>7</v>
      </c>
    </row>
    <row r="7" spans="1:29">
      <c r="A7">
        <v>6</v>
      </c>
      <c r="B7">
        <v>1</v>
      </c>
      <c r="C7" t="s">
        <v>7</v>
      </c>
      <c r="D7" t="s">
        <v>7</v>
      </c>
      <c r="E7" t="s">
        <v>7</v>
      </c>
      <c r="F7" t="s">
        <v>7</v>
      </c>
      <c r="G7" t="s">
        <v>6</v>
      </c>
      <c r="H7">
        <v>92</v>
      </c>
      <c r="I7">
        <v>92</v>
      </c>
      <c r="J7">
        <v>92</v>
      </c>
      <c r="K7">
        <v>92</v>
      </c>
      <c r="L7">
        <v>905.15</v>
      </c>
      <c r="M7">
        <v>3</v>
      </c>
      <c r="N7">
        <v>2</v>
      </c>
      <c r="O7">
        <v>40.079750000000004</v>
      </c>
      <c r="P7">
        <v>26.811525</v>
      </c>
      <c r="Q7">
        <v>66.891324999999995</v>
      </c>
      <c r="R7">
        <v>39.934950000000001</v>
      </c>
      <c r="S7">
        <v>20.3886</v>
      </c>
      <c r="T7">
        <v>170.4</v>
      </c>
      <c r="U7">
        <v>171</v>
      </c>
      <c r="V7">
        <v>186</v>
      </c>
      <c r="W7">
        <v>156</v>
      </c>
      <c r="X7">
        <v>819.86</v>
      </c>
      <c r="Y7">
        <v>3</v>
      </c>
      <c r="Z7" t="s">
        <v>28</v>
      </c>
      <c r="AA7">
        <v>1</v>
      </c>
      <c r="AB7">
        <v>-85.289999999999964</v>
      </c>
      <c r="AC7" t="s">
        <v>7</v>
      </c>
    </row>
    <row r="8" spans="1:29">
      <c r="A8">
        <v>7</v>
      </c>
      <c r="B8">
        <v>1</v>
      </c>
      <c r="C8">
        <v>24.961099999999998</v>
      </c>
      <c r="D8">
        <v>7.6666999999999996</v>
      </c>
      <c r="E8">
        <v>32.627800000000001</v>
      </c>
      <c r="F8">
        <v>20.265999999999998</v>
      </c>
      <c r="G8">
        <v>81.828000000000003</v>
      </c>
      <c r="H8">
        <v>123</v>
      </c>
      <c r="I8">
        <v>123</v>
      </c>
      <c r="J8">
        <v>123</v>
      </c>
      <c r="K8">
        <v>123</v>
      </c>
      <c r="L8">
        <v>70.66</v>
      </c>
      <c r="M8">
        <v>1</v>
      </c>
      <c r="N8">
        <v>2</v>
      </c>
      <c r="O8">
        <v>33.564900000000002</v>
      </c>
      <c r="P8">
        <v>16.46518</v>
      </c>
      <c r="Q8">
        <v>50.030079999999991</v>
      </c>
      <c r="R8">
        <v>30.49654</v>
      </c>
      <c r="S8">
        <v>21.421166666666664</v>
      </c>
      <c r="T8">
        <v>248.14</v>
      </c>
      <c r="U8">
        <v>233</v>
      </c>
      <c r="V8">
        <v>287</v>
      </c>
      <c r="W8">
        <v>218</v>
      </c>
      <c r="X8">
        <v>842.61</v>
      </c>
      <c r="Y8">
        <v>3</v>
      </c>
      <c r="Z8" t="s">
        <v>28</v>
      </c>
      <c r="AA8">
        <v>1</v>
      </c>
      <c r="AB8">
        <v>771.95</v>
      </c>
      <c r="AC8">
        <v>10.924851401075575</v>
      </c>
    </row>
    <row r="9" spans="1:29">
      <c r="A9">
        <v>8</v>
      </c>
      <c r="B9">
        <v>1</v>
      </c>
      <c r="C9" t="s">
        <v>7</v>
      </c>
      <c r="D9" t="s">
        <v>7</v>
      </c>
      <c r="E9" t="s">
        <v>7</v>
      </c>
      <c r="F9" t="s">
        <v>7</v>
      </c>
      <c r="G9" t="s">
        <v>6</v>
      </c>
      <c r="H9">
        <v>86</v>
      </c>
      <c r="I9">
        <v>86</v>
      </c>
      <c r="J9">
        <v>86</v>
      </c>
      <c r="K9">
        <v>86</v>
      </c>
      <c r="L9">
        <v>16.149999999999999</v>
      </c>
      <c r="M9">
        <v>1</v>
      </c>
      <c r="N9">
        <v>2</v>
      </c>
      <c r="O9">
        <v>15.614766666666668</v>
      </c>
      <c r="P9">
        <v>21.765483333333336</v>
      </c>
      <c r="Q9">
        <v>37.380266666666664</v>
      </c>
      <c r="R9">
        <v>57.303283333333333</v>
      </c>
      <c r="S9">
        <v>44.534416666666665</v>
      </c>
      <c r="T9">
        <v>156.75</v>
      </c>
      <c r="U9">
        <v>151.5</v>
      </c>
      <c r="V9">
        <v>217</v>
      </c>
      <c r="W9">
        <v>107</v>
      </c>
      <c r="X9">
        <v>20.190000000000001</v>
      </c>
      <c r="Y9">
        <v>1</v>
      </c>
      <c r="Z9" t="s">
        <v>30</v>
      </c>
      <c r="AA9">
        <v>3</v>
      </c>
      <c r="AB9">
        <v>4.0400000000000027</v>
      </c>
      <c r="AC9">
        <v>0.25015479876161012</v>
      </c>
    </row>
    <row r="10" spans="1:29">
      <c r="A10">
        <v>9</v>
      </c>
      <c r="B10">
        <v>1</v>
      </c>
      <c r="C10">
        <v>15.826000000000001</v>
      </c>
      <c r="D10">
        <v>20.991399999999999</v>
      </c>
      <c r="E10">
        <v>36.817399999999999</v>
      </c>
      <c r="F10">
        <v>56.281100000000002</v>
      </c>
      <c r="G10">
        <v>79.921000000000006</v>
      </c>
      <c r="H10">
        <v>73</v>
      </c>
      <c r="I10">
        <v>73</v>
      </c>
      <c r="J10">
        <v>73</v>
      </c>
      <c r="K10">
        <v>73</v>
      </c>
      <c r="L10">
        <v>0</v>
      </c>
      <c r="M10">
        <v>0</v>
      </c>
      <c r="N10">
        <v>2</v>
      </c>
      <c r="O10">
        <v>24.732959999999999</v>
      </c>
      <c r="P10">
        <v>33.076859999999996</v>
      </c>
      <c r="Q10">
        <v>57.809839999999994</v>
      </c>
      <c r="R10">
        <v>58.448439999999991</v>
      </c>
      <c r="S10">
        <v>76.962379999999996</v>
      </c>
      <c r="T10">
        <v>205.67</v>
      </c>
      <c r="U10">
        <v>192</v>
      </c>
      <c r="V10">
        <v>281</v>
      </c>
      <c r="W10">
        <v>144</v>
      </c>
      <c r="X10">
        <v>0</v>
      </c>
      <c r="Y10">
        <v>0</v>
      </c>
      <c r="Z10" t="s">
        <v>30</v>
      </c>
      <c r="AA10">
        <v>3</v>
      </c>
      <c r="AB10">
        <v>0</v>
      </c>
      <c r="AC10" t="s">
        <v>7</v>
      </c>
    </row>
    <row r="11" spans="1:29">
      <c r="A11">
        <v>10</v>
      </c>
      <c r="B11">
        <v>1</v>
      </c>
      <c r="C11">
        <v>29.8049</v>
      </c>
      <c r="D11">
        <v>25.1953</v>
      </c>
      <c r="E11">
        <v>55.0002</v>
      </c>
      <c r="F11">
        <v>45.051900000000003</v>
      </c>
      <c r="G11" t="s">
        <v>6</v>
      </c>
      <c r="H11">
        <v>98.75</v>
      </c>
      <c r="I11">
        <v>99.5</v>
      </c>
      <c r="J11">
        <v>108</v>
      </c>
      <c r="K11">
        <v>88</v>
      </c>
      <c r="L11">
        <v>198.85</v>
      </c>
      <c r="M11">
        <v>2</v>
      </c>
      <c r="N11">
        <v>2</v>
      </c>
      <c r="O11">
        <v>41.236480000000007</v>
      </c>
      <c r="P11">
        <v>34.173760000000001</v>
      </c>
      <c r="Q11">
        <v>75.41022000000001</v>
      </c>
      <c r="R11">
        <v>45.181779999999996</v>
      </c>
      <c r="S11" t="e">
        <v>#DIV/0!</v>
      </c>
      <c r="T11">
        <v>176.75</v>
      </c>
      <c r="U11">
        <v>196</v>
      </c>
      <c r="V11">
        <v>236</v>
      </c>
      <c r="W11">
        <v>79</v>
      </c>
      <c r="X11">
        <v>1242.92</v>
      </c>
      <c r="Y11">
        <v>3</v>
      </c>
      <c r="Z11" t="s">
        <v>28</v>
      </c>
      <c r="AA11">
        <v>1</v>
      </c>
      <c r="AB11">
        <v>1044.0700000000002</v>
      </c>
      <c r="AC11">
        <v>5.2505406084988691</v>
      </c>
    </row>
    <row r="12" spans="1:29">
      <c r="A12">
        <v>11</v>
      </c>
      <c r="B12">
        <v>1</v>
      </c>
      <c r="C12">
        <v>11.106299999999999</v>
      </c>
      <c r="D12">
        <v>16.168199999999999</v>
      </c>
      <c r="E12">
        <v>27.2745</v>
      </c>
      <c r="F12">
        <v>59.413400000000003</v>
      </c>
      <c r="G12">
        <v>47.723999999999997</v>
      </c>
      <c r="H12">
        <v>82</v>
      </c>
      <c r="I12">
        <v>82</v>
      </c>
      <c r="J12">
        <v>82</v>
      </c>
      <c r="K12">
        <v>82</v>
      </c>
      <c r="L12">
        <v>0</v>
      </c>
      <c r="M12">
        <v>0</v>
      </c>
      <c r="N12">
        <v>2</v>
      </c>
      <c r="O12">
        <v>32.190620000000003</v>
      </c>
      <c r="P12">
        <v>25.182960000000001</v>
      </c>
      <c r="Q12">
        <v>57.373599999999996</v>
      </c>
      <c r="R12">
        <v>43.832440000000005</v>
      </c>
      <c r="S12">
        <v>37.079039999999999</v>
      </c>
      <c r="T12">
        <v>236.5</v>
      </c>
      <c r="U12">
        <v>236.5</v>
      </c>
      <c r="V12">
        <v>278</v>
      </c>
      <c r="W12">
        <v>195</v>
      </c>
      <c r="X12">
        <v>50.13</v>
      </c>
      <c r="Y12">
        <v>1</v>
      </c>
      <c r="Z12" t="s">
        <v>34</v>
      </c>
      <c r="AA12">
        <v>5</v>
      </c>
      <c r="AB12">
        <v>50.13</v>
      </c>
      <c r="AC12">
        <v>50.13</v>
      </c>
    </row>
    <row r="13" spans="1:29">
      <c r="A13">
        <v>12</v>
      </c>
      <c r="B13">
        <v>1</v>
      </c>
      <c r="C13">
        <v>13.092599999999999</v>
      </c>
      <c r="D13">
        <v>11.6897</v>
      </c>
      <c r="E13">
        <v>24.782299999999999</v>
      </c>
      <c r="F13">
        <v>46.7911</v>
      </c>
      <c r="G13">
        <v>47.41</v>
      </c>
      <c r="H13">
        <v>131</v>
      </c>
      <c r="I13">
        <v>131</v>
      </c>
      <c r="J13">
        <v>131</v>
      </c>
      <c r="K13">
        <v>131</v>
      </c>
      <c r="L13">
        <v>0</v>
      </c>
      <c r="M13">
        <v>0</v>
      </c>
      <c r="N13">
        <v>2</v>
      </c>
      <c r="O13">
        <v>28.227900000000002</v>
      </c>
      <c r="P13">
        <v>18.565450000000002</v>
      </c>
      <c r="Q13">
        <v>46.793366666666664</v>
      </c>
      <c r="R13">
        <v>39.052249999999994</v>
      </c>
      <c r="S13">
        <v>24.51764</v>
      </c>
      <c r="T13">
        <v>280.14</v>
      </c>
      <c r="U13">
        <v>272</v>
      </c>
      <c r="V13">
        <v>350</v>
      </c>
      <c r="W13">
        <v>217</v>
      </c>
      <c r="X13">
        <v>29.02</v>
      </c>
      <c r="Y13">
        <v>1</v>
      </c>
      <c r="Z13" t="s">
        <v>28</v>
      </c>
      <c r="AA13">
        <v>1</v>
      </c>
      <c r="AB13">
        <v>29.02</v>
      </c>
      <c r="AC13">
        <v>29.02</v>
      </c>
    </row>
    <row r="14" spans="1:29">
      <c r="A14">
        <v>13</v>
      </c>
      <c r="B14">
        <v>1</v>
      </c>
      <c r="C14">
        <v>27.087</v>
      </c>
      <c r="D14">
        <v>24.990300000000001</v>
      </c>
      <c r="E14">
        <v>52.077300000000001</v>
      </c>
      <c r="F14">
        <v>48.020800000000001</v>
      </c>
      <c r="G14">
        <v>32.789000000000001</v>
      </c>
      <c r="H14">
        <v>154</v>
      </c>
      <c r="I14">
        <v>154</v>
      </c>
      <c r="J14">
        <v>171</v>
      </c>
      <c r="K14">
        <v>137</v>
      </c>
      <c r="L14">
        <v>277.07</v>
      </c>
      <c r="M14">
        <v>2</v>
      </c>
      <c r="N14">
        <v>2</v>
      </c>
      <c r="O14">
        <v>27.844633333333334</v>
      </c>
      <c r="P14">
        <v>29.608149999999998</v>
      </c>
      <c r="Q14">
        <v>57.452800000000003</v>
      </c>
      <c r="R14">
        <v>51.854416666666658</v>
      </c>
      <c r="S14">
        <v>14.618016666666668</v>
      </c>
      <c r="T14">
        <v>231.75</v>
      </c>
      <c r="U14">
        <v>247.5</v>
      </c>
      <c r="V14">
        <v>348</v>
      </c>
      <c r="W14">
        <v>84</v>
      </c>
      <c r="X14" t="s">
        <v>35</v>
      </c>
      <c r="Y14" t="s">
        <v>7</v>
      </c>
      <c r="Z14" t="s">
        <v>29</v>
      </c>
      <c r="AA14">
        <v>2</v>
      </c>
      <c r="AB14" t="s">
        <v>7</v>
      </c>
      <c r="AC14" t="e">
        <v>#VALUE!</v>
      </c>
    </row>
    <row r="15" spans="1:29">
      <c r="A15">
        <v>14</v>
      </c>
      <c r="B15">
        <v>1</v>
      </c>
      <c r="C15">
        <v>25.6706</v>
      </c>
      <c r="D15">
        <v>20.465399999999999</v>
      </c>
      <c r="E15">
        <v>46.135899999999999</v>
      </c>
      <c r="F15">
        <v>42.787399999999998</v>
      </c>
      <c r="G15">
        <v>70.302000000000007</v>
      </c>
      <c r="H15">
        <v>97.5</v>
      </c>
      <c r="I15">
        <v>97.5</v>
      </c>
      <c r="J15">
        <v>100</v>
      </c>
      <c r="K15">
        <v>95</v>
      </c>
      <c r="L15">
        <v>0</v>
      </c>
      <c r="M15">
        <v>0</v>
      </c>
      <c r="N15">
        <v>2</v>
      </c>
      <c r="O15">
        <v>15.949483333333333</v>
      </c>
      <c r="P15">
        <v>26.432783333333333</v>
      </c>
      <c r="Q15">
        <v>42.382283333333326</v>
      </c>
      <c r="R15">
        <v>61.802999999999997</v>
      </c>
      <c r="S15">
        <v>74.841566666666665</v>
      </c>
      <c r="T15">
        <v>279.8</v>
      </c>
      <c r="U15">
        <v>297</v>
      </c>
      <c r="V15">
        <v>366</v>
      </c>
      <c r="W15">
        <v>117</v>
      </c>
      <c r="X15">
        <v>0</v>
      </c>
      <c r="Y15">
        <v>0</v>
      </c>
      <c r="Z15" t="s">
        <v>29</v>
      </c>
      <c r="AA15">
        <v>2</v>
      </c>
      <c r="AB15">
        <v>0</v>
      </c>
      <c r="AC15" t="s">
        <v>7</v>
      </c>
    </row>
    <row r="16" spans="1:29">
      <c r="A16">
        <v>15</v>
      </c>
      <c r="B16">
        <v>1</v>
      </c>
      <c r="C16">
        <v>21.044899999999998</v>
      </c>
      <c r="D16">
        <v>12.194000000000001</v>
      </c>
      <c r="E16">
        <v>33.238900000000001</v>
      </c>
      <c r="F16">
        <v>36.258400000000002</v>
      </c>
      <c r="G16">
        <v>49.929000000000002</v>
      </c>
      <c r="H16">
        <v>115.67</v>
      </c>
      <c r="I16">
        <v>117</v>
      </c>
      <c r="J16">
        <v>124</v>
      </c>
      <c r="K16">
        <v>106</v>
      </c>
      <c r="L16">
        <v>32.049999999999997</v>
      </c>
      <c r="M16">
        <v>1</v>
      </c>
      <c r="N16">
        <v>2</v>
      </c>
      <c r="O16">
        <v>22.443619999999999</v>
      </c>
      <c r="P16">
        <v>37.699640000000002</v>
      </c>
      <c r="Q16">
        <v>60.143240000000006</v>
      </c>
      <c r="R16">
        <v>61.488339999999994</v>
      </c>
      <c r="S16">
        <v>26.702980000000004</v>
      </c>
      <c r="T16">
        <v>150.66999999999999</v>
      </c>
      <c r="U16">
        <v>130.5</v>
      </c>
      <c r="V16">
        <v>254</v>
      </c>
      <c r="W16">
        <v>111</v>
      </c>
      <c r="X16">
        <v>21.95</v>
      </c>
      <c r="Y16">
        <v>1</v>
      </c>
      <c r="Z16" t="s">
        <v>29</v>
      </c>
      <c r="AA16">
        <v>2</v>
      </c>
      <c r="AB16">
        <v>-10.099999999999998</v>
      </c>
      <c r="AC16" t="s">
        <v>7</v>
      </c>
    </row>
    <row r="17" spans="1:29">
      <c r="A17">
        <v>16</v>
      </c>
      <c r="B17">
        <v>1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>
        <v>2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e">
        <v>#VALUE!</v>
      </c>
    </row>
    <row r="18" spans="1:29">
      <c r="A18">
        <v>17</v>
      </c>
      <c r="B18">
        <v>1</v>
      </c>
      <c r="C18">
        <v>24.591200000000001</v>
      </c>
      <c r="D18">
        <v>7.9161000000000001</v>
      </c>
      <c r="E18">
        <v>32.507300000000001</v>
      </c>
      <c r="F18">
        <v>24.508299999999998</v>
      </c>
      <c r="G18">
        <v>32.662999999999997</v>
      </c>
      <c r="H18">
        <v>81</v>
      </c>
      <c r="I18">
        <v>81</v>
      </c>
      <c r="J18">
        <v>82</v>
      </c>
      <c r="K18">
        <v>80</v>
      </c>
      <c r="L18">
        <v>0</v>
      </c>
      <c r="M18">
        <v>0</v>
      </c>
      <c r="N18">
        <v>2</v>
      </c>
      <c r="O18">
        <v>37.894200000000005</v>
      </c>
      <c r="P18">
        <v>22.674771428571425</v>
      </c>
      <c r="Q18">
        <v>60.568957142857144</v>
      </c>
      <c r="R18">
        <v>36.414900000000003</v>
      </c>
      <c r="S18">
        <v>24.28257142857143</v>
      </c>
      <c r="T18">
        <v>198</v>
      </c>
      <c r="U18">
        <v>162</v>
      </c>
      <c r="V18">
        <v>285</v>
      </c>
      <c r="W18">
        <v>147</v>
      </c>
      <c r="X18">
        <v>227.93</v>
      </c>
      <c r="Y18">
        <v>2</v>
      </c>
      <c r="Z18" t="s">
        <v>28</v>
      </c>
      <c r="AA18">
        <v>1</v>
      </c>
      <c r="AB18">
        <v>227.93</v>
      </c>
      <c r="AC18">
        <v>227.93</v>
      </c>
    </row>
    <row r="19" spans="1:29">
      <c r="A19">
        <v>18</v>
      </c>
      <c r="B19">
        <v>1</v>
      </c>
      <c r="C19">
        <v>18.196100000000001</v>
      </c>
      <c r="D19">
        <v>22.828900000000001</v>
      </c>
      <c r="E19">
        <v>41.024999999999999</v>
      </c>
      <c r="F19">
        <v>55.5276</v>
      </c>
      <c r="G19">
        <v>25.881</v>
      </c>
      <c r="H19">
        <v>142.5</v>
      </c>
      <c r="I19">
        <v>142.5</v>
      </c>
      <c r="J19">
        <v>147</v>
      </c>
      <c r="K19">
        <v>138</v>
      </c>
      <c r="L19">
        <v>0</v>
      </c>
      <c r="M19">
        <v>0</v>
      </c>
      <c r="N19">
        <v>2</v>
      </c>
      <c r="O19">
        <v>53.580925000000001</v>
      </c>
      <c r="P19">
        <v>32.804424999999995</v>
      </c>
      <c r="Q19">
        <v>86.385350000000003</v>
      </c>
      <c r="R19">
        <v>37.411774999999999</v>
      </c>
      <c r="S19">
        <v>18.675574999999998</v>
      </c>
      <c r="T19">
        <v>147.4</v>
      </c>
      <c r="U19">
        <v>146</v>
      </c>
      <c r="V19">
        <v>153</v>
      </c>
      <c r="W19">
        <v>144</v>
      </c>
      <c r="X19">
        <v>56</v>
      </c>
      <c r="Y19">
        <v>1</v>
      </c>
      <c r="Z19" t="s">
        <v>28</v>
      </c>
      <c r="AA19">
        <v>1</v>
      </c>
      <c r="AB19">
        <v>56</v>
      </c>
      <c r="AC19">
        <v>56</v>
      </c>
    </row>
    <row r="20" spans="1:29">
      <c r="A20">
        <v>19</v>
      </c>
      <c r="B20">
        <v>1</v>
      </c>
      <c r="C20">
        <v>17.007300000000001</v>
      </c>
      <c r="D20">
        <v>26.460599999999999</v>
      </c>
      <c r="E20">
        <v>43.4679</v>
      </c>
      <c r="F20">
        <v>60.472299999999997</v>
      </c>
      <c r="G20">
        <v>31.097999999999999</v>
      </c>
      <c r="H20">
        <v>183</v>
      </c>
      <c r="I20">
        <v>183</v>
      </c>
      <c r="J20">
        <v>183</v>
      </c>
      <c r="K20">
        <v>183</v>
      </c>
      <c r="L20">
        <v>0</v>
      </c>
      <c r="M20">
        <v>0</v>
      </c>
      <c r="N20">
        <v>2</v>
      </c>
      <c r="O20">
        <v>49.421660000000003</v>
      </c>
      <c r="P20">
        <v>35.473559999999999</v>
      </c>
      <c r="Q20">
        <v>84.895220000000009</v>
      </c>
      <c r="R20">
        <v>41.391819999999996</v>
      </c>
      <c r="S20">
        <v>19.161425000000001</v>
      </c>
      <c r="T20">
        <v>226.75</v>
      </c>
      <c r="U20">
        <v>198</v>
      </c>
      <c r="V20">
        <v>369</v>
      </c>
      <c r="W20">
        <v>129</v>
      </c>
      <c r="X20">
        <v>7577.71</v>
      </c>
      <c r="Y20">
        <v>3</v>
      </c>
      <c r="Z20" t="s">
        <v>28</v>
      </c>
      <c r="AA20">
        <v>1</v>
      </c>
      <c r="AB20">
        <v>7577.71</v>
      </c>
      <c r="AC20">
        <v>7577.71</v>
      </c>
    </row>
    <row r="21" spans="1:29">
      <c r="A21">
        <v>20</v>
      </c>
      <c r="B21">
        <v>1</v>
      </c>
      <c r="C21">
        <v>18.990400000000001</v>
      </c>
      <c r="D21">
        <v>14.545999999999999</v>
      </c>
      <c r="E21">
        <v>33.5364</v>
      </c>
      <c r="F21">
        <v>43.258400000000002</v>
      </c>
      <c r="G21">
        <v>47.621000000000002</v>
      </c>
      <c r="H21">
        <v>124</v>
      </c>
      <c r="I21">
        <v>124</v>
      </c>
      <c r="J21">
        <v>124</v>
      </c>
      <c r="K21">
        <v>124</v>
      </c>
      <c r="L21">
        <v>0</v>
      </c>
      <c r="M21">
        <v>0</v>
      </c>
      <c r="N21">
        <v>2</v>
      </c>
      <c r="O21">
        <v>34.02055</v>
      </c>
      <c r="P21">
        <v>20.364333333333331</v>
      </c>
      <c r="Q21">
        <v>54.384899999999995</v>
      </c>
      <c r="R21">
        <v>37.168399999999998</v>
      </c>
      <c r="S21">
        <v>28.303550000000001</v>
      </c>
      <c r="T21">
        <v>204.22</v>
      </c>
      <c r="U21">
        <v>130</v>
      </c>
      <c r="V21">
        <v>425</v>
      </c>
      <c r="W21">
        <v>69</v>
      </c>
      <c r="X21">
        <v>89.33</v>
      </c>
      <c r="Y21">
        <v>2</v>
      </c>
      <c r="Z21" t="s">
        <v>28</v>
      </c>
      <c r="AA21">
        <v>1</v>
      </c>
      <c r="AB21">
        <v>89.33</v>
      </c>
      <c r="AC21">
        <v>89.33</v>
      </c>
    </row>
    <row r="22" spans="1:29">
      <c r="A22">
        <v>21</v>
      </c>
      <c r="B22">
        <v>1</v>
      </c>
      <c r="C22">
        <v>34.505099999999999</v>
      </c>
      <c r="D22">
        <v>37.0334</v>
      </c>
      <c r="E22">
        <v>71.538499999999999</v>
      </c>
      <c r="F22">
        <v>51.446100000000001</v>
      </c>
      <c r="G22">
        <v>19.03</v>
      </c>
      <c r="H22">
        <v>81.5</v>
      </c>
      <c r="I22">
        <v>81.5</v>
      </c>
      <c r="J22">
        <v>98</v>
      </c>
      <c r="K22">
        <v>65</v>
      </c>
      <c r="L22">
        <v>0</v>
      </c>
      <c r="M22">
        <v>0</v>
      </c>
      <c r="N22">
        <v>2</v>
      </c>
      <c r="O22">
        <v>48.746324999999999</v>
      </c>
      <c r="P22">
        <v>31.901775000000004</v>
      </c>
      <c r="Q22">
        <v>80.648075000000006</v>
      </c>
      <c r="R22">
        <v>39.435200000000002</v>
      </c>
      <c r="S22">
        <v>15.837574999999999</v>
      </c>
      <c r="T22">
        <v>169.5</v>
      </c>
      <c r="U22">
        <v>148</v>
      </c>
      <c r="V22">
        <v>259</v>
      </c>
      <c r="W22">
        <v>123</v>
      </c>
      <c r="X22">
        <v>0</v>
      </c>
      <c r="Y22">
        <v>0</v>
      </c>
      <c r="Z22" t="s">
        <v>28</v>
      </c>
      <c r="AA22">
        <v>1</v>
      </c>
      <c r="AB22">
        <v>0</v>
      </c>
      <c r="AC22" t="s">
        <v>7</v>
      </c>
    </row>
    <row r="23" spans="1:29">
      <c r="A23">
        <v>22</v>
      </c>
      <c r="B23">
        <v>1</v>
      </c>
      <c r="C23">
        <v>18.6035</v>
      </c>
      <c r="D23">
        <v>22.329599999999999</v>
      </c>
      <c r="E23">
        <v>40.933100000000003</v>
      </c>
      <c r="F23">
        <v>54.656100000000002</v>
      </c>
      <c r="G23">
        <v>32.841999999999999</v>
      </c>
      <c r="H23">
        <v>83</v>
      </c>
      <c r="I23">
        <v>85</v>
      </c>
      <c r="J23">
        <v>89</v>
      </c>
      <c r="K23">
        <v>73</v>
      </c>
      <c r="L23">
        <v>16.91</v>
      </c>
      <c r="M23">
        <v>1</v>
      </c>
      <c r="N23">
        <v>2</v>
      </c>
      <c r="O23">
        <v>22.430419999999998</v>
      </c>
      <c r="P23">
        <v>18.567399999999999</v>
      </c>
      <c r="Q23">
        <v>40.997859999999996</v>
      </c>
      <c r="R23">
        <v>44.6982</v>
      </c>
      <c r="S23">
        <v>25.790879999999998</v>
      </c>
      <c r="T23">
        <v>304.25</v>
      </c>
      <c r="U23">
        <v>305.5</v>
      </c>
      <c r="V23">
        <v>441</v>
      </c>
      <c r="W23">
        <v>165</v>
      </c>
      <c r="X23" t="s">
        <v>35</v>
      </c>
      <c r="Y23" t="s">
        <v>7</v>
      </c>
      <c r="Z23" t="s">
        <v>29</v>
      </c>
      <c r="AA23">
        <v>2</v>
      </c>
      <c r="AB23" t="s">
        <v>7</v>
      </c>
      <c r="AC23" t="e">
        <v>#VALUE!</v>
      </c>
    </row>
    <row r="24" spans="1:29">
      <c r="A24">
        <v>23</v>
      </c>
      <c r="B24">
        <v>1</v>
      </c>
      <c r="C24" t="s">
        <v>7</v>
      </c>
      <c r="D24" t="s">
        <v>7</v>
      </c>
      <c r="E24" t="s">
        <v>7</v>
      </c>
      <c r="F24" t="s">
        <v>7</v>
      </c>
      <c r="G24">
        <v>20.109000000000002</v>
      </c>
      <c r="H24">
        <v>230</v>
      </c>
      <c r="I24">
        <v>230</v>
      </c>
      <c r="J24">
        <v>230</v>
      </c>
      <c r="K24">
        <v>230</v>
      </c>
      <c r="L24">
        <v>0</v>
      </c>
      <c r="M24">
        <v>0</v>
      </c>
      <c r="N24">
        <v>2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  <c r="T24">
        <v>304.25</v>
      </c>
      <c r="U24">
        <v>305.5</v>
      </c>
      <c r="V24">
        <v>441</v>
      </c>
      <c r="W24">
        <v>165</v>
      </c>
      <c r="X24" t="s">
        <v>35</v>
      </c>
      <c r="Y24" t="s">
        <v>7</v>
      </c>
      <c r="Z24" t="s">
        <v>31</v>
      </c>
      <c r="AA24">
        <v>4</v>
      </c>
      <c r="AB24" t="s">
        <v>7</v>
      </c>
      <c r="AC24" t="e">
        <v>#VALUE!</v>
      </c>
    </row>
    <row r="25" spans="1:29">
      <c r="A25">
        <v>24</v>
      </c>
      <c r="B25">
        <v>1</v>
      </c>
      <c r="C25">
        <v>15.996</v>
      </c>
      <c r="D25">
        <v>16.372299999999999</v>
      </c>
      <c r="E25">
        <v>32.368200000000002</v>
      </c>
      <c r="F25">
        <v>48.956400000000002</v>
      </c>
      <c r="G25">
        <v>40.527000000000001</v>
      </c>
      <c r="H25">
        <v>118</v>
      </c>
      <c r="I25">
        <v>118</v>
      </c>
      <c r="J25">
        <v>118</v>
      </c>
      <c r="K25">
        <v>118</v>
      </c>
      <c r="L25">
        <v>0</v>
      </c>
      <c r="M25">
        <v>0</v>
      </c>
      <c r="N25">
        <v>2</v>
      </c>
      <c r="O25">
        <v>38.566433333333329</v>
      </c>
      <c r="P25">
        <v>28.263200000000001</v>
      </c>
      <c r="Q25">
        <v>66.829650000000001</v>
      </c>
      <c r="R25">
        <v>41.788433333333337</v>
      </c>
      <c r="S25">
        <v>42.884250000000009</v>
      </c>
      <c r="T25">
        <v>249</v>
      </c>
      <c r="U25">
        <v>249</v>
      </c>
      <c r="V25">
        <v>249</v>
      </c>
      <c r="W25">
        <v>249</v>
      </c>
      <c r="X25">
        <v>4981.47</v>
      </c>
      <c r="Y25">
        <v>3</v>
      </c>
      <c r="Z25" t="s">
        <v>36</v>
      </c>
      <c r="AA25">
        <v>5</v>
      </c>
      <c r="AB25">
        <v>4981.47</v>
      </c>
      <c r="AC25">
        <v>4981.47</v>
      </c>
    </row>
    <row r="26" spans="1:29">
      <c r="A26">
        <v>25</v>
      </c>
      <c r="B26">
        <v>1</v>
      </c>
      <c r="C26">
        <v>20.417999999999999</v>
      </c>
      <c r="D26">
        <v>15.6092</v>
      </c>
      <c r="E26">
        <v>36.027200000000001</v>
      </c>
      <c r="F26">
        <v>43.467399999999998</v>
      </c>
      <c r="G26">
        <v>13.531000000000001</v>
      </c>
      <c r="H26">
        <v>84.5</v>
      </c>
      <c r="I26">
        <v>84.5</v>
      </c>
      <c r="J26">
        <v>88</v>
      </c>
      <c r="K26">
        <v>81</v>
      </c>
      <c r="L26">
        <v>0</v>
      </c>
      <c r="M26">
        <v>0</v>
      </c>
      <c r="N26">
        <v>2</v>
      </c>
      <c r="O26">
        <v>37.117440000000002</v>
      </c>
      <c r="P26">
        <v>32.860460000000003</v>
      </c>
      <c r="Q26">
        <v>69.977899999999991</v>
      </c>
      <c r="R26">
        <v>46.610839999999996</v>
      </c>
      <c r="S26">
        <v>16.16985</v>
      </c>
      <c r="T26">
        <v>275</v>
      </c>
      <c r="U26">
        <v>320</v>
      </c>
      <c r="V26">
        <v>337</v>
      </c>
      <c r="W26">
        <v>160</v>
      </c>
      <c r="X26">
        <v>0</v>
      </c>
      <c r="Y26">
        <v>0</v>
      </c>
      <c r="Z26" t="s">
        <v>28</v>
      </c>
      <c r="AA26">
        <v>1</v>
      </c>
      <c r="AB26">
        <v>0</v>
      </c>
      <c r="AC26" t="s">
        <v>7</v>
      </c>
    </row>
    <row r="27" spans="1:29">
      <c r="A27">
        <v>26</v>
      </c>
      <c r="B27">
        <v>1</v>
      </c>
      <c r="C27">
        <v>14.1282</v>
      </c>
      <c r="D27">
        <v>18.418199999999999</v>
      </c>
      <c r="E27">
        <v>32.546399999999998</v>
      </c>
      <c r="F27">
        <v>54.798400000000001</v>
      </c>
      <c r="G27">
        <v>60.722999999999999</v>
      </c>
      <c r="H27">
        <v>144</v>
      </c>
      <c r="I27">
        <v>144</v>
      </c>
      <c r="J27">
        <v>148</v>
      </c>
      <c r="K27">
        <v>140</v>
      </c>
      <c r="L27">
        <v>980.74</v>
      </c>
      <c r="M27">
        <v>3</v>
      </c>
      <c r="N27">
        <v>2</v>
      </c>
      <c r="O27">
        <v>12.551999999999998</v>
      </c>
      <c r="P27">
        <v>32.310459999999999</v>
      </c>
      <c r="Q27">
        <v>44.862480000000005</v>
      </c>
      <c r="R27">
        <v>71.063419999999994</v>
      </c>
      <c r="S27">
        <v>89.908879999999996</v>
      </c>
      <c r="T27">
        <v>136.33000000000001</v>
      </c>
      <c r="U27">
        <v>114</v>
      </c>
      <c r="V27">
        <v>196</v>
      </c>
      <c r="W27">
        <v>99</v>
      </c>
      <c r="X27">
        <v>1081.8399999999999</v>
      </c>
      <c r="Y27">
        <v>3</v>
      </c>
      <c r="Z27" t="s">
        <v>29</v>
      </c>
      <c r="AA27">
        <v>2</v>
      </c>
      <c r="AB27">
        <v>101.09999999999991</v>
      </c>
      <c r="AC27">
        <v>0.10308542529110662</v>
      </c>
    </row>
    <row r="28" spans="1:29">
      <c r="A28">
        <v>27</v>
      </c>
      <c r="B28">
        <v>1</v>
      </c>
      <c r="C28">
        <v>20.1585</v>
      </c>
      <c r="D28">
        <v>19.114799999999999</v>
      </c>
      <c r="E28">
        <v>39.273299999999999</v>
      </c>
      <c r="F28">
        <v>49.005699999999997</v>
      </c>
      <c r="G28">
        <v>51.604999999999997</v>
      </c>
      <c r="H28">
        <v>247</v>
      </c>
      <c r="I28">
        <v>247</v>
      </c>
      <c r="J28">
        <v>289</v>
      </c>
      <c r="K28">
        <v>105</v>
      </c>
      <c r="L28">
        <v>0</v>
      </c>
      <c r="M28">
        <v>0</v>
      </c>
      <c r="N28">
        <v>2</v>
      </c>
      <c r="O28">
        <v>17.08042</v>
      </c>
      <c r="P28">
        <v>30.312739999999998</v>
      </c>
      <c r="Q28">
        <v>47.393160000000002</v>
      </c>
      <c r="R28">
        <v>63.765000000000001</v>
      </c>
      <c r="S28">
        <v>34.14734</v>
      </c>
      <c r="T28">
        <v>146</v>
      </c>
      <c r="U28">
        <v>126</v>
      </c>
      <c r="V28">
        <v>270</v>
      </c>
      <c r="W28">
        <v>109</v>
      </c>
      <c r="X28">
        <v>0</v>
      </c>
      <c r="Y28">
        <v>0</v>
      </c>
      <c r="Z28" t="s">
        <v>29</v>
      </c>
      <c r="AA28">
        <v>2</v>
      </c>
      <c r="AB28">
        <v>0</v>
      </c>
      <c r="AC28" t="s">
        <v>7</v>
      </c>
    </row>
    <row r="29" spans="1:29">
      <c r="A29">
        <v>28</v>
      </c>
      <c r="B29">
        <v>1</v>
      </c>
      <c r="C29">
        <v>19.762</v>
      </c>
      <c r="D29">
        <v>22.963100000000001</v>
      </c>
      <c r="E29">
        <v>42.725099999999998</v>
      </c>
      <c r="F29">
        <v>53.7012</v>
      </c>
      <c r="G29">
        <v>21.331</v>
      </c>
      <c r="H29">
        <v>89.5</v>
      </c>
      <c r="I29">
        <v>89.5</v>
      </c>
      <c r="J29">
        <v>94</v>
      </c>
      <c r="K29">
        <v>85</v>
      </c>
      <c r="L29">
        <v>0</v>
      </c>
      <c r="M29">
        <v>0</v>
      </c>
      <c r="N29">
        <v>2</v>
      </c>
      <c r="O29">
        <v>20.192499999999999</v>
      </c>
      <c r="P29">
        <v>36.699919999999999</v>
      </c>
      <c r="Q29">
        <v>56.892399999999995</v>
      </c>
      <c r="R29">
        <v>65.015240000000006</v>
      </c>
      <c r="S29">
        <v>22.19266</v>
      </c>
      <c r="T29">
        <v>250.5</v>
      </c>
      <c r="U29">
        <v>250.5</v>
      </c>
      <c r="V29">
        <v>281</v>
      </c>
      <c r="W29">
        <v>220</v>
      </c>
      <c r="X29" t="s">
        <v>35</v>
      </c>
      <c r="Y29" t="s">
        <v>7</v>
      </c>
      <c r="Z29" t="s">
        <v>29</v>
      </c>
      <c r="AA29">
        <v>2</v>
      </c>
      <c r="AB29" t="s">
        <v>7</v>
      </c>
      <c r="AC29" t="e">
        <v>#VALUE!</v>
      </c>
    </row>
    <row r="30" spans="1:29">
      <c r="A30">
        <v>29</v>
      </c>
      <c r="B30">
        <v>1</v>
      </c>
      <c r="C30">
        <v>14.870100000000001</v>
      </c>
      <c r="D30">
        <v>17.8414</v>
      </c>
      <c r="E30">
        <v>32.711399999999998</v>
      </c>
      <c r="F30">
        <v>54.601500000000001</v>
      </c>
      <c r="G30">
        <v>20.803999999999998</v>
      </c>
      <c r="H30">
        <v>107</v>
      </c>
      <c r="I30">
        <v>107</v>
      </c>
      <c r="J30">
        <v>111</v>
      </c>
      <c r="K30">
        <v>103</v>
      </c>
      <c r="L30">
        <v>0</v>
      </c>
      <c r="M30">
        <v>0</v>
      </c>
      <c r="N30">
        <v>2</v>
      </c>
      <c r="O30">
        <v>22.842080000000003</v>
      </c>
      <c r="P30">
        <v>26.397320000000001</v>
      </c>
      <c r="Q30">
        <v>49.239420000000003</v>
      </c>
      <c r="R30">
        <v>54.045380000000002</v>
      </c>
      <c r="S30">
        <v>20.162019999999998</v>
      </c>
      <c r="T30">
        <v>171</v>
      </c>
      <c r="U30">
        <v>159</v>
      </c>
      <c r="V30">
        <v>219</v>
      </c>
      <c r="W30">
        <v>152</v>
      </c>
      <c r="X30">
        <v>0</v>
      </c>
      <c r="Y30">
        <v>0</v>
      </c>
      <c r="Z30" t="s">
        <v>29</v>
      </c>
      <c r="AA30">
        <v>2</v>
      </c>
      <c r="AB30">
        <v>0</v>
      </c>
      <c r="AC30" t="s">
        <v>7</v>
      </c>
    </row>
    <row r="31" spans="1:29">
      <c r="A31">
        <v>30</v>
      </c>
      <c r="B31">
        <v>1</v>
      </c>
      <c r="C31" t="s">
        <v>7</v>
      </c>
      <c r="D31" t="s">
        <v>7</v>
      </c>
      <c r="E31" t="s">
        <v>7</v>
      </c>
      <c r="F31" t="s">
        <v>7</v>
      </c>
      <c r="G31">
        <v>0</v>
      </c>
      <c r="H31">
        <v>120</v>
      </c>
      <c r="I31">
        <v>120</v>
      </c>
      <c r="J31">
        <v>122</v>
      </c>
      <c r="K31">
        <v>118</v>
      </c>
      <c r="L31">
        <v>0</v>
      </c>
      <c r="M31">
        <v>0</v>
      </c>
      <c r="N31">
        <v>2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  <c r="T31">
        <v>243.71</v>
      </c>
      <c r="U31">
        <v>254</v>
      </c>
      <c r="V31">
        <v>328</v>
      </c>
      <c r="W31">
        <v>170</v>
      </c>
      <c r="X31">
        <v>2778.8</v>
      </c>
      <c r="Y31">
        <v>3</v>
      </c>
      <c r="Z31" t="s">
        <v>29</v>
      </c>
      <c r="AA31">
        <v>2</v>
      </c>
      <c r="AB31">
        <v>2778.8</v>
      </c>
      <c r="AC31">
        <v>2778.8</v>
      </c>
    </row>
    <row r="32" spans="1:29">
      <c r="A32">
        <v>31</v>
      </c>
      <c r="B32">
        <v>1</v>
      </c>
      <c r="C32">
        <v>21.787099999999999</v>
      </c>
      <c r="D32">
        <v>20.704999999999998</v>
      </c>
      <c r="E32">
        <v>42.491999999999997</v>
      </c>
      <c r="F32">
        <v>48.384599999999999</v>
      </c>
      <c r="G32">
        <v>12.25</v>
      </c>
      <c r="H32">
        <v>92</v>
      </c>
      <c r="I32">
        <v>92</v>
      </c>
      <c r="J32">
        <v>92</v>
      </c>
      <c r="K32">
        <v>92</v>
      </c>
      <c r="L32">
        <v>0</v>
      </c>
      <c r="M32">
        <v>0</v>
      </c>
      <c r="N32">
        <v>2</v>
      </c>
      <c r="O32">
        <v>38.825600000000001</v>
      </c>
      <c r="P32">
        <v>40.419449999999998</v>
      </c>
      <c r="Q32">
        <v>79.245049999999992</v>
      </c>
      <c r="R32">
        <v>49.101174999999998</v>
      </c>
      <c r="S32">
        <v>9.0906249999999993</v>
      </c>
      <c r="T32">
        <v>120.67</v>
      </c>
      <c r="U32">
        <v>124</v>
      </c>
      <c r="V32">
        <v>140</v>
      </c>
      <c r="W32">
        <v>98</v>
      </c>
      <c r="X32">
        <v>0</v>
      </c>
      <c r="Y32">
        <v>0</v>
      </c>
      <c r="Z32" t="s">
        <v>28</v>
      </c>
      <c r="AA32">
        <v>1</v>
      </c>
      <c r="AB32">
        <v>0</v>
      </c>
      <c r="AC32" t="s">
        <v>7</v>
      </c>
    </row>
    <row r="33" spans="1:29">
      <c r="A33">
        <v>32</v>
      </c>
      <c r="B33">
        <v>1</v>
      </c>
      <c r="C33">
        <v>30.4817</v>
      </c>
      <c r="D33">
        <v>39.189599999999999</v>
      </c>
      <c r="E33">
        <v>69.671199999999999</v>
      </c>
      <c r="F33">
        <v>55.973199999999999</v>
      </c>
      <c r="G33">
        <v>19.314</v>
      </c>
      <c r="H33">
        <v>94</v>
      </c>
      <c r="I33">
        <v>94</v>
      </c>
      <c r="J33">
        <v>94</v>
      </c>
      <c r="K33">
        <v>94</v>
      </c>
      <c r="L33">
        <v>0</v>
      </c>
      <c r="M33">
        <v>0</v>
      </c>
      <c r="N33">
        <v>2</v>
      </c>
      <c r="O33">
        <v>23.674919999999997</v>
      </c>
      <c r="P33">
        <v>31.90306</v>
      </c>
      <c r="Q33">
        <v>55.577960000000004</v>
      </c>
      <c r="R33">
        <v>56.672559999999997</v>
      </c>
      <c r="S33">
        <v>43.664139999999996</v>
      </c>
      <c r="T33">
        <v>172.33</v>
      </c>
      <c r="U33">
        <v>155</v>
      </c>
      <c r="V33">
        <v>257</v>
      </c>
      <c r="W33">
        <v>142</v>
      </c>
      <c r="X33">
        <v>114.67</v>
      </c>
      <c r="Y33">
        <v>2</v>
      </c>
      <c r="Z33" t="s">
        <v>30</v>
      </c>
      <c r="AA33">
        <v>3</v>
      </c>
      <c r="AB33">
        <v>114.67</v>
      </c>
      <c r="AC33">
        <v>114.67</v>
      </c>
    </row>
    <row r="34" spans="1:29">
      <c r="A34">
        <v>33</v>
      </c>
      <c r="B34">
        <v>1</v>
      </c>
      <c r="C34" t="s">
        <v>7</v>
      </c>
      <c r="D34" t="s">
        <v>7</v>
      </c>
      <c r="E34" t="s">
        <v>7</v>
      </c>
      <c r="F34" t="s">
        <v>7</v>
      </c>
      <c r="G34">
        <v>28.427</v>
      </c>
      <c r="H34">
        <v>77</v>
      </c>
      <c r="I34">
        <v>77</v>
      </c>
      <c r="J34">
        <v>77</v>
      </c>
      <c r="K34">
        <v>77</v>
      </c>
      <c r="L34">
        <v>0</v>
      </c>
      <c r="M34">
        <v>0</v>
      </c>
      <c r="N34">
        <v>2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>
        <v>222.5</v>
      </c>
      <c r="U34">
        <v>198</v>
      </c>
      <c r="V34">
        <v>325</v>
      </c>
      <c r="W34">
        <v>161</v>
      </c>
      <c r="X34">
        <v>0</v>
      </c>
      <c r="Y34">
        <v>0</v>
      </c>
      <c r="Z34" t="s">
        <v>29</v>
      </c>
      <c r="AA34">
        <v>2</v>
      </c>
      <c r="AB34">
        <v>0</v>
      </c>
      <c r="AC34" t="s">
        <v>7</v>
      </c>
    </row>
    <row r="35" spans="1:29">
      <c r="A35">
        <v>34</v>
      </c>
      <c r="B35">
        <v>1</v>
      </c>
      <c r="C35">
        <v>16.9223</v>
      </c>
      <c r="D35">
        <v>20.313700000000001</v>
      </c>
      <c r="E35">
        <v>37.235999999999997</v>
      </c>
      <c r="F35">
        <v>54.541600000000003</v>
      </c>
      <c r="G35">
        <v>0</v>
      </c>
      <c r="H35">
        <v>131</v>
      </c>
      <c r="I35">
        <v>131</v>
      </c>
      <c r="J35">
        <v>131</v>
      </c>
      <c r="K35">
        <v>131</v>
      </c>
      <c r="L35">
        <v>0</v>
      </c>
      <c r="M35">
        <v>0</v>
      </c>
      <c r="N35">
        <v>2</v>
      </c>
      <c r="O35">
        <v>21.534416666666669</v>
      </c>
      <c r="P35">
        <v>20.048016666666669</v>
      </c>
      <c r="Q35">
        <v>41.582466666666669</v>
      </c>
      <c r="R35">
        <v>48.090766666666667</v>
      </c>
      <c r="S35">
        <v>49.177</v>
      </c>
      <c r="T35">
        <v>146</v>
      </c>
      <c r="U35">
        <v>148</v>
      </c>
      <c r="V35">
        <v>173</v>
      </c>
      <c r="W35">
        <v>117</v>
      </c>
      <c r="X35">
        <v>78.05</v>
      </c>
      <c r="Y35">
        <v>2</v>
      </c>
      <c r="Z35" t="s">
        <v>28</v>
      </c>
      <c r="AA35">
        <v>1</v>
      </c>
      <c r="AB35">
        <v>78.05</v>
      </c>
      <c r="AC35">
        <v>78.05</v>
      </c>
    </row>
    <row r="36" spans="1:29">
      <c r="A36">
        <v>35</v>
      </c>
      <c r="B36">
        <v>1</v>
      </c>
      <c r="C36">
        <v>19.9526</v>
      </c>
      <c r="D36">
        <v>22.341999999999999</v>
      </c>
      <c r="E36">
        <v>42.294600000000003</v>
      </c>
      <c r="F36">
        <v>51.988199999999999</v>
      </c>
      <c r="G36">
        <v>21.006</v>
      </c>
      <c r="H36">
        <v>86</v>
      </c>
      <c r="I36">
        <v>86</v>
      </c>
      <c r="J36">
        <v>89</v>
      </c>
      <c r="K36">
        <v>83</v>
      </c>
      <c r="L36">
        <v>0</v>
      </c>
      <c r="M36">
        <v>0</v>
      </c>
      <c r="N36">
        <v>2</v>
      </c>
      <c r="O36">
        <v>27.089100000000002</v>
      </c>
      <c r="P36">
        <v>42.776159999999997</v>
      </c>
      <c r="Q36">
        <v>69.865260000000006</v>
      </c>
      <c r="R36">
        <v>61.001700000000007</v>
      </c>
      <c r="S36">
        <v>12.630880000000001</v>
      </c>
      <c r="T36">
        <v>290.67</v>
      </c>
      <c r="U36">
        <v>209</v>
      </c>
      <c r="V36">
        <v>558</v>
      </c>
      <c r="W36">
        <v>142</v>
      </c>
      <c r="X36">
        <v>0</v>
      </c>
      <c r="Y36">
        <v>0</v>
      </c>
      <c r="Z36" t="s">
        <v>29</v>
      </c>
      <c r="AA36">
        <v>2</v>
      </c>
      <c r="AB36">
        <v>0</v>
      </c>
      <c r="AC36" t="s">
        <v>7</v>
      </c>
    </row>
    <row r="37" spans="1:29">
      <c r="A37">
        <v>36</v>
      </c>
      <c r="B37">
        <v>1</v>
      </c>
      <c r="C37">
        <v>19.959199999999999</v>
      </c>
      <c r="D37">
        <v>14.898199999999999</v>
      </c>
      <c r="E37">
        <v>34.857300000000002</v>
      </c>
      <c r="F37">
        <v>42.616300000000003</v>
      </c>
      <c r="G37">
        <v>49.155999999999999</v>
      </c>
      <c r="H37">
        <v>84.5</v>
      </c>
      <c r="I37">
        <v>84.5</v>
      </c>
      <c r="J37">
        <v>88</v>
      </c>
      <c r="K37">
        <v>81</v>
      </c>
      <c r="L37">
        <v>0</v>
      </c>
      <c r="M37">
        <v>0</v>
      </c>
      <c r="N37">
        <v>2</v>
      </c>
      <c r="O37">
        <v>20.005549999999999</v>
      </c>
      <c r="P37">
        <v>25.792216666666665</v>
      </c>
      <c r="Q37">
        <v>45.797750000000008</v>
      </c>
      <c r="R37">
        <v>56.056966666666661</v>
      </c>
      <c r="S37">
        <v>33.043716666666661</v>
      </c>
      <c r="T37">
        <v>110.5</v>
      </c>
      <c r="U37">
        <v>89</v>
      </c>
      <c r="V37">
        <v>189</v>
      </c>
      <c r="W37">
        <v>75</v>
      </c>
      <c r="X37">
        <v>65.209999999999994</v>
      </c>
      <c r="Y37">
        <v>1</v>
      </c>
      <c r="Z37" t="s">
        <v>37</v>
      </c>
      <c r="AA37">
        <v>5</v>
      </c>
      <c r="AB37">
        <v>65.209999999999994</v>
      </c>
      <c r="AC37">
        <v>65.209999999999994</v>
      </c>
    </row>
    <row r="38" spans="1:29">
      <c r="A38">
        <v>37</v>
      </c>
      <c r="B38">
        <v>1</v>
      </c>
      <c r="C38">
        <v>23.7486</v>
      </c>
      <c r="D38">
        <v>20.450099999999999</v>
      </c>
      <c r="E38">
        <v>44.198799999999999</v>
      </c>
      <c r="F38">
        <v>46.0548</v>
      </c>
      <c r="G38">
        <v>21.355</v>
      </c>
      <c r="H38">
        <v>105</v>
      </c>
      <c r="I38">
        <v>105</v>
      </c>
      <c r="J38">
        <v>107</v>
      </c>
      <c r="K38">
        <v>103</v>
      </c>
      <c r="L38">
        <v>0</v>
      </c>
      <c r="M38">
        <v>0</v>
      </c>
      <c r="N38">
        <v>2</v>
      </c>
      <c r="O38">
        <v>36.630716666666665</v>
      </c>
      <c r="P38">
        <v>31.689466666666664</v>
      </c>
      <c r="Q38">
        <v>68.320183333333333</v>
      </c>
      <c r="R38">
        <v>46.864366666666676</v>
      </c>
      <c r="S38">
        <v>21.2498</v>
      </c>
      <c r="T38">
        <v>270.86</v>
      </c>
      <c r="U38">
        <v>276</v>
      </c>
      <c r="V38">
        <v>390</v>
      </c>
      <c r="W38">
        <v>136</v>
      </c>
      <c r="X38">
        <v>163.88</v>
      </c>
      <c r="Y38">
        <v>2</v>
      </c>
      <c r="Z38" t="s">
        <v>28</v>
      </c>
      <c r="AA38">
        <v>1</v>
      </c>
      <c r="AB38">
        <v>163.88</v>
      </c>
      <c r="AC38">
        <v>163.88</v>
      </c>
    </row>
    <row r="39" spans="1:29">
      <c r="A39">
        <v>38</v>
      </c>
      <c r="B39">
        <v>1</v>
      </c>
      <c r="C39">
        <v>13.2041</v>
      </c>
      <c r="D39">
        <v>6.8244999999999996</v>
      </c>
      <c r="E39">
        <v>20.028600000000001</v>
      </c>
      <c r="F39">
        <v>34.182000000000002</v>
      </c>
      <c r="G39">
        <v>21.8</v>
      </c>
      <c r="H39">
        <v>83</v>
      </c>
      <c r="I39">
        <v>83</v>
      </c>
      <c r="J39">
        <v>83</v>
      </c>
      <c r="K39">
        <v>83</v>
      </c>
      <c r="L39">
        <v>0</v>
      </c>
      <c r="M39">
        <v>0</v>
      </c>
      <c r="N39">
        <v>2</v>
      </c>
      <c r="O39">
        <v>28.03296666666667</v>
      </c>
      <c r="P39">
        <v>24.571400000000001</v>
      </c>
      <c r="Q39">
        <v>52.604366666666671</v>
      </c>
      <c r="R39">
        <v>46.959166666666668</v>
      </c>
      <c r="S39">
        <v>15.951316666666665</v>
      </c>
      <c r="T39">
        <v>329.4</v>
      </c>
      <c r="U39">
        <v>350</v>
      </c>
      <c r="V39">
        <v>455</v>
      </c>
      <c r="W39">
        <v>161</v>
      </c>
      <c r="X39">
        <v>49.64</v>
      </c>
      <c r="Y39">
        <v>1</v>
      </c>
      <c r="Z39" t="s">
        <v>28</v>
      </c>
      <c r="AA39">
        <v>1</v>
      </c>
      <c r="AB39">
        <v>49.64</v>
      </c>
      <c r="AC39">
        <v>49.64</v>
      </c>
    </row>
    <row r="40" spans="1:29">
      <c r="A40">
        <v>39</v>
      </c>
      <c r="B40">
        <v>1</v>
      </c>
      <c r="C40">
        <v>8.6283999999999992</v>
      </c>
      <c r="D40">
        <v>26.7514</v>
      </c>
      <c r="E40">
        <v>35.379800000000003</v>
      </c>
      <c r="F40">
        <v>75.653099999999995</v>
      </c>
      <c r="G40">
        <v>7.51</v>
      </c>
      <c r="H40">
        <v>111</v>
      </c>
      <c r="I40">
        <v>111</v>
      </c>
      <c r="J40">
        <v>111</v>
      </c>
      <c r="K40">
        <v>111</v>
      </c>
      <c r="L40">
        <v>0</v>
      </c>
      <c r="M40">
        <v>0</v>
      </c>
      <c r="N40">
        <v>2</v>
      </c>
      <c r="O40">
        <v>17.162479999999999</v>
      </c>
      <c r="P40">
        <v>29.17794</v>
      </c>
      <c r="Q40">
        <v>46.340440000000001</v>
      </c>
      <c r="R40">
        <v>62.494960000000006</v>
      </c>
      <c r="S40">
        <v>19.443940000000005</v>
      </c>
      <c r="T40">
        <v>206.71</v>
      </c>
      <c r="U40">
        <v>132</v>
      </c>
      <c r="V40">
        <v>384</v>
      </c>
      <c r="W40">
        <v>113</v>
      </c>
      <c r="X40">
        <v>166.79</v>
      </c>
      <c r="Y40">
        <v>2</v>
      </c>
      <c r="Z40" t="s">
        <v>31</v>
      </c>
      <c r="AA40">
        <v>4</v>
      </c>
      <c r="AB40">
        <v>166.79</v>
      </c>
      <c r="AC40">
        <v>166.79</v>
      </c>
    </row>
    <row r="41" spans="1:29">
      <c r="A41">
        <v>40</v>
      </c>
      <c r="B41">
        <v>1</v>
      </c>
      <c r="C41">
        <v>13.4146</v>
      </c>
      <c r="D41">
        <v>23.607600000000001</v>
      </c>
      <c r="E41">
        <v>37.022100000000002</v>
      </c>
      <c r="F41">
        <v>63.779200000000003</v>
      </c>
      <c r="G41">
        <v>24.760999999999999</v>
      </c>
      <c r="H41">
        <v>121.5</v>
      </c>
      <c r="I41">
        <v>121.5</v>
      </c>
      <c r="J41">
        <v>122</v>
      </c>
      <c r="K41">
        <v>121</v>
      </c>
      <c r="L41">
        <v>16.91</v>
      </c>
      <c r="M41">
        <v>1</v>
      </c>
      <c r="N41">
        <v>2</v>
      </c>
      <c r="O41">
        <v>23.090871428571429</v>
      </c>
      <c r="P41">
        <v>36.690642857142862</v>
      </c>
      <c r="Q41">
        <v>59.781557142857146</v>
      </c>
      <c r="R41">
        <v>61.213285714285711</v>
      </c>
      <c r="S41">
        <v>162.18134285714288</v>
      </c>
      <c r="T41">
        <v>164.83</v>
      </c>
      <c r="U41">
        <v>169.5</v>
      </c>
      <c r="V41">
        <v>178</v>
      </c>
      <c r="W41">
        <v>147</v>
      </c>
      <c r="X41">
        <v>37.54</v>
      </c>
      <c r="Y41">
        <v>1</v>
      </c>
      <c r="Z41" t="s">
        <v>34</v>
      </c>
      <c r="AA41">
        <v>5</v>
      </c>
      <c r="AB41">
        <v>20.63</v>
      </c>
      <c r="AC41">
        <v>1.2199881726788881</v>
      </c>
    </row>
    <row r="42" spans="1:29">
      <c r="A42">
        <v>41</v>
      </c>
      <c r="B42">
        <v>1</v>
      </c>
      <c r="C42">
        <v>15.019399999999999</v>
      </c>
      <c r="D42">
        <v>15.3317</v>
      </c>
      <c r="E42">
        <v>30.351199999999999</v>
      </c>
      <c r="F42">
        <v>50.693100000000001</v>
      </c>
      <c r="G42">
        <v>63.929200000000002</v>
      </c>
      <c r="H42">
        <v>136.5</v>
      </c>
      <c r="I42">
        <v>136.5</v>
      </c>
      <c r="J42">
        <v>160</v>
      </c>
      <c r="K42">
        <v>113</v>
      </c>
      <c r="L42">
        <v>0</v>
      </c>
      <c r="M42">
        <v>0</v>
      </c>
      <c r="N42">
        <v>2</v>
      </c>
      <c r="O42">
        <v>30.915533333333332</v>
      </c>
      <c r="P42">
        <v>28.344566666666669</v>
      </c>
      <c r="Q42">
        <v>59.26006666666666</v>
      </c>
      <c r="R42">
        <v>47.961666666666666</v>
      </c>
      <c r="S42">
        <v>367.1303666666667</v>
      </c>
      <c r="T42">
        <v>180</v>
      </c>
      <c r="U42">
        <v>181</v>
      </c>
      <c r="V42">
        <v>224</v>
      </c>
      <c r="W42">
        <v>135</v>
      </c>
      <c r="X42">
        <v>200.86</v>
      </c>
      <c r="Y42">
        <v>2</v>
      </c>
      <c r="Z42" t="s">
        <v>28</v>
      </c>
      <c r="AA42">
        <v>1</v>
      </c>
      <c r="AB42">
        <v>200.86</v>
      </c>
      <c r="AC42">
        <v>200.86</v>
      </c>
    </row>
    <row r="43" spans="1:29">
      <c r="A43">
        <v>42</v>
      </c>
      <c r="B43">
        <v>1</v>
      </c>
      <c r="C43">
        <v>15.943</v>
      </c>
      <c r="D43">
        <v>13.300800000000001</v>
      </c>
      <c r="E43">
        <v>29.2438</v>
      </c>
      <c r="F43">
        <v>45.418599999999998</v>
      </c>
      <c r="G43">
        <v>15.176</v>
      </c>
      <c r="H43">
        <v>77</v>
      </c>
      <c r="I43">
        <v>77</v>
      </c>
      <c r="J43">
        <v>77</v>
      </c>
      <c r="K43">
        <v>77</v>
      </c>
      <c r="L43">
        <v>0</v>
      </c>
      <c r="M43">
        <v>0</v>
      </c>
      <c r="N43">
        <v>2</v>
      </c>
      <c r="O43">
        <v>30.038040000000002</v>
      </c>
      <c r="P43">
        <v>26.308100000000003</v>
      </c>
      <c r="Q43">
        <v>56.346120000000006</v>
      </c>
      <c r="R43">
        <v>46.155479999999997</v>
      </c>
      <c r="S43">
        <v>17.40915</v>
      </c>
      <c r="T43">
        <v>148.33000000000001</v>
      </c>
      <c r="U43">
        <v>144</v>
      </c>
      <c r="V43">
        <v>166</v>
      </c>
      <c r="W43">
        <v>136</v>
      </c>
      <c r="X43">
        <v>213.01</v>
      </c>
      <c r="Y43">
        <v>2</v>
      </c>
      <c r="Z43" t="s">
        <v>28</v>
      </c>
      <c r="AA43">
        <v>1</v>
      </c>
      <c r="AB43">
        <v>213.01</v>
      </c>
      <c r="AC43">
        <v>213.01</v>
      </c>
    </row>
    <row r="44" spans="1:29">
      <c r="A44">
        <v>43</v>
      </c>
      <c r="B44">
        <v>1</v>
      </c>
      <c r="C44">
        <v>18.902899999999999</v>
      </c>
      <c r="D44">
        <v>50.23</v>
      </c>
      <c r="E44">
        <v>69.132999999999996</v>
      </c>
      <c r="F44">
        <v>72.788899999999998</v>
      </c>
      <c r="G44">
        <v>8.0250000000000004</v>
      </c>
      <c r="H44">
        <v>105</v>
      </c>
      <c r="I44">
        <v>105</v>
      </c>
      <c r="J44">
        <v>115</v>
      </c>
      <c r="K44">
        <v>95</v>
      </c>
      <c r="L44">
        <v>0</v>
      </c>
      <c r="M44">
        <v>0</v>
      </c>
      <c r="N44">
        <v>2</v>
      </c>
      <c r="O44">
        <v>40.06433333333333</v>
      </c>
      <c r="P44">
        <v>43.711066666666675</v>
      </c>
      <c r="Q44">
        <v>83.77536666666667</v>
      </c>
      <c r="R44">
        <v>52.243966666666665</v>
      </c>
      <c r="S44">
        <v>5.5076000000000001</v>
      </c>
      <c r="T44">
        <v>277.83</v>
      </c>
      <c r="U44">
        <v>282</v>
      </c>
      <c r="V44">
        <v>313</v>
      </c>
      <c r="W44">
        <v>232</v>
      </c>
      <c r="X44">
        <v>142.57</v>
      </c>
      <c r="Y44">
        <v>2</v>
      </c>
      <c r="Z44" t="s">
        <v>31</v>
      </c>
      <c r="AA44">
        <v>4</v>
      </c>
      <c r="AB44">
        <v>142.57</v>
      </c>
      <c r="AC44">
        <v>142.57</v>
      </c>
    </row>
    <row r="45" spans="1:29">
      <c r="A45">
        <v>44</v>
      </c>
      <c r="B45">
        <v>1</v>
      </c>
      <c r="C45">
        <v>26.571100000000001</v>
      </c>
      <c r="D45">
        <v>27.180199999999999</v>
      </c>
      <c r="E45">
        <v>53.751300000000001</v>
      </c>
      <c r="F45">
        <v>50.505600000000001</v>
      </c>
      <c r="G45">
        <v>7.1829999999999998</v>
      </c>
      <c r="H45">
        <v>83.5</v>
      </c>
      <c r="I45">
        <v>83.5</v>
      </c>
      <c r="J45">
        <v>85</v>
      </c>
      <c r="K45">
        <v>82</v>
      </c>
      <c r="L45">
        <v>0</v>
      </c>
      <c r="M45">
        <v>0</v>
      </c>
      <c r="N45">
        <v>2</v>
      </c>
      <c r="O45">
        <v>34.017139999999998</v>
      </c>
      <c r="P45">
        <v>32.051040000000008</v>
      </c>
      <c r="Q45">
        <v>66.068179999999998</v>
      </c>
      <c r="R45">
        <v>48.611080000000001</v>
      </c>
      <c r="S45">
        <v>8.6563800000000022</v>
      </c>
      <c r="T45">
        <v>203</v>
      </c>
      <c r="U45">
        <v>129</v>
      </c>
      <c r="V45">
        <v>434</v>
      </c>
      <c r="W45">
        <v>80</v>
      </c>
      <c r="X45">
        <v>26.24</v>
      </c>
      <c r="Y45">
        <v>1</v>
      </c>
      <c r="Z45" t="s">
        <v>28</v>
      </c>
      <c r="AA45">
        <v>1</v>
      </c>
      <c r="AB45">
        <v>26.24</v>
      </c>
      <c r="AC45">
        <v>26.24</v>
      </c>
    </row>
    <row r="46" spans="1:29">
      <c r="A46">
        <v>45</v>
      </c>
      <c r="B46">
        <v>1</v>
      </c>
      <c r="C46">
        <v>14.752700000000001</v>
      </c>
      <c r="D46">
        <v>4.0663</v>
      </c>
      <c r="E46">
        <v>18.819099999999999</v>
      </c>
      <c r="F46">
        <v>19.438300000000002</v>
      </c>
      <c r="G46" t="s">
        <v>7</v>
      </c>
      <c r="H46">
        <v>82</v>
      </c>
      <c r="I46">
        <v>82</v>
      </c>
      <c r="J46">
        <v>82</v>
      </c>
      <c r="K46">
        <v>82</v>
      </c>
      <c r="L46">
        <v>289.69</v>
      </c>
      <c r="M46">
        <v>2</v>
      </c>
      <c r="N46">
        <v>2</v>
      </c>
      <c r="O46">
        <v>39.469059999999999</v>
      </c>
      <c r="P46">
        <v>19.913359999999997</v>
      </c>
      <c r="Q46">
        <v>59.382439999999995</v>
      </c>
      <c r="R46">
        <v>32.262919999999994</v>
      </c>
      <c r="S46">
        <v>10.20862</v>
      </c>
      <c r="T46">
        <v>409.5</v>
      </c>
      <c r="U46">
        <v>408.5</v>
      </c>
      <c r="V46">
        <v>431</v>
      </c>
      <c r="W46">
        <v>390</v>
      </c>
      <c r="X46">
        <v>2018.74</v>
      </c>
      <c r="Y46">
        <v>3</v>
      </c>
      <c r="Z46" t="s">
        <v>28</v>
      </c>
      <c r="AA46">
        <v>1</v>
      </c>
      <c r="AB46">
        <v>1729.05</v>
      </c>
      <c r="AC46">
        <v>5.968621630018295</v>
      </c>
    </row>
    <row r="47" spans="1:29">
      <c r="A47">
        <v>46</v>
      </c>
      <c r="B47">
        <v>1</v>
      </c>
      <c r="C47">
        <v>27.0107</v>
      </c>
      <c r="D47">
        <v>25.8459</v>
      </c>
      <c r="E47">
        <v>52.856499999999997</v>
      </c>
      <c r="F47">
        <v>48.9069</v>
      </c>
      <c r="G47">
        <v>5.468</v>
      </c>
      <c r="H47">
        <v>160</v>
      </c>
      <c r="I47">
        <v>160</v>
      </c>
      <c r="J47">
        <v>160</v>
      </c>
      <c r="K47">
        <v>160</v>
      </c>
      <c r="L47">
        <v>0</v>
      </c>
      <c r="M47">
        <v>0</v>
      </c>
      <c r="N47">
        <v>2</v>
      </c>
      <c r="O47">
        <v>48.127199999999995</v>
      </c>
      <c r="P47">
        <v>28.738033333333334</v>
      </c>
      <c r="Q47">
        <v>76.865183333333349</v>
      </c>
      <c r="R47">
        <v>37.316350000000007</v>
      </c>
      <c r="S47">
        <v>6.2161799999999996</v>
      </c>
      <c r="T47">
        <v>135.16999999999999</v>
      </c>
      <c r="U47">
        <v>125.5</v>
      </c>
      <c r="V47">
        <v>189</v>
      </c>
      <c r="W47">
        <v>96</v>
      </c>
      <c r="X47" t="s">
        <v>35</v>
      </c>
      <c r="Y47" t="s">
        <v>7</v>
      </c>
      <c r="Z47" t="s">
        <v>28</v>
      </c>
      <c r="AA47">
        <v>1</v>
      </c>
      <c r="AB47" t="s">
        <v>7</v>
      </c>
      <c r="AC47" t="e">
        <v>#VALUE!</v>
      </c>
    </row>
    <row r="48" spans="1:29">
      <c r="A48">
        <v>47</v>
      </c>
      <c r="B48">
        <v>1</v>
      </c>
      <c r="C48">
        <v>22.383299999999998</v>
      </c>
      <c r="D48">
        <v>18.896000000000001</v>
      </c>
      <c r="E48">
        <v>41.279299999999999</v>
      </c>
      <c r="F48">
        <v>45.862000000000002</v>
      </c>
      <c r="G48">
        <v>10.824999999999999</v>
      </c>
      <c r="H48">
        <v>111.5</v>
      </c>
      <c r="I48">
        <v>11.5</v>
      </c>
      <c r="J48">
        <v>112</v>
      </c>
      <c r="K48">
        <v>111</v>
      </c>
      <c r="L48">
        <v>111.28</v>
      </c>
      <c r="M48">
        <v>2</v>
      </c>
      <c r="N48">
        <v>2</v>
      </c>
      <c r="O48">
        <v>32.187460000000002</v>
      </c>
      <c r="P48">
        <v>20.138259999999999</v>
      </c>
      <c r="Q48">
        <v>52.325700000000005</v>
      </c>
      <c r="R48">
        <v>37.671939999999999</v>
      </c>
      <c r="S48">
        <v>10.447125</v>
      </c>
      <c r="T48">
        <v>203</v>
      </c>
      <c r="U48">
        <v>167</v>
      </c>
      <c r="V48">
        <v>328</v>
      </c>
      <c r="W48">
        <v>111</v>
      </c>
      <c r="X48">
        <v>201.87</v>
      </c>
      <c r="Y48">
        <v>2</v>
      </c>
      <c r="Z48" t="s">
        <v>28</v>
      </c>
      <c r="AA48">
        <v>1</v>
      </c>
      <c r="AB48">
        <v>90.59</v>
      </c>
      <c r="AC48">
        <v>0.81407260963335737</v>
      </c>
    </row>
    <row r="49" spans="1:29">
      <c r="A49">
        <v>48</v>
      </c>
      <c r="B49">
        <v>1</v>
      </c>
      <c r="C49">
        <v>19.334499999999998</v>
      </c>
      <c r="D49">
        <v>35.408200000000001</v>
      </c>
      <c r="E49">
        <v>54.742699999999999</v>
      </c>
      <c r="F49">
        <v>64.563100000000006</v>
      </c>
      <c r="G49" t="s">
        <v>7</v>
      </c>
      <c r="H49">
        <v>80</v>
      </c>
      <c r="I49">
        <v>80</v>
      </c>
      <c r="J49">
        <v>80</v>
      </c>
      <c r="K49">
        <v>80</v>
      </c>
      <c r="L49">
        <v>0</v>
      </c>
      <c r="M49">
        <v>0</v>
      </c>
      <c r="N49">
        <v>2</v>
      </c>
      <c r="O49">
        <v>24.711500000000001</v>
      </c>
      <c r="P49">
        <v>37.377299999999998</v>
      </c>
      <c r="Q49">
        <v>62.088799999999999</v>
      </c>
      <c r="R49">
        <v>60.028571428571425</v>
      </c>
      <c r="S49">
        <v>7.8157000000000005</v>
      </c>
      <c r="T49">
        <v>257.8</v>
      </c>
      <c r="U49">
        <v>227</v>
      </c>
      <c r="V49">
        <v>390</v>
      </c>
      <c r="W49">
        <v>161</v>
      </c>
      <c r="X49">
        <v>0</v>
      </c>
      <c r="Y49">
        <v>0</v>
      </c>
      <c r="Z49" t="s">
        <v>30</v>
      </c>
      <c r="AA49">
        <v>3</v>
      </c>
      <c r="AB49">
        <v>0</v>
      </c>
      <c r="AC49" t="s">
        <v>7</v>
      </c>
    </row>
    <row r="50" spans="1:29">
      <c r="A50">
        <v>49</v>
      </c>
      <c r="B50">
        <v>1</v>
      </c>
      <c r="C50">
        <v>19.767499999999998</v>
      </c>
      <c r="D50">
        <v>21.316299999999998</v>
      </c>
      <c r="E50">
        <v>41.083799999999997</v>
      </c>
      <c r="F50">
        <v>50.159799999999997</v>
      </c>
      <c r="G50">
        <v>9.4469999999999992</v>
      </c>
      <c r="H50">
        <v>86</v>
      </c>
      <c r="I50">
        <v>86</v>
      </c>
      <c r="J50">
        <v>86</v>
      </c>
      <c r="K50">
        <v>86</v>
      </c>
      <c r="L50">
        <v>0</v>
      </c>
      <c r="M50">
        <v>0</v>
      </c>
      <c r="N50">
        <v>2</v>
      </c>
      <c r="O50">
        <v>46.91254</v>
      </c>
      <c r="P50">
        <v>36.632620000000003</v>
      </c>
      <c r="Q50">
        <v>83.545159999999996</v>
      </c>
      <c r="R50">
        <v>43.597239999999992</v>
      </c>
      <c r="S50">
        <v>7.1402799999999997</v>
      </c>
      <c r="T50">
        <v>144.88</v>
      </c>
      <c r="U50">
        <v>141</v>
      </c>
      <c r="V50">
        <v>206</v>
      </c>
      <c r="W50">
        <v>86</v>
      </c>
      <c r="X50">
        <v>98.87</v>
      </c>
      <c r="Y50">
        <v>2</v>
      </c>
      <c r="Z50" t="s">
        <v>28</v>
      </c>
      <c r="AA50">
        <v>1</v>
      </c>
      <c r="AB50">
        <v>98.87</v>
      </c>
      <c r="AC50">
        <v>98.87</v>
      </c>
    </row>
    <row r="51" spans="1:29">
      <c r="A51">
        <v>50</v>
      </c>
      <c r="B51">
        <v>1</v>
      </c>
      <c r="C51">
        <v>22.293299999999999</v>
      </c>
      <c r="D51">
        <v>20.047899999999998</v>
      </c>
      <c r="E51">
        <v>42.341200000000001</v>
      </c>
      <c r="F51">
        <v>46.691699999999997</v>
      </c>
      <c r="G51">
        <v>8.3949999999999996</v>
      </c>
      <c r="H51">
        <v>86</v>
      </c>
      <c r="I51">
        <v>86</v>
      </c>
      <c r="J51">
        <v>90</v>
      </c>
      <c r="K51">
        <v>82</v>
      </c>
      <c r="L51">
        <v>6.98</v>
      </c>
      <c r="M51">
        <v>1</v>
      </c>
      <c r="N51">
        <v>2</v>
      </c>
      <c r="O51">
        <v>35.681000000000004</v>
      </c>
      <c r="P51">
        <v>20.945666666666668</v>
      </c>
      <c r="Q51">
        <v>56.626633333333338</v>
      </c>
      <c r="R51">
        <v>36.950533333333333</v>
      </c>
      <c r="S51">
        <v>5.9657000000000009</v>
      </c>
      <c r="T51">
        <v>203.43</v>
      </c>
      <c r="U51">
        <v>191</v>
      </c>
      <c r="V51">
        <v>242</v>
      </c>
      <c r="W51">
        <v>179</v>
      </c>
      <c r="X51">
        <v>7.41</v>
      </c>
      <c r="Y51">
        <v>1</v>
      </c>
      <c r="Z51" t="s">
        <v>29</v>
      </c>
      <c r="AA51">
        <v>2</v>
      </c>
      <c r="AB51">
        <v>0.42999999999999972</v>
      </c>
      <c r="AC51">
        <v>6.1604584527220584E-2</v>
      </c>
    </row>
    <row r="52" spans="1:29">
      <c r="A52">
        <v>51</v>
      </c>
      <c r="B52">
        <v>1</v>
      </c>
      <c r="C52">
        <v>15.2422</v>
      </c>
      <c r="D52">
        <v>19.904399999999999</v>
      </c>
      <c r="E52">
        <v>35.146599999999999</v>
      </c>
      <c r="F52">
        <v>56.342399999999998</v>
      </c>
      <c r="G52">
        <v>23.559000000000001</v>
      </c>
      <c r="H52">
        <v>93</v>
      </c>
      <c r="I52">
        <v>93</v>
      </c>
      <c r="J52">
        <v>93</v>
      </c>
      <c r="K52">
        <v>93</v>
      </c>
      <c r="L52">
        <v>7.41</v>
      </c>
      <c r="M52">
        <v>1</v>
      </c>
      <c r="N52">
        <v>2</v>
      </c>
      <c r="O52">
        <v>23.308633333333333</v>
      </c>
      <c r="P52">
        <v>23.8887</v>
      </c>
      <c r="Q52">
        <v>47.19736666666666</v>
      </c>
      <c r="R52">
        <v>50.303500000000007</v>
      </c>
      <c r="S52">
        <v>18.253320000000002</v>
      </c>
      <c r="T52">
        <v>221.67</v>
      </c>
      <c r="U52">
        <v>213</v>
      </c>
      <c r="V52">
        <v>241</v>
      </c>
      <c r="W52">
        <v>211</v>
      </c>
      <c r="X52">
        <v>5.29</v>
      </c>
      <c r="Y52">
        <v>1</v>
      </c>
      <c r="Z52" t="s">
        <v>29</v>
      </c>
      <c r="AA52">
        <v>2</v>
      </c>
      <c r="AB52">
        <v>-2.12</v>
      </c>
      <c r="AC52" t="s">
        <v>7</v>
      </c>
    </row>
    <row r="53" spans="1:29">
      <c r="A53">
        <v>52</v>
      </c>
      <c r="B53">
        <v>1</v>
      </c>
      <c r="C53">
        <v>20.005800000000001</v>
      </c>
      <c r="D53">
        <v>17.768599999999999</v>
      </c>
      <c r="E53">
        <v>37.7744</v>
      </c>
      <c r="F53">
        <v>47.1312</v>
      </c>
      <c r="G53">
        <v>9.2390000000000008</v>
      </c>
      <c r="H53">
        <v>86</v>
      </c>
      <c r="I53">
        <v>86</v>
      </c>
      <c r="J53">
        <v>108</v>
      </c>
      <c r="K53">
        <v>64</v>
      </c>
      <c r="L53">
        <v>0</v>
      </c>
      <c r="M53">
        <v>0</v>
      </c>
      <c r="N53">
        <v>2</v>
      </c>
      <c r="O53">
        <v>18.877033333333333</v>
      </c>
      <c r="P53">
        <v>26.556266666666669</v>
      </c>
      <c r="Q53">
        <v>45.433299999999996</v>
      </c>
      <c r="R53">
        <v>57.03458333333333</v>
      </c>
      <c r="S53">
        <v>16.300216666666667</v>
      </c>
      <c r="T53">
        <v>188.4</v>
      </c>
      <c r="U53">
        <v>222</v>
      </c>
      <c r="V53">
        <v>260</v>
      </c>
      <c r="W53">
        <v>103</v>
      </c>
      <c r="X53" t="s">
        <v>35</v>
      </c>
      <c r="Y53" t="s">
        <v>7</v>
      </c>
      <c r="Z53" t="s">
        <v>31</v>
      </c>
      <c r="AA53">
        <v>4</v>
      </c>
      <c r="AB53" t="s">
        <v>7</v>
      </c>
      <c r="AC53" t="e">
        <v>#VALUE!</v>
      </c>
    </row>
    <row r="54" spans="1:29">
      <c r="A54">
        <v>53</v>
      </c>
      <c r="B54">
        <v>1</v>
      </c>
      <c r="C54">
        <v>17.920500000000001</v>
      </c>
      <c r="D54">
        <v>15.924899999999999</v>
      </c>
      <c r="E54">
        <v>33.845399999999998</v>
      </c>
      <c r="F54">
        <v>47.064599999999999</v>
      </c>
      <c r="G54">
        <v>8.2010000000000005</v>
      </c>
      <c r="H54">
        <v>70.5</v>
      </c>
      <c r="I54">
        <v>70.5</v>
      </c>
      <c r="J54">
        <v>72</v>
      </c>
      <c r="K54">
        <v>69</v>
      </c>
      <c r="L54">
        <v>4.8</v>
      </c>
      <c r="M54">
        <v>1</v>
      </c>
      <c r="N54">
        <v>2</v>
      </c>
      <c r="O54">
        <v>21.384325</v>
      </c>
      <c r="P54">
        <v>44.065125000000002</v>
      </c>
      <c r="Q54">
        <v>65.449424999999991</v>
      </c>
      <c r="R54">
        <v>66.90232499999999</v>
      </c>
      <c r="S54">
        <v>8.1332249999999995</v>
      </c>
      <c r="T54">
        <v>125.67</v>
      </c>
      <c r="U54">
        <v>126</v>
      </c>
      <c r="V54">
        <v>138</v>
      </c>
      <c r="W54">
        <v>113</v>
      </c>
      <c r="X54">
        <v>0</v>
      </c>
      <c r="Y54">
        <v>0</v>
      </c>
      <c r="Z54" t="s">
        <v>29</v>
      </c>
      <c r="AA54">
        <v>2</v>
      </c>
      <c r="AB54">
        <v>-4.8</v>
      </c>
      <c r="AC54" t="s">
        <v>7</v>
      </c>
    </row>
    <row r="55" spans="1:29">
      <c r="A55">
        <v>54</v>
      </c>
      <c r="B55">
        <v>1</v>
      </c>
      <c r="C55">
        <v>21.415800000000001</v>
      </c>
      <c r="D55">
        <v>13.135</v>
      </c>
      <c r="E55">
        <v>34.550800000000002</v>
      </c>
      <c r="F55">
        <v>37.026400000000002</v>
      </c>
      <c r="G55">
        <v>19.062000000000001</v>
      </c>
      <c r="H55">
        <v>196</v>
      </c>
      <c r="I55">
        <v>196</v>
      </c>
      <c r="J55">
        <v>196</v>
      </c>
      <c r="K55">
        <v>196</v>
      </c>
      <c r="L55">
        <v>0</v>
      </c>
      <c r="M55">
        <v>0</v>
      </c>
      <c r="N55">
        <v>2</v>
      </c>
      <c r="O55">
        <v>16.405100000000001</v>
      </c>
      <c r="P55">
        <v>33.291966666666667</v>
      </c>
      <c r="Q55">
        <v>49.697083333333332</v>
      </c>
      <c r="R55">
        <v>67.365700000000004</v>
      </c>
      <c r="S55">
        <v>20.149324999999997</v>
      </c>
      <c r="T55">
        <v>216.8</v>
      </c>
      <c r="U55">
        <v>236</v>
      </c>
      <c r="V55">
        <v>292</v>
      </c>
      <c r="W55">
        <v>129</v>
      </c>
      <c r="X55">
        <v>0</v>
      </c>
      <c r="Y55">
        <v>0</v>
      </c>
      <c r="Z55" t="s">
        <v>29</v>
      </c>
      <c r="AA55">
        <v>2</v>
      </c>
      <c r="AB55">
        <v>0</v>
      </c>
      <c r="AC55" t="s">
        <v>7</v>
      </c>
    </row>
    <row r="56" spans="1:29">
      <c r="A56">
        <v>55</v>
      </c>
      <c r="B56">
        <v>1</v>
      </c>
      <c r="C56">
        <v>25.970199999999998</v>
      </c>
      <c r="D56">
        <v>25.012799999999999</v>
      </c>
      <c r="E56">
        <v>50.982999999999997</v>
      </c>
      <c r="F56">
        <v>48.278799999999997</v>
      </c>
      <c r="G56">
        <v>7.875</v>
      </c>
      <c r="H56">
        <v>99.5</v>
      </c>
      <c r="I56">
        <v>99.5</v>
      </c>
      <c r="J56">
        <v>107</v>
      </c>
      <c r="K56">
        <v>92</v>
      </c>
      <c r="L56">
        <v>0</v>
      </c>
      <c r="M56">
        <v>0</v>
      </c>
      <c r="N56">
        <v>2</v>
      </c>
      <c r="O56">
        <v>40.807959999999994</v>
      </c>
      <c r="P56">
        <v>31.824599999999997</v>
      </c>
      <c r="Q56">
        <v>72.632540000000006</v>
      </c>
      <c r="R56">
        <v>43.70458</v>
      </c>
      <c r="S56">
        <v>6.4668000000000001</v>
      </c>
      <c r="T56">
        <v>150.57</v>
      </c>
      <c r="U56">
        <v>147</v>
      </c>
      <c r="V56">
        <v>182</v>
      </c>
      <c r="W56">
        <v>115</v>
      </c>
      <c r="X56" t="s">
        <v>35</v>
      </c>
      <c r="Y56" t="s">
        <v>7</v>
      </c>
      <c r="Z56" t="s">
        <v>28</v>
      </c>
      <c r="AA56">
        <v>1</v>
      </c>
      <c r="AB56" t="s">
        <v>7</v>
      </c>
      <c r="AC56" t="e">
        <v>#VALUE!</v>
      </c>
    </row>
    <row r="57" spans="1:29">
      <c r="A57">
        <v>56</v>
      </c>
      <c r="B57">
        <v>1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>
        <v>0</v>
      </c>
      <c r="J57">
        <v>0</v>
      </c>
      <c r="K57">
        <v>0</v>
      </c>
      <c r="L57">
        <v>0</v>
      </c>
      <c r="M57" t="s">
        <v>35</v>
      </c>
      <c r="N57">
        <v>2</v>
      </c>
      <c r="O57" t="s">
        <v>7</v>
      </c>
      <c r="P57" t="s">
        <v>7</v>
      </c>
      <c r="Q57" t="s">
        <v>7</v>
      </c>
      <c r="R57" t="s">
        <v>7</v>
      </c>
      <c r="S57" t="s">
        <v>7</v>
      </c>
      <c r="T57" t="s">
        <v>7</v>
      </c>
      <c r="U57" t="s">
        <v>7</v>
      </c>
      <c r="V57" t="s">
        <v>7</v>
      </c>
      <c r="W57" t="s">
        <v>7</v>
      </c>
      <c r="X57" t="s">
        <v>35</v>
      </c>
      <c r="Y57" t="s">
        <v>7</v>
      </c>
      <c r="Z57" t="s">
        <v>35</v>
      </c>
      <c r="AA57">
        <v>5</v>
      </c>
      <c r="AB57" t="s">
        <v>7</v>
      </c>
      <c r="AC57" t="e">
        <v>#VALUE!</v>
      </c>
    </row>
    <row r="58" spans="1:29">
      <c r="A58">
        <v>57</v>
      </c>
      <c r="B58">
        <v>1</v>
      </c>
      <c r="C58">
        <v>30.860399999999998</v>
      </c>
      <c r="D58">
        <v>12.363200000000001</v>
      </c>
      <c r="E58">
        <v>43.223599999999998</v>
      </c>
      <c r="F58">
        <v>28.377600000000001</v>
      </c>
      <c r="G58">
        <v>7.9189999999999996</v>
      </c>
      <c r="H58">
        <v>118</v>
      </c>
      <c r="I58">
        <v>118</v>
      </c>
      <c r="J58">
        <v>118</v>
      </c>
      <c r="K58">
        <v>118</v>
      </c>
      <c r="L58">
        <v>0</v>
      </c>
      <c r="M58">
        <v>0</v>
      </c>
      <c r="N58">
        <v>2</v>
      </c>
      <c r="O58">
        <v>20.39405</v>
      </c>
      <c r="P58">
        <v>37.649866666666668</v>
      </c>
      <c r="Q58">
        <v>58.043933333333335</v>
      </c>
      <c r="R58">
        <v>64.552833333333339</v>
      </c>
      <c r="S58">
        <v>8.1409333333333329</v>
      </c>
      <c r="T58">
        <v>133.80000000000001</v>
      </c>
      <c r="U58">
        <v>138</v>
      </c>
      <c r="V58">
        <v>147</v>
      </c>
      <c r="W58">
        <v>118</v>
      </c>
      <c r="X58">
        <v>0</v>
      </c>
      <c r="Y58">
        <v>0</v>
      </c>
      <c r="Z58" t="s">
        <v>29</v>
      </c>
      <c r="AA58">
        <v>2</v>
      </c>
      <c r="AB58">
        <v>0</v>
      </c>
      <c r="AC58" t="s">
        <v>7</v>
      </c>
    </row>
    <row r="59" spans="1:29">
      <c r="A59">
        <v>58</v>
      </c>
      <c r="B59">
        <v>1</v>
      </c>
      <c r="C59">
        <v>17.955500000000001</v>
      </c>
      <c r="D59">
        <v>21.156500000000001</v>
      </c>
      <c r="E59">
        <v>39.112000000000002</v>
      </c>
      <c r="F59">
        <v>53.624499999999998</v>
      </c>
      <c r="G59">
        <v>18.992999999999999</v>
      </c>
      <c r="H59">
        <v>86</v>
      </c>
      <c r="I59">
        <v>86</v>
      </c>
      <c r="J59">
        <v>86</v>
      </c>
      <c r="K59">
        <v>86</v>
      </c>
      <c r="L59">
        <v>0</v>
      </c>
      <c r="M59">
        <v>0</v>
      </c>
      <c r="N59">
        <v>2</v>
      </c>
      <c r="O59">
        <v>22.567716666666666</v>
      </c>
      <c r="P59">
        <v>32.95988333333333</v>
      </c>
      <c r="Q59">
        <v>55.527633333333334</v>
      </c>
      <c r="R59">
        <v>58.646166666666659</v>
      </c>
      <c r="S59">
        <v>9.7608666666666668</v>
      </c>
      <c r="T59">
        <v>99.83</v>
      </c>
      <c r="U59">
        <v>99</v>
      </c>
      <c r="V59">
        <v>113</v>
      </c>
      <c r="W59">
        <v>91</v>
      </c>
      <c r="X59">
        <v>0</v>
      </c>
      <c r="Y59">
        <v>0</v>
      </c>
      <c r="Z59" t="s">
        <v>31</v>
      </c>
      <c r="AA59">
        <v>4</v>
      </c>
      <c r="AB59">
        <v>0</v>
      </c>
      <c r="AC59" t="s">
        <v>7</v>
      </c>
    </row>
    <row r="60" spans="1:29">
      <c r="A60">
        <v>59</v>
      </c>
      <c r="B60">
        <v>1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>
        <v>0</v>
      </c>
      <c r="J60">
        <v>0</v>
      </c>
      <c r="K60">
        <v>0</v>
      </c>
      <c r="L60">
        <v>0</v>
      </c>
      <c r="M60" t="s">
        <v>35</v>
      </c>
      <c r="N60">
        <v>2</v>
      </c>
      <c r="O60" t="s">
        <v>7</v>
      </c>
      <c r="P60" t="s">
        <v>7</v>
      </c>
      <c r="Q60" t="s">
        <v>7</v>
      </c>
      <c r="R60" t="s">
        <v>7</v>
      </c>
      <c r="S60" t="s">
        <v>7</v>
      </c>
      <c r="T60" t="s">
        <v>7</v>
      </c>
      <c r="U60" t="s">
        <v>7</v>
      </c>
      <c r="V60" t="s">
        <v>7</v>
      </c>
      <c r="W60" t="s">
        <v>7</v>
      </c>
      <c r="X60" t="s">
        <v>35</v>
      </c>
      <c r="Y60" t="s">
        <v>7</v>
      </c>
      <c r="Z60" t="s">
        <v>29</v>
      </c>
      <c r="AA60">
        <v>2</v>
      </c>
      <c r="AB60" t="s">
        <v>7</v>
      </c>
      <c r="AC60" t="e">
        <v>#VALUE!</v>
      </c>
    </row>
    <row r="61" spans="1:29">
      <c r="A61">
        <v>60</v>
      </c>
      <c r="B61">
        <v>1</v>
      </c>
      <c r="C61">
        <v>25.767299999999999</v>
      </c>
      <c r="D61">
        <v>50.9848</v>
      </c>
      <c r="E61">
        <v>76.751999999999995</v>
      </c>
      <c r="F61">
        <v>66.465299999999999</v>
      </c>
      <c r="G61">
        <v>6.29</v>
      </c>
      <c r="H61">
        <v>90</v>
      </c>
      <c r="I61">
        <v>90</v>
      </c>
      <c r="J61">
        <v>90</v>
      </c>
      <c r="K61">
        <v>90</v>
      </c>
      <c r="L61">
        <v>0</v>
      </c>
      <c r="M61">
        <v>0</v>
      </c>
      <c r="N61">
        <v>2</v>
      </c>
      <c r="O61">
        <v>40.365850000000002</v>
      </c>
      <c r="P61">
        <v>56.200250000000004</v>
      </c>
      <c r="Q61">
        <v>96.566174999999987</v>
      </c>
      <c r="R61">
        <v>58.483675000000005</v>
      </c>
      <c r="S61">
        <v>5.8903000000000008</v>
      </c>
      <c r="T61">
        <v>155.5</v>
      </c>
      <c r="U61">
        <v>152.5</v>
      </c>
      <c r="V61">
        <v>196</v>
      </c>
      <c r="W61">
        <v>121</v>
      </c>
      <c r="X61">
        <v>0</v>
      </c>
      <c r="Y61">
        <v>0</v>
      </c>
      <c r="Z61" t="s">
        <v>31</v>
      </c>
      <c r="AA61">
        <v>4</v>
      </c>
      <c r="AB61">
        <v>0</v>
      </c>
      <c r="AC61" t="s">
        <v>7</v>
      </c>
    </row>
    <row r="62" spans="1:29">
      <c r="A62">
        <v>61</v>
      </c>
      <c r="B62">
        <v>1</v>
      </c>
      <c r="C62">
        <v>20.4602</v>
      </c>
      <c r="D62">
        <v>20.264399999999998</v>
      </c>
      <c r="E62">
        <v>40.724600000000002</v>
      </c>
      <c r="F62">
        <v>49.709299999999999</v>
      </c>
      <c r="G62">
        <v>10.577</v>
      </c>
      <c r="H62">
        <v>126.14</v>
      </c>
      <c r="I62">
        <v>108</v>
      </c>
      <c r="J62">
        <v>200</v>
      </c>
      <c r="K62">
        <v>86</v>
      </c>
      <c r="L62">
        <v>0</v>
      </c>
      <c r="M62">
        <v>0</v>
      </c>
      <c r="N62">
        <v>2</v>
      </c>
      <c r="O62">
        <v>21.005166666666664</v>
      </c>
      <c r="P62">
        <v>22.967633333333335</v>
      </c>
      <c r="Q62">
        <v>43.972816666666667</v>
      </c>
      <c r="R62">
        <v>52.305383333333339</v>
      </c>
      <c r="S62">
        <v>14.240400000000001</v>
      </c>
      <c r="T62">
        <v>121.08</v>
      </c>
      <c r="U62">
        <v>129</v>
      </c>
      <c r="V62">
        <v>173</v>
      </c>
      <c r="W62">
        <v>26</v>
      </c>
      <c r="X62">
        <v>0</v>
      </c>
      <c r="Y62">
        <v>0</v>
      </c>
      <c r="Z62" t="s">
        <v>29</v>
      </c>
      <c r="AA62">
        <v>2</v>
      </c>
      <c r="AB62">
        <v>0</v>
      </c>
      <c r="AC62" t="s">
        <v>7</v>
      </c>
    </row>
    <row r="63" spans="1:29">
      <c r="A63">
        <v>62</v>
      </c>
      <c r="B63">
        <v>1</v>
      </c>
      <c r="C63">
        <v>18.569500000000001</v>
      </c>
      <c r="D63">
        <v>10.422800000000001</v>
      </c>
      <c r="E63">
        <v>28.9924</v>
      </c>
      <c r="F63">
        <v>35.579700000000003</v>
      </c>
      <c r="G63">
        <v>17.562999999999999</v>
      </c>
      <c r="H63">
        <v>176.5</v>
      </c>
      <c r="I63">
        <v>176.5</v>
      </c>
      <c r="J63">
        <v>182</v>
      </c>
      <c r="K63">
        <v>171</v>
      </c>
      <c r="L63">
        <v>0</v>
      </c>
      <c r="M63">
        <v>0</v>
      </c>
      <c r="N63">
        <v>2</v>
      </c>
      <c r="O63">
        <v>30.703179999999996</v>
      </c>
      <c r="P63">
        <v>25.357319999999998</v>
      </c>
      <c r="Q63">
        <v>56.060519999999997</v>
      </c>
      <c r="R63">
        <v>44.290919999999993</v>
      </c>
      <c r="S63">
        <v>16.148900000000001</v>
      </c>
      <c r="T63">
        <v>223.88</v>
      </c>
      <c r="U63">
        <v>245</v>
      </c>
      <c r="V63">
        <v>287</v>
      </c>
      <c r="W63">
        <v>147</v>
      </c>
      <c r="X63">
        <v>0</v>
      </c>
      <c r="Y63">
        <v>0</v>
      </c>
      <c r="Z63" t="s">
        <v>28</v>
      </c>
      <c r="AA63">
        <v>1</v>
      </c>
      <c r="AB63">
        <v>0</v>
      </c>
      <c r="AC63" t="s">
        <v>7</v>
      </c>
    </row>
    <row r="64" spans="1:29">
      <c r="A64">
        <v>63</v>
      </c>
      <c r="B64">
        <v>1</v>
      </c>
      <c r="C64">
        <v>14.0136</v>
      </c>
      <c r="D64" t="s">
        <v>7</v>
      </c>
      <c r="E64">
        <v>16.4314</v>
      </c>
      <c r="F64" t="s">
        <v>7</v>
      </c>
      <c r="G64">
        <v>40.840000000000003</v>
      </c>
      <c r="H64">
        <v>92</v>
      </c>
      <c r="I64">
        <v>92</v>
      </c>
      <c r="J64">
        <v>92</v>
      </c>
      <c r="K64">
        <v>92</v>
      </c>
      <c r="L64">
        <v>0</v>
      </c>
      <c r="M64">
        <v>0</v>
      </c>
      <c r="N64">
        <v>2</v>
      </c>
      <c r="O64">
        <v>15.447616666666667</v>
      </c>
      <c r="P64">
        <v>21.493133333333333</v>
      </c>
      <c r="Q64">
        <v>36.940766666666669</v>
      </c>
      <c r="R64" t="s">
        <v>54</v>
      </c>
      <c r="S64">
        <v>24.913440000000001</v>
      </c>
      <c r="T64">
        <v>112</v>
      </c>
      <c r="U64">
        <v>98</v>
      </c>
      <c r="V64">
        <v>159</v>
      </c>
      <c r="W64">
        <v>85</v>
      </c>
      <c r="X64">
        <v>0</v>
      </c>
      <c r="Y64">
        <v>0</v>
      </c>
      <c r="Z64" t="s">
        <v>29</v>
      </c>
      <c r="AA64">
        <v>2</v>
      </c>
      <c r="AB64">
        <v>0</v>
      </c>
      <c r="AC64" t="s">
        <v>7</v>
      </c>
    </row>
    <row r="65" spans="1:29">
      <c r="A65">
        <v>64</v>
      </c>
      <c r="B65">
        <v>1</v>
      </c>
      <c r="C65">
        <v>24.771599999999999</v>
      </c>
      <c r="D65">
        <v>18.958300000000001</v>
      </c>
      <c r="E65">
        <v>43.729900000000001</v>
      </c>
      <c r="F65">
        <v>43.279800000000002</v>
      </c>
      <c r="G65">
        <v>9.7560000000000002</v>
      </c>
      <c r="H65">
        <v>153</v>
      </c>
      <c r="I65">
        <v>153</v>
      </c>
      <c r="J65">
        <v>210</v>
      </c>
      <c r="K65">
        <v>96</v>
      </c>
      <c r="L65">
        <v>0</v>
      </c>
      <c r="M65">
        <v>0</v>
      </c>
      <c r="N65">
        <v>2</v>
      </c>
      <c r="O65">
        <v>33.724739999999997</v>
      </c>
      <c r="P65">
        <v>17.233219999999999</v>
      </c>
      <c r="Q65">
        <v>50.957920000000001</v>
      </c>
      <c r="R65">
        <v>31.076180000000001</v>
      </c>
      <c r="S65">
        <v>14.43234</v>
      </c>
      <c r="T65">
        <v>134.62</v>
      </c>
      <c r="U65">
        <v>132</v>
      </c>
      <c r="V65">
        <v>203</v>
      </c>
      <c r="W65">
        <v>72</v>
      </c>
      <c r="X65" t="s">
        <v>35</v>
      </c>
      <c r="Y65" t="s">
        <v>7</v>
      </c>
      <c r="Z65" t="s">
        <v>28</v>
      </c>
      <c r="AA65">
        <v>1</v>
      </c>
      <c r="AB65" t="s">
        <v>7</v>
      </c>
      <c r="AC65" t="e">
        <v>#VALUE!</v>
      </c>
    </row>
    <row r="66" spans="1:29">
      <c r="A66">
        <v>65</v>
      </c>
      <c r="B66">
        <v>1</v>
      </c>
      <c r="C66">
        <v>19.670100000000001</v>
      </c>
      <c r="D66">
        <v>6.9744000000000002</v>
      </c>
      <c r="E66">
        <v>26.644500000000001</v>
      </c>
      <c r="F66">
        <v>23.418199999999999</v>
      </c>
      <c r="G66">
        <v>14.25</v>
      </c>
      <c r="H66">
        <v>87</v>
      </c>
      <c r="I66">
        <v>87</v>
      </c>
      <c r="J66">
        <v>89</v>
      </c>
      <c r="K66">
        <v>85</v>
      </c>
      <c r="L66">
        <v>0</v>
      </c>
      <c r="M66">
        <v>0</v>
      </c>
      <c r="N66">
        <v>2</v>
      </c>
      <c r="O66" t="s">
        <v>7</v>
      </c>
      <c r="P66" t="s">
        <v>7</v>
      </c>
      <c r="Q66" t="s">
        <v>7</v>
      </c>
      <c r="R66" t="s">
        <v>7</v>
      </c>
      <c r="S66" t="s">
        <v>7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7</v>
      </c>
      <c r="Z66" t="s">
        <v>28</v>
      </c>
      <c r="AA66">
        <v>1</v>
      </c>
      <c r="AB66" t="s">
        <v>7</v>
      </c>
      <c r="AC66" t="e">
        <v>#VALUE!</v>
      </c>
    </row>
    <row r="67" spans="1:29">
      <c r="A67">
        <v>66</v>
      </c>
      <c r="B67">
        <v>1</v>
      </c>
      <c r="C67">
        <v>16.701499999999999</v>
      </c>
      <c r="D67">
        <v>9.8734999999999999</v>
      </c>
      <c r="E67">
        <v>26.5749</v>
      </c>
      <c r="F67">
        <v>36.008099999999999</v>
      </c>
      <c r="G67">
        <v>22.899000000000001</v>
      </c>
      <c r="H67">
        <v>108.67</v>
      </c>
      <c r="I67">
        <v>109</v>
      </c>
      <c r="J67">
        <v>112</v>
      </c>
      <c r="K67">
        <v>105</v>
      </c>
      <c r="L67">
        <v>0</v>
      </c>
      <c r="M67">
        <v>0</v>
      </c>
      <c r="N67">
        <v>2</v>
      </c>
      <c r="O67">
        <v>32.373950000000001</v>
      </c>
      <c r="P67">
        <v>34.187483333333333</v>
      </c>
      <c r="Q67">
        <v>66.561416666666659</v>
      </c>
      <c r="R67">
        <v>51.115883333333329</v>
      </c>
      <c r="S67">
        <v>14.580419999999998</v>
      </c>
      <c r="T67">
        <v>301.8</v>
      </c>
      <c r="U67">
        <v>324</v>
      </c>
      <c r="V67">
        <v>339</v>
      </c>
      <c r="W67">
        <v>258</v>
      </c>
      <c r="X67">
        <v>0</v>
      </c>
      <c r="Y67">
        <v>0</v>
      </c>
      <c r="Z67" t="s">
        <v>31</v>
      </c>
      <c r="AA67">
        <v>4</v>
      </c>
      <c r="AB67">
        <v>0</v>
      </c>
      <c r="AC67" t="s">
        <v>7</v>
      </c>
    </row>
    <row r="68" spans="1:29">
      <c r="A68">
        <v>67</v>
      </c>
      <c r="B68">
        <v>1</v>
      </c>
      <c r="C68" t="s">
        <v>35</v>
      </c>
      <c r="D68" t="s">
        <v>7</v>
      </c>
      <c r="E68" t="s">
        <v>7</v>
      </c>
      <c r="F68" t="s">
        <v>7</v>
      </c>
      <c r="G68" t="s">
        <v>7</v>
      </c>
      <c r="H68">
        <v>164</v>
      </c>
      <c r="I68">
        <v>165</v>
      </c>
      <c r="J68">
        <v>177</v>
      </c>
      <c r="K68">
        <v>150</v>
      </c>
      <c r="L68">
        <v>0</v>
      </c>
      <c r="M68">
        <v>0</v>
      </c>
      <c r="N68">
        <v>2</v>
      </c>
      <c r="O68" t="s">
        <v>7</v>
      </c>
      <c r="P68" t="s">
        <v>7</v>
      </c>
      <c r="Q68" t="s">
        <v>7</v>
      </c>
      <c r="R68" t="s">
        <v>7</v>
      </c>
      <c r="S68" t="s">
        <v>7</v>
      </c>
      <c r="T68">
        <v>152.4</v>
      </c>
      <c r="U68">
        <v>149</v>
      </c>
      <c r="V68">
        <v>167</v>
      </c>
      <c r="W68">
        <v>145</v>
      </c>
      <c r="X68">
        <v>0</v>
      </c>
      <c r="Y68" t="s">
        <v>7</v>
      </c>
      <c r="Z68" t="s">
        <v>31</v>
      </c>
      <c r="AA68">
        <v>4</v>
      </c>
      <c r="AB68" t="s">
        <v>7</v>
      </c>
      <c r="AC68" t="e">
        <v>#VALUE!</v>
      </c>
    </row>
    <row r="69" spans="1:29">
      <c r="A69">
        <v>68</v>
      </c>
      <c r="B69">
        <v>1</v>
      </c>
      <c r="C69" t="s">
        <v>35</v>
      </c>
      <c r="D69" t="s">
        <v>7</v>
      </c>
      <c r="E69" t="s">
        <v>7</v>
      </c>
      <c r="F69" t="s">
        <v>7</v>
      </c>
      <c r="G69" t="s">
        <v>7</v>
      </c>
      <c r="H69">
        <v>104.5</v>
      </c>
      <c r="I69">
        <v>104.5</v>
      </c>
      <c r="J69">
        <v>106</v>
      </c>
      <c r="K69">
        <v>103</v>
      </c>
      <c r="L69">
        <v>0</v>
      </c>
      <c r="M69">
        <v>0</v>
      </c>
      <c r="N69">
        <v>2</v>
      </c>
      <c r="O69" t="s">
        <v>7</v>
      </c>
      <c r="P69" t="s">
        <v>7</v>
      </c>
      <c r="Q69" t="s">
        <v>7</v>
      </c>
      <c r="R69" t="s">
        <v>7</v>
      </c>
      <c r="S69" t="s">
        <v>7</v>
      </c>
      <c r="T69">
        <v>158.88888888888889</v>
      </c>
      <c r="U69">
        <v>143</v>
      </c>
      <c r="V69">
        <v>268</v>
      </c>
      <c r="W69">
        <v>81</v>
      </c>
      <c r="X69">
        <v>150.35499999999999</v>
      </c>
      <c r="Y69">
        <v>2</v>
      </c>
      <c r="Z69" t="s">
        <v>28</v>
      </c>
      <c r="AA69">
        <v>1</v>
      </c>
      <c r="AB69">
        <v>150.35499999999999</v>
      </c>
      <c r="AC69">
        <v>150.35499999999999</v>
      </c>
    </row>
    <row r="70" spans="1:29">
      <c r="A70">
        <v>69</v>
      </c>
      <c r="B70">
        <v>1</v>
      </c>
      <c r="C70" t="s">
        <v>35</v>
      </c>
      <c r="D70" t="s">
        <v>7</v>
      </c>
      <c r="E70" t="s">
        <v>7</v>
      </c>
      <c r="F70" t="s">
        <v>7</v>
      </c>
      <c r="G70" t="s">
        <v>7</v>
      </c>
      <c r="H70">
        <v>204</v>
      </c>
      <c r="I70">
        <v>204</v>
      </c>
      <c r="J70">
        <v>204</v>
      </c>
      <c r="K70">
        <v>204</v>
      </c>
      <c r="L70">
        <v>4.5780000000000003</v>
      </c>
      <c r="M70">
        <v>1</v>
      </c>
      <c r="N70">
        <v>2</v>
      </c>
      <c r="O70" t="e">
        <v>#DIV/0!</v>
      </c>
      <c r="P70" t="s">
        <v>7</v>
      </c>
      <c r="Q70" t="s">
        <v>7</v>
      </c>
      <c r="R70" t="s">
        <v>7</v>
      </c>
      <c r="S70" t="s">
        <v>7</v>
      </c>
      <c r="T70">
        <v>169</v>
      </c>
      <c r="U70">
        <v>155</v>
      </c>
      <c r="V70">
        <v>217</v>
      </c>
      <c r="W70">
        <v>138</v>
      </c>
      <c r="X70">
        <v>20.507999999999999</v>
      </c>
      <c r="Y70">
        <v>1</v>
      </c>
      <c r="Z70" t="s">
        <v>29</v>
      </c>
      <c r="AA70">
        <v>2</v>
      </c>
      <c r="AB70">
        <v>15.93</v>
      </c>
      <c r="AC70">
        <v>3.4796854521625162</v>
      </c>
    </row>
    <row r="71" spans="1:29">
      <c r="A71">
        <v>70</v>
      </c>
      <c r="B71">
        <v>1</v>
      </c>
      <c r="C71" t="s">
        <v>35</v>
      </c>
      <c r="D71" t="s">
        <v>7</v>
      </c>
      <c r="E71" t="s">
        <v>7</v>
      </c>
      <c r="F71" t="s">
        <v>7</v>
      </c>
      <c r="G71" t="s">
        <v>7</v>
      </c>
      <c r="H71">
        <v>83.5</v>
      </c>
      <c r="I71">
        <v>83.5</v>
      </c>
      <c r="J71">
        <v>88</v>
      </c>
      <c r="K71">
        <v>79</v>
      </c>
      <c r="L71">
        <v>0</v>
      </c>
      <c r="M71">
        <v>0</v>
      </c>
      <c r="N71">
        <v>2</v>
      </c>
      <c r="O71" t="s">
        <v>7</v>
      </c>
      <c r="P71" t="s">
        <v>7</v>
      </c>
      <c r="Q71" t="s">
        <v>7</v>
      </c>
      <c r="R71" t="s">
        <v>7</v>
      </c>
      <c r="S71" t="s">
        <v>7</v>
      </c>
      <c r="T71">
        <v>270.77777777777777</v>
      </c>
      <c r="U71">
        <v>278</v>
      </c>
      <c r="V71">
        <v>302</v>
      </c>
      <c r="W71">
        <v>185</v>
      </c>
      <c r="X71">
        <v>0</v>
      </c>
      <c r="Y71">
        <v>0</v>
      </c>
      <c r="Z71" t="s">
        <v>31</v>
      </c>
      <c r="AA71">
        <v>4</v>
      </c>
      <c r="AB71">
        <v>0</v>
      </c>
      <c r="AC71" t="s">
        <v>7</v>
      </c>
    </row>
    <row r="72" spans="1:29">
      <c r="A72">
        <v>71</v>
      </c>
      <c r="B72">
        <v>1</v>
      </c>
      <c r="C72" t="s">
        <v>35</v>
      </c>
      <c r="D72" t="s">
        <v>7</v>
      </c>
      <c r="E72" t="s">
        <v>7</v>
      </c>
      <c r="F72" t="s">
        <v>7</v>
      </c>
      <c r="G72" t="s">
        <v>7</v>
      </c>
      <c r="H72">
        <v>94</v>
      </c>
      <c r="I72">
        <v>94</v>
      </c>
      <c r="J72">
        <v>94</v>
      </c>
      <c r="K72">
        <v>94</v>
      </c>
      <c r="L72">
        <v>0</v>
      </c>
      <c r="M72">
        <v>0</v>
      </c>
      <c r="N72">
        <v>2</v>
      </c>
      <c r="O72" t="s">
        <v>7</v>
      </c>
      <c r="P72" t="s">
        <v>7</v>
      </c>
      <c r="Q72" t="s">
        <v>7</v>
      </c>
      <c r="R72" t="s">
        <v>7</v>
      </c>
      <c r="S72" t="s">
        <v>7</v>
      </c>
      <c r="T72">
        <v>178.5</v>
      </c>
      <c r="U72">
        <v>178</v>
      </c>
      <c r="V72">
        <v>254</v>
      </c>
      <c r="W72">
        <v>104</v>
      </c>
      <c r="X72">
        <v>0</v>
      </c>
      <c r="Y72">
        <v>0</v>
      </c>
      <c r="Z72" t="s">
        <v>31</v>
      </c>
      <c r="AA72">
        <v>4</v>
      </c>
      <c r="AB72">
        <v>0</v>
      </c>
      <c r="AC72" t="s">
        <v>7</v>
      </c>
    </row>
    <row r="73" spans="1:29">
      <c r="A73">
        <v>72</v>
      </c>
      <c r="B73">
        <v>1</v>
      </c>
      <c r="C73" t="s">
        <v>35</v>
      </c>
      <c r="D73" t="s">
        <v>7</v>
      </c>
      <c r="E73" t="s">
        <v>7</v>
      </c>
      <c r="F73" t="s">
        <v>7</v>
      </c>
      <c r="G73" t="s">
        <v>7</v>
      </c>
      <c r="H73">
        <v>93</v>
      </c>
      <c r="I73">
        <v>93</v>
      </c>
      <c r="J73">
        <v>93</v>
      </c>
      <c r="K73">
        <v>93</v>
      </c>
      <c r="L73">
        <v>0</v>
      </c>
      <c r="M73">
        <v>0</v>
      </c>
      <c r="N73">
        <v>2</v>
      </c>
      <c r="O73" t="s">
        <v>7</v>
      </c>
      <c r="P73" t="s">
        <v>7</v>
      </c>
      <c r="Q73" t="s">
        <v>7</v>
      </c>
      <c r="R73" t="s">
        <v>7</v>
      </c>
      <c r="S73" t="s">
        <v>7</v>
      </c>
      <c r="T73">
        <v>117.85714285714286</v>
      </c>
      <c r="U73">
        <v>112</v>
      </c>
      <c r="V73">
        <v>140</v>
      </c>
      <c r="W73">
        <v>107</v>
      </c>
      <c r="X73" t="s">
        <v>35</v>
      </c>
      <c r="Y73" t="s">
        <v>7</v>
      </c>
      <c r="Z73" t="s">
        <v>30</v>
      </c>
      <c r="AA73">
        <v>3</v>
      </c>
      <c r="AB73" t="s">
        <v>7</v>
      </c>
      <c r="AC73" t="e">
        <v>#VALUE!</v>
      </c>
    </row>
    <row r="74" spans="1:29">
      <c r="A74">
        <v>73</v>
      </c>
      <c r="B74">
        <v>1</v>
      </c>
      <c r="C74" t="s">
        <v>35</v>
      </c>
      <c r="D74" t="s">
        <v>7</v>
      </c>
      <c r="E74" t="s">
        <v>7</v>
      </c>
      <c r="F74" t="s">
        <v>7</v>
      </c>
      <c r="G74" t="s">
        <v>7</v>
      </c>
      <c r="H74">
        <v>85.5</v>
      </c>
      <c r="I74">
        <v>85.5</v>
      </c>
      <c r="J74">
        <v>89</v>
      </c>
      <c r="K74">
        <v>82</v>
      </c>
      <c r="L74">
        <v>0</v>
      </c>
      <c r="M74">
        <v>0</v>
      </c>
      <c r="N74">
        <v>2</v>
      </c>
      <c r="O74" t="s">
        <v>7</v>
      </c>
      <c r="P74" t="s">
        <v>7</v>
      </c>
      <c r="Q74" t="s">
        <v>7</v>
      </c>
      <c r="R74" t="s">
        <v>7</v>
      </c>
      <c r="S74" t="s">
        <v>7</v>
      </c>
      <c r="T74">
        <v>91.333333333333329</v>
      </c>
      <c r="U74">
        <v>85.5</v>
      </c>
      <c r="V74">
        <v>109</v>
      </c>
      <c r="W74">
        <v>81</v>
      </c>
      <c r="X74">
        <v>0</v>
      </c>
      <c r="Y74">
        <v>0</v>
      </c>
      <c r="Z74" t="s">
        <v>28</v>
      </c>
      <c r="AA74">
        <v>1</v>
      </c>
      <c r="AB74">
        <v>0</v>
      </c>
      <c r="AC74" t="s">
        <v>7</v>
      </c>
    </row>
    <row r="75" spans="1:29">
      <c r="A75">
        <v>74</v>
      </c>
      <c r="B75">
        <v>1</v>
      </c>
      <c r="C75" t="s">
        <v>35</v>
      </c>
      <c r="D75" t="s">
        <v>7</v>
      </c>
      <c r="E75" t="s">
        <v>7</v>
      </c>
      <c r="F75" t="s">
        <v>7</v>
      </c>
      <c r="G75" t="s">
        <v>7</v>
      </c>
      <c r="H75">
        <v>83</v>
      </c>
      <c r="I75">
        <v>83</v>
      </c>
      <c r="J75">
        <v>83</v>
      </c>
      <c r="K75">
        <v>83</v>
      </c>
      <c r="L75">
        <v>0</v>
      </c>
      <c r="M75">
        <v>0</v>
      </c>
      <c r="N75">
        <v>2</v>
      </c>
      <c r="O75" t="s">
        <v>7</v>
      </c>
      <c r="P75" t="s">
        <v>7</v>
      </c>
      <c r="Q75" t="s">
        <v>7</v>
      </c>
      <c r="R75" t="s">
        <v>7</v>
      </c>
      <c r="S75" t="s">
        <v>7</v>
      </c>
      <c r="T75">
        <v>102.33333333333333</v>
      </c>
      <c r="U75">
        <v>98.5</v>
      </c>
      <c r="V75">
        <v>144</v>
      </c>
      <c r="W75">
        <v>82</v>
      </c>
      <c r="X75">
        <v>0</v>
      </c>
      <c r="Y75">
        <v>0</v>
      </c>
      <c r="Z75" t="s">
        <v>29</v>
      </c>
      <c r="AA75">
        <v>2</v>
      </c>
      <c r="AB75">
        <v>0</v>
      </c>
      <c r="AC75" t="s">
        <v>7</v>
      </c>
    </row>
    <row r="76" spans="1:29">
      <c r="A76">
        <v>75</v>
      </c>
      <c r="B76">
        <v>1</v>
      </c>
      <c r="C76" t="s">
        <v>35</v>
      </c>
      <c r="D76" t="s">
        <v>7</v>
      </c>
      <c r="E76" t="s">
        <v>7</v>
      </c>
      <c r="F76" t="s">
        <v>7</v>
      </c>
      <c r="G76" t="s">
        <v>7</v>
      </c>
      <c r="H76">
        <v>92</v>
      </c>
      <c r="I76">
        <v>92</v>
      </c>
      <c r="J76">
        <v>92</v>
      </c>
      <c r="K76">
        <v>92</v>
      </c>
      <c r="L76">
        <v>0</v>
      </c>
      <c r="M76">
        <v>0</v>
      </c>
      <c r="N76">
        <v>2</v>
      </c>
      <c r="O76" t="s">
        <v>7</v>
      </c>
      <c r="P76" t="s">
        <v>7</v>
      </c>
      <c r="Q76" t="s">
        <v>7</v>
      </c>
      <c r="R76" t="s">
        <v>7</v>
      </c>
      <c r="S76" t="s">
        <v>7</v>
      </c>
      <c r="T76">
        <v>180.33333333333334</v>
      </c>
      <c r="U76">
        <v>182</v>
      </c>
      <c r="V76">
        <v>188</v>
      </c>
      <c r="W76">
        <v>171</v>
      </c>
      <c r="X76">
        <v>0</v>
      </c>
      <c r="Y76">
        <v>0</v>
      </c>
      <c r="Z76" t="s">
        <v>29</v>
      </c>
      <c r="AA76">
        <v>2</v>
      </c>
      <c r="AB76">
        <v>0</v>
      </c>
      <c r="AC76" t="s">
        <v>7</v>
      </c>
    </row>
    <row r="77" spans="1:29">
      <c r="A77">
        <v>76</v>
      </c>
      <c r="B77">
        <v>1</v>
      </c>
      <c r="C77" t="s">
        <v>35</v>
      </c>
      <c r="D77" t="s">
        <v>7</v>
      </c>
      <c r="E77" t="s">
        <v>7</v>
      </c>
      <c r="F77" t="s">
        <v>7</v>
      </c>
      <c r="G77" t="s">
        <v>7</v>
      </c>
      <c r="H77">
        <v>120.66666666666667</v>
      </c>
      <c r="I77">
        <v>135</v>
      </c>
      <c r="J77">
        <v>140</v>
      </c>
      <c r="K77">
        <v>87</v>
      </c>
      <c r="L77">
        <v>0</v>
      </c>
      <c r="M77">
        <v>0</v>
      </c>
      <c r="N77">
        <v>2</v>
      </c>
      <c r="O77" t="s">
        <v>7</v>
      </c>
      <c r="P77" t="s">
        <v>7</v>
      </c>
      <c r="Q77" t="s">
        <v>7</v>
      </c>
      <c r="R77" t="s">
        <v>7</v>
      </c>
      <c r="S77" t="s">
        <v>7</v>
      </c>
      <c r="T77">
        <v>158</v>
      </c>
      <c r="U77">
        <v>153</v>
      </c>
      <c r="V77">
        <v>220</v>
      </c>
      <c r="W77">
        <v>104</v>
      </c>
      <c r="X77">
        <v>32.31</v>
      </c>
      <c r="Y77">
        <v>1</v>
      </c>
      <c r="Z77" t="s">
        <v>28</v>
      </c>
      <c r="AA77">
        <v>1</v>
      </c>
      <c r="AB77">
        <v>32.31</v>
      </c>
      <c r="AC77">
        <v>32.31</v>
      </c>
    </row>
    <row r="78" spans="1:29">
      <c r="A78">
        <v>77</v>
      </c>
      <c r="B78">
        <v>1</v>
      </c>
      <c r="C78" t="s">
        <v>35</v>
      </c>
      <c r="D78" t="s">
        <v>7</v>
      </c>
      <c r="E78" t="s">
        <v>7</v>
      </c>
      <c r="F78" t="s">
        <v>7</v>
      </c>
      <c r="G78" t="s">
        <v>7</v>
      </c>
      <c r="H78">
        <v>101.33333333333333</v>
      </c>
      <c r="I78">
        <v>107</v>
      </c>
      <c r="J78">
        <v>126</v>
      </c>
      <c r="K78">
        <v>71</v>
      </c>
      <c r="L78">
        <v>0</v>
      </c>
      <c r="M78">
        <v>0</v>
      </c>
      <c r="N78">
        <v>2</v>
      </c>
      <c r="O78" t="s">
        <v>7</v>
      </c>
      <c r="P78" t="s">
        <v>7</v>
      </c>
      <c r="Q78" t="s">
        <v>7</v>
      </c>
      <c r="R78" t="s">
        <v>7</v>
      </c>
      <c r="S78" t="s">
        <v>7</v>
      </c>
      <c r="T78">
        <v>144</v>
      </c>
      <c r="U78">
        <v>124</v>
      </c>
      <c r="V78">
        <v>196</v>
      </c>
      <c r="W78">
        <v>112</v>
      </c>
      <c r="X78">
        <v>0</v>
      </c>
      <c r="Y78">
        <v>0</v>
      </c>
      <c r="Z78" t="s">
        <v>31</v>
      </c>
      <c r="AA78">
        <v>4</v>
      </c>
      <c r="AB78">
        <v>0</v>
      </c>
      <c r="AC78" t="s">
        <v>7</v>
      </c>
    </row>
    <row r="79" spans="1:29">
      <c r="A79">
        <v>78</v>
      </c>
      <c r="B79">
        <v>1</v>
      </c>
      <c r="C79" t="s">
        <v>35</v>
      </c>
      <c r="D79" t="s">
        <v>7</v>
      </c>
      <c r="E79" t="s">
        <v>7</v>
      </c>
      <c r="F79" t="s">
        <v>7</v>
      </c>
      <c r="G79" t="s">
        <v>7</v>
      </c>
      <c r="H79">
        <v>112.5</v>
      </c>
      <c r="I79">
        <v>112.5</v>
      </c>
      <c r="J79">
        <v>116</v>
      </c>
      <c r="K79">
        <v>109</v>
      </c>
      <c r="L79">
        <v>0</v>
      </c>
      <c r="M79">
        <v>0</v>
      </c>
      <c r="N79">
        <v>2</v>
      </c>
      <c r="O79" t="s">
        <v>7</v>
      </c>
      <c r="P79" t="s">
        <v>7</v>
      </c>
      <c r="Q79" t="s">
        <v>7</v>
      </c>
      <c r="R79" t="s">
        <v>7</v>
      </c>
      <c r="S79" t="s">
        <v>7</v>
      </c>
      <c r="T79">
        <v>156.19999999999999</v>
      </c>
      <c r="U79">
        <v>145</v>
      </c>
      <c r="V79">
        <v>198</v>
      </c>
      <c r="W79">
        <v>125</v>
      </c>
      <c r="X79">
        <v>0</v>
      </c>
      <c r="Y79">
        <v>0</v>
      </c>
      <c r="Z79" t="s">
        <v>29</v>
      </c>
      <c r="AA79">
        <v>2</v>
      </c>
      <c r="AB79">
        <v>0</v>
      </c>
      <c r="AC79" t="s">
        <v>7</v>
      </c>
    </row>
    <row r="80" spans="1:29">
      <c r="A80">
        <v>79</v>
      </c>
      <c r="B80">
        <v>1</v>
      </c>
      <c r="C80" t="s">
        <v>35</v>
      </c>
      <c r="D80" t="s">
        <v>7</v>
      </c>
      <c r="E80" t="s">
        <v>7</v>
      </c>
      <c r="F80" t="s">
        <v>7</v>
      </c>
      <c r="G80" t="s">
        <v>7</v>
      </c>
      <c r="H80">
        <v>106.5</v>
      </c>
      <c r="I80">
        <v>106.5</v>
      </c>
      <c r="J80">
        <v>112</v>
      </c>
      <c r="K80">
        <v>101</v>
      </c>
      <c r="L80">
        <v>0</v>
      </c>
      <c r="M80">
        <v>0</v>
      </c>
      <c r="N80">
        <v>2</v>
      </c>
      <c r="O80" t="s">
        <v>7</v>
      </c>
      <c r="P80" t="s">
        <v>7</v>
      </c>
      <c r="Q80" t="s">
        <v>7</v>
      </c>
      <c r="R80" t="s">
        <v>7</v>
      </c>
      <c r="S80" t="s">
        <v>7</v>
      </c>
      <c r="T80">
        <v>92.75</v>
      </c>
      <c r="U80">
        <v>90.5</v>
      </c>
      <c r="V80">
        <v>120</v>
      </c>
      <c r="W80">
        <v>70</v>
      </c>
      <c r="X80">
        <v>21.79</v>
      </c>
      <c r="Y80">
        <v>1</v>
      </c>
      <c r="Z80" t="s">
        <v>30</v>
      </c>
      <c r="AA80">
        <v>3</v>
      </c>
      <c r="AB80">
        <v>21.79</v>
      </c>
      <c r="AC80">
        <v>21.79</v>
      </c>
    </row>
    <row r="81" spans="1:29">
      <c r="A81">
        <v>80</v>
      </c>
      <c r="B81">
        <v>1</v>
      </c>
      <c r="C81" t="s">
        <v>35</v>
      </c>
      <c r="D81" t="s">
        <v>7</v>
      </c>
      <c r="E81" t="s">
        <v>7</v>
      </c>
      <c r="F81" t="s">
        <v>7</v>
      </c>
      <c r="G81" t="s">
        <v>7</v>
      </c>
      <c r="H81">
        <v>96</v>
      </c>
      <c r="I81">
        <v>96</v>
      </c>
      <c r="J81">
        <v>96</v>
      </c>
      <c r="K81">
        <v>96</v>
      </c>
      <c r="L81">
        <v>0</v>
      </c>
      <c r="M81">
        <v>0</v>
      </c>
      <c r="N81">
        <v>2</v>
      </c>
      <c r="O81" t="s">
        <v>7</v>
      </c>
      <c r="P81" t="s">
        <v>7</v>
      </c>
      <c r="Q81" t="s">
        <v>7</v>
      </c>
      <c r="R81" t="s">
        <v>7</v>
      </c>
      <c r="S81" t="s">
        <v>7</v>
      </c>
      <c r="T81">
        <v>227.33333333333334</v>
      </c>
      <c r="U81">
        <v>194</v>
      </c>
      <c r="V81">
        <v>324</v>
      </c>
      <c r="W81">
        <v>185</v>
      </c>
      <c r="X81">
        <v>385.07</v>
      </c>
      <c r="Y81">
        <v>2</v>
      </c>
      <c r="Z81" t="s">
        <v>31</v>
      </c>
      <c r="AA81">
        <v>4</v>
      </c>
      <c r="AB81">
        <v>385.07</v>
      </c>
      <c r="AC81">
        <v>385.07</v>
      </c>
    </row>
    <row r="82" spans="1:29">
      <c r="A82">
        <v>81</v>
      </c>
      <c r="B82">
        <v>1</v>
      </c>
      <c r="C82" t="s">
        <v>35</v>
      </c>
      <c r="D82" t="s">
        <v>7</v>
      </c>
      <c r="E82" t="s">
        <v>7</v>
      </c>
      <c r="F82" t="s">
        <v>7</v>
      </c>
      <c r="G82" t="s">
        <v>7</v>
      </c>
      <c r="H82">
        <v>90</v>
      </c>
      <c r="I82">
        <v>90</v>
      </c>
      <c r="J82">
        <v>97</v>
      </c>
      <c r="K82">
        <v>83</v>
      </c>
      <c r="L82">
        <v>0</v>
      </c>
      <c r="M82">
        <v>0</v>
      </c>
      <c r="N82">
        <v>2</v>
      </c>
      <c r="O82" t="s">
        <v>7</v>
      </c>
      <c r="P82" t="s">
        <v>7</v>
      </c>
      <c r="Q82" t="s">
        <v>7</v>
      </c>
      <c r="R82" t="s">
        <v>7</v>
      </c>
      <c r="S82" t="s">
        <v>7</v>
      </c>
      <c r="T82">
        <v>137.80000000000001</v>
      </c>
      <c r="U82">
        <v>139</v>
      </c>
      <c r="V82">
        <v>170</v>
      </c>
      <c r="W82">
        <v>105</v>
      </c>
      <c r="X82">
        <v>49.5</v>
      </c>
      <c r="Y82">
        <v>1</v>
      </c>
      <c r="Z82" t="s">
        <v>28</v>
      </c>
      <c r="AA82">
        <v>1</v>
      </c>
      <c r="AB82">
        <v>49.5</v>
      </c>
      <c r="AC82">
        <v>49.5</v>
      </c>
    </row>
    <row r="83" spans="1:29">
      <c r="A83">
        <v>82</v>
      </c>
      <c r="B83">
        <v>1</v>
      </c>
      <c r="C83" t="s">
        <v>35</v>
      </c>
      <c r="D83" t="s">
        <v>7</v>
      </c>
      <c r="E83" t="s">
        <v>7</v>
      </c>
      <c r="F83" t="s">
        <v>7</v>
      </c>
      <c r="G83" t="s">
        <v>7</v>
      </c>
      <c r="H83">
        <v>77</v>
      </c>
      <c r="I83">
        <v>77</v>
      </c>
      <c r="J83">
        <v>77</v>
      </c>
      <c r="K83">
        <v>77</v>
      </c>
      <c r="L83">
        <v>408.04</v>
      </c>
      <c r="M83">
        <v>2</v>
      </c>
      <c r="N83">
        <v>2</v>
      </c>
      <c r="O83" t="s">
        <v>7</v>
      </c>
      <c r="P83" t="s">
        <v>7</v>
      </c>
      <c r="Q83" t="s">
        <v>7</v>
      </c>
      <c r="R83" t="s">
        <v>7</v>
      </c>
      <c r="S83" t="s">
        <v>7</v>
      </c>
      <c r="T83">
        <v>109</v>
      </c>
      <c r="U83">
        <v>109</v>
      </c>
      <c r="V83">
        <v>118</v>
      </c>
      <c r="W83">
        <v>101</v>
      </c>
      <c r="X83">
        <v>207.82</v>
      </c>
      <c r="Y83">
        <v>2</v>
      </c>
      <c r="Z83" t="s">
        <v>52</v>
      </c>
      <c r="AA83">
        <v>5</v>
      </c>
      <c r="AB83">
        <v>-200.22000000000003</v>
      </c>
      <c r="AC83" t="s">
        <v>7</v>
      </c>
    </row>
    <row r="84" spans="1:29">
      <c r="A84">
        <v>83</v>
      </c>
      <c r="B84">
        <v>1</v>
      </c>
      <c r="C84" t="s">
        <v>35</v>
      </c>
      <c r="D84" t="s">
        <v>7</v>
      </c>
      <c r="E84" t="s">
        <v>7</v>
      </c>
      <c r="F84" t="s">
        <v>7</v>
      </c>
      <c r="G84" t="s">
        <v>7</v>
      </c>
      <c r="H84">
        <v>99</v>
      </c>
      <c r="I84">
        <v>99</v>
      </c>
      <c r="J84">
        <v>108</v>
      </c>
      <c r="K84">
        <v>90</v>
      </c>
      <c r="L84">
        <v>0</v>
      </c>
      <c r="M84">
        <v>0</v>
      </c>
      <c r="N84">
        <v>2</v>
      </c>
      <c r="O84" t="s">
        <v>7</v>
      </c>
      <c r="P84" t="s">
        <v>7</v>
      </c>
      <c r="Q84" t="s">
        <v>7</v>
      </c>
      <c r="R84" t="s">
        <v>7</v>
      </c>
      <c r="S84" t="s">
        <v>7</v>
      </c>
      <c r="T84">
        <v>170.2</v>
      </c>
      <c r="U84">
        <v>165</v>
      </c>
      <c r="V84">
        <v>197</v>
      </c>
      <c r="W84">
        <v>144</v>
      </c>
      <c r="X84">
        <v>0</v>
      </c>
      <c r="Y84">
        <v>0</v>
      </c>
      <c r="Z84" t="s">
        <v>29</v>
      </c>
      <c r="AA84">
        <v>2</v>
      </c>
      <c r="AB84">
        <v>0</v>
      </c>
      <c r="AC84" t="s">
        <v>7</v>
      </c>
    </row>
    <row r="85" spans="1:29">
      <c r="A85">
        <v>84</v>
      </c>
      <c r="B85">
        <v>1</v>
      </c>
      <c r="C85" t="s">
        <v>35</v>
      </c>
      <c r="D85" t="s">
        <v>7</v>
      </c>
      <c r="E85" t="s">
        <v>7</v>
      </c>
      <c r="F85" t="s">
        <v>7</v>
      </c>
      <c r="G85" t="s">
        <v>7</v>
      </c>
      <c r="H85">
        <v>86</v>
      </c>
      <c r="I85">
        <v>86</v>
      </c>
      <c r="J85">
        <v>90</v>
      </c>
      <c r="K85">
        <v>82</v>
      </c>
      <c r="L85">
        <v>0</v>
      </c>
      <c r="M85">
        <v>0</v>
      </c>
      <c r="N85">
        <v>2</v>
      </c>
      <c r="O85" t="s">
        <v>7</v>
      </c>
      <c r="P85" t="s">
        <v>7</v>
      </c>
      <c r="Q85" t="s">
        <v>7</v>
      </c>
      <c r="R85" t="s">
        <v>7</v>
      </c>
      <c r="S85" t="s">
        <v>7</v>
      </c>
      <c r="T85">
        <v>136.11111111111111</v>
      </c>
      <c r="U85">
        <v>133</v>
      </c>
      <c r="V85">
        <v>149</v>
      </c>
      <c r="W85">
        <v>122</v>
      </c>
      <c r="X85">
        <v>39.651000000000003</v>
      </c>
      <c r="Y85">
        <v>1</v>
      </c>
      <c r="Z85" t="s">
        <v>28</v>
      </c>
      <c r="AA85">
        <v>1</v>
      </c>
      <c r="AB85">
        <v>39.651000000000003</v>
      </c>
      <c r="AC85">
        <v>39.651000000000003</v>
      </c>
    </row>
    <row r="86" spans="1:29">
      <c r="A86">
        <v>85</v>
      </c>
      <c r="B86">
        <v>1</v>
      </c>
      <c r="C86" t="s">
        <v>35</v>
      </c>
      <c r="D86" t="s">
        <v>7</v>
      </c>
      <c r="E86" t="s">
        <v>7</v>
      </c>
      <c r="F86" t="s">
        <v>7</v>
      </c>
      <c r="G86" t="s">
        <v>7</v>
      </c>
      <c r="H86">
        <v>93</v>
      </c>
      <c r="I86">
        <v>94</v>
      </c>
      <c r="J86">
        <v>100</v>
      </c>
      <c r="K86">
        <v>85</v>
      </c>
      <c r="L86">
        <v>0</v>
      </c>
      <c r="M86">
        <v>0</v>
      </c>
      <c r="N86">
        <v>2</v>
      </c>
      <c r="O86" t="s">
        <v>7</v>
      </c>
      <c r="P86" t="s">
        <v>7</v>
      </c>
      <c r="Q86" t="s">
        <v>7</v>
      </c>
      <c r="R86" t="s">
        <v>7</v>
      </c>
      <c r="S86" t="s">
        <v>7</v>
      </c>
      <c r="T86">
        <v>117.625</v>
      </c>
      <c r="U86">
        <v>119</v>
      </c>
      <c r="V86">
        <v>139</v>
      </c>
      <c r="W86">
        <v>96</v>
      </c>
      <c r="X86">
        <v>0</v>
      </c>
      <c r="Y86">
        <v>0</v>
      </c>
      <c r="Z86" t="s">
        <v>30</v>
      </c>
      <c r="AA86">
        <v>3</v>
      </c>
      <c r="AB86">
        <v>0</v>
      </c>
      <c r="AC86" t="s">
        <v>7</v>
      </c>
    </row>
    <row r="87" spans="1:29">
      <c r="A87">
        <v>86</v>
      </c>
      <c r="B87">
        <v>1</v>
      </c>
      <c r="C87" t="s">
        <v>35</v>
      </c>
      <c r="D87" t="s">
        <v>7</v>
      </c>
      <c r="E87" t="s">
        <v>7</v>
      </c>
      <c r="F87" t="s">
        <v>7</v>
      </c>
      <c r="G87" t="s">
        <v>7</v>
      </c>
      <c r="H87">
        <v>80</v>
      </c>
      <c r="I87">
        <v>80</v>
      </c>
      <c r="J87">
        <v>80</v>
      </c>
      <c r="K87">
        <v>80</v>
      </c>
      <c r="L87">
        <v>0</v>
      </c>
      <c r="M87">
        <v>0</v>
      </c>
      <c r="N87">
        <v>2</v>
      </c>
      <c r="O87" t="s">
        <v>7</v>
      </c>
      <c r="P87" t="s">
        <v>7</v>
      </c>
      <c r="Q87" t="s">
        <v>7</v>
      </c>
      <c r="R87" t="s">
        <v>7</v>
      </c>
      <c r="S87" t="s">
        <v>7</v>
      </c>
      <c r="T87">
        <v>199.16666666666666</v>
      </c>
      <c r="U87">
        <v>202</v>
      </c>
      <c r="V87">
        <v>259</v>
      </c>
      <c r="W87">
        <v>142</v>
      </c>
      <c r="X87">
        <v>0</v>
      </c>
      <c r="Y87">
        <v>0</v>
      </c>
      <c r="Z87" t="s">
        <v>31</v>
      </c>
      <c r="AA87">
        <v>4</v>
      </c>
      <c r="AB87">
        <v>0</v>
      </c>
      <c r="AC87" t="s">
        <v>7</v>
      </c>
    </row>
    <row r="88" spans="1:29">
      <c r="A88">
        <v>87</v>
      </c>
      <c r="B88">
        <v>1</v>
      </c>
      <c r="C88" t="s">
        <v>35</v>
      </c>
      <c r="D88" t="s">
        <v>7</v>
      </c>
      <c r="E88" t="s">
        <v>7</v>
      </c>
      <c r="F88" t="s">
        <v>7</v>
      </c>
      <c r="G88" t="s">
        <v>7</v>
      </c>
      <c r="H88" t="s">
        <v>35</v>
      </c>
      <c r="I88" t="s">
        <v>35</v>
      </c>
      <c r="J88" t="s">
        <v>35</v>
      </c>
      <c r="K88" t="s">
        <v>35</v>
      </c>
      <c r="L88" t="s">
        <v>35</v>
      </c>
      <c r="M88" t="s">
        <v>7</v>
      </c>
      <c r="N88">
        <v>2</v>
      </c>
      <c r="O88" t="e">
        <v>#DIV/0!</v>
      </c>
      <c r="P88" t="s">
        <v>7</v>
      </c>
      <c r="Q88" t="s">
        <v>7</v>
      </c>
      <c r="R88" t="s">
        <v>7</v>
      </c>
      <c r="S88" t="s">
        <v>7</v>
      </c>
      <c r="T88" t="s">
        <v>35</v>
      </c>
      <c r="U88" t="s">
        <v>35</v>
      </c>
      <c r="V88" t="s">
        <v>35</v>
      </c>
      <c r="W88" t="s">
        <v>35</v>
      </c>
      <c r="X88" t="s">
        <v>35</v>
      </c>
      <c r="Y88" t="s">
        <v>7</v>
      </c>
      <c r="Z88" t="s">
        <v>28</v>
      </c>
      <c r="AA88">
        <v>1</v>
      </c>
      <c r="AB88" t="s">
        <v>7</v>
      </c>
      <c r="AC88" t="e">
        <v>#VALUE!</v>
      </c>
    </row>
    <row r="89" spans="1:29">
      <c r="A89">
        <v>88</v>
      </c>
      <c r="B89">
        <v>1</v>
      </c>
      <c r="C89" t="s">
        <v>35</v>
      </c>
      <c r="D89" t="s">
        <v>7</v>
      </c>
      <c r="E89" t="s">
        <v>7</v>
      </c>
      <c r="F89" t="s">
        <v>7</v>
      </c>
      <c r="G89" t="s">
        <v>7</v>
      </c>
      <c r="H89" t="s">
        <v>35</v>
      </c>
      <c r="I89" t="s">
        <v>35</v>
      </c>
      <c r="J89" t="s">
        <v>35</v>
      </c>
      <c r="K89" t="s">
        <v>35</v>
      </c>
      <c r="L89">
        <v>106.89</v>
      </c>
      <c r="M89">
        <v>2</v>
      </c>
      <c r="N89">
        <v>2</v>
      </c>
      <c r="O89" t="s">
        <v>7</v>
      </c>
      <c r="P89" t="s">
        <v>7</v>
      </c>
      <c r="Q89" t="s">
        <v>7</v>
      </c>
      <c r="R89" t="s">
        <v>7</v>
      </c>
      <c r="S89" t="s">
        <v>7</v>
      </c>
      <c r="T89">
        <v>112.75</v>
      </c>
      <c r="U89">
        <v>112</v>
      </c>
      <c r="V89">
        <v>176</v>
      </c>
      <c r="W89">
        <v>51</v>
      </c>
      <c r="X89">
        <v>767.98</v>
      </c>
      <c r="Y89">
        <v>3</v>
      </c>
      <c r="Z89" t="s">
        <v>53</v>
      </c>
      <c r="AA89">
        <v>5</v>
      </c>
      <c r="AB89">
        <v>661.09</v>
      </c>
      <c r="AC89">
        <v>6.1847693890915894</v>
      </c>
    </row>
    <row r="90" spans="1:29">
      <c r="A90">
        <v>89</v>
      </c>
      <c r="B90">
        <v>1</v>
      </c>
      <c r="C90">
        <v>11.8902</v>
      </c>
      <c r="D90">
        <v>8.8508999999999993</v>
      </c>
      <c r="E90">
        <v>20.741099999999999</v>
      </c>
      <c r="F90">
        <v>40.333599999999997</v>
      </c>
      <c r="G90">
        <v>0</v>
      </c>
      <c r="H90">
        <v>118</v>
      </c>
      <c r="I90">
        <v>118</v>
      </c>
      <c r="J90">
        <v>118</v>
      </c>
      <c r="K90">
        <v>118</v>
      </c>
      <c r="L90">
        <v>0</v>
      </c>
      <c r="M90">
        <v>0</v>
      </c>
      <c r="N90">
        <v>2</v>
      </c>
      <c r="O90">
        <v>23.523683333333334</v>
      </c>
      <c r="P90">
        <v>12.352400000000001</v>
      </c>
      <c r="Q90">
        <v>35.876049999999999</v>
      </c>
      <c r="R90">
        <v>31.407900000000001</v>
      </c>
      <c r="S90">
        <v>17.132833333333334</v>
      </c>
      <c r="T90">
        <v>134.5</v>
      </c>
      <c r="U90">
        <v>131</v>
      </c>
      <c r="V90">
        <v>187</v>
      </c>
      <c r="W90">
        <v>107</v>
      </c>
      <c r="X90">
        <v>135.76</v>
      </c>
      <c r="Y90">
        <v>2</v>
      </c>
      <c r="Z90" t="s">
        <v>31</v>
      </c>
      <c r="AA90">
        <v>4</v>
      </c>
      <c r="AB90">
        <v>135.76</v>
      </c>
      <c r="AC90">
        <v>135.76</v>
      </c>
    </row>
    <row r="91" spans="1:29">
      <c r="A91">
        <v>90</v>
      </c>
      <c r="B91">
        <v>1</v>
      </c>
      <c r="C91">
        <v>15.8186</v>
      </c>
      <c r="D91">
        <v>3.3466999999999998</v>
      </c>
      <c r="E91">
        <v>19.165299999999998</v>
      </c>
      <c r="F91">
        <v>16.568899999999999</v>
      </c>
      <c r="G91">
        <v>0</v>
      </c>
      <c r="H91">
        <v>90.667000000000002</v>
      </c>
      <c r="I91">
        <v>80</v>
      </c>
      <c r="J91">
        <v>119</v>
      </c>
      <c r="K91">
        <v>73</v>
      </c>
      <c r="L91">
        <v>0</v>
      </c>
      <c r="M91">
        <v>0</v>
      </c>
      <c r="N91">
        <v>2</v>
      </c>
      <c r="O91">
        <v>29.161000000000001</v>
      </c>
      <c r="P91">
        <v>21.733066666666669</v>
      </c>
      <c r="Q91">
        <v>50.894066666666653</v>
      </c>
      <c r="R91">
        <v>41.721300000000006</v>
      </c>
      <c r="S91">
        <v>10.572950000000001</v>
      </c>
      <c r="T91">
        <v>69.38</v>
      </c>
      <c r="U91">
        <v>68.5</v>
      </c>
      <c r="V91">
        <v>83</v>
      </c>
      <c r="W91">
        <v>56</v>
      </c>
      <c r="X91">
        <v>15.74</v>
      </c>
      <c r="Y91">
        <v>1</v>
      </c>
      <c r="Z91" t="s">
        <v>28</v>
      </c>
      <c r="AA91">
        <v>1</v>
      </c>
      <c r="AB91">
        <v>15.74</v>
      </c>
      <c r="AC91">
        <v>15.74</v>
      </c>
    </row>
    <row r="92" spans="1:29">
      <c r="A92">
        <v>91</v>
      </c>
      <c r="B92">
        <v>1</v>
      </c>
      <c r="C92">
        <v>17.497800000000002</v>
      </c>
      <c r="D92">
        <v>18.583100000000002</v>
      </c>
      <c r="E92">
        <v>36.0809</v>
      </c>
      <c r="F92">
        <v>50.394300000000001</v>
      </c>
      <c r="G92">
        <v>0</v>
      </c>
      <c r="H92">
        <v>84</v>
      </c>
      <c r="I92">
        <v>84</v>
      </c>
      <c r="J92">
        <v>85</v>
      </c>
      <c r="K92">
        <v>83</v>
      </c>
      <c r="L92">
        <v>0</v>
      </c>
      <c r="M92">
        <v>0</v>
      </c>
      <c r="N92">
        <v>2</v>
      </c>
      <c r="O92">
        <v>24.6142</v>
      </c>
      <c r="P92">
        <v>35.343225000000004</v>
      </c>
      <c r="Q92">
        <v>59.9574</v>
      </c>
      <c r="R92">
        <v>58.662525000000002</v>
      </c>
      <c r="S92">
        <v>13.832033333333333</v>
      </c>
      <c r="T92">
        <v>132.13</v>
      </c>
      <c r="U92">
        <v>123.5</v>
      </c>
      <c r="V92">
        <v>189</v>
      </c>
      <c r="W92">
        <v>99</v>
      </c>
      <c r="X92">
        <v>0</v>
      </c>
      <c r="Y92">
        <v>0</v>
      </c>
      <c r="Z92" t="s">
        <v>29</v>
      </c>
      <c r="AA92">
        <v>2</v>
      </c>
      <c r="AB92">
        <v>0</v>
      </c>
      <c r="AC92" t="s">
        <v>7</v>
      </c>
    </row>
    <row r="93" spans="1:29">
      <c r="A93">
        <v>92</v>
      </c>
      <c r="B93">
        <v>1</v>
      </c>
      <c r="C93">
        <v>12.0243</v>
      </c>
      <c r="D93">
        <v>12.9558</v>
      </c>
      <c r="E93">
        <v>24.9801</v>
      </c>
      <c r="F93">
        <v>51.664299999999997</v>
      </c>
      <c r="G93">
        <v>0</v>
      </c>
      <c r="H93">
        <v>115</v>
      </c>
      <c r="I93">
        <v>104</v>
      </c>
      <c r="J93">
        <v>192</v>
      </c>
      <c r="K93">
        <v>60</v>
      </c>
      <c r="L93">
        <v>0</v>
      </c>
      <c r="M93">
        <v>0</v>
      </c>
      <c r="N93">
        <v>2</v>
      </c>
      <c r="O93">
        <v>16.108249999999998</v>
      </c>
      <c r="P93">
        <v>16.421516666666665</v>
      </c>
      <c r="Q93">
        <v>32.52975</v>
      </c>
      <c r="R93">
        <v>48.725033333333329</v>
      </c>
      <c r="S93">
        <v>21.991766666666667</v>
      </c>
      <c r="T93">
        <v>176.33</v>
      </c>
      <c r="U93">
        <v>148.5</v>
      </c>
      <c r="V93">
        <v>247</v>
      </c>
      <c r="W93">
        <v>139</v>
      </c>
      <c r="X93">
        <v>0</v>
      </c>
      <c r="Y93">
        <v>0</v>
      </c>
      <c r="Z93" t="s">
        <v>31</v>
      </c>
      <c r="AA93">
        <v>4</v>
      </c>
      <c r="AB93">
        <v>0</v>
      </c>
      <c r="AC93" t="s">
        <v>7</v>
      </c>
    </row>
    <row r="94" spans="1:29">
      <c r="A94">
        <v>93</v>
      </c>
      <c r="B94">
        <v>1</v>
      </c>
      <c r="C94">
        <v>18.707599999999999</v>
      </c>
      <c r="D94">
        <v>13.5505</v>
      </c>
      <c r="E94">
        <v>32.258099999999999</v>
      </c>
      <c r="F94">
        <v>41.890300000000003</v>
      </c>
      <c r="G94">
        <v>0</v>
      </c>
      <c r="H94">
        <v>93.33</v>
      </c>
      <c r="I94">
        <v>92</v>
      </c>
      <c r="J94">
        <v>101</v>
      </c>
      <c r="K94">
        <v>87</v>
      </c>
      <c r="L94">
        <v>0</v>
      </c>
      <c r="M94">
        <v>0</v>
      </c>
      <c r="N94">
        <v>2</v>
      </c>
      <c r="O94">
        <v>14.20378</v>
      </c>
      <c r="P94">
        <v>22.382159999999999</v>
      </c>
      <c r="Q94">
        <v>36.585940000000001</v>
      </c>
      <c r="R94">
        <v>61.067419999999991</v>
      </c>
      <c r="S94">
        <v>20.237074999999997</v>
      </c>
      <c r="T94">
        <v>160.19999999999999</v>
      </c>
      <c r="U94">
        <v>106</v>
      </c>
      <c r="V94">
        <v>279</v>
      </c>
      <c r="W94">
        <v>79</v>
      </c>
      <c r="X94">
        <v>0</v>
      </c>
      <c r="Y94">
        <v>0</v>
      </c>
      <c r="Z94" t="s">
        <v>29</v>
      </c>
      <c r="AA94">
        <v>2</v>
      </c>
      <c r="AB94">
        <v>0</v>
      </c>
      <c r="AC94" t="s">
        <v>7</v>
      </c>
    </row>
    <row r="95" spans="1:29">
      <c r="A95">
        <v>94</v>
      </c>
      <c r="B95">
        <v>1</v>
      </c>
      <c r="C95">
        <v>17.389199999999999</v>
      </c>
      <c r="D95">
        <v>16.061199999999999</v>
      </c>
      <c r="E95">
        <v>33.450400000000002</v>
      </c>
      <c r="F95">
        <v>47.4253</v>
      </c>
      <c r="G95">
        <v>0</v>
      </c>
      <c r="H95">
        <v>84</v>
      </c>
      <c r="I95">
        <v>84</v>
      </c>
      <c r="J95">
        <v>84</v>
      </c>
      <c r="K95">
        <v>84</v>
      </c>
      <c r="L95">
        <v>0</v>
      </c>
      <c r="M95">
        <v>0</v>
      </c>
      <c r="N95">
        <v>2</v>
      </c>
      <c r="O95">
        <v>23.930600000000002</v>
      </c>
      <c r="P95">
        <v>23.675014285714287</v>
      </c>
      <c r="Q95">
        <v>47.605585714285716</v>
      </c>
      <c r="R95">
        <v>49.016571428571424</v>
      </c>
      <c r="S95">
        <v>15.010057142857145</v>
      </c>
      <c r="T95">
        <v>106.8</v>
      </c>
      <c r="U95">
        <v>104</v>
      </c>
      <c r="V95">
        <v>147</v>
      </c>
      <c r="W95">
        <v>69</v>
      </c>
      <c r="X95">
        <v>0</v>
      </c>
      <c r="Y95">
        <v>0</v>
      </c>
      <c r="Z95" t="s">
        <v>30</v>
      </c>
      <c r="AA95">
        <v>3</v>
      </c>
      <c r="AB95">
        <v>0</v>
      </c>
      <c r="AC95" t="s">
        <v>7</v>
      </c>
    </row>
    <row r="96" spans="1:29">
      <c r="A96">
        <v>95</v>
      </c>
      <c r="B96">
        <v>1</v>
      </c>
      <c r="C96" t="s">
        <v>35</v>
      </c>
      <c r="D96" t="s">
        <v>7</v>
      </c>
      <c r="E96" t="s">
        <v>7</v>
      </c>
      <c r="F96" t="s">
        <v>7</v>
      </c>
      <c r="G96" t="s">
        <v>7</v>
      </c>
      <c r="H96">
        <v>84</v>
      </c>
      <c r="I96">
        <v>84</v>
      </c>
      <c r="J96">
        <v>84</v>
      </c>
      <c r="K96">
        <v>84</v>
      </c>
      <c r="L96">
        <v>0</v>
      </c>
      <c r="M96">
        <v>0</v>
      </c>
      <c r="N96">
        <v>2</v>
      </c>
      <c r="O96" t="s">
        <v>7</v>
      </c>
      <c r="P96" t="s">
        <v>7</v>
      </c>
      <c r="Q96" t="s">
        <v>7</v>
      </c>
      <c r="R96" t="s">
        <v>7</v>
      </c>
      <c r="S96" t="s">
        <v>7</v>
      </c>
      <c r="T96">
        <v>106.8</v>
      </c>
      <c r="U96">
        <v>104</v>
      </c>
      <c r="V96">
        <v>147</v>
      </c>
      <c r="W96">
        <v>69</v>
      </c>
      <c r="X96">
        <v>0</v>
      </c>
      <c r="Y96">
        <v>0</v>
      </c>
      <c r="Z96" t="s">
        <v>29</v>
      </c>
      <c r="AA96">
        <v>2</v>
      </c>
      <c r="AB96">
        <v>0</v>
      </c>
      <c r="AC96" t="s">
        <v>7</v>
      </c>
    </row>
    <row r="97" spans="1:29">
      <c r="A97">
        <v>96</v>
      </c>
      <c r="B97">
        <v>1</v>
      </c>
      <c r="C97" t="s">
        <v>35</v>
      </c>
      <c r="D97" t="s">
        <v>7</v>
      </c>
      <c r="E97" t="s">
        <v>7</v>
      </c>
      <c r="F97" t="s">
        <v>7</v>
      </c>
      <c r="G97" t="s">
        <v>7</v>
      </c>
      <c r="H97">
        <v>94</v>
      </c>
      <c r="I97">
        <v>94</v>
      </c>
      <c r="J97">
        <v>94</v>
      </c>
      <c r="K97">
        <v>94</v>
      </c>
      <c r="L97">
        <v>0</v>
      </c>
      <c r="M97">
        <v>0</v>
      </c>
      <c r="N97">
        <v>2</v>
      </c>
      <c r="O97" t="s">
        <v>7</v>
      </c>
      <c r="P97" t="s">
        <v>7</v>
      </c>
      <c r="Q97" t="s">
        <v>7</v>
      </c>
      <c r="R97" t="s">
        <v>7</v>
      </c>
      <c r="S97" t="s">
        <v>7</v>
      </c>
      <c r="T97">
        <v>103.33333333333333</v>
      </c>
      <c r="U97">
        <v>110</v>
      </c>
      <c r="V97">
        <v>130</v>
      </c>
      <c r="W97">
        <v>71</v>
      </c>
      <c r="X97">
        <v>0</v>
      </c>
      <c r="Y97">
        <v>0</v>
      </c>
      <c r="Z97" t="s">
        <v>29</v>
      </c>
      <c r="AA97">
        <v>2</v>
      </c>
      <c r="AB97">
        <v>0</v>
      </c>
      <c r="AC97" t="s">
        <v>7</v>
      </c>
    </row>
    <row r="98" spans="1:29">
      <c r="A98">
        <v>97</v>
      </c>
      <c r="B98">
        <v>1</v>
      </c>
      <c r="C98" t="s">
        <v>35</v>
      </c>
      <c r="D98" t="s">
        <v>7</v>
      </c>
      <c r="E98" t="s">
        <v>7</v>
      </c>
      <c r="F98" t="s">
        <v>7</v>
      </c>
      <c r="G98" t="s">
        <v>7</v>
      </c>
      <c r="H98">
        <v>119</v>
      </c>
      <c r="I98">
        <v>119</v>
      </c>
      <c r="J98">
        <v>119</v>
      </c>
      <c r="K98">
        <v>119</v>
      </c>
      <c r="L98">
        <v>0</v>
      </c>
      <c r="M98">
        <v>0</v>
      </c>
      <c r="N98">
        <v>2</v>
      </c>
      <c r="O98" t="s">
        <v>7</v>
      </c>
      <c r="P98" t="s">
        <v>7</v>
      </c>
      <c r="Q98" t="s">
        <v>7</v>
      </c>
      <c r="R98" t="s">
        <v>7</v>
      </c>
      <c r="S98" t="s">
        <v>7</v>
      </c>
      <c r="T98">
        <v>98</v>
      </c>
      <c r="U98">
        <v>109</v>
      </c>
      <c r="V98">
        <v>133</v>
      </c>
      <c r="W98">
        <v>52</v>
      </c>
      <c r="X98">
        <v>0</v>
      </c>
      <c r="Y98">
        <v>0</v>
      </c>
      <c r="Z98" t="s">
        <v>28</v>
      </c>
      <c r="AA98">
        <v>1</v>
      </c>
      <c r="AB98">
        <v>0</v>
      </c>
      <c r="AC98" t="s">
        <v>7</v>
      </c>
    </row>
    <row r="99" spans="1:29">
      <c r="A99">
        <v>98</v>
      </c>
      <c r="B99">
        <v>1</v>
      </c>
      <c r="C99" t="s">
        <v>35</v>
      </c>
      <c r="D99" t="s">
        <v>7</v>
      </c>
      <c r="E99" t="s">
        <v>7</v>
      </c>
      <c r="F99" t="s">
        <v>7</v>
      </c>
      <c r="G99" t="s">
        <v>7</v>
      </c>
      <c r="H99">
        <v>126</v>
      </c>
      <c r="I99">
        <v>126</v>
      </c>
      <c r="J99">
        <v>126</v>
      </c>
      <c r="K99">
        <v>126</v>
      </c>
      <c r="L99">
        <v>0</v>
      </c>
      <c r="M99">
        <v>0</v>
      </c>
      <c r="N99">
        <v>2</v>
      </c>
      <c r="O99" t="s">
        <v>7</v>
      </c>
      <c r="P99" t="s">
        <v>7</v>
      </c>
      <c r="Q99" t="s">
        <v>7</v>
      </c>
      <c r="R99" t="s">
        <v>7</v>
      </c>
      <c r="S99" t="s">
        <v>7</v>
      </c>
      <c r="T99">
        <v>164.5</v>
      </c>
      <c r="U99">
        <v>155.5</v>
      </c>
      <c r="V99">
        <v>231</v>
      </c>
      <c r="W99">
        <v>109</v>
      </c>
      <c r="X99">
        <v>0</v>
      </c>
      <c r="Y99">
        <v>0</v>
      </c>
      <c r="Z99" t="s">
        <v>29</v>
      </c>
      <c r="AA99">
        <v>2</v>
      </c>
      <c r="AB99">
        <v>0</v>
      </c>
      <c r="AC99" t="s">
        <v>7</v>
      </c>
    </row>
    <row r="100" spans="1:29">
      <c r="A100">
        <v>99</v>
      </c>
      <c r="B100">
        <v>1</v>
      </c>
      <c r="C100" t="s">
        <v>35</v>
      </c>
      <c r="D100" t="s">
        <v>7</v>
      </c>
      <c r="E100" t="s">
        <v>7</v>
      </c>
      <c r="F100" t="s">
        <v>7</v>
      </c>
      <c r="G100" t="s">
        <v>7</v>
      </c>
      <c r="H100">
        <v>62.5</v>
      </c>
      <c r="I100">
        <v>62.5</v>
      </c>
      <c r="J100">
        <v>72</v>
      </c>
      <c r="K100">
        <v>53</v>
      </c>
      <c r="L100">
        <v>161.35</v>
      </c>
      <c r="M100">
        <v>2</v>
      </c>
      <c r="N100">
        <v>2</v>
      </c>
      <c r="O100" t="s">
        <v>7</v>
      </c>
      <c r="P100" t="s">
        <v>7</v>
      </c>
      <c r="Q100" t="s">
        <v>7</v>
      </c>
      <c r="R100" t="s">
        <v>7</v>
      </c>
      <c r="S100" t="s">
        <v>7</v>
      </c>
      <c r="T100">
        <v>123.66666666666667</v>
      </c>
      <c r="U100">
        <v>96</v>
      </c>
      <c r="V100">
        <v>192</v>
      </c>
      <c r="W100">
        <v>81</v>
      </c>
      <c r="X100">
        <v>54.49</v>
      </c>
      <c r="Y100">
        <v>1</v>
      </c>
      <c r="Z100" t="s">
        <v>31</v>
      </c>
      <c r="AA100">
        <v>4</v>
      </c>
      <c r="AB100">
        <v>-106.85999999999999</v>
      </c>
      <c r="AC100" t="s">
        <v>7</v>
      </c>
    </row>
    <row r="101" spans="1:29">
      <c r="A101">
        <v>100</v>
      </c>
      <c r="B101">
        <v>1</v>
      </c>
      <c r="C101" t="s">
        <v>35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  <c r="J101" t="s">
        <v>7</v>
      </c>
      <c r="K101" t="s">
        <v>7</v>
      </c>
      <c r="L101">
        <v>0</v>
      </c>
      <c r="M101">
        <v>0</v>
      </c>
      <c r="N101">
        <v>2</v>
      </c>
      <c r="O101" t="s">
        <v>7</v>
      </c>
      <c r="P101" t="s">
        <v>7</v>
      </c>
      <c r="Q101" t="s">
        <v>7</v>
      </c>
      <c r="R101" t="s">
        <v>7</v>
      </c>
      <c r="S101" t="s">
        <v>7</v>
      </c>
      <c r="T101" t="s">
        <v>35</v>
      </c>
      <c r="U101" t="s">
        <v>7</v>
      </c>
      <c r="V101" t="s">
        <v>7</v>
      </c>
      <c r="W101" t="s">
        <v>7</v>
      </c>
      <c r="X101">
        <v>0</v>
      </c>
      <c r="Y101">
        <v>0</v>
      </c>
      <c r="Z101" t="s">
        <v>29</v>
      </c>
      <c r="AA101">
        <v>2</v>
      </c>
      <c r="AB101">
        <v>0</v>
      </c>
      <c r="AC101" t="s">
        <v>7</v>
      </c>
    </row>
    <row r="102" spans="1:29">
      <c r="A102">
        <v>101</v>
      </c>
      <c r="B102">
        <v>1</v>
      </c>
      <c r="C102" t="s">
        <v>35</v>
      </c>
      <c r="D102" t="s">
        <v>7</v>
      </c>
      <c r="E102" t="s">
        <v>7</v>
      </c>
      <c r="F102" t="s">
        <v>7</v>
      </c>
      <c r="G102" t="s">
        <v>7</v>
      </c>
      <c r="H102" t="s">
        <v>7</v>
      </c>
      <c r="I102" t="s">
        <v>7</v>
      </c>
      <c r="J102" t="s">
        <v>7</v>
      </c>
      <c r="K102" t="s">
        <v>7</v>
      </c>
      <c r="L102">
        <v>0</v>
      </c>
      <c r="M102">
        <v>0</v>
      </c>
      <c r="N102">
        <v>2</v>
      </c>
      <c r="O102" t="s">
        <v>7</v>
      </c>
      <c r="P102" t="s">
        <v>7</v>
      </c>
      <c r="Q102" t="s">
        <v>7</v>
      </c>
      <c r="R102" t="s">
        <v>7</v>
      </c>
      <c r="S102" t="s">
        <v>7</v>
      </c>
      <c r="T102" t="s">
        <v>35</v>
      </c>
      <c r="U102" t="s">
        <v>7</v>
      </c>
      <c r="V102" t="s">
        <v>7</v>
      </c>
      <c r="W102" t="s">
        <v>7</v>
      </c>
      <c r="X102">
        <v>162.51</v>
      </c>
      <c r="Y102">
        <v>2</v>
      </c>
      <c r="Z102" t="s">
        <v>31</v>
      </c>
      <c r="AA102">
        <v>4</v>
      </c>
      <c r="AB102">
        <v>162.51</v>
      </c>
      <c r="AC102">
        <v>162.51</v>
      </c>
    </row>
    <row r="103" spans="1:29">
      <c r="A103">
        <v>102</v>
      </c>
      <c r="B103">
        <v>1</v>
      </c>
      <c r="C103" t="s">
        <v>35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  <c r="J103" t="s">
        <v>7</v>
      </c>
      <c r="K103" t="s">
        <v>7</v>
      </c>
      <c r="L103">
        <v>0</v>
      </c>
      <c r="M103">
        <v>0</v>
      </c>
      <c r="N103">
        <v>2</v>
      </c>
      <c r="O103" t="s">
        <v>7</v>
      </c>
      <c r="P103" t="s">
        <v>7</v>
      </c>
      <c r="Q103" t="s">
        <v>7</v>
      </c>
      <c r="R103" t="s">
        <v>7</v>
      </c>
      <c r="S103" t="s">
        <v>7</v>
      </c>
      <c r="T103" t="s">
        <v>35</v>
      </c>
      <c r="U103" t="s">
        <v>7</v>
      </c>
      <c r="V103" t="s">
        <v>7</v>
      </c>
      <c r="W103" t="s">
        <v>7</v>
      </c>
      <c r="X103" t="s">
        <v>35</v>
      </c>
      <c r="Y103" t="s">
        <v>7</v>
      </c>
      <c r="Z103" t="s">
        <v>31</v>
      </c>
      <c r="AA103">
        <v>4</v>
      </c>
      <c r="AB103" t="s">
        <v>7</v>
      </c>
      <c r="AC103" t="e">
        <v>#VALUE!</v>
      </c>
    </row>
    <row r="104" spans="1:29">
      <c r="A104">
        <v>220</v>
      </c>
      <c r="B104">
        <v>1</v>
      </c>
      <c r="C104">
        <v>20.657299999999999</v>
      </c>
      <c r="D104">
        <v>20.524000000000001</v>
      </c>
      <c r="E104">
        <v>41.181199999999997</v>
      </c>
      <c r="F104">
        <v>49.791200000000003</v>
      </c>
      <c r="G104">
        <v>21.797999999999998</v>
      </c>
      <c r="H104">
        <v>77.5</v>
      </c>
      <c r="I104">
        <v>77.5</v>
      </c>
      <c r="J104">
        <v>87</v>
      </c>
      <c r="K104">
        <v>68</v>
      </c>
      <c r="L104">
        <v>0</v>
      </c>
      <c r="M104">
        <v>0</v>
      </c>
      <c r="N104">
        <v>2</v>
      </c>
      <c r="O104">
        <v>20.840775000000001</v>
      </c>
      <c r="P104">
        <v>27.323399999999999</v>
      </c>
      <c r="Q104">
        <v>48.164149999999999</v>
      </c>
      <c r="R104">
        <v>57.563899999999997</v>
      </c>
      <c r="S104">
        <v>21.317450000000001</v>
      </c>
      <c r="T104">
        <v>209.75</v>
      </c>
      <c r="U104">
        <v>211.5</v>
      </c>
      <c r="V104">
        <v>305</v>
      </c>
      <c r="W104">
        <v>111</v>
      </c>
      <c r="X104">
        <v>0</v>
      </c>
      <c r="Y104">
        <v>0</v>
      </c>
      <c r="Z104" t="s">
        <v>28</v>
      </c>
      <c r="AA104">
        <v>1</v>
      </c>
      <c r="AB104">
        <v>0</v>
      </c>
      <c r="AC104" t="s">
        <v>7</v>
      </c>
    </row>
    <row r="105" spans="1:29">
      <c r="A105">
        <v>221</v>
      </c>
      <c r="B105">
        <v>1</v>
      </c>
      <c r="C105">
        <v>14.829000000000001</v>
      </c>
      <c r="D105">
        <v>39.572000000000003</v>
      </c>
      <c r="E105">
        <v>54.401000000000003</v>
      </c>
      <c r="F105">
        <v>72.548699999999997</v>
      </c>
      <c r="G105">
        <v>29.248999999999999</v>
      </c>
      <c r="H105">
        <v>64</v>
      </c>
      <c r="I105">
        <v>64</v>
      </c>
      <c r="J105">
        <v>64</v>
      </c>
      <c r="K105">
        <v>64</v>
      </c>
      <c r="L105">
        <v>0</v>
      </c>
      <c r="M105">
        <v>0</v>
      </c>
      <c r="N105">
        <v>2</v>
      </c>
      <c r="O105">
        <v>32.35745</v>
      </c>
      <c r="P105">
        <v>20.262174999999999</v>
      </c>
      <c r="Q105">
        <v>52.61965</v>
      </c>
      <c r="R105">
        <v>36.059600000000003</v>
      </c>
      <c r="S105">
        <v>27.524900000000002</v>
      </c>
      <c r="T105">
        <v>142.75</v>
      </c>
      <c r="U105">
        <v>143.75</v>
      </c>
      <c r="V105">
        <v>144.75</v>
      </c>
      <c r="W105">
        <v>145.75</v>
      </c>
      <c r="X105">
        <v>146.75</v>
      </c>
      <c r="Y105">
        <v>2</v>
      </c>
      <c r="Z105" t="s">
        <v>28</v>
      </c>
      <c r="AA105">
        <v>1</v>
      </c>
      <c r="AB105">
        <v>146.75</v>
      </c>
      <c r="AC105">
        <v>146.75</v>
      </c>
    </row>
    <row r="106" spans="1:29">
      <c r="A106">
        <v>222</v>
      </c>
      <c r="B106">
        <v>1</v>
      </c>
      <c r="C106">
        <v>15.8284</v>
      </c>
      <c r="D106">
        <v>18.324300000000001</v>
      </c>
      <c r="E106">
        <v>34.152700000000003</v>
      </c>
      <c r="F106">
        <v>51.791899999999998</v>
      </c>
      <c r="G106">
        <v>20.756</v>
      </c>
      <c r="H106">
        <v>92.5</v>
      </c>
      <c r="I106">
        <v>92.5</v>
      </c>
      <c r="J106">
        <v>94</v>
      </c>
      <c r="K106">
        <v>91</v>
      </c>
      <c r="L106">
        <v>0</v>
      </c>
      <c r="M106">
        <v>0</v>
      </c>
      <c r="N106">
        <v>2</v>
      </c>
      <c r="O106">
        <v>39.193049999999999</v>
      </c>
      <c r="P106">
        <v>33.885149999999996</v>
      </c>
      <c r="Q106">
        <v>73.07820000000001</v>
      </c>
      <c r="R106">
        <v>44.647000000000006</v>
      </c>
      <c r="S106">
        <v>7.689350000000001</v>
      </c>
      <c r="T106">
        <v>162.80000000000001</v>
      </c>
      <c r="U106">
        <v>177</v>
      </c>
      <c r="V106">
        <v>191</v>
      </c>
      <c r="W106">
        <v>116</v>
      </c>
      <c r="X106">
        <v>0</v>
      </c>
      <c r="Y106">
        <v>0</v>
      </c>
      <c r="Z106" t="s">
        <v>29</v>
      </c>
      <c r="AA106">
        <v>2</v>
      </c>
      <c r="AB106">
        <v>0</v>
      </c>
      <c r="AC106" t="s">
        <v>7</v>
      </c>
    </row>
    <row r="107" spans="1:29">
      <c r="A107">
        <v>223</v>
      </c>
      <c r="B107">
        <v>1</v>
      </c>
      <c r="C107">
        <v>10.796200000000001</v>
      </c>
      <c r="D107">
        <v>14.2301</v>
      </c>
      <c r="E107">
        <v>25.026299999999999</v>
      </c>
      <c r="F107">
        <v>56.414099999999998</v>
      </c>
      <c r="G107">
        <v>40.195</v>
      </c>
      <c r="H107">
        <v>119</v>
      </c>
      <c r="I107">
        <v>119</v>
      </c>
      <c r="J107">
        <v>119</v>
      </c>
      <c r="K107">
        <v>119</v>
      </c>
      <c r="L107">
        <v>0</v>
      </c>
      <c r="M107">
        <v>0</v>
      </c>
      <c r="N107">
        <v>2</v>
      </c>
      <c r="O107">
        <v>25.607800000000001</v>
      </c>
      <c r="P107">
        <v>22.037666666666667</v>
      </c>
      <c r="Q107">
        <v>47.645399999999995</v>
      </c>
      <c r="R107">
        <v>44.792699999999996</v>
      </c>
      <c r="S107">
        <v>18.241199999999999</v>
      </c>
      <c r="T107">
        <v>192</v>
      </c>
      <c r="U107">
        <v>160</v>
      </c>
      <c r="V107">
        <v>312</v>
      </c>
      <c r="W107">
        <v>140</v>
      </c>
      <c r="X107">
        <v>0</v>
      </c>
      <c r="Y107">
        <v>0</v>
      </c>
      <c r="Z107" t="s">
        <v>28</v>
      </c>
      <c r="AA107">
        <v>1</v>
      </c>
      <c r="AB107">
        <v>0</v>
      </c>
      <c r="AC107" t="s">
        <v>7</v>
      </c>
    </row>
    <row r="108" spans="1:29">
      <c r="A108">
        <v>224</v>
      </c>
      <c r="B108">
        <v>1</v>
      </c>
      <c r="C108">
        <v>11.910299999999999</v>
      </c>
      <c r="D108">
        <v>21.8752</v>
      </c>
      <c r="E108">
        <v>33.785400000000003</v>
      </c>
      <c r="F108">
        <v>64.823999999999998</v>
      </c>
      <c r="G108">
        <v>25.771000000000001</v>
      </c>
      <c r="H108">
        <v>92.5</v>
      </c>
      <c r="I108">
        <v>92.5</v>
      </c>
      <c r="J108">
        <v>94</v>
      </c>
      <c r="K108">
        <v>91</v>
      </c>
      <c r="L108">
        <v>0</v>
      </c>
      <c r="M108">
        <v>0</v>
      </c>
      <c r="N108">
        <v>2</v>
      </c>
      <c r="O108">
        <v>15.877933333333333</v>
      </c>
      <c r="P108">
        <v>17.951499999999999</v>
      </c>
      <c r="Q108">
        <v>33.829433333333334</v>
      </c>
      <c r="R108">
        <v>52.120366666666676</v>
      </c>
      <c r="S108">
        <v>22.747933333333332</v>
      </c>
      <c r="T108">
        <v>149.83000000000001</v>
      </c>
      <c r="U108">
        <v>151</v>
      </c>
      <c r="V108">
        <v>159</v>
      </c>
      <c r="W108">
        <v>136</v>
      </c>
      <c r="X108">
        <v>0</v>
      </c>
      <c r="Y108">
        <v>0</v>
      </c>
      <c r="Z108" t="s">
        <v>29</v>
      </c>
      <c r="AA108">
        <v>2</v>
      </c>
      <c r="AB108">
        <v>0</v>
      </c>
      <c r="AC108" t="s">
        <v>7</v>
      </c>
    </row>
    <row r="109" spans="1:29">
      <c r="A109">
        <v>225</v>
      </c>
      <c r="B109">
        <v>1</v>
      </c>
      <c r="C109">
        <v>13.960100000000001</v>
      </c>
      <c r="D109">
        <v>9.2845999999999993</v>
      </c>
      <c r="E109">
        <v>23.244800000000001</v>
      </c>
      <c r="F109">
        <v>39.942900000000002</v>
      </c>
      <c r="G109">
        <v>27.702999999999999</v>
      </c>
      <c r="H109">
        <v>115</v>
      </c>
      <c r="I109">
        <v>115</v>
      </c>
      <c r="J109">
        <v>120</v>
      </c>
      <c r="K109">
        <v>110</v>
      </c>
      <c r="L109">
        <v>0</v>
      </c>
      <c r="M109">
        <v>0</v>
      </c>
      <c r="N109">
        <v>2</v>
      </c>
      <c r="O109">
        <v>44.589649999999999</v>
      </c>
      <c r="P109">
        <v>32.117350000000002</v>
      </c>
      <c r="Q109">
        <v>76.706999999999994</v>
      </c>
      <c r="R109">
        <v>42.191099999999999</v>
      </c>
      <c r="S109">
        <v>11.5318</v>
      </c>
      <c r="T109">
        <v>162.80000000000001</v>
      </c>
      <c r="U109">
        <v>177</v>
      </c>
      <c r="V109">
        <v>191</v>
      </c>
      <c r="W109">
        <v>116</v>
      </c>
      <c r="X109">
        <v>0</v>
      </c>
      <c r="Y109">
        <v>0</v>
      </c>
      <c r="Z109" t="s">
        <v>29</v>
      </c>
      <c r="AA109">
        <v>2</v>
      </c>
      <c r="AB109">
        <v>0</v>
      </c>
      <c r="AC109" t="s">
        <v>7</v>
      </c>
    </row>
    <row r="110" spans="1:29">
      <c r="A110">
        <v>226</v>
      </c>
      <c r="B110">
        <v>1</v>
      </c>
      <c r="C110">
        <v>11.9201</v>
      </c>
      <c r="D110">
        <v>22.898199999999999</v>
      </c>
      <c r="E110">
        <v>34.818300000000001</v>
      </c>
      <c r="F110">
        <v>65.780600000000007</v>
      </c>
      <c r="G110">
        <v>21.795000000000002</v>
      </c>
      <c r="H110">
        <v>105</v>
      </c>
      <c r="I110">
        <v>105</v>
      </c>
      <c r="J110">
        <v>110</v>
      </c>
      <c r="K110">
        <v>100</v>
      </c>
      <c r="L110">
        <v>16.907</v>
      </c>
      <c r="M110">
        <v>1</v>
      </c>
      <c r="N110">
        <v>2</v>
      </c>
      <c r="O110">
        <v>23.658424999999998</v>
      </c>
      <c r="P110">
        <v>22.756574999999998</v>
      </c>
      <c r="Q110">
        <v>46.414999999999999</v>
      </c>
      <c r="R110">
        <v>48.885824999999997</v>
      </c>
      <c r="S110">
        <v>18.265249999999998</v>
      </c>
      <c r="T110">
        <v>150.66999999999999</v>
      </c>
      <c r="U110">
        <v>127.5</v>
      </c>
      <c r="V110">
        <v>286</v>
      </c>
      <c r="W110">
        <v>103</v>
      </c>
      <c r="X110">
        <v>19.43</v>
      </c>
      <c r="Y110">
        <v>1</v>
      </c>
      <c r="Z110" t="s">
        <v>28</v>
      </c>
      <c r="AA110">
        <v>1</v>
      </c>
      <c r="AB110">
        <v>2.5229999999999997</v>
      </c>
      <c r="AC110">
        <v>0.14922813036020582</v>
      </c>
    </row>
    <row r="111" spans="1:29">
      <c r="A111">
        <v>227</v>
      </c>
      <c r="B111">
        <v>1</v>
      </c>
      <c r="C111">
        <v>15.8629</v>
      </c>
      <c r="D111">
        <v>37.902099999999997</v>
      </c>
      <c r="E111">
        <v>53.765000000000001</v>
      </c>
      <c r="F111">
        <v>70.589799999999997</v>
      </c>
      <c r="G111">
        <v>19.669</v>
      </c>
      <c r="H111">
        <v>93</v>
      </c>
      <c r="I111">
        <v>93</v>
      </c>
      <c r="J111">
        <v>93</v>
      </c>
      <c r="K111">
        <v>93</v>
      </c>
      <c r="L111">
        <v>0</v>
      </c>
      <c r="M111">
        <v>0</v>
      </c>
      <c r="N111">
        <v>2</v>
      </c>
      <c r="O111">
        <v>17.18506</v>
      </c>
      <c r="P111">
        <v>25.008819999999996</v>
      </c>
      <c r="Q111">
        <v>42.193860000000001</v>
      </c>
      <c r="R111">
        <v>59.113039999999998</v>
      </c>
      <c r="S111">
        <v>28.813724999999998</v>
      </c>
      <c r="T111">
        <v>340.71</v>
      </c>
      <c r="U111">
        <v>351</v>
      </c>
      <c r="V111">
        <v>457</v>
      </c>
      <c r="W111">
        <v>238</v>
      </c>
      <c r="X111">
        <v>0</v>
      </c>
      <c r="Y111">
        <v>0</v>
      </c>
      <c r="Z111" t="s">
        <v>29</v>
      </c>
      <c r="AA111">
        <v>2</v>
      </c>
      <c r="AB111">
        <v>0</v>
      </c>
      <c r="AC111" t="s">
        <v>7</v>
      </c>
    </row>
    <row r="112" spans="1:29">
      <c r="A112">
        <v>228</v>
      </c>
      <c r="B112">
        <v>1</v>
      </c>
      <c r="C112">
        <v>17.104399999999998</v>
      </c>
      <c r="D112">
        <v>24.2666</v>
      </c>
      <c r="E112">
        <v>41.371000000000002</v>
      </c>
      <c r="F112">
        <v>58.65</v>
      </c>
      <c r="G112">
        <v>51.417000000000002</v>
      </c>
      <c r="H112">
        <v>111</v>
      </c>
      <c r="I112">
        <v>112</v>
      </c>
      <c r="J112">
        <v>126</v>
      </c>
      <c r="K112">
        <v>91</v>
      </c>
      <c r="L112">
        <v>0</v>
      </c>
      <c r="M112">
        <v>0</v>
      </c>
      <c r="N112">
        <v>2</v>
      </c>
      <c r="O112">
        <v>35.385649999999998</v>
      </c>
      <c r="P112">
        <v>25.783750000000001</v>
      </c>
      <c r="Q112">
        <v>61.169375000000002</v>
      </c>
      <c r="R112">
        <v>43.012799999999999</v>
      </c>
      <c r="S112">
        <v>12.002525</v>
      </c>
      <c r="T112">
        <v>167.17</v>
      </c>
      <c r="U112">
        <v>169</v>
      </c>
      <c r="V112">
        <v>200</v>
      </c>
      <c r="W112">
        <v>128</v>
      </c>
      <c r="X112">
        <v>0</v>
      </c>
      <c r="Y112">
        <v>0</v>
      </c>
      <c r="Z112" t="s">
        <v>28</v>
      </c>
      <c r="AA112">
        <v>1</v>
      </c>
      <c r="AB112">
        <v>0</v>
      </c>
      <c r="AC112" t="s">
        <v>7</v>
      </c>
    </row>
    <row r="113" spans="1:29">
      <c r="A113">
        <v>229</v>
      </c>
      <c r="B113">
        <v>1</v>
      </c>
      <c r="C113">
        <v>21.046299999999999</v>
      </c>
      <c r="D113">
        <v>22.925000000000001</v>
      </c>
      <c r="E113">
        <v>43.971200000000003</v>
      </c>
      <c r="F113">
        <v>51.870199999999997</v>
      </c>
      <c r="G113">
        <v>15.432</v>
      </c>
      <c r="H113">
        <v>56.5</v>
      </c>
      <c r="I113">
        <v>56.5</v>
      </c>
      <c r="J113">
        <v>64</v>
      </c>
      <c r="K113">
        <v>49</v>
      </c>
      <c r="L113">
        <v>0</v>
      </c>
      <c r="M113">
        <v>0</v>
      </c>
      <c r="N113">
        <v>2</v>
      </c>
      <c r="O113">
        <v>29.35026666666667</v>
      </c>
      <c r="P113">
        <v>21.848066666666668</v>
      </c>
      <c r="Q113">
        <v>51.198333333333331</v>
      </c>
      <c r="R113">
        <v>42.484033333333336</v>
      </c>
      <c r="S113">
        <v>21.551900000000003</v>
      </c>
      <c r="T113">
        <v>75</v>
      </c>
      <c r="U113">
        <v>75</v>
      </c>
      <c r="V113">
        <v>75</v>
      </c>
      <c r="W113">
        <v>75</v>
      </c>
      <c r="X113" t="s">
        <v>35</v>
      </c>
      <c r="Y113" t="s">
        <v>7</v>
      </c>
      <c r="Z113" t="s">
        <v>28</v>
      </c>
      <c r="AA113">
        <v>1</v>
      </c>
      <c r="AB113" t="s">
        <v>7</v>
      </c>
      <c r="AC113" t="e">
        <v>#VALUE!</v>
      </c>
    </row>
    <row r="114" spans="1:29">
      <c r="A114">
        <v>230</v>
      </c>
      <c r="B114">
        <v>1</v>
      </c>
      <c r="C114">
        <v>15.5276</v>
      </c>
      <c r="D114">
        <v>18.3154</v>
      </c>
      <c r="E114">
        <v>33.843000000000004</v>
      </c>
      <c r="F114">
        <v>53.772100000000002</v>
      </c>
      <c r="G114">
        <v>103.383</v>
      </c>
      <c r="H114">
        <v>83</v>
      </c>
      <c r="I114">
        <v>83</v>
      </c>
      <c r="J114">
        <v>84</v>
      </c>
      <c r="K114">
        <v>82</v>
      </c>
      <c r="L114">
        <v>0</v>
      </c>
      <c r="M114">
        <v>0</v>
      </c>
      <c r="N114">
        <v>2</v>
      </c>
      <c r="O114">
        <v>16.252475</v>
      </c>
      <c r="P114">
        <v>37.173375</v>
      </c>
      <c r="Q114">
        <v>53.425874999999998</v>
      </c>
      <c r="R114">
        <v>69.688424999999995</v>
      </c>
      <c r="S114">
        <v>29.274333333333331</v>
      </c>
      <c r="T114">
        <v>159</v>
      </c>
      <c r="U114">
        <v>138</v>
      </c>
      <c r="V114">
        <v>215</v>
      </c>
      <c r="W114">
        <v>124</v>
      </c>
      <c r="X114">
        <v>0</v>
      </c>
      <c r="Y114">
        <v>0</v>
      </c>
      <c r="Z114" t="s">
        <v>29</v>
      </c>
      <c r="AA114">
        <v>2</v>
      </c>
      <c r="AB114">
        <v>0</v>
      </c>
      <c r="AC114" t="s">
        <v>7</v>
      </c>
    </row>
    <row r="115" spans="1:29">
      <c r="A115">
        <v>231</v>
      </c>
      <c r="B115">
        <v>1</v>
      </c>
      <c r="C115">
        <v>20.500399999999999</v>
      </c>
      <c r="D115">
        <v>31.8551</v>
      </c>
      <c r="E115">
        <v>52.355499999999999</v>
      </c>
      <c r="F115">
        <v>60.661299999999997</v>
      </c>
      <c r="G115">
        <v>13.169</v>
      </c>
      <c r="H115">
        <v>63.5</v>
      </c>
      <c r="I115">
        <v>63.5</v>
      </c>
      <c r="J115">
        <v>64</v>
      </c>
      <c r="K115">
        <v>63</v>
      </c>
      <c r="L115">
        <v>0</v>
      </c>
      <c r="M115">
        <v>0</v>
      </c>
      <c r="N115">
        <v>2</v>
      </c>
      <c r="O115">
        <v>31.069074999999998</v>
      </c>
      <c r="P115">
        <v>33.132125000000002</v>
      </c>
      <c r="Q115">
        <v>64.201250000000002</v>
      </c>
      <c r="R115">
        <v>51.878075000000003</v>
      </c>
      <c r="S115">
        <v>17.15175</v>
      </c>
      <c r="T115">
        <v>115.75</v>
      </c>
      <c r="U115">
        <v>114.5</v>
      </c>
      <c r="V115">
        <v>142</v>
      </c>
      <c r="W115">
        <v>101</v>
      </c>
      <c r="X115">
        <v>128.04</v>
      </c>
      <c r="Y115">
        <v>2</v>
      </c>
      <c r="Z115" t="s">
        <v>28</v>
      </c>
      <c r="AA115">
        <v>1</v>
      </c>
      <c r="AB115">
        <v>128.04</v>
      </c>
      <c r="AC115">
        <v>128.04</v>
      </c>
    </row>
    <row r="116" spans="1:29">
      <c r="A116">
        <v>232</v>
      </c>
      <c r="B116">
        <v>1</v>
      </c>
      <c r="C116">
        <v>16.778400000000001</v>
      </c>
      <c r="D116">
        <v>33.859000000000002</v>
      </c>
      <c r="E116">
        <v>50.637300000000003</v>
      </c>
      <c r="F116">
        <v>66.8489</v>
      </c>
      <c r="G116">
        <v>11.848000000000001</v>
      </c>
      <c r="H116">
        <v>91.5</v>
      </c>
      <c r="I116">
        <v>91.5</v>
      </c>
      <c r="J116">
        <v>105</v>
      </c>
      <c r="K116">
        <v>78</v>
      </c>
      <c r="L116">
        <v>0</v>
      </c>
      <c r="M116">
        <v>0</v>
      </c>
      <c r="N116">
        <v>2</v>
      </c>
      <c r="O116">
        <v>32.856180000000002</v>
      </c>
      <c r="P116">
        <v>29.211879999999997</v>
      </c>
      <c r="Q116">
        <v>62.068079999999995</v>
      </c>
      <c r="R116">
        <v>47.686860000000003</v>
      </c>
      <c r="S116">
        <v>21.362060000000003</v>
      </c>
      <c r="T116">
        <v>207.89</v>
      </c>
      <c r="U116">
        <v>235</v>
      </c>
      <c r="V116">
        <v>260</v>
      </c>
      <c r="W116">
        <v>123</v>
      </c>
      <c r="X116">
        <v>80.5</v>
      </c>
      <c r="Y116">
        <v>2</v>
      </c>
      <c r="Z116" t="s">
        <v>28</v>
      </c>
      <c r="AA116">
        <v>1</v>
      </c>
      <c r="AB116">
        <v>80.5</v>
      </c>
      <c r="AC116">
        <v>80.5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 List</vt:lpstr>
      <vt:lpstr>Pre-Op and Post-Op</vt:lpstr>
      <vt:lpstr>Sheet1</vt:lpstr>
      <vt:lpstr>DataforJJ_Sats_glucose.csv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Lynch</dc:creator>
  <cp:lastModifiedBy>Newland, John J</cp:lastModifiedBy>
  <cp:revision>0</cp:revision>
  <cp:lastPrinted>2015-06-02T16:37:51Z</cp:lastPrinted>
  <dcterms:created xsi:type="dcterms:W3CDTF">2015-05-14T22:09:24Z</dcterms:created>
  <dcterms:modified xsi:type="dcterms:W3CDTF">2015-07-02T20:02:25Z</dcterms:modified>
  <dc:language>en-US</dc:language>
</cp:coreProperties>
</file>