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bert\Documents\workspaces\solr\SolrScripts\results\hedges\"/>
    </mc:Choice>
  </mc:AlternateContent>
  <bookViews>
    <workbookView xWindow="0" yWindow="0" windowWidth="18240" windowHeight="9120" activeTab="2"/>
  </bookViews>
  <sheets>
    <sheet name="hedges-gc" sheetId="1" r:id="rId1"/>
    <sheet name="hedges-ic" sheetId="2" r:id="rId2"/>
    <sheet name="overall" sheetId="4" r:id="rId3"/>
    <sheet name="sources" sheetId="5" r:id="rId4"/>
  </sheets>
  <definedNames>
    <definedName name="_xlnm._FilterDatabase" localSheetId="0" hidden="1">'hedges-gc'!$A$1:$E$310</definedName>
    <definedName name="_xlnm._FilterDatabase" localSheetId="1" hidden="1">'hedges-ic'!$A$1:$E$313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0" i="1" l="1"/>
  <c r="E309" i="1"/>
  <c r="E308" i="1"/>
  <c r="E307" i="1"/>
  <c r="E306" i="1"/>
  <c r="E305" i="1"/>
  <c r="E304" i="1"/>
  <c r="E263" i="1"/>
  <c r="E303" i="1"/>
  <c r="E302" i="1"/>
  <c r="E301" i="1"/>
  <c r="E300" i="1"/>
  <c r="E262" i="1"/>
  <c r="E299" i="1"/>
  <c r="E298" i="1"/>
  <c r="E297" i="1"/>
  <c r="E296" i="1"/>
  <c r="E295" i="1"/>
  <c r="E294" i="1"/>
  <c r="E293" i="1"/>
  <c r="E292" i="1"/>
  <c r="E291" i="1"/>
  <c r="E290" i="1"/>
  <c r="E289" i="1"/>
  <c r="E261" i="1"/>
  <c r="E288" i="1"/>
  <c r="E287" i="1"/>
  <c r="E286" i="1"/>
  <c r="E285" i="1"/>
  <c r="E284" i="1"/>
  <c r="E283" i="1"/>
  <c r="E282" i="1"/>
  <c r="E281" i="1"/>
  <c r="E280" i="1"/>
  <c r="E279" i="1"/>
  <c r="E278" i="1"/>
  <c r="E260" i="1"/>
  <c r="E277" i="1"/>
  <c r="E276" i="1"/>
  <c r="E275" i="1"/>
  <c r="E274" i="1"/>
  <c r="E273" i="1"/>
  <c r="E272" i="1"/>
  <c r="E259" i="1"/>
  <c r="E271" i="1"/>
  <c r="E270" i="1"/>
  <c r="E269" i="1"/>
  <c r="E268" i="1"/>
  <c r="E267" i="1"/>
  <c r="E258" i="1"/>
  <c r="E266" i="1"/>
  <c r="E265" i="1"/>
  <c r="E264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12" i="1"/>
  <c r="E225" i="1"/>
  <c r="E224" i="1"/>
  <c r="E211" i="1"/>
  <c r="E223" i="1"/>
  <c r="E222" i="1"/>
  <c r="E221" i="1"/>
  <c r="E220" i="1"/>
  <c r="E219" i="1"/>
  <c r="E218" i="1"/>
  <c r="E217" i="1"/>
  <c r="E216" i="1"/>
  <c r="E215" i="1"/>
  <c r="E210" i="1"/>
  <c r="E214" i="1"/>
  <c r="E213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2" i="1"/>
  <c r="E187" i="1"/>
  <c r="E186" i="1"/>
  <c r="E185" i="1"/>
  <c r="E184" i="1"/>
  <c r="E181" i="1"/>
  <c r="E183" i="1"/>
  <c r="E180" i="1"/>
  <c r="E179" i="1"/>
  <c r="E178" i="1"/>
  <c r="E177" i="1"/>
  <c r="E176" i="1"/>
  <c r="E175" i="1"/>
  <c r="E174" i="1"/>
  <c r="E173" i="1"/>
  <c r="E172" i="1"/>
  <c r="E171" i="1"/>
  <c r="E170" i="1"/>
  <c r="E164" i="1"/>
  <c r="E169" i="1"/>
  <c r="E168" i="1"/>
  <c r="E167" i="1"/>
  <c r="E166" i="1"/>
  <c r="E165" i="1"/>
  <c r="E163" i="1"/>
  <c r="E162" i="1"/>
  <c r="E161" i="1"/>
  <c r="E160" i="1"/>
  <c r="E159" i="1"/>
  <c r="E157" i="1"/>
  <c r="E156" i="1"/>
  <c r="E155" i="1"/>
  <c r="E154" i="1"/>
  <c r="E153" i="1"/>
  <c r="E158" i="1"/>
  <c r="E152" i="1"/>
  <c r="E151" i="1"/>
  <c r="E150" i="1"/>
  <c r="E149" i="1"/>
  <c r="E148" i="1"/>
  <c r="E147" i="1"/>
  <c r="E144" i="1"/>
  <c r="E143" i="1"/>
  <c r="E146" i="1"/>
  <c r="E145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19" i="1"/>
  <c r="E120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4" i="1"/>
  <c r="E97" i="1"/>
  <c r="E96" i="1"/>
  <c r="E95" i="1"/>
  <c r="E93" i="1"/>
  <c r="E91" i="1"/>
  <c r="E92" i="1"/>
  <c r="E90" i="1"/>
  <c r="E89" i="1"/>
  <c r="E88" i="1"/>
  <c r="E86" i="1"/>
  <c r="E87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71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6" i="1"/>
  <c r="C90" i="1"/>
  <c r="C153" i="1"/>
  <c r="C220" i="1"/>
  <c r="C285" i="1"/>
  <c r="C3" i="1"/>
  <c r="C67" i="1"/>
  <c r="C131" i="1"/>
  <c r="C195" i="1"/>
  <c r="C265" i="1"/>
  <c r="C4" i="1"/>
  <c r="C68" i="1"/>
  <c r="C132" i="1"/>
  <c r="C196" i="1"/>
  <c r="C266" i="1"/>
  <c r="C245" i="1"/>
  <c r="C176" i="1"/>
  <c r="C37" i="1"/>
  <c r="C101" i="1"/>
  <c r="C166" i="1"/>
  <c r="C229" i="1"/>
  <c r="C283" i="1"/>
  <c r="C62" i="1"/>
  <c r="C126" i="1"/>
  <c r="C190" i="1"/>
  <c r="C254" i="1"/>
  <c r="C8" i="1"/>
  <c r="C232" i="1"/>
  <c r="C47" i="1"/>
  <c r="C111" i="1"/>
  <c r="C175" i="1"/>
  <c r="C239" i="1"/>
  <c r="C263" i="1"/>
  <c r="C128" i="1"/>
  <c r="C49" i="1"/>
  <c r="C113" i="1"/>
  <c r="C177" i="1"/>
  <c r="C241" i="1"/>
  <c r="C305" i="1"/>
  <c r="B50" i="1"/>
  <c r="B114" i="1"/>
  <c r="B178" i="1"/>
  <c r="B242" i="1"/>
  <c r="B306" i="1"/>
  <c r="B35" i="1"/>
  <c r="B99" i="1"/>
  <c r="B163" i="1"/>
  <c r="B227" i="1"/>
  <c r="B300" i="1"/>
  <c r="B44" i="1"/>
  <c r="B108" i="1"/>
  <c r="B172" i="1"/>
  <c r="B236" i="1"/>
  <c r="B301" i="1"/>
  <c r="B65" i="1"/>
  <c r="B29" i="1"/>
  <c r="B93" i="1"/>
  <c r="B156" i="1"/>
  <c r="B223" i="1"/>
  <c r="B143" i="1"/>
  <c r="B46" i="1"/>
  <c r="B110" i="1"/>
  <c r="B174" i="1"/>
  <c r="B238" i="1"/>
  <c r="B303" i="1"/>
  <c r="B233" i="1"/>
  <c r="B47" i="1"/>
  <c r="B111" i="1"/>
  <c r="B175" i="1"/>
  <c r="B239" i="1"/>
  <c r="B263" i="1"/>
  <c r="B201" i="1"/>
  <c r="B48" i="1"/>
  <c r="B112" i="1"/>
  <c r="B176" i="1"/>
  <c r="B240" i="1"/>
  <c r="B81" i="1"/>
  <c r="B186" i="1"/>
  <c r="B118" i="1"/>
  <c r="B246" i="1"/>
  <c r="B241" i="1"/>
  <c r="B120" i="1"/>
  <c r="B247" i="1"/>
  <c r="B119" i="1"/>
  <c r="B276" i="1"/>
  <c r="B298" i="1"/>
  <c r="B128" i="1"/>
  <c r="B161" i="1"/>
  <c r="C34" i="1"/>
  <c r="C98" i="1"/>
  <c r="C162" i="1"/>
  <c r="C226" i="1"/>
  <c r="C292" i="1"/>
  <c r="C11" i="1"/>
  <c r="C75" i="1"/>
  <c r="C139" i="1"/>
  <c r="C203" i="1"/>
  <c r="C259" i="1"/>
  <c r="C12" i="1"/>
  <c r="C76" i="1"/>
  <c r="C140" i="1"/>
  <c r="C204" i="1"/>
  <c r="C272" i="1"/>
  <c r="C258" i="1"/>
  <c r="C208" i="1"/>
  <c r="C45" i="1"/>
  <c r="C109" i="1"/>
  <c r="C173" i="1"/>
  <c r="C253" i="1"/>
  <c r="C6" i="1"/>
  <c r="C71" i="1"/>
  <c r="C134" i="1"/>
  <c r="C198" i="1"/>
  <c r="C267" i="1"/>
  <c r="C24" i="1"/>
  <c r="C256" i="1"/>
  <c r="C55" i="1"/>
  <c r="C120" i="1"/>
  <c r="C184" i="1"/>
  <c r="C247" i="1"/>
  <c r="C16" i="1"/>
  <c r="C152" i="1"/>
  <c r="C57" i="1"/>
  <c r="C121" i="1"/>
  <c r="C186" i="1"/>
  <c r="C249" i="1"/>
  <c r="C269" i="1"/>
  <c r="B58" i="1"/>
  <c r="B122" i="1"/>
  <c r="B187" i="1"/>
  <c r="B250" i="1"/>
  <c r="B293" i="1"/>
  <c r="B43" i="1"/>
  <c r="B107" i="1"/>
  <c r="B171" i="1"/>
  <c r="B235" i="1"/>
  <c r="B307" i="1"/>
  <c r="B52" i="1"/>
  <c r="B116" i="1"/>
  <c r="B180" i="1"/>
  <c r="B244" i="1"/>
  <c r="B308" i="1"/>
  <c r="B105" i="1"/>
  <c r="B37" i="1"/>
  <c r="B101" i="1"/>
  <c r="B166" i="1"/>
  <c r="B229" i="1"/>
  <c r="B54" i="1"/>
  <c r="B181" i="1"/>
  <c r="B310" i="1"/>
  <c r="B55" i="1"/>
  <c r="B184" i="1"/>
  <c r="B290" i="1"/>
  <c r="B185" i="1"/>
  <c r="B248" i="1"/>
  <c r="B126" i="1"/>
  <c r="B127" i="1"/>
  <c r="B299" i="1"/>
  <c r="B256" i="1"/>
  <c r="B80" i="1"/>
  <c r="C42" i="1"/>
  <c r="C106" i="1"/>
  <c r="C170" i="1"/>
  <c r="C234" i="1"/>
  <c r="C262" i="1"/>
  <c r="C19" i="1"/>
  <c r="C83" i="1"/>
  <c r="C147" i="1"/>
  <c r="C214" i="1"/>
  <c r="C278" i="1"/>
  <c r="C20" i="1"/>
  <c r="C84" i="1"/>
  <c r="C148" i="1"/>
  <c r="C210" i="1"/>
  <c r="C279" i="1"/>
  <c r="C273" i="1"/>
  <c r="C225" i="1"/>
  <c r="C53" i="1"/>
  <c r="C117" i="1"/>
  <c r="C183" i="1"/>
  <c r="C280" i="1"/>
  <c r="C14" i="1"/>
  <c r="C78" i="1"/>
  <c r="C142" i="1"/>
  <c r="C206" i="1"/>
  <c r="C274" i="1"/>
  <c r="C64" i="1"/>
  <c r="C290" i="1"/>
  <c r="C63" i="1"/>
  <c r="C127" i="1"/>
  <c r="C191" i="1"/>
  <c r="C255" i="1"/>
  <c r="C32" i="1"/>
  <c r="C200" i="1"/>
  <c r="C65" i="1"/>
  <c r="C129" i="1"/>
  <c r="C193" i="1"/>
  <c r="C257" i="1"/>
  <c r="B2" i="1"/>
  <c r="B66" i="1"/>
  <c r="B130" i="1"/>
  <c r="B194" i="1"/>
  <c r="B264" i="1"/>
  <c r="B193" i="1"/>
  <c r="B51" i="1"/>
  <c r="B115" i="1"/>
  <c r="B179" i="1"/>
  <c r="B243" i="1"/>
  <c r="B249" i="1"/>
  <c r="B60" i="1"/>
  <c r="B124" i="1"/>
  <c r="B188" i="1"/>
  <c r="B252" i="1"/>
  <c r="B237" i="1"/>
  <c r="B137" i="1"/>
  <c r="B45" i="1"/>
  <c r="B109" i="1"/>
  <c r="B173" i="1"/>
  <c r="B245" i="1"/>
  <c r="B277" i="1"/>
  <c r="B62" i="1"/>
  <c r="B190" i="1"/>
  <c r="B284" i="1"/>
  <c r="B192" i="1"/>
  <c r="C50" i="1"/>
  <c r="C114" i="1"/>
  <c r="C178" i="1"/>
  <c r="C242" i="1"/>
  <c r="C306" i="1"/>
  <c r="C27" i="1"/>
  <c r="C92" i="1"/>
  <c r="C154" i="1"/>
  <c r="C221" i="1"/>
  <c r="C286" i="1"/>
  <c r="C28" i="1"/>
  <c r="C91" i="1"/>
  <c r="C155" i="1"/>
  <c r="C222" i="1"/>
  <c r="C287" i="1"/>
  <c r="C288" i="1"/>
  <c r="C276" i="1"/>
  <c r="C61" i="1"/>
  <c r="C125" i="1"/>
  <c r="C189" i="1"/>
  <c r="C309" i="1"/>
  <c r="C22" i="1"/>
  <c r="C87" i="1"/>
  <c r="C150" i="1"/>
  <c r="C216" i="1"/>
  <c r="C281" i="1"/>
  <c r="C72" i="1"/>
  <c r="C7" i="1"/>
  <c r="C70" i="1"/>
  <c r="C135" i="1"/>
  <c r="C199" i="1"/>
  <c r="C268" i="1"/>
  <c r="C40" i="1"/>
  <c r="C9" i="1"/>
  <c r="C73" i="1"/>
  <c r="C137" i="1"/>
  <c r="C201" i="1"/>
  <c r="C270" i="1"/>
  <c r="B10" i="1"/>
  <c r="B74" i="1"/>
  <c r="B138" i="1"/>
  <c r="B202" i="1"/>
  <c r="B271" i="1"/>
  <c r="B257" i="1"/>
  <c r="B59" i="1"/>
  <c r="B123" i="1"/>
  <c r="B182" i="1"/>
  <c r="B251" i="1"/>
  <c r="B4" i="1"/>
  <c r="B68" i="1"/>
  <c r="B132" i="1"/>
  <c r="B196" i="1"/>
  <c r="B266" i="1"/>
  <c r="B253" i="1"/>
  <c r="B158" i="1"/>
  <c r="B53" i="1"/>
  <c r="B117" i="1"/>
  <c r="B183" i="1"/>
  <c r="B258" i="1"/>
  <c r="B6" i="1"/>
  <c r="B71" i="1"/>
  <c r="B134" i="1"/>
  <c r="B198" i="1"/>
  <c r="B267" i="1"/>
  <c r="B304" i="1"/>
  <c r="B7" i="1"/>
  <c r="B70" i="1"/>
  <c r="B135" i="1"/>
  <c r="B199" i="1"/>
  <c r="B268" i="1"/>
  <c r="B17" i="1"/>
  <c r="B8" i="1"/>
  <c r="B72" i="1"/>
  <c r="B136" i="1"/>
  <c r="B200" i="1"/>
  <c r="B269" i="1"/>
  <c r="B283" i="1"/>
  <c r="C58" i="1"/>
  <c r="C122" i="1"/>
  <c r="C187" i="1"/>
  <c r="C250" i="1"/>
  <c r="C300" i="1"/>
  <c r="C35" i="1"/>
  <c r="C99" i="1"/>
  <c r="C163" i="1"/>
  <c r="C227" i="1"/>
  <c r="C293" i="1"/>
  <c r="C36" i="1"/>
  <c r="C100" i="1"/>
  <c r="C165" i="1"/>
  <c r="C228" i="1"/>
  <c r="C294" i="1"/>
  <c r="C295" i="1"/>
  <c r="C5" i="1"/>
  <c r="C69" i="1"/>
  <c r="C133" i="1"/>
  <c r="C197" i="1"/>
  <c r="C80" i="1"/>
  <c r="C30" i="1"/>
  <c r="C95" i="1"/>
  <c r="C157" i="1"/>
  <c r="C211" i="1"/>
  <c r="C261" i="1"/>
  <c r="C88" i="1"/>
  <c r="C15" i="1"/>
  <c r="C79" i="1"/>
  <c r="C145" i="1"/>
  <c r="C207" i="1"/>
  <c r="C275" i="1"/>
  <c r="C48" i="1"/>
  <c r="C17" i="1"/>
  <c r="C81" i="1"/>
  <c r="C143" i="1"/>
  <c r="C209" i="1"/>
  <c r="C277" i="1"/>
  <c r="B18" i="1"/>
  <c r="B82" i="1"/>
  <c r="B144" i="1"/>
  <c r="B213" i="1"/>
  <c r="B260" i="1"/>
  <c r="B3" i="1"/>
  <c r="B67" i="1"/>
  <c r="B131" i="1"/>
  <c r="B195" i="1"/>
  <c r="B265" i="1"/>
  <c r="B12" i="1"/>
  <c r="B76" i="1"/>
  <c r="B140" i="1"/>
  <c r="B204" i="1"/>
  <c r="B272" i="1"/>
  <c r="B273" i="1"/>
  <c r="B219" i="1"/>
  <c r="B61" i="1"/>
  <c r="B125" i="1"/>
  <c r="B189" i="1"/>
  <c r="B280" i="1"/>
  <c r="B14" i="1"/>
  <c r="B78" i="1"/>
  <c r="B142" i="1"/>
  <c r="B206" i="1"/>
  <c r="B274" i="1"/>
  <c r="B25" i="1"/>
  <c r="B15" i="1"/>
  <c r="B79" i="1"/>
  <c r="B145" i="1"/>
  <c r="B207" i="1"/>
  <c r="B275" i="1"/>
  <c r="B41" i="1"/>
  <c r="B16" i="1"/>
  <c r="B212" i="1"/>
  <c r="C2" i="1"/>
  <c r="C66" i="1"/>
  <c r="C130" i="1"/>
  <c r="C194" i="1"/>
  <c r="C264" i="1"/>
  <c r="C218" i="1"/>
  <c r="C43" i="1"/>
  <c r="C107" i="1"/>
  <c r="C171" i="1"/>
  <c r="C235" i="1"/>
  <c r="C307" i="1"/>
  <c r="C44" i="1"/>
  <c r="C108" i="1"/>
  <c r="C172" i="1"/>
  <c r="C236" i="1"/>
  <c r="C301" i="1"/>
  <c r="C302" i="1"/>
  <c r="C13" i="1"/>
  <c r="C77" i="1"/>
  <c r="C141" i="1"/>
  <c r="C205" i="1"/>
  <c r="C119" i="1"/>
  <c r="C38" i="1"/>
  <c r="C102" i="1"/>
  <c r="C167" i="1"/>
  <c r="C230" i="1"/>
  <c r="C296" i="1"/>
  <c r="C136" i="1"/>
  <c r="C23" i="1"/>
  <c r="C86" i="1"/>
  <c r="C151" i="1"/>
  <c r="C217" i="1"/>
  <c r="C282" i="1"/>
  <c r="C56" i="1"/>
  <c r="C25" i="1"/>
  <c r="C89" i="1"/>
  <c r="C158" i="1"/>
  <c r="C219" i="1"/>
  <c r="C284" i="1"/>
  <c r="B26" i="1"/>
  <c r="B90" i="1"/>
  <c r="B153" i="1"/>
  <c r="B220" i="1"/>
  <c r="B285" i="1"/>
  <c r="B11" i="1"/>
  <c r="B75" i="1"/>
  <c r="B139" i="1"/>
  <c r="B203" i="1"/>
  <c r="B259" i="1"/>
  <c r="B20" i="1"/>
  <c r="B84" i="1"/>
  <c r="B148" i="1"/>
  <c r="B210" i="1"/>
  <c r="B279" i="1"/>
  <c r="B288" i="1"/>
  <c r="B5" i="1"/>
  <c r="B69" i="1"/>
  <c r="B133" i="1"/>
  <c r="B197" i="1"/>
  <c r="B309" i="1"/>
  <c r="B22" i="1"/>
  <c r="B87" i="1"/>
  <c r="B150" i="1"/>
  <c r="B216" i="1"/>
  <c r="B281" i="1"/>
  <c r="B73" i="1"/>
  <c r="B23" i="1"/>
  <c r="B86" i="1"/>
  <c r="B151" i="1"/>
  <c r="B217" i="1"/>
  <c r="B282" i="1"/>
  <c r="B94" i="1"/>
  <c r="B24" i="1"/>
  <c r="B88" i="1"/>
  <c r="B152" i="1"/>
  <c r="B218" i="1"/>
  <c r="B291" i="1"/>
  <c r="C10" i="1"/>
  <c r="C74" i="1"/>
  <c r="C138" i="1"/>
  <c r="C202" i="1"/>
  <c r="C271" i="1"/>
  <c r="C240" i="1"/>
  <c r="C51" i="1"/>
  <c r="C115" i="1"/>
  <c r="C179" i="1"/>
  <c r="C243" i="1"/>
  <c r="C248" i="1"/>
  <c r="C52" i="1"/>
  <c r="C116" i="1"/>
  <c r="C180" i="1"/>
  <c r="C244" i="1"/>
  <c r="C308" i="1"/>
  <c r="C104" i="1"/>
  <c r="C21" i="1"/>
  <c r="C85" i="1"/>
  <c r="C149" i="1"/>
  <c r="C215" i="1"/>
  <c r="C185" i="1"/>
  <c r="C46" i="1"/>
  <c r="C110" i="1"/>
  <c r="C174" i="1"/>
  <c r="C238" i="1"/>
  <c r="C303" i="1"/>
  <c r="C160" i="1"/>
  <c r="C31" i="1"/>
  <c r="C96" i="1"/>
  <c r="C159" i="1"/>
  <c r="C224" i="1"/>
  <c r="C289" i="1"/>
  <c r="C97" i="1"/>
  <c r="C33" i="1"/>
  <c r="C94" i="1"/>
  <c r="C161" i="1"/>
  <c r="C212" i="1"/>
  <c r="C291" i="1"/>
  <c r="B34" i="1"/>
  <c r="B98" i="1"/>
  <c r="B162" i="1"/>
  <c r="B226" i="1"/>
  <c r="B292" i="1"/>
  <c r="B19" i="1"/>
  <c r="B83" i="1"/>
  <c r="B147" i="1"/>
  <c r="B214" i="1"/>
  <c r="B278" i="1"/>
  <c r="B28" i="1"/>
  <c r="B91" i="1"/>
  <c r="B155" i="1"/>
  <c r="B222" i="1"/>
  <c r="B287" i="1"/>
  <c r="B295" i="1"/>
  <c r="B13" i="1"/>
  <c r="B77" i="1"/>
  <c r="B141" i="1"/>
  <c r="B205" i="1"/>
  <c r="B57" i="1"/>
  <c r="B30" i="1"/>
  <c r="B95" i="1"/>
  <c r="B157" i="1"/>
  <c r="B211" i="1"/>
  <c r="B261" i="1"/>
  <c r="B121" i="1"/>
  <c r="B31" i="1"/>
  <c r="B96" i="1"/>
  <c r="B159" i="1"/>
  <c r="B224" i="1"/>
  <c r="B289" i="1"/>
  <c r="B129" i="1"/>
  <c r="B32" i="1"/>
  <c r="B97" i="1"/>
  <c r="B160" i="1"/>
  <c r="B225" i="1"/>
  <c r="B33" i="1"/>
  <c r="B305" i="1"/>
  <c r="B113" i="1"/>
  <c r="B191" i="1"/>
  <c r="B209" i="1"/>
  <c r="B208" i="1"/>
  <c r="B9" i="1"/>
  <c r="C18" i="1"/>
  <c r="C82" i="1"/>
  <c r="C144" i="1"/>
  <c r="C213" i="1"/>
  <c r="C260" i="1"/>
  <c r="C304" i="1"/>
  <c r="C59" i="1"/>
  <c r="C123" i="1"/>
  <c r="C182" i="1"/>
  <c r="C251" i="1"/>
  <c r="C298" i="1"/>
  <c r="C60" i="1"/>
  <c r="C124" i="1"/>
  <c r="C188" i="1"/>
  <c r="C252" i="1"/>
  <c r="C237" i="1"/>
  <c r="C146" i="1"/>
  <c r="C29" i="1"/>
  <c r="C93" i="1"/>
  <c r="C156" i="1"/>
  <c r="C223" i="1"/>
  <c r="C192" i="1"/>
  <c r="C54" i="1"/>
  <c r="C118" i="1"/>
  <c r="C181" i="1"/>
  <c r="C246" i="1"/>
  <c r="C310" i="1"/>
  <c r="C169" i="1"/>
  <c r="C39" i="1"/>
  <c r="C103" i="1"/>
  <c r="C168" i="1"/>
  <c r="C231" i="1"/>
  <c r="C297" i="1"/>
  <c r="C112" i="1"/>
  <c r="C41" i="1"/>
  <c r="C105" i="1"/>
  <c r="C164" i="1"/>
  <c r="C233" i="1"/>
  <c r="C299" i="1"/>
  <c r="B42" i="1"/>
  <c r="B106" i="1"/>
  <c r="B170" i="1"/>
  <c r="B234" i="1"/>
  <c r="B262" i="1"/>
  <c r="B27" i="1"/>
  <c r="B92" i="1"/>
  <c r="B154" i="1"/>
  <c r="B221" i="1"/>
  <c r="B286" i="1"/>
  <c r="B36" i="1"/>
  <c r="B100" i="1"/>
  <c r="B165" i="1"/>
  <c r="B228" i="1"/>
  <c r="B294" i="1"/>
  <c r="B302" i="1"/>
  <c r="B21" i="1"/>
  <c r="B85" i="1"/>
  <c r="B149" i="1"/>
  <c r="B215" i="1"/>
  <c r="B89" i="1"/>
  <c r="B38" i="1"/>
  <c r="B102" i="1"/>
  <c r="B167" i="1"/>
  <c r="B230" i="1"/>
  <c r="B296" i="1"/>
  <c r="B164" i="1"/>
  <c r="B39" i="1"/>
  <c r="B103" i="1"/>
  <c r="B168" i="1"/>
  <c r="B231" i="1"/>
  <c r="B297" i="1"/>
  <c r="B177" i="1"/>
  <c r="B40" i="1"/>
  <c r="B104" i="1"/>
  <c r="B169" i="1"/>
  <c r="B232" i="1"/>
  <c r="B49" i="1"/>
  <c r="B270" i="1"/>
  <c r="B56" i="1"/>
  <c r="B254" i="1"/>
  <c r="B63" i="1"/>
  <c r="B255" i="1"/>
  <c r="B64" i="1"/>
  <c r="B146" i="1"/>
  <c r="C23" i="4" l="1"/>
  <c r="C22" i="4"/>
  <c r="C21" i="4"/>
  <c r="C13" i="4"/>
  <c r="C10" i="4"/>
  <c r="C11" i="4"/>
  <c r="C12" i="4"/>
  <c r="C9" i="4"/>
  <c r="C5" i="4"/>
  <c r="C4" i="4"/>
  <c r="C3" i="4"/>
  <c r="B13" i="4"/>
  <c r="B10" i="4"/>
  <c r="B11" i="4"/>
  <c r="B12" i="4"/>
  <c r="B9" i="4"/>
  <c r="B3" i="4"/>
  <c r="B4" i="4"/>
  <c r="B5" i="4"/>
  <c r="E306" i="2"/>
  <c r="E28" i="2"/>
  <c r="E310" i="2"/>
  <c r="E255" i="2"/>
  <c r="E211" i="2"/>
  <c r="E232" i="2"/>
  <c r="E277" i="2"/>
  <c r="E278" i="2"/>
  <c r="E102" i="2"/>
  <c r="E307" i="2"/>
  <c r="E274" i="2"/>
  <c r="E100" i="2"/>
  <c r="E233" i="2"/>
  <c r="E311" i="2"/>
  <c r="E313" i="2"/>
  <c r="E206" i="2"/>
  <c r="E275" i="2"/>
  <c r="E202" i="2"/>
  <c r="E209" i="2"/>
  <c r="E280" i="2"/>
  <c r="E312" i="2"/>
  <c r="E309" i="2"/>
  <c r="E204" i="2"/>
  <c r="E256" i="2"/>
  <c r="E101" i="2"/>
  <c r="E213" i="2"/>
  <c r="E205" i="2"/>
  <c r="E99" i="2"/>
  <c r="E207" i="2"/>
  <c r="E31" i="2"/>
  <c r="E210" i="2"/>
  <c r="E208" i="2"/>
  <c r="E308" i="2"/>
  <c r="E279" i="2"/>
  <c r="E30" i="2"/>
  <c r="E212" i="2"/>
  <c r="E276" i="2"/>
  <c r="E254" i="2"/>
  <c r="E55" i="2"/>
  <c r="E98" i="2"/>
  <c r="E253" i="2"/>
  <c r="E198" i="2"/>
  <c r="E196" i="2"/>
  <c r="E304" i="2"/>
  <c r="E190" i="2"/>
  <c r="E197" i="2"/>
  <c r="E200" i="2"/>
  <c r="E191" i="2"/>
  <c r="E192" i="2"/>
  <c r="E199" i="2"/>
  <c r="E58" i="2"/>
  <c r="E35" i="2"/>
  <c r="E305" i="2"/>
  <c r="E27" i="2"/>
  <c r="E193" i="2"/>
  <c r="E57" i="2"/>
  <c r="E273" i="2"/>
  <c r="E252" i="2"/>
  <c r="E67" i="2"/>
  <c r="E194" i="2"/>
  <c r="E97" i="2"/>
  <c r="E251" i="2"/>
  <c r="E201" i="2"/>
  <c r="E185" i="2"/>
  <c r="E26" i="2"/>
  <c r="E186" i="2"/>
  <c r="E189" i="2"/>
  <c r="E268" i="2"/>
  <c r="E34" i="2"/>
  <c r="E230" i="2"/>
  <c r="E271" i="2"/>
  <c r="E188" i="2"/>
  <c r="E269" i="2"/>
  <c r="E270" i="2"/>
  <c r="E250" i="2"/>
  <c r="E228" i="2"/>
  <c r="E96" i="2"/>
  <c r="E272" i="2"/>
  <c r="E229" i="2"/>
  <c r="E65" i="2"/>
  <c r="E53" i="2"/>
  <c r="E231" i="2"/>
  <c r="E52" i="2"/>
  <c r="E187" i="2"/>
  <c r="E303" i="2"/>
  <c r="E50" i="2"/>
  <c r="E184" i="2"/>
  <c r="E249" i="2"/>
  <c r="E217" i="2"/>
  <c r="E51" i="2"/>
  <c r="E94" i="2"/>
  <c r="E302" i="2"/>
  <c r="E267" i="2"/>
  <c r="E95" i="2"/>
  <c r="E301" i="2"/>
  <c r="E182" i="2"/>
  <c r="E183" i="2"/>
  <c r="E300" i="2"/>
  <c r="E179" i="2"/>
  <c r="E265" i="2"/>
  <c r="E180" i="2"/>
  <c r="E248" i="2"/>
  <c r="E181" i="2"/>
  <c r="E177" i="2"/>
  <c r="E25" i="2"/>
  <c r="E299" i="2"/>
  <c r="E178" i="2"/>
  <c r="E93" i="2"/>
  <c r="E48" i="2"/>
  <c r="E203" i="2"/>
  <c r="E266" i="2"/>
  <c r="E89" i="2"/>
  <c r="E174" i="2"/>
  <c r="E175" i="2"/>
  <c r="E227" i="2"/>
  <c r="E90" i="2"/>
  <c r="E195" i="2"/>
  <c r="E247" i="2"/>
  <c r="E92" i="2"/>
  <c r="E226" i="2"/>
  <c r="E298" i="2"/>
  <c r="E88" i="2"/>
  <c r="E297" i="2"/>
  <c r="E24" i="2"/>
  <c r="E246" i="2"/>
  <c r="E22" i="2"/>
  <c r="E296" i="2"/>
  <c r="E168" i="2"/>
  <c r="E172" i="2"/>
  <c r="E170" i="2"/>
  <c r="E86" i="2"/>
  <c r="E87" i="2"/>
  <c r="E45" i="2"/>
  <c r="E173" i="2"/>
  <c r="E295" i="2"/>
  <c r="E176" i="2"/>
  <c r="E171" i="2"/>
  <c r="E169" i="2"/>
  <c r="E294" i="2"/>
  <c r="E84" i="2"/>
  <c r="E85" i="2"/>
  <c r="E245" i="2"/>
  <c r="E264" i="2"/>
  <c r="E167" i="2"/>
  <c r="E166" i="2"/>
  <c r="E64" i="2"/>
  <c r="E165" i="2"/>
  <c r="E44" i="2"/>
  <c r="E293" i="2"/>
  <c r="E43" i="2"/>
  <c r="E83" i="2"/>
  <c r="E291" i="2"/>
  <c r="E164" i="2"/>
  <c r="E157" i="2"/>
  <c r="E42" i="2"/>
  <c r="E292" i="2"/>
  <c r="E163" i="2"/>
  <c r="E20" i="2"/>
  <c r="E21" i="2"/>
  <c r="E162" i="2"/>
  <c r="E161" i="2"/>
  <c r="E290" i="2"/>
  <c r="E159" i="2"/>
  <c r="E160" i="2"/>
  <c r="E146" i="2"/>
  <c r="E289" i="2"/>
  <c r="E39" i="2"/>
  <c r="E263" i="2"/>
  <c r="E156" i="2"/>
  <c r="E158" i="2"/>
  <c r="E154" i="2"/>
  <c r="E155" i="2"/>
  <c r="E262" i="2"/>
  <c r="E152" i="2"/>
  <c r="E153" i="2"/>
  <c r="E135" i="2"/>
  <c r="E288" i="2"/>
  <c r="E136" i="2"/>
  <c r="E82" i="2"/>
  <c r="E151" i="2"/>
  <c r="E287" i="2"/>
  <c r="E81" i="2"/>
  <c r="E150" i="2"/>
  <c r="E286" i="2"/>
  <c r="E129" i="2"/>
  <c r="E126" i="2"/>
  <c r="E80" i="2"/>
  <c r="E18" i="2"/>
  <c r="E285" i="2"/>
  <c r="E123" i="2"/>
  <c r="E284" i="2"/>
  <c r="E79" i="2"/>
  <c r="E283" i="2"/>
  <c r="E244" i="2"/>
  <c r="E149" i="2"/>
  <c r="E118" i="2"/>
  <c r="E78" i="2"/>
  <c r="E148" i="2"/>
  <c r="E147" i="2"/>
  <c r="E76" i="2"/>
  <c r="E77" i="2"/>
  <c r="E38" i="2"/>
  <c r="E17" i="2"/>
  <c r="E145" i="2"/>
  <c r="E144" i="2"/>
  <c r="E261" i="2"/>
  <c r="E225" i="2"/>
  <c r="E75" i="2"/>
  <c r="E260" i="2"/>
  <c r="E224" i="2"/>
  <c r="E143" i="2"/>
  <c r="E259" i="2"/>
  <c r="E74" i="2"/>
  <c r="E142" i="2"/>
  <c r="E141" i="2"/>
  <c r="E73" i="2"/>
  <c r="E72" i="2"/>
  <c r="E140" i="2"/>
  <c r="E223" i="2"/>
  <c r="E138" i="2"/>
  <c r="E137" i="2"/>
  <c r="E139" i="2"/>
  <c r="E91" i="2"/>
  <c r="E243" i="2"/>
  <c r="E282" i="2"/>
  <c r="E242" i="2"/>
  <c r="E133" i="2"/>
  <c r="E134" i="2"/>
  <c r="E132" i="2"/>
  <c r="E222" i="2"/>
  <c r="E131" i="2"/>
  <c r="E130" i="2"/>
  <c r="E128" i="2"/>
  <c r="E127" i="2"/>
  <c r="E15" i="2"/>
  <c r="E11" i="2"/>
  <c r="E8" i="2"/>
  <c r="E125" i="2"/>
  <c r="E71" i="2"/>
  <c r="E124" i="2"/>
  <c r="E122" i="2"/>
  <c r="E221" i="2"/>
  <c r="E220" i="2"/>
  <c r="E7" i="2"/>
  <c r="E258" i="2"/>
  <c r="E37" i="2"/>
  <c r="E121" i="2"/>
  <c r="E66" i="2"/>
  <c r="E120" i="2"/>
  <c r="E4" i="2"/>
  <c r="E63" i="2"/>
  <c r="E119" i="2"/>
  <c r="E36" i="2"/>
  <c r="E117" i="2"/>
  <c r="E33" i="2"/>
  <c r="E3" i="2"/>
  <c r="E257" i="2"/>
  <c r="E56" i="2"/>
  <c r="E219" i="2"/>
  <c r="E54" i="2"/>
  <c r="E70" i="2"/>
  <c r="E116" i="2"/>
  <c r="E2" i="2"/>
  <c r="E32" i="2"/>
  <c r="E49" i="2"/>
  <c r="E241" i="2"/>
  <c r="E47" i="2"/>
  <c r="E46" i="2"/>
  <c r="E115" i="2"/>
  <c r="E114" i="2"/>
  <c r="E240" i="2"/>
  <c r="E113" i="2"/>
  <c r="E41" i="2"/>
  <c r="E40" i="2"/>
  <c r="E112" i="2"/>
  <c r="E111" i="2"/>
  <c r="E110" i="2"/>
  <c r="E239" i="2"/>
  <c r="E109" i="2"/>
  <c r="E218" i="2"/>
  <c r="E69" i="2"/>
  <c r="E281" i="2"/>
  <c r="E216" i="2"/>
  <c r="E68" i="2"/>
  <c r="E29" i="2"/>
  <c r="E108" i="2"/>
  <c r="E107" i="2"/>
  <c r="E215" i="2"/>
  <c r="E62" i="2"/>
  <c r="E106" i="2"/>
  <c r="E23" i="2"/>
  <c r="E238" i="2"/>
  <c r="E61" i="2"/>
  <c r="E105" i="2"/>
  <c r="E19" i="2"/>
  <c r="E214" i="2"/>
  <c r="E104" i="2"/>
  <c r="E16" i="2"/>
  <c r="E60" i="2"/>
  <c r="E14" i="2"/>
  <c r="E13" i="2"/>
  <c r="E12" i="2"/>
  <c r="E103" i="2"/>
  <c r="E10" i="2"/>
  <c r="E9" i="2"/>
  <c r="E59" i="2"/>
  <c r="E237" i="2"/>
  <c r="E6" i="2"/>
  <c r="E5" i="2"/>
  <c r="E236" i="2"/>
  <c r="E235" i="2"/>
  <c r="E234" i="2"/>
  <c r="C234" i="2"/>
  <c r="C66" i="2"/>
  <c r="C286" i="2"/>
  <c r="C226" i="2"/>
  <c r="C57" i="2"/>
  <c r="C200" i="2"/>
  <c r="C198" i="2"/>
  <c r="C2" i="2"/>
  <c r="C147" i="2"/>
  <c r="C295" i="2"/>
  <c r="C271" i="2"/>
  <c r="C170" i="2"/>
  <c r="C114" i="2"/>
  <c r="C261" i="2"/>
  <c r="C245" i="2"/>
  <c r="C272" i="2"/>
  <c r="C311" i="2"/>
  <c r="C13" i="2"/>
  <c r="C8" i="2"/>
  <c r="C262" i="2"/>
  <c r="C48" i="2"/>
  <c r="C190" i="2"/>
  <c r="C175" i="2"/>
  <c r="C54" i="2"/>
  <c r="C118" i="2"/>
  <c r="C87" i="2"/>
  <c r="C268" i="2"/>
  <c r="C158" i="2"/>
  <c r="C112" i="2"/>
  <c r="C143" i="2"/>
  <c r="C165" i="2"/>
  <c r="C52" i="2"/>
  <c r="C209" i="2"/>
  <c r="C241" i="2"/>
  <c r="C62" i="2"/>
  <c r="C282" i="2"/>
  <c r="C161" i="2"/>
  <c r="C183" i="2"/>
  <c r="C308" i="2"/>
  <c r="B234" i="2"/>
  <c r="B66" i="2"/>
  <c r="B286" i="2"/>
  <c r="B226" i="2"/>
  <c r="B57" i="2"/>
  <c r="B200" i="2"/>
  <c r="B307" i="2"/>
  <c r="B33" i="2"/>
  <c r="B284" i="2"/>
  <c r="B296" i="2"/>
  <c r="B201" i="2"/>
  <c r="B231" i="2"/>
  <c r="B117" i="2"/>
  <c r="B123" i="2"/>
  <c r="B22" i="2"/>
  <c r="B251" i="2"/>
  <c r="B221" i="2"/>
  <c r="B29" i="2"/>
  <c r="B137" i="2"/>
  <c r="B163" i="2"/>
  <c r="B267" i="2"/>
  <c r="B207" i="2"/>
  <c r="B6" i="2"/>
  <c r="B7" i="2"/>
  <c r="B151" i="2"/>
  <c r="B90" i="2"/>
  <c r="B35" i="2"/>
  <c r="B186" i="2"/>
  <c r="B219" i="2"/>
  <c r="B149" i="2"/>
  <c r="B86" i="2"/>
  <c r="B189" i="2"/>
  <c r="B310" i="2"/>
  <c r="B169" i="2"/>
  <c r="B49" i="2"/>
  <c r="B77" i="2"/>
  <c r="B171" i="2"/>
  <c r="B269" i="2"/>
  <c r="B172" i="2"/>
  <c r="B298" i="2"/>
  <c r="B136" i="2"/>
  <c r="C10" i="2"/>
  <c r="C124" i="2"/>
  <c r="C135" i="2"/>
  <c r="C89" i="2"/>
  <c r="C191" i="2"/>
  <c r="C204" i="2"/>
  <c r="C28" i="2"/>
  <c r="C33" i="2"/>
  <c r="C284" i="2"/>
  <c r="C296" i="2"/>
  <c r="C201" i="2"/>
  <c r="C51" i="2"/>
  <c r="C116" i="2"/>
  <c r="C148" i="2"/>
  <c r="C173" i="2"/>
  <c r="C230" i="2"/>
  <c r="C232" i="2"/>
  <c r="C61" i="2"/>
  <c r="C132" i="2"/>
  <c r="C146" i="2"/>
  <c r="C180" i="2"/>
  <c r="C276" i="2"/>
  <c r="C213" i="2"/>
  <c r="C119" i="2"/>
  <c r="C18" i="2"/>
  <c r="C24" i="2"/>
  <c r="C194" i="2"/>
  <c r="C270" i="2"/>
  <c r="C47" i="2"/>
  <c r="C17" i="2"/>
  <c r="C294" i="2"/>
  <c r="C250" i="2"/>
  <c r="C274" i="2"/>
  <c r="C56" i="2"/>
  <c r="C69" i="2"/>
  <c r="C72" i="2"/>
  <c r="C164" i="2"/>
  <c r="C217" i="2"/>
  <c r="C101" i="2"/>
  <c r="B10" i="2"/>
  <c r="B124" i="2"/>
  <c r="B135" i="2"/>
  <c r="B89" i="2"/>
  <c r="B191" i="2"/>
  <c r="B204" i="2"/>
  <c r="B235" i="2"/>
  <c r="B121" i="2"/>
  <c r="B150" i="2"/>
  <c r="B92" i="2"/>
  <c r="B55" i="2"/>
  <c r="B236" i="2"/>
  <c r="B37" i="2"/>
  <c r="B81" i="2"/>
  <c r="B247" i="2"/>
  <c r="B27" i="2"/>
  <c r="B242" i="2"/>
  <c r="B110" i="2"/>
  <c r="B74" i="2"/>
  <c r="B293" i="2"/>
  <c r="B303" i="2"/>
  <c r="B312" i="2"/>
  <c r="B14" i="2"/>
  <c r="B11" i="2"/>
  <c r="B155" i="2"/>
  <c r="B93" i="2"/>
  <c r="B304" i="2"/>
  <c r="B198" i="2"/>
  <c r="B63" i="2"/>
  <c r="B80" i="2"/>
  <c r="B297" i="2"/>
  <c r="B67" i="2"/>
  <c r="B59" i="2"/>
  <c r="B175" i="2"/>
  <c r="B283" i="2"/>
  <c r="B306" i="2"/>
  <c r="B120" i="2"/>
  <c r="B192" i="2"/>
  <c r="C214" i="2"/>
  <c r="C130" i="2"/>
  <c r="C263" i="2"/>
  <c r="C177" i="2"/>
  <c r="C98" i="2"/>
  <c r="C313" i="2"/>
  <c r="C235" i="2"/>
  <c r="C121" i="2"/>
  <c r="C150" i="2"/>
  <c r="C92" i="2"/>
  <c r="C55" i="2"/>
  <c r="C279" i="2"/>
  <c r="C117" i="2"/>
  <c r="C123" i="2"/>
  <c r="C22" i="2"/>
  <c r="C251" i="2"/>
  <c r="C255" i="2"/>
  <c r="C29" i="2"/>
  <c r="C137" i="2"/>
  <c r="C163" i="2"/>
  <c r="C267" i="2"/>
  <c r="C207" i="2"/>
  <c r="C6" i="2"/>
  <c r="C7" i="2"/>
  <c r="C151" i="2"/>
  <c r="C90" i="2"/>
  <c r="C35" i="2"/>
  <c r="C202" i="2"/>
  <c r="C219" i="2"/>
  <c r="C149" i="2"/>
  <c r="C86" i="2"/>
  <c r="C189" i="2"/>
  <c r="C310" i="2"/>
  <c r="C126" i="2"/>
  <c r="C41" i="2"/>
  <c r="C260" i="2"/>
  <c r="C166" i="2"/>
  <c r="C53" i="2"/>
  <c r="C275" i="2"/>
  <c r="B214" i="2"/>
  <c r="B130" i="2"/>
  <c r="B263" i="2"/>
  <c r="B177" i="2"/>
  <c r="B98" i="2"/>
  <c r="B313" i="2"/>
  <c r="B103" i="2"/>
  <c r="B71" i="2"/>
  <c r="B153" i="2"/>
  <c r="B266" i="2"/>
  <c r="B210" i="2"/>
  <c r="B12" i="2"/>
  <c r="B125" i="2"/>
  <c r="B152" i="2"/>
  <c r="B203" i="2"/>
  <c r="B197" i="2"/>
  <c r="B158" i="2"/>
  <c r="B115" i="2"/>
  <c r="B144" i="2"/>
  <c r="B85" i="2"/>
  <c r="B96" i="2"/>
  <c r="B233" i="2"/>
  <c r="B238" i="2"/>
  <c r="B134" i="2"/>
  <c r="B160" i="2"/>
  <c r="B265" i="2"/>
  <c r="B212" i="2"/>
  <c r="B237" i="2"/>
  <c r="B220" i="2"/>
  <c r="B82" i="2"/>
  <c r="B227" i="2"/>
  <c r="B58" i="2"/>
  <c r="B16" i="2"/>
  <c r="B273" i="2"/>
  <c r="B288" i="2"/>
  <c r="B174" i="2"/>
  <c r="C215" i="2"/>
  <c r="C243" i="2"/>
  <c r="C162" i="2"/>
  <c r="C182" i="2"/>
  <c r="C208" i="2"/>
  <c r="C100" i="2"/>
  <c r="C103" i="2"/>
  <c r="C71" i="2"/>
  <c r="C153" i="2"/>
  <c r="C266" i="2"/>
  <c r="C210" i="2"/>
  <c r="C236" i="2"/>
  <c r="C37" i="2"/>
  <c r="C81" i="2"/>
  <c r="C247" i="2"/>
  <c r="C27" i="2"/>
  <c r="C38" i="2"/>
  <c r="C110" i="2"/>
  <c r="C74" i="2"/>
  <c r="C293" i="2"/>
  <c r="C303" i="2"/>
  <c r="C312" i="2"/>
  <c r="C14" i="2"/>
  <c r="C11" i="2"/>
  <c r="C155" i="2"/>
  <c r="C93" i="2"/>
  <c r="C304" i="2"/>
  <c r="C307" i="2"/>
  <c r="C63" i="2"/>
  <c r="C80" i="2"/>
  <c r="C297" i="2"/>
  <c r="C67" i="2"/>
  <c r="C59" i="2"/>
  <c r="C64" i="2"/>
  <c r="C49" i="2"/>
  <c r="C77" i="2"/>
  <c r="C171" i="2"/>
  <c r="C269" i="2"/>
  <c r="C102" i="2"/>
  <c r="B215" i="2"/>
  <c r="B243" i="2"/>
  <c r="B162" i="2"/>
  <c r="B182" i="2"/>
  <c r="B208" i="2"/>
  <c r="B56" i="2"/>
  <c r="B19" i="2"/>
  <c r="B131" i="2"/>
  <c r="B39" i="2"/>
  <c r="B181" i="2"/>
  <c r="B277" i="2"/>
  <c r="B105" i="2"/>
  <c r="B222" i="2"/>
  <c r="B289" i="2"/>
  <c r="B248" i="2"/>
  <c r="B254" i="2"/>
  <c r="B51" i="2"/>
  <c r="B70" i="2"/>
  <c r="B78" i="2"/>
  <c r="B45" i="2"/>
  <c r="B34" i="2"/>
  <c r="B140" i="2"/>
  <c r="B68" i="2"/>
  <c r="B138" i="2"/>
  <c r="B292" i="2"/>
  <c r="B302" i="2"/>
  <c r="B99" i="2"/>
  <c r="B60" i="2"/>
  <c r="B15" i="2"/>
  <c r="B154" i="2"/>
  <c r="B178" i="2"/>
  <c r="B196" i="2"/>
  <c r="B106" i="2"/>
  <c r="B9" i="2"/>
  <c r="B122" i="2"/>
  <c r="B4" i="2"/>
  <c r="C218" i="2"/>
  <c r="C73" i="2"/>
  <c r="C291" i="2"/>
  <c r="C249" i="2"/>
  <c r="C256" i="2"/>
  <c r="C127" i="2"/>
  <c r="C19" i="2"/>
  <c r="C131" i="2"/>
  <c r="C39" i="2"/>
  <c r="C181" i="2"/>
  <c r="C277" i="2"/>
  <c r="C12" i="2"/>
  <c r="C125" i="2"/>
  <c r="C152" i="2"/>
  <c r="C203" i="2"/>
  <c r="C197" i="2"/>
  <c r="C169" i="2"/>
  <c r="C115" i="2"/>
  <c r="C144" i="2"/>
  <c r="C85" i="2"/>
  <c r="C96" i="2"/>
  <c r="C211" i="2"/>
  <c r="C238" i="2"/>
  <c r="C134" i="2"/>
  <c r="C160" i="2"/>
  <c r="C265" i="2"/>
  <c r="C212" i="2"/>
  <c r="C237" i="2"/>
  <c r="C220" i="2"/>
  <c r="C82" i="2"/>
  <c r="C227" i="2"/>
  <c r="C58" i="2"/>
  <c r="C16" i="2"/>
  <c r="C300" i="2"/>
  <c r="C257" i="2"/>
  <c r="C283" i="2"/>
  <c r="C172" i="2"/>
  <c r="C26" i="2"/>
  <c r="C306" i="2"/>
  <c r="B218" i="2"/>
  <c r="B73" i="2"/>
  <c r="B291" i="2"/>
  <c r="B249" i="2"/>
  <c r="B256" i="2"/>
  <c r="B126" i="2"/>
  <c r="B107" i="2"/>
  <c r="B91" i="2"/>
  <c r="B21" i="2"/>
  <c r="B301" i="2"/>
  <c r="B211" i="2"/>
  <c r="B108" i="2"/>
  <c r="B139" i="2"/>
  <c r="B20" i="2"/>
  <c r="B95" i="2"/>
  <c r="B31" i="2"/>
  <c r="B279" i="2"/>
  <c r="B36" i="2"/>
  <c r="B285" i="2"/>
  <c r="B246" i="2"/>
  <c r="B97" i="2"/>
  <c r="B244" i="2"/>
  <c r="B111" i="2"/>
  <c r="B259" i="2"/>
  <c r="B44" i="2"/>
  <c r="B187" i="2"/>
  <c r="B280" i="2"/>
  <c r="B23" i="2"/>
  <c r="B133" i="2"/>
  <c r="B159" i="2"/>
  <c r="B179" i="2"/>
  <c r="B30" i="2"/>
  <c r="B281" i="2"/>
  <c r="B104" i="2"/>
  <c r="B128" i="2"/>
  <c r="B156" i="2"/>
  <c r="B25" i="2"/>
  <c r="C113" i="2"/>
  <c r="C75" i="2"/>
  <c r="C167" i="2"/>
  <c r="C65" i="2"/>
  <c r="C206" i="2"/>
  <c r="C290" i="2"/>
  <c r="C107" i="2"/>
  <c r="C91" i="2"/>
  <c r="C21" i="2"/>
  <c r="C301" i="2"/>
  <c r="C233" i="2"/>
  <c r="C105" i="2"/>
  <c r="C222" i="2"/>
  <c r="C289" i="2"/>
  <c r="C248" i="2"/>
  <c r="C254" i="2"/>
  <c r="C88" i="2"/>
  <c r="C70" i="2"/>
  <c r="C78" i="2"/>
  <c r="C45" i="2"/>
  <c r="C34" i="2"/>
  <c r="C221" i="2"/>
  <c r="C68" i="2"/>
  <c r="C138" i="2"/>
  <c r="C292" i="2"/>
  <c r="C302" i="2"/>
  <c r="C99" i="2"/>
  <c r="C60" i="2"/>
  <c r="C15" i="2"/>
  <c r="C154" i="2"/>
  <c r="C178" i="2"/>
  <c r="C196" i="2"/>
  <c r="C106" i="2"/>
  <c r="C252" i="2"/>
  <c r="C120" i="2"/>
  <c r="C129" i="2"/>
  <c r="C298" i="2"/>
  <c r="C273" i="2"/>
  <c r="C224" i="2"/>
  <c r="B113" i="2"/>
  <c r="B75" i="2"/>
  <c r="B167" i="2"/>
  <c r="B65" i="2"/>
  <c r="B206" i="2"/>
  <c r="B157" i="2"/>
  <c r="B109" i="2"/>
  <c r="B141" i="2"/>
  <c r="B83" i="2"/>
  <c r="B184" i="2"/>
  <c r="B255" i="2"/>
  <c r="B239" i="2"/>
  <c r="B142" i="2"/>
  <c r="B43" i="2"/>
  <c r="B50" i="2"/>
  <c r="B309" i="2"/>
  <c r="B5" i="2"/>
  <c r="B258" i="2"/>
  <c r="B287" i="2"/>
  <c r="B195" i="2"/>
  <c r="B305" i="2"/>
  <c r="B170" i="2"/>
  <c r="B46" i="2"/>
  <c r="B145" i="2"/>
  <c r="B84" i="2"/>
  <c r="B228" i="2"/>
  <c r="B127" i="2"/>
  <c r="B216" i="2"/>
  <c r="B223" i="2"/>
  <c r="B42" i="2"/>
  <c r="B94" i="2"/>
  <c r="B205" i="2"/>
  <c r="B40" i="2"/>
  <c r="B62" i="2"/>
  <c r="B282" i="2"/>
  <c r="B161" i="2"/>
  <c r="B183" i="2"/>
  <c r="B308" i="2"/>
  <c r="B88" i="2"/>
  <c r="C32" i="2"/>
  <c r="C76" i="2"/>
  <c r="C176" i="2"/>
  <c r="C188" i="2"/>
  <c r="C278" i="2"/>
  <c r="C299" i="2"/>
  <c r="C109" i="2"/>
  <c r="C141" i="2"/>
  <c r="C83" i="2"/>
  <c r="C184" i="2"/>
  <c r="C140" i="2"/>
  <c r="C108" i="2"/>
  <c r="C139" i="2"/>
  <c r="C20" i="2"/>
  <c r="C95" i="2"/>
  <c r="C31" i="2"/>
  <c r="C199" i="2"/>
  <c r="C36" i="2"/>
  <c r="C285" i="2"/>
  <c r="C246" i="2"/>
  <c r="C97" i="2"/>
  <c r="C242" i="2"/>
  <c r="C111" i="2"/>
  <c r="C259" i="2"/>
  <c r="C44" i="2"/>
  <c r="C187" i="2"/>
  <c r="C280" i="2"/>
  <c r="C23" i="2"/>
  <c r="C133" i="2"/>
  <c r="C159" i="2"/>
  <c r="C179" i="2"/>
  <c r="C30" i="2"/>
  <c r="C281" i="2"/>
  <c r="C9" i="2"/>
  <c r="C122" i="2"/>
  <c r="C288" i="2"/>
  <c r="C174" i="2"/>
  <c r="C192" i="2"/>
  <c r="C157" i="2"/>
  <c r="B32" i="2"/>
  <c r="B76" i="2"/>
  <c r="B176" i="2"/>
  <c r="B188" i="2"/>
  <c r="B278" i="2"/>
  <c r="B270" i="2"/>
  <c r="B240" i="2"/>
  <c r="B225" i="2"/>
  <c r="B264" i="2"/>
  <c r="B229" i="2"/>
  <c r="B38" i="2"/>
  <c r="B114" i="2"/>
  <c r="B261" i="2"/>
  <c r="B245" i="2"/>
  <c r="B272" i="2"/>
  <c r="B311" i="2"/>
  <c r="B13" i="2"/>
  <c r="B8" i="2"/>
  <c r="B262" i="2"/>
  <c r="B48" i="2"/>
  <c r="B190" i="2"/>
  <c r="B300" i="2"/>
  <c r="B54" i="2"/>
  <c r="B118" i="2"/>
  <c r="B87" i="2"/>
  <c r="B268" i="2"/>
  <c r="B290" i="2"/>
  <c r="B112" i="2"/>
  <c r="B143" i="2"/>
  <c r="B165" i="2"/>
  <c r="B52" i="2"/>
  <c r="B209" i="2"/>
  <c r="B241" i="2"/>
  <c r="B69" i="2"/>
  <c r="B72" i="2"/>
  <c r="B164" i="2"/>
  <c r="B217" i="2"/>
  <c r="B101" i="2"/>
  <c r="B199" i="2"/>
  <c r="B166" i="2"/>
  <c r="B275" i="2"/>
  <c r="B257" i="2"/>
  <c r="B26" i="2"/>
  <c r="B129" i="2"/>
  <c r="B100" i="2"/>
  <c r="B253" i="2"/>
  <c r="C3" i="2"/>
  <c r="C79" i="2"/>
  <c r="C168" i="2"/>
  <c r="C185" i="2"/>
  <c r="C193" i="2"/>
  <c r="C186" i="2"/>
  <c r="C240" i="2"/>
  <c r="C225" i="2"/>
  <c r="C264" i="2"/>
  <c r="C229" i="2"/>
  <c r="C244" i="2"/>
  <c r="C239" i="2"/>
  <c r="C142" i="2"/>
  <c r="C43" i="2"/>
  <c r="C50" i="2"/>
  <c r="C309" i="2"/>
  <c r="C5" i="2"/>
  <c r="C258" i="2"/>
  <c r="C287" i="2"/>
  <c r="C195" i="2"/>
  <c r="C305" i="2"/>
  <c r="C136" i="2"/>
  <c r="C46" i="2"/>
  <c r="C145" i="2"/>
  <c r="C84" i="2"/>
  <c r="C228" i="2"/>
  <c r="C4" i="2"/>
  <c r="C216" i="2"/>
  <c r="C223" i="2"/>
  <c r="C42" i="2"/>
  <c r="C94" i="2"/>
  <c r="C205" i="2"/>
  <c r="C40" i="2"/>
  <c r="C104" i="2"/>
  <c r="C128" i="2"/>
  <c r="C156" i="2"/>
  <c r="C25" i="2"/>
  <c r="C253" i="2"/>
  <c r="C231" i="2"/>
  <c r="B3" i="2"/>
  <c r="B79" i="2"/>
  <c r="B168" i="2"/>
  <c r="B185" i="2"/>
  <c r="B193" i="2"/>
  <c r="B202" i="2"/>
  <c r="B2" i="2"/>
  <c r="B147" i="2"/>
  <c r="B295" i="2"/>
  <c r="B271" i="2"/>
  <c r="B64" i="2"/>
  <c r="B116" i="2"/>
  <c r="B148" i="2"/>
  <c r="B173" i="2"/>
  <c r="B230" i="2"/>
  <c r="B232" i="2"/>
  <c r="B61" i="2"/>
  <c r="B132" i="2"/>
  <c r="B146" i="2"/>
  <c r="B180" i="2"/>
  <c r="B276" i="2"/>
  <c r="B252" i="2"/>
  <c r="B119" i="2"/>
  <c r="B18" i="2"/>
  <c r="B24" i="2"/>
  <c r="B194" i="2"/>
  <c r="B299" i="2"/>
  <c r="B47" i="2"/>
  <c r="B17" i="2"/>
  <c r="B294" i="2"/>
  <c r="B250" i="2"/>
  <c r="B274" i="2"/>
  <c r="B224" i="2"/>
  <c r="B41" i="2"/>
  <c r="B260" i="2"/>
  <c r="B53" i="2"/>
  <c r="B28" i="2"/>
  <c r="B102" i="2"/>
  <c r="B213" i="2"/>
  <c r="C27" i="4" l="1"/>
  <c r="C28" i="4"/>
  <c r="C29" i="4"/>
  <c r="C30" i="4"/>
  <c r="C31" i="4"/>
  <c r="C24" i="4"/>
  <c r="D21" i="4" s="1"/>
  <c r="C14" i="4"/>
  <c r="D9" i="4" s="1"/>
  <c r="B14" i="4"/>
  <c r="C6" i="4"/>
  <c r="D3" i="4" s="1"/>
  <c r="B31" i="4"/>
  <c r="B28" i="4"/>
  <c r="B29" i="4"/>
  <c r="B30" i="4"/>
  <c r="B27" i="4"/>
  <c r="B23" i="4"/>
  <c r="B21" i="4"/>
  <c r="B22" i="4"/>
  <c r="D31" i="4" l="1"/>
  <c r="D30" i="4"/>
  <c r="D29" i="4"/>
  <c r="D27" i="4"/>
  <c r="B32" i="4"/>
  <c r="D22" i="4"/>
  <c r="C32" i="4"/>
  <c r="D28" i="4" s="1"/>
  <c r="D23" i="4"/>
  <c r="D10" i="4"/>
  <c r="D13" i="4"/>
  <c r="D12" i="4"/>
  <c r="D11" i="4"/>
  <c r="D5" i="4"/>
  <c r="D4" i="4"/>
  <c r="B24" i="4"/>
  <c r="B6" i="4"/>
</calcChain>
</file>

<file path=xl/sharedStrings.xml><?xml version="1.0" encoding="utf-8"?>
<sst xmlns="http://schemas.openxmlformats.org/spreadsheetml/2006/main" count="2329" uniqueCount="611">
  <si>
    <t>Source</t>
  </si>
  <si>
    <t>sort of</t>
  </si>
  <si>
    <t>maybe</t>
  </si>
  <si>
    <t>may</t>
  </si>
  <si>
    <t>might</t>
  </si>
  <si>
    <t>perhaps</t>
  </si>
  <si>
    <t>could</t>
  </si>
  <si>
    <t>seems</t>
  </si>
  <si>
    <t>seems like</t>
  </si>
  <si>
    <t>might feel a bit</t>
  </si>
  <si>
    <t>kind of</t>
  </si>
  <si>
    <t>loosely speaking</t>
  </si>
  <si>
    <t>more or less</t>
  </si>
  <si>
    <t>roughly</t>
  </si>
  <si>
    <t>pretty</t>
  </si>
  <si>
    <t>pretty much</t>
  </si>
  <si>
    <t>relatively</t>
  </si>
  <si>
    <t>somewhat</t>
  </si>
  <si>
    <t>rather</t>
  </si>
  <si>
    <t>mostly</t>
  </si>
  <si>
    <t>technically</t>
  </si>
  <si>
    <t>strictly speaking</t>
  </si>
  <si>
    <t>essentially</t>
  </si>
  <si>
    <t>in essence</t>
  </si>
  <si>
    <t>basically</t>
  </si>
  <si>
    <t>principally</t>
  </si>
  <si>
    <t>particularly</t>
  </si>
  <si>
    <t>par excellence</t>
  </si>
  <si>
    <t>largely</t>
  </si>
  <si>
    <t>for the most part</t>
  </si>
  <si>
    <t>very</t>
  </si>
  <si>
    <t>especially</t>
  </si>
  <si>
    <t>exceptionally</t>
  </si>
  <si>
    <t>quintessential</t>
  </si>
  <si>
    <t>quintessentially</t>
  </si>
  <si>
    <t>literally</t>
  </si>
  <si>
    <t>often</t>
  </si>
  <si>
    <t>almost</t>
  </si>
  <si>
    <t>typical</t>
  </si>
  <si>
    <t>typically</t>
  </si>
  <si>
    <t>as it were</t>
  </si>
  <si>
    <t>in a sense</t>
  </si>
  <si>
    <t>in one sense</t>
  </si>
  <si>
    <t>in a real sense</t>
  </si>
  <si>
    <t>in an important sense</t>
  </si>
  <si>
    <t>in a way</t>
  </si>
  <si>
    <t>mutatis mutandis</t>
  </si>
  <si>
    <t>in a manner of speaking</t>
  </si>
  <si>
    <t>details aside</t>
  </si>
  <si>
    <t>so to say</t>
  </si>
  <si>
    <t>a veritable</t>
  </si>
  <si>
    <t>a true</t>
  </si>
  <si>
    <t>a real</t>
  </si>
  <si>
    <t>a regular</t>
  </si>
  <si>
    <t>virtually</t>
  </si>
  <si>
    <t>all but technically</t>
  </si>
  <si>
    <t>practically</t>
  </si>
  <si>
    <t>all but a</t>
  </si>
  <si>
    <t>anything but a</t>
  </si>
  <si>
    <t>a self-styled</t>
  </si>
  <si>
    <t>nominally</t>
  </si>
  <si>
    <t>he calls himself a</t>
  </si>
  <si>
    <t>she calls herself a</t>
  </si>
  <si>
    <t>they call themselves a</t>
  </si>
  <si>
    <t>he calls himself an</t>
  </si>
  <si>
    <t>she calls herself an</t>
  </si>
  <si>
    <t>they call themselves an</t>
  </si>
  <si>
    <t>in name only</t>
  </si>
  <si>
    <t>actually</t>
  </si>
  <si>
    <t>really</t>
  </si>
  <si>
    <t>he as much as</t>
  </si>
  <si>
    <t>she as much as</t>
  </si>
  <si>
    <t>they as much as</t>
  </si>
  <si>
    <t>can be tooked upon as</t>
  </si>
  <si>
    <t>can be viewed as</t>
  </si>
  <si>
    <t>pseudo-</t>
  </si>
  <si>
    <t>pseudo</t>
  </si>
  <si>
    <t>crypto-</t>
  </si>
  <si>
    <t>crypto</t>
  </si>
  <si>
    <t>Modal Auxiliares</t>
  </si>
  <si>
    <t>can</t>
  </si>
  <si>
    <t>must</t>
  </si>
  <si>
    <t>should</t>
  </si>
  <si>
    <t>will</t>
  </si>
  <si>
    <t>would</t>
  </si>
  <si>
    <t>Full verbs - Nonfactive reporting verbs</t>
  </si>
  <si>
    <t>allege</t>
  </si>
  <si>
    <t>alleges</t>
  </si>
  <si>
    <t>alleged</t>
  </si>
  <si>
    <t>alleging</t>
  </si>
  <si>
    <t>allude</t>
  </si>
  <si>
    <t>alludes</t>
  </si>
  <si>
    <t>alluded</t>
  </si>
  <si>
    <t>alluding</t>
  </si>
  <si>
    <t>argue</t>
  </si>
  <si>
    <t>argues</t>
  </si>
  <si>
    <t>argued</t>
  </si>
  <si>
    <t>arguing</t>
  </si>
  <si>
    <t>assert</t>
  </si>
  <si>
    <t>asserts</t>
  </si>
  <si>
    <t>asserted</t>
  </si>
  <si>
    <t>asserting</t>
  </si>
  <si>
    <t>charge</t>
  </si>
  <si>
    <t>charges</t>
  </si>
  <si>
    <t>charged</t>
  </si>
  <si>
    <t>charging</t>
  </si>
  <si>
    <t>claim</t>
  </si>
  <si>
    <t>claims</t>
  </si>
  <si>
    <t>claimed</t>
  </si>
  <si>
    <t>claiming</t>
  </si>
  <si>
    <t>contend</t>
  </si>
  <si>
    <t>contends</t>
  </si>
  <si>
    <t>contended</t>
  </si>
  <si>
    <t>contending</t>
  </si>
  <si>
    <t>forecast</t>
  </si>
  <si>
    <t>forecasts</t>
  </si>
  <si>
    <t>forecasting</t>
  </si>
  <si>
    <t>foreshadow</t>
  </si>
  <si>
    <t>foreshadows</t>
  </si>
  <si>
    <t>foreshadowed</t>
  </si>
  <si>
    <t>foreshadowing</t>
  </si>
  <si>
    <t>hint</t>
  </si>
  <si>
    <t>hints</t>
  </si>
  <si>
    <t>hinted</t>
  </si>
  <si>
    <t>hinting</t>
  </si>
  <si>
    <t>implicate</t>
  </si>
  <si>
    <t>implicates</t>
  </si>
  <si>
    <t>implicated</t>
  </si>
  <si>
    <t>implicating</t>
  </si>
  <si>
    <t>imply</t>
  </si>
  <si>
    <t>implies</t>
  </si>
  <si>
    <t>implied</t>
  </si>
  <si>
    <t>implying</t>
  </si>
  <si>
    <t>point to</t>
  </si>
  <si>
    <t>points to</t>
  </si>
  <si>
    <t>pointed to</t>
  </si>
  <si>
    <t>pointing to</t>
  </si>
  <si>
    <t>point toward</t>
  </si>
  <si>
    <t>points toward</t>
  </si>
  <si>
    <t>pointed toward</t>
  </si>
  <si>
    <t>pointing toward</t>
  </si>
  <si>
    <t>portend</t>
  </si>
  <si>
    <t>portends</t>
  </si>
  <si>
    <t>portended</t>
  </si>
  <si>
    <t>portending</t>
  </si>
  <si>
    <t>posit</t>
  </si>
  <si>
    <t>posits</t>
  </si>
  <si>
    <t>posited</t>
  </si>
  <si>
    <t>positing</t>
  </si>
  <si>
    <t>postulate</t>
  </si>
  <si>
    <t>postulates</t>
  </si>
  <si>
    <t>postulated</t>
  </si>
  <si>
    <t>postulating</t>
  </si>
  <si>
    <t>predict</t>
  </si>
  <si>
    <t>predicts</t>
  </si>
  <si>
    <t>predicted</t>
  </si>
  <si>
    <t>predicting</t>
  </si>
  <si>
    <t>propose</t>
  </si>
  <si>
    <t>proposes</t>
  </si>
  <si>
    <t>proposed</t>
  </si>
  <si>
    <t>proposing</t>
  </si>
  <si>
    <t>suggest</t>
  </si>
  <si>
    <t>suggests</t>
  </si>
  <si>
    <t>suggested</t>
  </si>
  <si>
    <t>suggesting</t>
  </si>
  <si>
    <t>Full verbs - Tentative cognition verbs</t>
  </si>
  <si>
    <t>anticipate</t>
  </si>
  <si>
    <t>anticipates</t>
  </si>
  <si>
    <t>anticipated</t>
  </si>
  <si>
    <t>anticipating</t>
  </si>
  <si>
    <t>approximate</t>
  </si>
  <si>
    <t>approximates</t>
  </si>
  <si>
    <t>approximated</t>
  </si>
  <si>
    <t>approximating</t>
  </si>
  <si>
    <t>assess</t>
  </si>
  <si>
    <t>assesses</t>
  </si>
  <si>
    <t>assessed</t>
  </si>
  <si>
    <t>assessing</t>
  </si>
  <si>
    <t>reassess</t>
  </si>
  <si>
    <t>reassesses</t>
  </si>
  <si>
    <t>reassessed</t>
  </si>
  <si>
    <t>reassessing</t>
  </si>
  <si>
    <t>assume</t>
  </si>
  <si>
    <t>assumes</t>
  </si>
  <si>
    <t>assumed</t>
  </si>
  <si>
    <t>assuming</t>
  </si>
  <si>
    <t>believe</t>
  </si>
  <si>
    <t>believes</t>
  </si>
  <si>
    <t>believed</t>
  </si>
  <si>
    <t>believing</t>
  </si>
  <si>
    <t>conceive</t>
  </si>
  <si>
    <t>conceives</t>
  </si>
  <si>
    <t>conceived</t>
  </si>
  <si>
    <t>conceiving</t>
  </si>
  <si>
    <t>conceptualize</t>
  </si>
  <si>
    <t>conceptualizes</t>
  </si>
  <si>
    <t>conceptualized</t>
  </si>
  <si>
    <t>conceptualizing</t>
  </si>
  <si>
    <t>conclude</t>
  </si>
  <si>
    <t>concludes</t>
  </si>
  <si>
    <t>concluded</t>
  </si>
  <si>
    <t>concluding</t>
  </si>
  <si>
    <t>consider</t>
  </si>
  <si>
    <t>considers</t>
  </si>
  <si>
    <t>considered</t>
  </si>
  <si>
    <t>considering</t>
  </si>
  <si>
    <t>deem</t>
  </si>
  <si>
    <t>deems</t>
  </si>
  <si>
    <t>deemed</t>
  </si>
  <si>
    <t>deeming</t>
  </si>
  <si>
    <t>doubt</t>
  </si>
  <si>
    <t>doubts</t>
  </si>
  <si>
    <t>doubted</t>
  </si>
  <si>
    <t>doubting</t>
  </si>
  <si>
    <t>envision</t>
  </si>
  <si>
    <t>envisions</t>
  </si>
  <si>
    <t>envisioned</t>
  </si>
  <si>
    <t>envisioning</t>
  </si>
  <si>
    <t>estimate</t>
  </si>
  <si>
    <t>estimates</t>
  </si>
  <si>
    <t>estimated</t>
  </si>
  <si>
    <t>estimating</t>
  </si>
  <si>
    <t>reestimate</t>
  </si>
  <si>
    <t>reestimates</t>
  </si>
  <si>
    <t>reestimated</t>
  </si>
  <si>
    <t>reestimating</t>
  </si>
  <si>
    <t>evaluate</t>
  </si>
  <si>
    <t>evaluates</t>
  </si>
  <si>
    <t>evaluated</t>
  </si>
  <si>
    <t>evaluating</t>
  </si>
  <si>
    <t>expect</t>
  </si>
  <si>
    <t>expects</t>
  </si>
  <si>
    <t>expected</t>
  </si>
  <si>
    <t>expecting</t>
  </si>
  <si>
    <t>extrapolate</t>
  </si>
  <si>
    <t>extrapolates</t>
  </si>
  <si>
    <t>extrapolated</t>
  </si>
  <si>
    <t>extrapolating</t>
  </si>
  <si>
    <t>fear</t>
  </si>
  <si>
    <t>fears</t>
  </si>
  <si>
    <t>feared</t>
  </si>
  <si>
    <t>fearing</t>
  </si>
  <si>
    <t>feel</t>
  </si>
  <si>
    <t>feels</t>
  </si>
  <si>
    <t>felt</t>
  </si>
  <si>
    <t>feeling</t>
  </si>
  <si>
    <t>find</t>
  </si>
  <si>
    <t>finds</t>
  </si>
  <si>
    <t>found</t>
  </si>
  <si>
    <t>finding</t>
  </si>
  <si>
    <t>foresee</t>
  </si>
  <si>
    <t>foresees</t>
  </si>
  <si>
    <t>foresaw</t>
  </si>
  <si>
    <t>foreseen</t>
  </si>
  <si>
    <t>foreseeing</t>
  </si>
  <si>
    <t>hold</t>
  </si>
  <si>
    <t>holds</t>
  </si>
  <si>
    <t>held</t>
  </si>
  <si>
    <t>holding</t>
  </si>
  <si>
    <t>hope</t>
  </si>
  <si>
    <t>hopes</t>
  </si>
  <si>
    <t>hoped</t>
  </si>
  <si>
    <t>hoping</t>
  </si>
  <si>
    <t>hypothesize</t>
  </si>
  <si>
    <t>hypothesizes</t>
  </si>
  <si>
    <t>hypothesized</t>
  </si>
  <si>
    <t>hypothesizing</t>
  </si>
  <si>
    <t>imagine</t>
  </si>
  <si>
    <t>imagines</t>
  </si>
  <si>
    <t>imagined</t>
  </si>
  <si>
    <t>imagining</t>
  </si>
  <si>
    <t>infer</t>
  </si>
  <si>
    <t>infered</t>
  </si>
  <si>
    <t>inferred</t>
  </si>
  <si>
    <t>infering</t>
  </si>
  <si>
    <t>inferring</t>
  </si>
  <si>
    <t>interpret</t>
  </si>
  <si>
    <t>interprets</t>
  </si>
  <si>
    <t>interpreted</t>
  </si>
  <si>
    <t>interpreting</t>
  </si>
  <si>
    <t>judge</t>
  </si>
  <si>
    <t>judges</t>
  </si>
  <si>
    <t>judged</t>
  </si>
  <si>
    <t>judging</t>
  </si>
  <si>
    <t>maintain</t>
  </si>
  <si>
    <t>maintains</t>
  </si>
  <si>
    <t>maintained</t>
  </si>
  <si>
    <t>maintaining</t>
  </si>
  <si>
    <t>perceive</t>
  </si>
  <si>
    <t>perceives</t>
  </si>
  <si>
    <t>perceived</t>
  </si>
  <si>
    <t>perceiving</t>
  </si>
  <si>
    <t>presume</t>
  </si>
  <si>
    <t>presumes</t>
  </si>
  <si>
    <t>presumed</t>
  </si>
  <si>
    <t>presuming</t>
  </si>
  <si>
    <t>project</t>
  </si>
  <si>
    <t>projects</t>
  </si>
  <si>
    <t>projected</t>
  </si>
  <si>
    <t>projecting</t>
  </si>
  <si>
    <t>reason</t>
  </si>
  <si>
    <t>reasons</t>
  </si>
  <si>
    <t>reasoned</t>
  </si>
  <si>
    <t>reasoning</t>
  </si>
  <si>
    <t>regard</t>
  </si>
  <si>
    <t>regards</t>
  </si>
  <si>
    <t>regarded</t>
  </si>
  <si>
    <t>regarding</t>
  </si>
  <si>
    <t>see</t>
  </si>
  <si>
    <t>sees</t>
  </si>
  <si>
    <t>saw</t>
  </si>
  <si>
    <t>seen</t>
  </si>
  <si>
    <t>seeing</t>
  </si>
  <si>
    <t>speculate</t>
  </si>
  <si>
    <t>speculates</t>
  </si>
  <si>
    <t>speculated</t>
  </si>
  <si>
    <t>speculating</t>
  </si>
  <si>
    <t>suppose</t>
  </si>
  <si>
    <t>supposes</t>
  </si>
  <si>
    <t>supposed</t>
  </si>
  <si>
    <t>supposing</t>
  </si>
  <si>
    <t>surmise</t>
  </si>
  <si>
    <t>surmises</t>
  </si>
  <si>
    <t>surmised</t>
  </si>
  <si>
    <t>surmising</t>
  </si>
  <si>
    <t>suspect</t>
  </si>
  <si>
    <t>suspects</t>
  </si>
  <si>
    <t>suspected</t>
  </si>
  <si>
    <t>suspecting</t>
  </si>
  <si>
    <t>theorize</t>
  </si>
  <si>
    <t>theorizes</t>
  </si>
  <si>
    <t>theorized</t>
  </si>
  <si>
    <t>theorizing</t>
  </si>
  <si>
    <t>think</t>
  </si>
  <si>
    <t>thinks</t>
  </si>
  <si>
    <t>thought</t>
  </si>
  <si>
    <t>thinking</t>
  </si>
  <si>
    <t>view</t>
  </si>
  <si>
    <t>views</t>
  </si>
  <si>
    <t>viewed</t>
  </si>
  <si>
    <t>viewing</t>
  </si>
  <si>
    <t>wish</t>
  </si>
  <si>
    <t>wishes</t>
  </si>
  <si>
    <t>wished</t>
  </si>
  <si>
    <t>wishing</t>
  </si>
  <si>
    <t>wonder</t>
  </si>
  <si>
    <t>wonders</t>
  </si>
  <si>
    <t>wondered</t>
  </si>
  <si>
    <t>wondering</t>
  </si>
  <si>
    <t>worry</t>
  </si>
  <si>
    <t>worries</t>
  </si>
  <si>
    <t>worried</t>
  </si>
  <si>
    <t>worrying</t>
  </si>
  <si>
    <t>Full verbs - Tentative linking verbs</t>
  </si>
  <si>
    <t>appear</t>
  </si>
  <si>
    <t>appears</t>
  </si>
  <si>
    <t>appeared</t>
  </si>
  <si>
    <t>appearing</t>
  </si>
  <si>
    <t>look</t>
  </si>
  <si>
    <t>looks</t>
  </si>
  <si>
    <t>looked</t>
  </si>
  <si>
    <t>looking</t>
  </si>
  <si>
    <t>seem</t>
  </si>
  <si>
    <t>seemed</t>
  </si>
  <si>
    <t>seeming</t>
  </si>
  <si>
    <t>sound</t>
  </si>
  <si>
    <t>sounds</t>
  </si>
  <si>
    <t>sounded</t>
  </si>
  <si>
    <t>sounding</t>
  </si>
  <si>
    <t>tend</t>
  </si>
  <si>
    <t>tends</t>
  </si>
  <si>
    <t>tended</t>
  </si>
  <si>
    <t>tending</t>
  </si>
  <si>
    <t>Adverbs - Adverbs of Indefinite Degree</t>
  </si>
  <si>
    <t>considerably</t>
  </si>
  <si>
    <t>dramatically</t>
  </si>
  <si>
    <t>drastically</t>
  </si>
  <si>
    <t>fairly</t>
  </si>
  <si>
    <t>greatly</t>
  </si>
  <si>
    <t>highly</t>
  </si>
  <si>
    <t>mainly</t>
  </si>
  <si>
    <t>markedly</t>
  </si>
  <si>
    <t>massively</t>
  </si>
  <si>
    <t>moderately</t>
  </si>
  <si>
    <t>modestly</t>
  </si>
  <si>
    <t>partially</t>
  </si>
  <si>
    <t>partly</t>
  </si>
  <si>
    <t>predominantly</t>
  </si>
  <si>
    <t>predominately</t>
  </si>
  <si>
    <t>primarily</t>
  </si>
  <si>
    <t>quite</t>
  </si>
  <si>
    <t>reasonably</t>
  </si>
  <si>
    <t>shortly</t>
  </si>
  <si>
    <t>significantly</t>
  </si>
  <si>
    <t>slightly</t>
  </si>
  <si>
    <t>strongly</t>
  </si>
  <si>
    <t>substantially</t>
  </si>
  <si>
    <t>vastly</t>
  </si>
  <si>
    <t>widely</t>
  </si>
  <si>
    <t>Adverbs - Approximative Adverbs</t>
  </si>
  <si>
    <t>about</t>
  </si>
  <si>
    <t>approximately</t>
  </si>
  <si>
    <t>around</t>
  </si>
  <si>
    <t>closely</t>
  </si>
  <si>
    <t>just</t>
  </si>
  <si>
    <t>nearly</t>
  </si>
  <si>
    <t>some</t>
  </si>
  <si>
    <t>Adjectives - Adjectives of Indefinite Degree</t>
  </si>
  <si>
    <t>appreciable</t>
  </si>
  <si>
    <t>central</t>
  </si>
  <si>
    <t>considerable</t>
  </si>
  <si>
    <t>devastating</t>
  </si>
  <si>
    <t>fair</t>
  </si>
  <si>
    <t>immense</t>
  </si>
  <si>
    <t>impressive</t>
  </si>
  <si>
    <t>large</t>
  </si>
  <si>
    <t>little</t>
  </si>
  <si>
    <t>main</t>
  </si>
  <si>
    <t>major</t>
  </si>
  <si>
    <t>marked</t>
  </si>
  <si>
    <t>moderate</t>
  </si>
  <si>
    <t>modest</t>
  </si>
  <si>
    <t>negligible</t>
  </si>
  <si>
    <t>notable</t>
  </si>
  <si>
    <t>noticeable</t>
  </si>
  <si>
    <t>primary</t>
  </si>
  <si>
    <t>principal</t>
  </si>
  <si>
    <t>reasonable</t>
  </si>
  <si>
    <t>relative</t>
  </si>
  <si>
    <t>remarkable</t>
  </si>
  <si>
    <t>significant</t>
  </si>
  <si>
    <t>slight</t>
  </si>
  <si>
    <t>small</t>
  </si>
  <si>
    <t>substantial</t>
  </si>
  <si>
    <t>tiny</t>
  </si>
  <si>
    <t>tremendous</t>
  </si>
  <si>
    <t>Adjectives - Approximative Adjectives</t>
  </si>
  <si>
    <t>close</t>
  </si>
  <si>
    <t>gross</t>
  </si>
  <si>
    <t>proximate</t>
  </si>
  <si>
    <t>rough</t>
  </si>
  <si>
    <t>virtual</t>
  </si>
  <si>
    <t>Nouns - Nonfactive assertive nouns</t>
  </si>
  <si>
    <t>allegation</t>
  </si>
  <si>
    <t>allegations</t>
  </si>
  <si>
    <t>argument</t>
  </si>
  <si>
    <t>arguments</t>
  </si>
  <si>
    <t>assertion</t>
  </si>
  <si>
    <t>assertions</t>
  </si>
  <si>
    <t>clue</t>
  </si>
  <si>
    <t>clues</t>
  </si>
  <si>
    <t>contention</t>
  </si>
  <si>
    <t>contentions</t>
  </si>
  <si>
    <t>implication</t>
  </si>
  <si>
    <t>implications</t>
  </si>
  <si>
    <t>indication</t>
  </si>
  <si>
    <t>indications</t>
  </si>
  <si>
    <t>prediction</t>
  </si>
  <si>
    <t>predictions</t>
  </si>
  <si>
    <t>proposal</t>
  </si>
  <si>
    <t>proposals</t>
  </si>
  <si>
    <t>proposition</t>
  </si>
  <si>
    <t>propositions</t>
  </si>
  <si>
    <t>suggestion</t>
  </si>
  <si>
    <t>suggestions</t>
  </si>
  <si>
    <t>Nouns - Tentative cognition nouns</t>
  </si>
  <si>
    <t>approach</t>
  </si>
  <si>
    <t>approaches</t>
  </si>
  <si>
    <t>approximation</t>
  </si>
  <si>
    <t>approximations</t>
  </si>
  <si>
    <t>assessment</t>
  </si>
  <si>
    <t>assessments</t>
  </si>
  <si>
    <t>assumption</t>
  </si>
  <si>
    <t>assumptions</t>
  </si>
  <si>
    <t>belief</t>
  </si>
  <si>
    <t>beliefs</t>
  </si>
  <si>
    <t>concept</t>
  </si>
  <si>
    <t>concepts</t>
  </si>
  <si>
    <t>conceptualization</t>
  </si>
  <si>
    <t>conceptualizations</t>
  </si>
  <si>
    <t>conclusion</t>
  </si>
  <si>
    <t>conclusions</t>
  </si>
  <si>
    <t>construct</t>
  </si>
  <si>
    <t>constructs</t>
  </si>
  <si>
    <t>deduction</t>
  </si>
  <si>
    <t>deductions</t>
  </si>
  <si>
    <t>estimation</t>
  </si>
  <si>
    <t>estimations</t>
  </si>
  <si>
    <t>evaluation</t>
  </si>
  <si>
    <t>evaluations</t>
  </si>
  <si>
    <t>expectancy</t>
  </si>
  <si>
    <t>expectancies</t>
  </si>
  <si>
    <t>expectation</t>
  </si>
  <si>
    <t>expectations</t>
  </si>
  <si>
    <t>fantasy</t>
  </si>
  <si>
    <t>fantasies</t>
  </si>
  <si>
    <t>guess</t>
  </si>
  <si>
    <t>guesses</t>
  </si>
  <si>
    <t>hunch</t>
  </si>
  <si>
    <t>hunches</t>
  </si>
  <si>
    <t>hypothesis</t>
  </si>
  <si>
    <t>hypotheses</t>
  </si>
  <si>
    <t>idea</t>
  </si>
  <si>
    <t>ideas</t>
  </si>
  <si>
    <t>illusion</t>
  </si>
  <si>
    <t>illusions</t>
  </si>
  <si>
    <t>impression</t>
  </si>
  <si>
    <t>impressions</t>
  </si>
  <si>
    <t>inference</t>
  </si>
  <si>
    <t>inferences</t>
  </si>
  <si>
    <t>interpretation</t>
  </si>
  <si>
    <t>interpretations</t>
  </si>
  <si>
    <t>judgment</t>
  </si>
  <si>
    <t>judgments</t>
  </si>
  <si>
    <t>notion</t>
  </si>
  <si>
    <t>notions</t>
  </si>
  <si>
    <t>opinion</t>
  </si>
  <si>
    <t>opinions</t>
  </si>
  <si>
    <t>perception</t>
  </si>
  <si>
    <t>perceptions</t>
  </si>
  <si>
    <t>perspective</t>
  </si>
  <si>
    <t>perspectives</t>
  </si>
  <si>
    <t>philosophy</t>
  </si>
  <si>
    <t>philosophies</t>
  </si>
  <si>
    <t>point of view</t>
  </si>
  <si>
    <t>points of view</t>
  </si>
  <si>
    <t>premise</t>
  </si>
  <si>
    <t>premises</t>
  </si>
  <si>
    <t>presumption</t>
  </si>
  <si>
    <t>presumptions</t>
  </si>
  <si>
    <t>projection</t>
  </si>
  <si>
    <t>projections</t>
  </si>
  <si>
    <t>scenario</t>
  </si>
  <si>
    <t>scenarios</t>
  </si>
  <si>
    <t>scheme</t>
  </si>
  <si>
    <t>schemes</t>
  </si>
  <si>
    <t>speculation</t>
  </si>
  <si>
    <t>speculations</t>
  </si>
  <si>
    <t>supposition</t>
  </si>
  <si>
    <t>suppositions</t>
  </si>
  <si>
    <t>suspicion</t>
  </si>
  <si>
    <t>suspicions</t>
  </si>
  <si>
    <t>tenet</t>
  </si>
  <si>
    <t>tenets</t>
  </si>
  <si>
    <t>theory</t>
  </si>
  <si>
    <t>theories</t>
  </si>
  <si>
    <t>thesis</t>
  </si>
  <si>
    <t>theses</t>
  </si>
  <si>
    <t>thinkings</t>
  </si>
  <si>
    <t>thoughts</t>
  </si>
  <si>
    <t>viewpoint</t>
  </si>
  <si>
    <t>viewpoints</t>
  </si>
  <si>
    <t>vision</t>
  </si>
  <si>
    <t>visions</t>
  </si>
  <si>
    <t>Nouns - Nouns of tentative likelihood</t>
  </si>
  <si>
    <t>alternative</t>
  </si>
  <si>
    <t>alternatives</t>
  </si>
  <si>
    <t>appearance</t>
  </si>
  <si>
    <t>appearances</t>
  </si>
  <si>
    <t>avenue</t>
  </si>
  <si>
    <t>avenues</t>
  </si>
  <si>
    <t>candidate</t>
  </si>
  <si>
    <t>candidates</t>
  </si>
  <si>
    <t>chance</t>
  </si>
  <si>
    <t>chances</t>
  </si>
  <si>
    <t>inclination</t>
  </si>
  <si>
    <t>inclinations</t>
  </si>
  <si>
    <t>likelihood</t>
  </si>
  <si>
    <t>likelihoods</t>
  </si>
  <si>
    <t>odds</t>
  </si>
  <si>
    <t>opportunity</t>
  </si>
  <si>
    <t>opportunities</t>
  </si>
  <si>
    <t>option</t>
  </si>
  <si>
    <t>options</t>
  </si>
  <si>
    <t>possibility</t>
  </si>
  <si>
    <t>possibilities</t>
  </si>
  <si>
    <t>potential</t>
  </si>
  <si>
    <t>potentials</t>
  </si>
  <si>
    <t>probability</t>
  </si>
  <si>
    <t>probabilities</t>
  </si>
  <si>
    <t>promise</t>
  </si>
  <si>
    <t>promises</t>
  </si>
  <si>
    <t>prospect</t>
  </si>
  <si>
    <t>prospects</t>
  </si>
  <si>
    <t>sign</t>
  </si>
  <si>
    <t>signs</t>
  </si>
  <si>
    <t>tendency</t>
  </si>
  <si>
    <t>tendencies</t>
  </si>
  <si>
    <t>threat</t>
  </si>
  <si>
    <t>threats</t>
  </si>
  <si>
    <t>trend</t>
  </si>
  <si>
    <t>trends</t>
  </si>
  <si>
    <t>Feature</t>
  </si>
  <si>
    <t># of Comments</t>
  </si>
  <si>
    <t>% of Comments</t>
  </si>
  <si>
    <t>Lakoff</t>
  </si>
  <si>
    <t># of Features Within the Source</t>
  </si>
  <si>
    <t>Jordan</t>
  </si>
  <si>
    <t>Varttala</t>
  </si>
  <si>
    <t>Vartalla Subcategories</t>
  </si>
  <si>
    <t>Modal Aux.</t>
  </si>
  <si>
    <t>Verbs</t>
  </si>
  <si>
    <t>Adverbs</t>
  </si>
  <si>
    <t>Adjectives</t>
  </si>
  <si>
    <t>Nouns</t>
  </si>
  <si>
    <t>Kind of Feature (only for Varttala's)</t>
  </si>
  <si>
    <t>General Comments</t>
  </si>
  <si>
    <t xml:space="preserve">% of Comments </t>
  </si>
  <si>
    <t xml:space="preserve"># of Comments </t>
  </si>
  <si>
    <t>Total</t>
  </si>
  <si>
    <t>Inline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</si>
</sst>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Fill="1"/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10"/>
  <sheetViews>
    <sheetView workbookViewId="0">
      <selection activeCell="D313" sqref="D313"/>
    </sheetView>
  </sheetViews>
  <sheetFormatPr defaultRowHeight="15.6" customHeight="1" x14ac:dyDescent="0.3"/>
  <cols>
    <col min="1" max="1" width="19.33203125" style="5" customWidth="1"/>
    <col min="2" max="2" width="29.33203125" style="5" customWidth="1"/>
    <col min="3" max="3" width="35.77734375" style="9" customWidth="1"/>
    <col min="4" max="4" width="16.77734375" style="3" customWidth="1"/>
    <col min="5" max="5" width="16.77734375" customWidth="1"/>
    <col min="6" max="6" width="14.88671875" style="5" customWidth="1"/>
    <col min="7" max="16384" width="8.88671875" style="5"/>
  </cols>
  <sheetData>
    <row r="1" spans="1:5" s="10" customFormat="1" ht="15.6" customHeight="1" x14ac:dyDescent="0.3">
      <c r="A1" s="11" t="s">
        <v>592</v>
      </c>
      <c r="B1" s="11" t="s">
        <v>0</v>
      </c>
      <c r="C1" s="11" t="s">
        <v>605</v>
      </c>
      <c r="D1" s="13" t="s">
        <v>593</v>
      </c>
      <c r="E1" s="13" t="s">
        <v>594</v>
      </c>
    </row>
    <row r="2" spans="1:5" ht="15.6" hidden="1" customHeight="1" x14ac:dyDescent="0.3">
      <c r="A2" s="2" t="s">
        <v>359</v>
      </c>
      <c r="B2" s="9" t="str">
        <f ca="1">INDIRECT("sources!B"&amp;MATCH(A2,sources!A1:A580,0))</f>
        <v>Varttala</v>
      </c>
      <c r="C2" s="9" t="str">
        <f ca="1">INDIRECT("sources!C"&amp;MATCH(A2,sources!A1:A580,0))</f>
        <v>Full verbs - Tentative linking verbs</v>
      </c>
      <c r="D2" s="2">
        <v>15522</v>
      </c>
      <c r="E2" s="21">
        <f t="shared" ref="E2:E65" si="0">D2/71329</f>
        <v>0.21761135022220976</v>
      </c>
    </row>
    <row r="3" spans="1:5" ht="15.6" customHeight="1" x14ac:dyDescent="0.3">
      <c r="A3" s="2" t="s">
        <v>81</v>
      </c>
      <c r="B3" s="9" t="str">
        <f ca="1">INDIRECT("sources!B"&amp;MATCH(A3,sources!A1:A580,0))</f>
        <v>Varttala</v>
      </c>
      <c r="C3" s="9" t="str">
        <f ca="1">INDIRECT("sources!C"&amp;MATCH(A3,sources!A1:A580,0))</f>
        <v>Modal Auxiliares</v>
      </c>
      <c r="D3" s="2">
        <v>7079</v>
      </c>
      <c r="E3" s="21">
        <f t="shared" si="0"/>
        <v>9.9244346619187143E-2</v>
      </c>
    </row>
    <row r="4" spans="1:5" ht="15.6" customHeight="1" x14ac:dyDescent="0.3">
      <c r="A4" s="2" t="s">
        <v>80</v>
      </c>
      <c r="B4" s="9" t="str">
        <f ca="1">INDIRECT("sources!B"&amp;MATCH(A4,sources!A1:A580,0))</f>
        <v>Varttala</v>
      </c>
      <c r="C4" s="9" t="str">
        <f ca="1">INDIRECT("sources!C"&amp;MATCH(A4,sources!A1:A580,0))</f>
        <v>Modal Auxiliares</v>
      </c>
      <c r="D4" s="2">
        <v>6948</v>
      </c>
      <c r="E4" s="21">
        <f t="shared" si="0"/>
        <v>9.7407786454317316E-2</v>
      </c>
    </row>
    <row r="5" spans="1:5" ht="15.6" customHeight="1" x14ac:dyDescent="0.3">
      <c r="A5" s="2" t="s">
        <v>83</v>
      </c>
      <c r="B5" s="9" t="str">
        <f ca="1">INDIRECT("sources!B"&amp;MATCH(A5,sources!A1:A580,0))</f>
        <v>Varttala</v>
      </c>
      <c r="C5" s="9" t="str">
        <f ca="1">INDIRECT("sources!C"&amp;MATCH(A5,sources!A1:A580,0))</f>
        <v>Modal Auxiliares</v>
      </c>
      <c r="D5" s="2">
        <v>5064</v>
      </c>
      <c r="E5" s="21">
        <f t="shared" si="0"/>
        <v>7.0994966983975658E-2</v>
      </c>
    </row>
    <row r="6" spans="1:5" ht="15.6" customHeight="1" x14ac:dyDescent="0.3">
      <c r="A6" s="2" t="s">
        <v>82</v>
      </c>
      <c r="B6" s="9" t="str">
        <f ca="1">INDIRECT("sources!B"&amp;MATCH(A6,sources!A1:A580,0))</f>
        <v>Varttala</v>
      </c>
      <c r="C6" s="9" t="str">
        <f ca="1">INDIRECT("sources!C"&amp;MATCH(A6,sources!A1:A580,0))</f>
        <v>Modal Auxiliares</v>
      </c>
      <c r="D6" s="2">
        <v>3887</v>
      </c>
      <c r="E6" s="21">
        <f t="shared" si="0"/>
        <v>5.4493964586633768E-2</v>
      </c>
    </row>
    <row r="7" spans="1:5" ht="15.6" hidden="1" customHeight="1" x14ac:dyDescent="0.3">
      <c r="A7" s="2" t="s">
        <v>6</v>
      </c>
      <c r="B7" s="9" t="str">
        <f ca="1">INDIRECT("sources!B"&amp;MATCH(A7,sources!A1:A580,0))</f>
        <v>Jordan</v>
      </c>
      <c r="C7" s="9">
        <f ca="1">INDIRECT("sources!C"&amp;MATCH(A7,sources!A1:A580,0))</f>
        <v>0</v>
      </c>
      <c r="D7" s="2">
        <v>2969</v>
      </c>
      <c r="E7" s="21">
        <f t="shared" si="0"/>
        <v>4.1624023889301684E-2</v>
      </c>
    </row>
    <row r="8" spans="1:5" ht="15.6" customHeight="1" x14ac:dyDescent="0.3">
      <c r="A8" s="2" t="s">
        <v>84</v>
      </c>
      <c r="B8" s="9" t="str">
        <f ca="1">INDIRECT("sources!B"&amp;MATCH(A8,sources!A1:A580,0))</f>
        <v>Varttala</v>
      </c>
      <c r="C8" s="9" t="str">
        <f ca="1">INDIRECT("sources!C"&amp;MATCH(A8,sources!A1:A580,0))</f>
        <v>Modal Auxiliares</v>
      </c>
      <c r="D8" s="2">
        <v>2866</v>
      </c>
      <c r="E8" s="21">
        <f t="shared" si="0"/>
        <v>4.0180010935243732E-2</v>
      </c>
    </row>
    <row r="9" spans="1:5" ht="15.6" hidden="1" customHeight="1" x14ac:dyDescent="0.3">
      <c r="A9" s="2" t="s">
        <v>404</v>
      </c>
      <c r="B9" s="9" t="str">
        <f ca="1">INDIRECT("sources!B"&amp;MATCH(A9,sources!A1:A580,0))</f>
        <v>Varttala</v>
      </c>
      <c r="C9" s="9" t="str">
        <f ca="1">INDIRECT("sources!C"&amp;MATCH(A9,sources!A1:A580,0))</f>
        <v>Adverbs - Approximative Adverbs</v>
      </c>
      <c r="D9" s="2">
        <v>2282</v>
      </c>
      <c r="E9" s="21">
        <f t="shared" si="0"/>
        <v>3.1992597681167551E-2</v>
      </c>
    </row>
    <row r="10" spans="1:5" ht="15.6" hidden="1" customHeight="1" x14ac:dyDescent="0.3">
      <c r="A10" s="2" t="s">
        <v>308</v>
      </c>
      <c r="B10" s="9" t="str">
        <f ca="1">INDIRECT("sources!B"&amp;MATCH(A10,sources!A1:A580,0))</f>
        <v>Varttala</v>
      </c>
      <c r="C10" s="9" t="str">
        <f ca="1">INDIRECT("sources!C"&amp;MATCH(A10,sources!A1:A580,0))</f>
        <v>Full verbs - Tentative cognition verbs</v>
      </c>
      <c r="D10" s="2">
        <v>1883</v>
      </c>
      <c r="E10" s="21">
        <f t="shared" si="0"/>
        <v>2.6398799927098374E-2</v>
      </c>
    </row>
    <row r="11" spans="1:5" ht="15.6" hidden="1" customHeight="1" x14ac:dyDescent="0.3">
      <c r="A11" s="2" t="s">
        <v>7</v>
      </c>
      <c r="B11" s="9" t="str">
        <f ca="1">INDIRECT("sources!B"&amp;MATCH(A11,sources!A1:A580,0))</f>
        <v>Jordan</v>
      </c>
      <c r="C11" s="9">
        <f ca="1">INDIRECT("sources!C"&amp;MATCH(A11,sources!A1:A580,0))</f>
        <v>0</v>
      </c>
      <c r="D11" s="2">
        <v>1599</v>
      </c>
      <c r="E11" s="21">
        <f t="shared" si="0"/>
        <v>2.2417249646006533E-2</v>
      </c>
    </row>
    <row r="12" spans="1:5" ht="15.6" hidden="1" customHeight="1" x14ac:dyDescent="0.3">
      <c r="A12" s="2" t="s">
        <v>68</v>
      </c>
      <c r="B12" s="9" t="str">
        <f ca="1">INDIRECT("sources!B"&amp;MATCH(A12,sources!A1:A580,0))</f>
        <v>Lakoff</v>
      </c>
      <c r="C12" s="9">
        <f ca="1">INDIRECT("sources!C"&amp;MATCH(A12,sources!A1:A580,0))</f>
        <v>0</v>
      </c>
      <c r="D12" s="2">
        <v>1404</v>
      </c>
      <c r="E12" s="21">
        <f t="shared" si="0"/>
        <v>1.9683438713566714E-2</v>
      </c>
    </row>
    <row r="13" spans="1:5" ht="15.6" hidden="1" customHeight="1" x14ac:dyDescent="0.3">
      <c r="A13" s="2" t="s">
        <v>4</v>
      </c>
      <c r="B13" s="9" t="str">
        <f ca="1">INDIRECT("sources!B"&amp;MATCH(A13,sources!A1:A580,0))</f>
        <v>Jordan</v>
      </c>
      <c r="C13" s="9">
        <f ca="1">INDIRECT("sources!C"&amp;MATCH(A13,sources!A1:A580,0))</f>
        <v>0</v>
      </c>
      <c r="D13" s="2">
        <v>1359</v>
      </c>
      <c r="E13" s="21">
        <f t="shared" si="0"/>
        <v>1.9052559267619062E-2</v>
      </c>
    </row>
    <row r="14" spans="1:5" ht="15.6" hidden="1" customHeight="1" x14ac:dyDescent="0.3">
      <c r="A14" s="2" t="s">
        <v>3</v>
      </c>
      <c r="B14" s="9" t="str">
        <f ca="1">INDIRECT("sources!B"&amp;MATCH(A14,sources!A1:A580,0))</f>
        <v>Jordan</v>
      </c>
      <c r="C14" s="9">
        <f ca="1">INDIRECT("sources!C"&amp;MATCH(A14,sources!A1:A580,0))</f>
        <v>0</v>
      </c>
      <c r="D14" s="2">
        <v>1267</v>
      </c>
      <c r="E14" s="21">
        <f t="shared" si="0"/>
        <v>1.7762761289237195E-2</v>
      </c>
    </row>
    <row r="15" spans="1:5" ht="15.6" hidden="1" customHeight="1" x14ac:dyDescent="0.3">
      <c r="A15" s="2" t="s">
        <v>69</v>
      </c>
      <c r="B15" s="9" t="str">
        <f ca="1">INDIRECT("sources!B"&amp;MATCH(A15,sources!A1:A580,0))</f>
        <v>Lakoff</v>
      </c>
      <c r="C15" s="9">
        <f ca="1">INDIRECT("sources!C"&amp;MATCH(A15,sources!A1:A580,0))</f>
        <v>0</v>
      </c>
      <c r="D15" s="2">
        <v>1064</v>
      </c>
      <c r="E15" s="21">
        <f t="shared" si="0"/>
        <v>1.4916794010851126E-2</v>
      </c>
    </row>
    <row r="16" spans="1:5" ht="15.6" hidden="1" customHeight="1" x14ac:dyDescent="0.3">
      <c r="A16" s="2" t="s">
        <v>406</v>
      </c>
      <c r="B16" s="9" t="str">
        <f ca="1">INDIRECT("sources!B"&amp;MATCH(A16,sources!A1:A580,0))</f>
        <v>Varttala</v>
      </c>
      <c r="C16" s="9" t="str">
        <f ca="1">INDIRECT("sources!C"&amp;MATCH(A16,sources!A1:A580,0))</f>
        <v>Adverbs - Approximative Adverbs</v>
      </c>
      <c r="D16" s="2">
        <v>1032</v>
      </c>
      <c r="E16" s="21">
        <f t="shared" si="0"/>
        <v>1.446816862706613E-2</v>
      </c>
    </row>
    <row r="17" spans="1:5" ht="15.6" hidden="1" customHeight="1" x14ac:dyDescent="0.3">
      <c r="A17" s="2" t="s">
        <v>2</v>
      </c>
      <c r="B17" s="9" t="str">
        <f ca="1">INDIRECT("sources!B"&amp;MATCH(A17,sources!A1:A580,0))</f>
        <v>Jordan</v>
      </c>
      <c r="C17" s="9">
        <f ca="1">INDIRECT("sources!C"&amp;MATCH(A17,sources!A1:A580,0))</f>
        <v>0</v>
      </c>
      <c r="D17" s="2">
        <v>961</v>
      </c>
      <c r="E17" s="21">
        <f t="shared" si="0"/>
        <v>1.3472781056793171E-2</v>
      </c>
    </row>
    <row r="18" spans="1:5" ht="15.6" hidden="1" customHeight="1" x14ac:dyDescent="0.3">
      <c r="A18" s="2" t="s">
        <v>400</v>
      </c>
      <c r="B18" s="9" t="str">
        <f ca="1">INDIRECT("sources!B"&amp;MATCH(A18,sources!A1:A580,0))</f>
        <v>Varttala</v>
      </c>
      <c r="C18" s="9" t="str">
        <f ca="1">INDIRECT("sources!C"&amp;MATCH(A18,sources!A1:A580,0))</f>
        <v>Adverbs - Approximative Adverbs</v>
      </c>
      <c r="D18" s="2">
        <v>913</v>
      </c>
      <c r="E18" s="21">
        <f t="shared" si="0"/>
        <v>1.2799842981115675E-2</v>
      </c>
    </row>
    <row r="19" spans="1:5" ht="15.6" hidden="1" customHeight="1" x14ac:dyDescent="0.3">
      <c r="A19" s="2" t="s">
        <v>30</v>
      </c>
      <c r="B19" s="9" t="str">
        <f ca="1">INDIRECT("sources!B"&amp;MATCH(A19,sources!A1:A580,0))</f>
        <v>Lakoff</v>
      </c>
      <c r="C19" s="9">
        <f ca="1">INDIRECT("sources!C"&amp;MATCH(A19,sources!A1:A580,0))</f>
        <v>0</v>
      </c>
      <c r="D19" s="2">
        <v>839</v>
      </c>
      <c r="E19" s="21">
        <f t="shared" si="0"/>
        <v>1.1762396781112872E-2</v>
      </c>
    </row>
    <row r="20" spans="1:5" ht="15.6" hidden="1" customHeight="1" x14ac:dyDescent="0.3">
      <c r="A20" s="2" t="s">
        <v>358</v>
      </c>
      <c r="B20" s="9" t="str">
        <f ca="1">INDIRECT("sources!B"&amp;MATCH(A20,sources!A1:A580,0))</f>
        <v>Varttala</v>
      </c>
      <c r="C20" s="9" t="str">
        <f ca="1">INDIRECT("sources!C"&amp;MATCH(A20,sources!A1:A580,0))</f>
        <v>Full verbs - Tentative linking verbs</v>
      </c>
      <c r="D20" s="2">
        <v>755</v>
      </c>
      <c r="E20" s="21">
        <f t="shared" si="0"/>
        <v>1.0584755148677256E-2</v>
      </c>
    </row>
    <row r="21" spans="1:5" ht="15.6" hidden="1" customHeight="1" x14ac:dyDescent="0.3">
      <c r="A21" s="2" t="s">
        <v>18</v>
      </c>
      <c r="B21" s="9" t="str">
        <f ca="1">INDIRECT("sources!B"&amp;MATCH(A21,sources!A1:A580,0))</f>
        <v>Lakoff</v>
      </c>
      <c r="C21" s="9">
        <f ca="1">INDIRECT("sources!C"&amp;MATCH(A21,sources!A1:A580,0))</f>
        <v>0</v>
      </c>
      <c r="D21" s="2">
        <v>619</v>
      </c>
      <c r="E21" s="21">
        <f t="shared" si="0"/>
        <v>8.6780972675910215E-3</v>
      </c>
    </row>
    <row r="22" spans="1:5" ht="15.6" hidden="1" customHeight="1" x14ac:dyDescent="0.3">
      <c r="A22" s="2" t="s">
        <v>248</v>
      </c>
      <c r="B22" s="9" t="str">
        <f ca="1">INDIRECT("sources!B"&amp;MATCH(A22,sources!A1:A580,0))</f>
        <v>Varttala</v>
      </c>
      <c r="C22" s="9" t="str">
        <f ca="1">INDIRECT("sources!C"&amp;MATCH(A22,sources!A1:A580,0))</f>
        <v>Full verbs - Tentative cognition verbs</v>
      </c>
      <c r="D22" s="2">
        <v>422</v>
      </c>
      <c r="E22" s="21">
        <f t="shared" si="0"/>
        <v>5.9162472486646387E-3</v>
      </c>
    </row>
    <row r="23" spans="1:5" ht="15.6" hidden="1" customHeight="1" x14ac:dyDescent="0.3">
      <c r="A23" s="2" t="s">
        <v>333</v>
      </c>
      <c r="B23" s="9" t="str">
        <f ca="1">INDIRECT("sources!B"&amp;MATCH(A23,sources!A1:A580,0))</f>
        <v>Varttala</v>
      </c>
      <c r="C23" s="9" t="str">
        <f ca="1">INDIRECT("sources!C"&amp;MATCH(A23,sources!A1:A580,0))</f>
        <v>Full verbs - Tentative cognition verbs</v>
      </c>
      <c r="D23" s="2">
        <v>400</v>
      </c>
      <c r="E23" s="21">
        <f t="shared" si="0"/>
        <v>5.6078172973124535E-3</v>
      </c>
    </row>
    <row r="24" spans="1:5" ht="15.6" hidden="1" customHeight="1" x14ac:dyDescent="0.3">
      <c r="A24" s="2" t="s">
        <v>14</v>
      </c>
      <c r="B24" s="9" t="str">
        <f ca="1">INDIRECT("sources!B"&amp;MATCH(A24,sources!A1:A580,0))</f>
        <v>Lakoff</v>
      </c>
      <c r="C24" s="9">
        <f ca="1">INDIRECT("sources!C"&amp;MATCH(A24,sources!A1:A580,0))</f>
        <v>0</v>
      </c>
      <c r="D24" s="2">
        <v>384</v>
      </c>
      <c r="E24" s="21">
        <f t="shared" si="0"/>
        <v>5.3835046054199554E-3</v>
      </c>
    </row>
    <row r="25" spans="1:5" ht="15.6" hidden="1" customHeight="1" x14ac:dyDescent="0.3">
      <c r="A25" s="2" t="s">
        <v>300</v>
      </c>
      <c r="B25" s="9" t="str">
        <f ca="1">INDIRECT("sources!B"&amp;MATCH(A25,sources!A1:A580,0))</f>
        <v>Varttala</v>
      </c>
      <c r="C25" s="9" t="str">
        <f ca="1">INDIRECT("sources!C"&amp;MATCH(A25,sources!A1:A580,0))</f>
        <v>Full verbs - Tentative cognition verbs</v>
      </c>
      <c r="D25" s="2">
        <v>359</v>
      </c>
      <c r="E25" s="21">
        <f t="shared" si="0"/>
        <v>5.033016024337927E-3</v>
      </c>
    </row>
    <row r="26" spans="1:5" ht="15.6" hidden="1" customHeight="1" x14ac:dyDescent="0.3">
      <c r="A26" s="2" t="s">
        <v>296</v>
      </c>
      <c r="B26" s="9" t="str">
        <f ca="1">INDIRECT("sources!B"&amp;MATCH(A26,sources!A1:A580,0))</f>
        <v>Varttala</v>
      </c>
      <c r="C26" s="9" t="str">
        <f ca="1">INDIRECT("sources!C"&amp;MATCH(A26,sources!A1:A580,0))</f>
        <v>Full verbs - Tentative cognition verbs</v>
      </c>
      <c r="D26" s="2">
        <v>345</v>
      </c>
      <c r="E26" s="21">
        <f t="shared" si="0"/>
        <v>4.8367424189319913E-3</v>
      </c>
    </row>
    <row r="27" spans="1:5" ht="15.6" hidden="1" customHeight="1" x14ac:dyDescent="0.3">
      <c r="A27" s="2" t="s">
        <v>246</v>
      </c>
      <c r="B27" s="9" t="str">
        <f ca="1">INDIRECT("sources!B"&amp;MATCH(A27,sources!A1:A580,0))</f>
        <v>Varttala</v>
      </c>
      <c r="C27" s="9" t="str">
        <f ca="1">INDIRECT("sources!C"&amp;MATCH(A27,sources!A1:A580,0))</f>
        <v>Full verbs - Tentative cognition verbs</v>
      </c>
      <c r="D27" s="2">
        <v>310</v>
      </c>
      <c r="E27" s="21">
        <f t="shared" si="0"/>
        <v>4.3460584054171511E-3</v>
      </c>
    </row>
    <row r="28" spans="1:5" ht="15.6" hidden="1" customHeight="1" x14ac:dyDescent="0.3">
      <c r="A28" s="2" t="s">
        <v>242</v>
      </c>
      <c r="B28" s="9" t="str">
        <f ca="1">INDIRECT("sources!B"&amp;MATCH(A28,sources!A1:A580,0))</f>
        <v>Varttala</v>
      </c>
      <c r="C28" s="9" t="str">
        <f ca="1">INDIRECT("sources!C"&amp;MATCH(A28,sources!A1:A580,0))</f>
        <v>Full verbs - Tentative cognition verbs</v>
      </c>
      <c r="D28" s="2">
        <v>305</v>
      </c>
      <c r="E28" s="21">
        <f t="shared" si="0"/>
        <v>4.2759606892007456E-3</v>
      </c>
    </row>
    <row r="29" spans="1:5" ht="15.6" hidden="1" customHeight="1" x14ac:dyDescent="0.3">
      <c r="A29" s="2" t="s">
        <v>361</v>
      </c>
      <c r="B29" s="9" t="str">
        <f ca="1">INDIRECT("sources!B"&amp;MATCH(A29,sources!A1:A580,0))</f>
        <v>Varttala</v>
      </c>
      <c r="C29" s="9" t="str">
        <f ca="1">INDIRECT("sources!C"&amp;MATCH(A29,sources!A1:A580,0))</f>
        <v>Full verbs - Tentative linking verbs</v>
      </c>
      <c r="D29" s="2">
        <v>293</v>
      </c>
      <c r="E29" s="21">
        <f t="shared" si="0"/>
        <v>4.1077261702813722E-3</v>
      </c>
    </row>
    <row r="30" spans="1:5" ht="15.6" hidden="1" customHeight="1" x14ac:dyDescent="0.3">
      <c r="A30" s="2" t="s">
        <v>19</v>
      </c>
      <c r="B30" s="9" t="str">
        <f ca="1">INDIRECT("sources!B"&amp;MATCH(A30,sources!A1:A580,0))</f>
        <v>Lakoff</v>
      </c>
      <c r="C30" s="9">
        <f ca="1">INDIRECT("sources!C"&amp;MATCH(A30,sources!A1:A580,0))</f>
        <v>0</v>
      </c>
      <c r="D30" s="2">
        <v>245</v>
      </c>
      <c r="E30" s="21">
        <f t="shared" si="0"/>
        <v>3.4347880946038779E-3</v>
      </c>
    </row>
    <row r="31" spans="1:5" ht="15.6" hidden="1" customHeight="1" x14ac:dyDescent="0.3">
      <c r="A31" s="2" t="s">
        <v>163</v>
      </c>
      <c r="B31" s="9" t="str">
        <f ca="1">INDIRECT("sources!B"&amp;MATCH(A31,sources!A1:A580,0))</f>
        <v>Varttala</v>
      </c>
      <c r="C31" s="9" t="str">
        <f ca="1">INDIRECT("sources!C"&amp;MATCH(A31,sources!A1:A580,0))</f>
        <v>Full verbs - Nonfactive reporting verbs</v>
      </c>
      <c r="D31" s="2">
        <v>232</v>
      </c>
      <c r="E31" s="21">
        <f t="shared" si="0"/>
        <v>3.252534032441223E-3</v>
      </c>
    </row>
    <row r="32" spans="1:5" ht="15.6" hidden="1" customHeight="1" x14ac:dyDescent="0.3">
      <c r="A32" s="2" t="s">
        <v>232</v>
      </c>
      <c r="B32" s="9" t="str">
        <f ca="1">INDIRECT("sources!B"&amp;MATCH(A32,sources!A1:A580,0))</f>
        <v>Varttala</v>
      </c>
      <c r="C32" s="9" t="str">
        <f ca="1">INDIRECT("sources!C"&amp;MATCH(A32,sources!A1:A580,0))</f>
        <v>Full verbs - Tentative cognition verbs</v>
      </c>
      <c r="D32" s="2">
        <v>217</v>
      </c>
      <c r="E32" s="21">
        <f t="shared" si="0"/>
        <v>3.042240883792006E-3</v>
      </c>
    </row>
    <row r="33" spans="1:5" ht="15.6" hidden="1" customHeight="1" x14ac:dyDescent="0.3">
      <c r="A33" s="2" t="s">
        <v>502</v>
      </c>
      <c r="B33" s="9" t="str">
        <f ca="1">INDIRECT("sources!B"&amp;MATCH(A33,sources!A1:A580,0))</f>
        <v>Varttala</v>
      </c>
      <c r="C33" s="9" t="str">
        <f ca="1">INDIRECT("sources!C"&amp;MATCH(A33,sources!A1:A580,0))</f>
        <v>Nouns - Tentative cognition nouns</v>
      </c>
      <c r="D33" s="2">
        <v>210</v>
      </c>
      <c r="E33" s="21">
        <f t="shared" si="0"/>
        <v>2.9441040810890382E-3</v>
      </c>
    </row>
    <row r="34" spans="1:5" ht="15.6" hidden="1" customHeight="1" x14ac:dyDescent="0.3">
      <c r="A34" s="2" t="s">
        <v>362</v>
      </c>
      <c r="B34" s="9" t="str">
        <f ca="1">INDIRECT("sources!B"&amp;MATCH(A34,sources!A1:A580,0))</f>
        <v>Varttala</v>
      </c>
      <c r="C34" s="9" t="str">
        <f ca="1">INDIRECT("sources!C"&amp;MATCH(A34,sources!A1:A580,0))</f>
        <v>Full verbs - Tentative linking verbs</v>
      </c>
      <c r="D34" s="2">
        <v>209</v>
      </c>
      <c r="E34" s="21">
        <f t="shared" si="0"/>
        <v>2.930084537845757E-3</v>
      </c>
    </row>
    <row r="35" spans="1:5" ht="15.6" hidden="1" customHeight="1" x14ac:dyDescent="0.3">
      <c r="A35" s="2" t="s">
        <v>335</v>
      </c>
      <c r="B35" s="9" t="str">
        <f ca="1">INDIRECT("sources!B"&amp;MATCH(A35,sources!A1:A580,0))</f>
        <v>Varttala</v>
      </c>
      <c r="C35" s="9" t="str">
        <f ca="1">INDIRECT("sources!C"&amp;MATCH(A35,sources!A1:A580,0))</f>
        <v>Full verbs - Tentative cognition verbs</v>
      </c>
      <c r="D35" s="2">
        <v>197</v>
      </c>
      <c r="E35" s="21">
        <f t="shared" si="0"/>
        <v>2.7618500189263832E-3</v>
      </c>
    </row>
    <row r="36" spans="1:5" ht="15.6" hidden="1" customHeight="1" x14ac:dyDescent="0.3">
      <c r="A36" s="2" t="s">
        <v>182</v>
      </c>
      <c r="B36" s="9" t="str">
        <f ca="1">INDIRECT("sources!B"&amp;MATCH(A36,sources!A1:A580,0))</f>
        <v>Varttala</v>
      </c>
      <c r="C36" s="9" t="str">
        <f ca="1">INDIRECT("sources!C"&amp;MATCH(A36,sources!A1:A580,0))</f>
        <v>Full verbs - Tentative cognition verbs</v>
      </c>
      <c r="D36" s="2">
        <v>186</v>
      </c>
      <c r="E36" s="21">
        <f t="shared" si="0"/>
        <v>2.607635043250291E-3</v>
      </c>
    </row>
    <row r="37" spans="1:5" ht="15.6" hidden="1" customHeight="1" x14ac:dyDescent="0.3">
      <c r="A37" s="2" t="s">
        <v>432</v>
      </c>
      <c r="B37" s="9" t="str">
        <f ca="1">INDIRECT("sources!B"&amp;MATCH(A37,sources!A1:A580,0))</f>
        <v>Varttala</v>
      </c>
      <c r="C37" s="9" t="str">
        <f ca="1">INDIRECT("sources!C"&amp;MATCH(A37,sources!A1:A580,0))</f>
        <v>Adjectives - Adjectives of Indefinite Degree</v>
      </c>
      <c r="D37" s="2">
        <v>184</v>
      </c>
      <c r="E37" s="21">
        <f t="shared" si="0"/>
        <v>2.5795959567637286E-3</v>
      </c>
    </row>
    <row r="38" spans="1:5" ht="15.6" hidden="1" customHeight="1" x14ac:dyDescent="0.3">
      <c r="A38" s="2" t="s">
        <v>402</v>
      </c>
      <c r="B38" s="9" t="str">
        <f ca="1">INDIRECT("sources!B"&amp;MATCH(A38,sources!A1:A580,0))</f>
        <v>Varttala</v>
      </c>
      <c r="C38" s="9" t="str">
        <f ca="1">INDIRECT("sources!C"&amp;MATCH(A38,sources!A1:A580,0))</f>
        <v>Adverbs - Approximative Adverbs</v>
      </c>
      <c r="D38" s="2">
        <v>180</v>
      </c>
      <c r="E38" s="21">
        <f t="shared" si="0"/>
        <v>2.5235177837906039E-3</v>
      </c>
    </row>
    <row r="39" spans="1:5" ht="15.6" hidden="1" customHeight="1" x14ac:dyDescent="0.3">
      <c r="A39" s="2" t="s">
        <v>10</v>
      </c>
      <c r="B39" s="9" t="str">
        <f ca="1">INDIRECT("sources!B"&amp;MATCH(A39,sources!A1:A580,0))</f>
        <v>Lakoff</v>
      </c>
      <c r="C39" s="9">
        <f ca="1">INDIRECT("sources!C"&amp;MATCH(A39,sources!A1:A580,0))</f>
        <v>0</v>
      </c>
      <c r="D39" s="2">
        <v>176</v>
      </c>
      <c r="E39" s="21">
        <f t="shared" si="0"/>
        <v>2.4674396108174796E-3</v>
      </c>
    </row>
    <row r="40" spans="1:5" ht="15.6" hidden="1" customHeight="1" x14ac:dyDescent="0.3">
      <c r="A40" s="2" t="s">
        <v>37</v>
      </c>
      <c r="B40" s="9" t="str">
        <f ca="1">INDIRECT("sources!B"&amp;MATCH(A40,sources!A1:A580,0))</f>
        <v>Lakoff</v>
      </c>
      <c r="C40" s="9">
        <f ca="1">INDIRECT("sources!C"&amp;MATCH(A40,sources!A1:A580,0))</f>
        <v>0</v>
      </c>
      <c r="D40" s="2">
        <v>158</v>
      </c>
      <c r="E40" s="21">
        <f t="shared" si="0"/>
        <v>2.2150878324384191E-3</v>
      </c>
    </row>
    <row r="41" spans="1:5" ht="15.6" hidden="1" customHeight="1" x14ac:dyDescent="0.3">
      <c r="A41" s="2" t="s">
        <v>366</v>
      </c>
      <c r="B41" s="9" t="str">
        <f ca="1">INDIRECT("sources!B"&amp;MATCH(A41,sources!A1:A580,0))</f>
        <v>Varttala</v>
      </c>
      <c r="C41" s="9" t="str">
        <f ca="1">INDIRECT("sources!C"&amp;MATCH(A41,sources!A1:A580,0))</f>
        <v>Full verbs - Tentative linking verbs</v>
      </c>
      <c r="D41" s="2">
        <v>155</v>
      </c>
      <c r="E41" s="21">
        <f t="shared" si="0"/>
        <v>2.1730292027085756E-3</v>
      </c>
    </row>
    <row r="42" spans="1:5" ht="15.6" hidden="1" customHeight="1" x14ac:dyDescent="0.3">
      <c r="A42" s="2" t="s">
        <v>24</v>
      </c>
      <c r="B42" s="9" t="str">
        <f ca="1">INDIRECT("sources!B"&amp;MATCH(A42,sources!A1:A580,0))</f>
        <v>Lakoff</v>
      </c>
      <c r="C42" s="9">
        <f ca="1">INDIRECT("sources!C"&amp;MATCH(A42,sources!A1:A580,0))</f>
        <v>0</v>
      </c>
      <c r="D42" s="2">
        <v>151</v>
      </c>
      <c r="E42" s="21">
        <f t="shared" si="0"/>
        <v>2.1169510297354512E-3</v>
      </c>
    </row>
    <row r="43" spans="1:5" ht="15.6" hidden="1" customHeight="1" x14ac:dyDescent="0.3">
      <c r="A43" s="2" t="s">
        <v>31</v>
      </c>
      <c r="B43" s="9" t="str">
        <f ca="1">INDIRECT("sources!B"&amp;MATCH(A43,sources!A1:A580,0))</f>
        <v>Lakoff</v>
      </c>
      <c r="C43" s="9">
        <f ca="1">INDIRECT("sources!C"&amp;MATCH(A43,sources!A1:A580,0))</f>
        <v>0</v>
      </c>
      <c r="D43" s="2">
        <v>146</v>
      </c>
      <c r="E43" s="21">
        <f t="shared" si="0"/>
        <v>2.0468533135190457E-3</v>
      </c>
    </row>
    <row r="44" spans="1:5" ht="15.6" hidden="1" customHeight="1" x14ac:dyDescent="0.3">
      <c r="A44" s="2" t="s">
        <v>185</v>
      </c>
      <c r="B44" s="9" t="str">
        <f ca="1">INDIRECT("sources!B"&amp;MATCH(A44,sources!A1:A580,0))</f>
        <v>Varttala</v>
      </c>
      <c r="C44" s="9" t="str">
        <f ca="1">INDIRECT("sources!C"&amp;MATCH(A44,sources!A1:A580,0))</f>
        <v>Full verbs - Tentative cognition verbs</v>
      </c>
      <c r="D44" s="2">
        <v>145</v>
      </c>
      <c r="E44" s="21">
        <f t="shared" si="0"/>
        <v>2.0328337702757646E-3</v>
      </c>
    </row>
    <row r="45" spans="1:5" ht="15.6" hidden="1" customHeight="1" x14ac:dyDescent="0.3">
      <c r="A45" s="2" t="s">
        <v>312</v>
      </c>
      <c r="B45" s="9" t="str">
        <f ca="1">INDIRECT("sources!B"&amp;MATCH(A45,sources!A1:A580,0))</f>
        <v>Varttala</v>
      </c>
      <c r="C45" s="9" t="str">
        <f ca="1">INDIRECT("sources!C"&amp;MATCH(A45,sources!A1:A580,0))</f>
        <v>Full verbs - Tentative cognition verbs</v>
      </c>
      <c r="D45" s="2">
        <v>136</v>
      </c>
      <c r="E45" s="21">
        <f t="shared" si="0"/>
        <v>1.9066578810862341E-3</v>
      </c>
    </row>
    <row r="46" spans="1:5" ht="15.6" hidden="1" customHeight="1" x14ac:dyDescent="0.3">
      <c r="A46" s="2" t="s">
        <v>463</v>
      </c>
      <c r="B46" s="9" t="str">
        <f ca="1">INDIRECT("sources!B"&amp;MATCH(A46,sources!A1:A580,0))</f>
        <v>Varttala</v>
      </c>
      <c r="C46" s="9" t="str">
        <f ca="1">INDIRECT("sources!C"&amp;MATCH(A46,sources!A1:A580,0))</f>
        <v>Nouns - Nonfactive assertive nouns</v>
      </c>
      <c r="D46" s="2">
        <v>120</v>
      </c>
      <c r="E46" s="21">
        <f t="shared" si="0"/>
        <v>1.682345189193736E-3</v>
      </c>
    </row>
    <row r="47" spans="1:5" ht="15.6" hidden="1" customHeight="1" x14ac:dyDescent="0.3">
      <c r="A47" s="2" t="s">
        <v>255</v>
      </c>
      <c r="B47" s="9" t="str">
        <f ca="1">INDIRECT("sources!B"&amp;MATCH(A47,sources!A1:A580,0))</f>
        <v>Varttala</v>
      </c>
      <c r="C47" s="9" t="str">
        <f ca="1">INDIRECT("sources!C"&amp;MATCH(A47,sources!A1:A580,0))</f>
        <v>Full verbs - Tentative cognition verbs</v>
      </c>
      <c r="D47" s="2">
        <v>118</v>
      </c>
      <c r="E47" s="21">
        <f t="shared" si="0"/>
        <v>1.6543061027071738E-3</v>
      </c>
    </row>
    <row r="48" spans="1:5" ht="15.6" hidden="1" customHeight="1" x14ac:dyDescent="0.3">
      <c r="A48" s="2" t="s">
        <v>466</v>
      </c>
      <c r="B48" s="9" t="str">
        <f ca="1">INDIRECT("sources!B"&amp;MATCH(A48,sources!A1:A580,0))</f>
        <v>Varttala</v>
      </c>
      <c r="C48" s="9" t="str">
        <f ca="1">INDIRECT("sources!C"&amp;MATCH(A48,sources!A1:A580,0))</f>
        <v>Nouns - Tentative cognition nouns</v>
      </c>
      <c r="D48" s="2">
        <v>117</v>
      </c>
      <c r="E48" s="21">
        <f t="shared" si="0"/>
        <v>1.6402865594638927E-3</v>
      </c>
    </row>
    <row r="49" spans="1:5" ht="15.6" hidden="1" customHeight="1" x14ac:dyDescent="0.3">
      <c r="A49" s="2" t="s">
        <v>417</v>
      </c>
      <c r="B49" s="9" t="str">
        <f ca="1">INDIRECT("sources!B"&amp;MATCH(A49,sources!A1:A580,0))</f>
        <v>Varttala</v>
      </c>
      <c r="C49" s="9" t="str">
        <f ca="1">INDIRECT("sources!C"&amp;MATCH(A49,sources!A1:A580,0))</f>
        <v>Adjectives - Adjectives of Indefinite Degree</v>
      </c>
      <c r="D49" s="2">
        <v>113</v>
      </c>
      <c r="E49" s="21">
        <f t="shared" si="0"/>
        <v>1.5842083864907681E-3</v>
      </c>
    </row>
    <row r="50" spans="1:5" ht="15.6" hidden="1" customHeight="1" x14ac:dyDescent="0.3">
      <c r="A50" s="2" t="s">
        <v>202</v>
      </c>
      <c r="B50" s="9" t="str">
        <f ca="1">INDIRECT("sources!B"&amp;MATCH(A50,sources!A1:A580,0))</f>
        <v>Varttala</v>
      </c>
      <c r="C50" s="9" t="str">
        <f ca="1">INDIRECT("sources!C"&amp;MATCH(A50,sources!A1:A580,0))</f>
        <v>Full verbs - Tentative cognition verbs</v>
      </c>
      <c r="D50" s="2">
        <v>112</v>
      </c>
      <c r="E50" s="21">
        <f t="shared" si="0"/>
        <v>1.570188843247487E-3</v>
      </c>
    </row>
    <row r="51" spans="1:5" ht="15.6" hidden="1" customHeight="1" x14ac:dyDescent="0.3">
      <c r="A51" s="2" t="s">
        <v>310</v>
      </c>
      <c r="B51" s="9" t="str">
        <f ca="1">INDIRECT("sources!B"&amp;MATCH(A51,sources!A1:A580,0))</f>
        <v>Varttala</v>
      </c>
      <c r="C51" s="9" t="str">
        <f ca="1">INDIRECT("sources!C"&amp;MATCH(A51,sources!A1:A580,0))</f>
        <v>Full verbs - Tentative cognition verbs</v>
      </c>
      <c r="D51" s="2">
        <v>112</v>
      </c>
      <c r="E51" s="21">
        <f t="shared" si="0"/>
        <v>1.570188843247487E-3</v>
      </c>
    </row>
    <row r="52" spans="1:5" ht="15.6" hidden="1" customHeight="1" x14ac:dyDescent="0.3">
      <c r="A52" s="2" t="s">
        <v>311</v>
      </c>
      <c r="B52" s="9" t="str">
        <f ca="1">INDIRECT("sources!B"&amp;MATCH(A52,sources!A1:A580,0))</f>
        <v>Varttala</v>
      </c>
      <c r="C52" s="9" t="str">
        <f ca="1">INDIRECT("sources!C"&amp;MATCH(A52,sources!A1:A580,0))</f>
        <v>Full verbs - Tentative cognition verbs</v>
      </c>
      <c r="D52" s="2">
        <v>110</v>
      </c>
      <c r="E52" s="21">
        <f t="shared" si="0"/>
        <v>1.5421497567609248E-3</v>
      </c>
    </row>
    <row r="53" spans="1:5" ht="15.6" hidden="1" customHeight="1" x14ac:dyDescent="0.3">
      <c r="A53" s="2" t="s">
        <v>464</v>
      </c>
      <c r="B53" s="9" t="str">
        <f ca="1">INDIRECT("sources!B"&amp;MATCH(A53,sources!A1:A580,0))</f>
        <v>Varttala</v>
      </c>
      <c r="C53" s="9" t="str">
        <f ca="1">INDIRECT("sources!C"&amp;MATCH(A53,sources!A1:A580,0))</f>
        <v>Nouns - Nonfactive assertive nouns</v>
      </c>
      <c r="D53" s="2">
        <v>109</v>
      </c>
      <c r="E53" s="21">
        <f t="shared" si="0"/>
        <v>1.5281302135176436E-3</v>
      </c>
    </row>
    <row r="54" spans="1:5" ht="15.6" hidden="1" customHeight="1" x14ac:dyDescent="0.3">
      <c r="A54" s="2" t="s">
        <v>516</v>
      </c>
      <c r="B54" s="9" t="str">
        <f ca="1">INDIRECT("sources!B"&amp;MATCH(A54,sources!A1:A580,0))</f>
        <v>Varttala</v>
      </c>
      <c r="C54" s="9" t="str">
        <f ca="1">INDIRECT("sources!C"&amp;MATCH(A54,sources!A1:A580,0))</f>
        <v>Nouns - Tentative cognition nouns</v>
      </c>
      <c r="D54" s="2">
        <v>108</v>
      </c>
      <c r="E54" s="21">
        <f t="shared" si="0"/>
        <v>1.5141106702743624E-3</v>
      </c>
    </row>
    <row r="55" spans="1:5" ht="15.6" hidden="1" customHeight="1" x14ac:dyDescent="0.3">
      <c r="A55" s="2" t="s">
        <v>572</v>
      </c>
      <c r="B55" s="9" t="str">
        <f ca="1">INDIRECT("sources!B"&amp;MATCH(A55,sources!A1:A580,0))</f>
        <v>Varttala</v>
      </c>
      <c r="C55" s="9" t="str">
        <f ca="1">INDIRECT("sources!C"&amp;MATCH(A55,sources!A1:A580,0))</f>
        <v>Nouns - Nouns of tentative likelihood</v>
      </c>
      <c r="D55" s="2">
        <v>106</v>
      </c>
      <c r="E55" s="21">
        <f t="shared" si="0"/>
        <v>1.4860715837878003E-3</v>
      </c>
    </row>
    <row r="56" spans="1:5" ht="15.6" hidden="1" customHeight="1" x14ac:dyDescent="0.3">
      <c r="A56" s="2" t="s">
        <v>390</v>
      </c>
      <c r="B56" s="9" t="str">
        <f ca="1">INDIRECT("sources!B"&amp;MATCH(A56,sources!A1:A580,0))</f>
        <v>Varttala</v>
      </c>
      <c r="C56" s="9" t="str">
        <f ca="1">INDIRECT("sources!C"&amp;MATCH(A56,sources!A1:A580,0))</f>
        <v>Adverbs - Adverbs of Indefinite Degree</v>
      </c>
      <c r="D56" s="2">
        <v>104</v>
      </c>
      <c r="E56" s="21">
        <f t="shared" si="0"/>
        <v>1.4580324973012379E-3</v>
      </c>
    </row>
    <row r="57" spans="1:5" ht="15.6" hidden="1" customHeight="1" x14ac:dyDescent="0.3">
      <c r="A57" s="2" t="s">
        <v>230</v>
      </c>
      <c r="B57" s="9" t="str">
        <f ca="1">INDIRECT("sources!B"&amp;MATCH(A57,sources!A1:A580,0))</f>
        <v>Varttala</v>
      </c>
      <c r="C57" s="9" t="str">
        <f ca="1">INDIRECT("sources!C"&amp;MATCH(A57,sources!A1:A580,0))</f>
        <v>Full verbs - Tentative cognition verbs</v>
      </c>
      <c r="D57" s="2">
        <v>99</v>
      </c>
      <c r="E57" s="21">
        <f t="shared" si="0"/>
        <v>1.3879347810848322E-3</v>
      </c>
    </row>
    <row r="58" spans="1:5" ht="15.6" hidden="1" customHeight="1" x14ac:dyDescent="0.3">
      <c r="A58" s="2" t="s">
        <v>297</v>
      </c>
      <c r="B58" s="9" t="str">
        <f ca="1">INDIRECT("sources!B"&amp;MATCH(A58,sources!A1:A580,0))</f>
        <v>Varttala</v>
      </c>
      <c r="C58" s="9" t="str">
        <f ca="1">INDIRECT("sources!C"&amp;MATCH(A58,sources!A1:A580,0))</f>
        <v>Full verbs - Tentative cognition verbs</v>
      </c>
      <c r="D58" s="2">
        <v>98</v>
      </c>
      <c r="E58" s="21">
        <f t="shared" si="0"/>
        <v>1.3739152378415512E-3</v>
      </c>
    </row>
    <row r="59" spans="1:5" ht="15.6" hidden="1" customHeight="1" x14ac:dyDescent="0.3">
      <c r="A59" s="2" t="s">
        <v>319</v>
      </c>
      <c r="B59" s="9" t="str">
        <f ca="1">INDIRECT("sources!B"&amp;MATCH(A59,sources!A1:A580,0))</f>
        <v>Varttala</v>
      </c>
      <c r="C59" s="9" t="str">
        <f ca="1">INDIRECT("sources!C"&amp;MATCH(A59,sources!A1:A580,0))</f>
        <v>Full verbs - Tentative cognition verbs</v>
      </c>
      <c r="D59" s="2">
        <v>97</v>
      </c>
      <c r="E59" s="21">
        <f t="shared" si="0"/>
        <v>1.35989569459827E-3</v>
      </c>
    </row>
    <row r="60" spans="1:5" ht="15.6" hidden="1" customHeight="1" x14ac:dyDescent="0.3">
      <c r="A60" s="2" t="s">
        <v>418</v>
      </c>
      <c r="B60" s="9" t="str">
        <f ca="1">INDIRECT("sources!B"&amp;MATCH(A60,sources!A1:A580,0))</f>
        <v>Varttala</v>
      </c>
      <c r="C60" s="9" t="str">
        <f ca="1">INDIRECT("sources!C"&amp;MATCH(A60,sources!A1:A580,0))</f>
        <v>Adjectives - Adjectives of Indefinite Degree</v>
      </c>
      <c r="D60" s="2">
        <v>95</v>
      </c>
      <c r="E60" s="21">
        <f t="shared" si="0"/>
        <v>1.3318566081117077E-3</v>
      </c>
    </row>
    <row r="61" spans="1:5" ht="15.6" hidden="1" customHeight="1" x14ac:dyDescent="0.3">
      <c r="A61" s="2" t="s">
        <v>161</v>
      </c>
      <c r="B61" s="9" t="str">
        <f ca="1">INDIRECT("sources!B"&amp;MATCH(A61,sources!A1:A580,0))</f>
        <v>Varttala</v>
      </c>
      <c r="C61" s="9" t="str">
        <f ca="1">INDIRECT("sources!C"&amp;MATCH(A61,sources!A1:A580,0))</f>
        <v>Full verbs - Nonfactive reporting verbs</v>
      </c>
      <c r="D61" s="2">
        <v>94</v>
      </c>
      <c r="E61" s="21">
        <f t="shared" si="0"/>
        <v>1.3178370648684267E-3</v>
      </c>
    </row>
    <row r="62" spans="1:5" ht="15.6" hidden="1" customHeight="1" x14ac:dyDescent="0.3">
      <c r="A62" s="2" t="s">
        <v>1</v>
      </c>
      <c r="B62" s="9" t="str">
        <f ca="1">INDIRECT("sources!B"&amp;MATCH(A62,sources!A1:A580,0))</f>
        <v>Jordan</v>
      </c>
      <c r="C62" s="9">
        <f ca="1">INDIRECT("sources!C"&amp;MATCH(A62,sources!A1:A580,0))</f>
        <v>0</v>
      </c>
      <c r="D62" s="2">
        <v>91</v>
      </c>
      <c r="E62" s="21">
        <f t="shared" si="0"/>
        <v>1.2757784351385831E-3</v>
      </c>
    </row>
    <row r="63" spans="1:5" ht="15.6" hidden="1" customHeight="1" x14ac:dyDescent="0.3">
      <c r="A63" s="2" t="s">
        <v>416</v>
      </c>
      <c r="B63" s="9" t="str">
        <f ca="1">INDIRECT("sources!B"&amp;MATCH(A63,sources!A1:A580,0))</f>
        <v>Varttala</v>
      </c>
      <c r="C63" s="9" t="str">
        <f ca="1">INDIRECT("sources!C"&amp;MATCH(A63,sources!A1:A580,0))</f>
        <v>Adjectives - Adjectives of Indefinite Degree</v>
      </c>
      <c r="D63" s="2">
        <v>87</v>
      </c>
      <c r="E63" s="21">
        <f t="shared" si="0"/>
        <v>1.2197002621654586E-3</v>
      </c>
    </row>
    <row r="64" spans="1:5" ht="15.6" hidden="1" customHeight="1" x14ac:dyDescent="0.3">
      <c r="A64" s="2" t="s">
        <v>360</v>
      </c>
      <c r="B64" s="9" t="str">
        <f ca="1">INDIRECT("sources!B"&amp;MATCH(A64,sources!A1:A580,0))</f>
        <v>Varttala</v>
      </c>
      <c r="C64" s="9" t="str">
        <f ca="1">INDIRECT("sources!C"&amp;MATCH(A64,sources!A1:A580,0))</f>
        <v>Full verbs - Tentative linking verbs</v>
      </c>
      <c r="D64" s="2">
        <v>82</v>
      </c>
      <c r="E64" s="21">
        <f t="shared" si="0"/>
        <v>1.1496025459490529E-3</v>
      </c>
    </row>
    <row r="65" spans="1:5" ht="15.6" hidden="1" customHeight="1" x14ac:dyDescent="0.3">
      <c r="A65" s="2" t="s">
        <v>259</v>
      </c>
      <c r="B65" s="9" t="str">
        <f ca="1">INDIRECT("sources!B"&amp;MATCH(A65,sources!A1:A580,0))</f>
        <v>Varttala</v>
      </c>
      <c r="C65" s="9" t="str">
        <f ca="1">INDIRECT("sources!C"&amp;MATCH(A65,sources!A1:A580,0))</f>
        <v>Full verbs - Tentative cognition verbs</v>
      </c>
      <c r="D65" s="2">
        <v>81</v>
      </c>
      <c r="E65" s="21">
        <f t="shared" si="0"/>
        <v>1.1355830027057719E-3</v>
      </c>
    </row>
    <row r="66" spans="1:5" ht="15.6" hidden="1" customHeight="1" x14ac:dyDescent="0.3">
      <c r="A66" s="2" t="s">
        <v>226</v>
      </c>
      <c r="B66" s="9" t="str">
        <f ca="1">INDIRECT("sources!B"&amp;MATCH(A66,sources!A1:A580,0))</f>
        <v>Varttala</v>
      </c>
      <c r="C66" s="9" t="str">
        <f ca="1">INDIRECT("sources!C"&amp;MATCH(A66,sources!A1:A580,0))</f>
        <v>Full verbs - Tentative cognition verbs</v>
      </c>
      <c r="D66" s="2">
        <v>80</v>
      </c>
      <c r="E66" s="21">
        <f t="shared" ref="E66:E129" si="1">D66/71329</f>
        <v>1.1215634594624907E-3</v>
      </c>
    </row>
    <row r="67" spans="1:5" ht="15.6" hidden="1" customHeight="1" x14ac:dyDescent="0.3">
      <c r="A67" s="2" t="s">
        <v>17</v>
      </c>
      <c r="B67" s="9" t="str">
        <f ca="1">INDIRECT("sources!B"&amp;MATCH(A67,sources!A1:A580,0))</f>
        <v>Lakoff</v>
      </c>
      <c r="C67" s="9">
        <f ca="1">INDIRECT("sources!C"&amp;MATCH(A67,sources!A1:A580,0))</f>
        <v>0</v>
      </c>
      <c r="D67" s="2">
        <v>78</v>
      </c>
      <c r="E67" s="21">
        <f t="shared" si="1"/>
        <v>1.0935243729759284E-3</v>
      </c>
    </row>
    <row r="68" spans="1:5" ht="15.6" hidden="1" customHeight="1" x14ac:dyDescent="0.3">
      <c r="A68" s="2" t="s">
        <v>52</v>
      </c>
      <c r="B68" s="9" t="str">
        <f ca="1">INDIRECT("sources!B"&amp;MATCH(A68,sources!A1:A580,0))</f>
        <v>Lakoff</v>
      </c>
      <c r="C68" s="9">
        <f ca="1">INDIRECT("sources!C"&amp;MATCH(A68,sources!A1:A580,0))</f>
        <v>0</v>
      </c>
      <c r="D68" s="2">
        <v>78</v>
      </c>
      <c r="E68" s="21">
        <f t="shared" si="1"/>
        <v>1.0935243729759284E-3</v>
      </c>
    </row>
    <row r="69" spans="1:5" ht="15.6" hidden="1" customHeight="1" x14ac:dyDescent="0.3">
      <c r="A69" s="2" t="s">
        <v>394</v>
      </c>
      <c r="B69" s="9" t="str">
        <f ca="1">INDIRECT("sources!B"&amp;MATCH(A69,sources!A1:A580,0))</f>
        <v>Varttala</v>
      </c>
      <c r="C69" s="9" t="str">
        <f ca="1">INDIRECT("sources!C"&amp;MATCH(A69,sources!A1:A580,0))</f>
        <v>Adverbs - Adverbs of Indefinite Degree</v>
      </c>
      <c r="D69" s="2">
        <v>77</v>
      </c>
      <c r="E69" s="21">
        <f t="shared" si="1"/>
        <v>1.0795048297326474E-3</v>
      </c>
    </row>
    <row r="70" spans="1:5" ht="15.6" hidden="1" customHeight="1" x14ac:dyDescent="0.3">
      <c r="A70" s="2" t="s">
        <v>22</v>
      </c>
      <c r="B70" s="9" t="str">
        <f ca="1">INDIRECT("sources!B"&amp;MATCH(A70,sources!A1:A580,0))</f>
        <v>Lakoff</v>
      </c>
      <c r="C70" s="9">
        <f ca="1">INDIRECT("sources!C"&amp;MATCH(A70,sources!A1:A580,0))</f>
        <v>0</v>
      </c>
      <c r="D70" s="2">
        <v>69</v>
      </c>
      <c r="E70" s="21">
        <f t="shared" si="1"/>
        <v>9.6734848378639824E-4</v>
      </c>
    </row>
    <row r="71" spans="1:5" ht="15.6" hidden="1" customHeight="1" x14ac:dyDescent="0.3">
      <c r="A71" s="2" t="s">
        <v>563</v>
      </c>
      <c r="B71" s="9" t="str">
        <f ca="1">INDIRECT("sources!B"&amp;MATCH(A71,sources!A1:A580,0))</f>
        <v>Varttala</v>
      </c>
      <c r="C71" s="9" t="str">
        <f ca="1">INDIRECT("sources!C"&amp;MATCH(A71,sources!A1:A580,0))</f>
        <v>Nouns - Nouns of tentative likelihood</v>
      </c>
      <c r="D71" s="2">
        <v>69</v>
      </c>
      <c r="E71" s="21">
        <f t="shared" si="1"/>
        <v>9.6734848378639824E-4</v>
      </c>
    </row>
    <row r="72" spans="1:5" ht="15.6" hidden="1" customHeight="1" x14ac:dyDescent="0.3">
      <c r="A72" s="2" t="s">
        <v>354</v>
      </c>
      <c r="B72" s="9" t="str">
        <f ca="1">INDIRECT("sources!B"&amp;MATCH(A72,sources!A1:A580,0))</f>
        <v>Varttala</v>
      </c>
      <c r="C72" s="9" t="str">
        <f ca="1">INDIRECT("sources!C"&amp;MATCH(A72,sources!A1:A580,0))</f>
        <v>Full verbs - Tentative linking verbs</v>
      </c>
      <c r="D72" s="2">
        <v>68</v>
      </c>
      <c r="E72" s="21">
        <f t="shared" si="1"/>
        <v>9.5332894054311705E-4</v>
      </c>
    </row>
    <row r="73" spans="1:5" ht="15.6" hidden="1" customHeight="1" x14ac:dyDescent="0.3">
      <c r="A73" s="2" t="s">
        <v>159</v>
      </c>
      <c r="B73" s="9" t="str">
        <f ca="1">INDIRECT("sources!B"&amp;MATCH(A73,sources!A1:A580,0))</f>
        <v>Varttala</v>
      </c>
      <c r="C73" s="9" t="str">
        <f ca="1">INDIRECT("sources!C"&amp;MATCH(A73,sources!A1:A580,0))</f>
        <v>Full verbs - Nonfactive reporting verbs</v>
      </c>
      <c r="D73" s="2">
        <v>65</v>
      </c>
      <c r="E73" s="21">
        <f t="shared" si="1"/>
        <v>9.1127031081327371E-4</v>
      </c>
    </row>
    <row r="74" spans="1:5" ht="15.6" hidden="1" customHeight="1" x14ac:dyDescent="0.3">
      <c r="A74" s="2" t="s">
        <v>337</v>
      </c>
      <c r="B74" s="9" t="str">
        <f ca="1">INDIRECT("sources!B"&amp;MATCH(A74,sources!A1:A580,0))</f>
        <v>Varttala</v>
      </c>
      <c r="C74" s="9" t="str">
        <f ca="1">INDIRECT("sources!C"&amp;MATCH(A74,sources!A1:A580,0))</f>
        <v>Full verbs - Tentative cognition verbs</v>
      </c>
      <c r="D74" s="2">
        <v>64</v>
      </c>
      <c r="E74" s="21">
        <f t="shared" si="1"/>
        <v>8.9725076756999253E-4</v>
      </c>
    </row>
    <row r="75" spans="1:5" ht="15.6" hidden="1" customHeight="1" x14ac:dyDescent="0.3">
      <c r="A75" s="2" t="s">
        <v>307</v>
      </c>
      <c r="B75" s="9" t="str">
        <f ca="1">INDIRECT("sources!B"&amp;MATCH(A75,sources!A1:A580,0))</f>
        <v>Varttala</v>
      </c>
      <c r="C75" s="9" t="str">
        <f ca="1">INDIRECT("sources!C"&amp;MATCH(A75,sources!A1:A580,0))</f>
        <v>Full verbs - Tentative cognition verbs</v>
      </c>
      <c r="D75" s="2">
        <v>64</v>
      </c>
      <c r="E75" s="21">
        <f t="shared" si="1"/>
        <v>8.9725076756999253E-4</v>
      </c>
    </row>
    <row r="76" spans="1:5" ht="15.6" hidden="1" customHeight="1" x14ac:dyDescent="0.3">
      <c r="A76" s="2" t="s">
        <v>355</v>
      </c>
      <c r="B76" s="9" t="str">
        <f ca="1">INDIRECT("sources!B"&amp;MATCH(A76,sources!A1:A580,0))</f>
        <v>Varttala</v>
      </c>
      <c r="C76" s="9" t="str">
        <f ca="1">INDIRECT("sources!C"&amp;MATCH(A76,sources!A1:A580,0))</f>
        <v>Full verbs - Tentative linking verbs</v>
      </c>
      <c r="D76" s="2">
        <v>62</v>
      </c>
      <c r="E76" s="21">
        <f t="shared" si="1"/>
        <v>8.6921168108343026E-4</v>
      </c>
    </row>
    <row r="77" spans="1:5" ht="15.6" hidden="1" customHeight="1" x14ac:dyDescent="0.3">
      <c r="A77" s="2" t="s">
        <v>555</v>
      </c>
      <c r="B77" s="9" t="str">
        <f ca="1">INDIRECT("sources!B"&amp;MATCH(A77,sources!A1:A580,0))</f>
        <v>Varttala</v>
      </c>
      <c r="C77" s="9" t="str">
        <f ca="1">INDIRECT("sources!C"&amp;MATCH(A77,sources!A1:A580,0))</f>
        <v>Nouns - Nouns of tentative likelihood</v>
      </c>
      <c r="D77" s="2">
        <v>52</v>
      </c>
      <c r="E77" s="21">
        <f t="shared" si="1"/>
        <v>7.2901624865061895E-4</v>
      </c>
    </row>
    <row r="78" spans="1:5" ht="15.6" hidden="1" customHeight="1" x14ac:dyDescent="0.3">
      <c r="A78" s="2" t="s">
        <v>437</v>
      </c>
      <c r="B78" s="9" t="str">
        <f ca="1">INDIRECT("sources!B"&amp;MATCH(A78,sources!A1:A580,0))</f>
        <v>Varttala</v>
      </c>
      <c r="C78" s="9" t="str">
        <f ca="1">INDIRECT("sources!C"&amp;MATCH(A78,sources!A1:A580,0))</f>
        <v>Adjectives - Approximative Adjectives</v>
      </c>
      <c r="D78" s="2">
        <v>51</v>
      </c>
      <c r="E78" s="21">
        <f t="shared" si="1"/>
        <v>7.1499670540733787E-4</v>
      </c>
    </row>
    <row r="79" spans="1:5" ht="15.6" hidden="1" customHeight="1" x14ac:dyDescent="0.3">
      <c r="A79" s="2" t="s">
        <v>392</v>
      </c>
      <c r="B79" s="9" t="str">
        <f ca="1">INDIRECT("sources!B"&amp;MATCH(A79,sources!A1:A580,0))</f>
        <v>Varttala</v>
      </c>
      <c r="C79" s="9" t="str">
        <f ca="1">INDIRECT("sources!C"&amp;MATCH(A79,sources!A1:A580,0))</f>
        <v>Adverbs - Adverbs of Indefinite Degree</v>
      </c>
      <c r="D79" s="2">
        <v>50</v>
      </c>
      <c r="E79" s="21">
        <f t="shared" si="1"/>
        <v>7.0097716216405669E-4</v>
      </c>
    </row>
    <row r="80" spans="1:5" ht="15.6" hidden="1" customHeight="1" x14ac:dyDescent="0.3">
      <c r="A80" s="2" t="s">
        <v>336</v>
      </c>
      <c r="B80" s="9" t="str">
        <f ca="1">INDIRECT("sources!B"&amp;MATCH(A80,sources!A1:A580,0))</f>
        <v>Varttala</v>
      </c>
      <c r="C80" s="9" t="str">
        <f ca="1">INDIRECT("sources!C"&amp;MATCH(A80,sources!A1:A580,0))</f>
        <v>Full verbs - Tentative cognition verbs</v>
      </c>
      <c r="D80" s="2">
        <v>50</v>
      </c>
      <c r="E80" s="21">
        <f t="shared" si="1"/>
        <v>7.0097716216405669E-4</v>
      </c>
    </row>
    <row r="81" spans="1:5" ht="15.6" hidden="1" customHeight="1" x14ac:dyDescent="0.3">
      <c r="A81" s="2" t="s">
        <v>438</v>
      </c>
      <c r="B81" s="9" t="str">
        <f ca="1">INDIRECT("sources!B"&amp;MATCH(A81,sources!A1:A580,0))</f>
        <v>Varttala</v>
      </c>
      <c r="C81" s="9" t="str">
        <f ca="1">INDIRECT("sources!C"&amp;MATCH(A81,sources!A1:A580,0))</f>
        <v>Adjectives - Approximative Adjectives</v>
      </c>
      <c r="D81" s="2">
        <v>48</v>
      </c>
      <c r="E81" s="21">
        <f t="shared" si="1"/>
        <v>6.7293807567749442E-4</v>
      </c>
    </row>
    <row r="82" spans="1:5" ht="15.6" hidden="1" customHeight="1" x14ac:dyDescent="0.3">
      <c r="A82" s="2" t="s">
        <v>573</v>
      </c>
      <c r="B82" s="9" t="str">
        <f ca="1">INDIRECT("sources!B"&amp;MATCH(A82,sources!A1:A580,0))</f>
        <v>Varttala</v>
      </c>
      <c r="C82" s="9" t="str">
        <f ca="1">INDIRECT("sources!C"&amp;MATCH(A82,sources!A1:A580,0))</f>
        <v>Nouns - Nouns of tentative likelihood</v>
      </c>
      <c r="D82" s="2">
        <v>47</v>
      </c>
      <c r="E82" s="21">
        <f t="shared" si="1"/>
        <v>6.5891853243421335E-4</v>
      </c>
    </row>
    <row r="83" spans="1:5" ht="15.6" hidden="1" customHeight="1" x14ac:dyDescent="0.3">
      <c r="A83" s="2" t="s">
        <v>549</v>
      </c>
      <c r="B83" s="9" t="str">
        <f ca="1">INDIRECT("sources!B"&amp;MATCH(A83,sources!A1:A580,0))</f>
        <v>Varttala</v>
      </c>
      <c r="C83" s="9" t="str">
        <f ca="1">INDIRECT("sources!C"&amp;MATCH(A83,sources!A1:A580,0))</f>
        <v>Nouns - Tentative cognition nouns</v>
      </c>
      <c r="D83" s="2">
        <v>43</v>
      </c>
      <c r="E83" s="21">
        <f t="shared" si="1"/>
        <v>6.0284035946108871E-4</v>
      </c>
    </row>
    <row r="84" spans="1:5" ht="15.6" hidden="1" customHeight="1" x14ac:dyDescent="0.3">
      <c r="A84" s="2" t="s">
        <v>348</v>
      </c>
      <c r="B84" s="9" t="str">
        <f ca="1">INDIRECT("sources!B"&amp;MATCH(A84,sources!A1:A580,0))</f>
        <v>Varttala</v>
      </c>
      <c r="C84" s="9" t="str">
        <f ca="1">INDIRECT("sources!C"&amp;MATCH(A84,sources!A1:A580,0))</f>
        <v>Full verbs - Tentative cognition verbs</v>
      </c>
      <c r="D84" s="2">
        <v>42</v>
      </c>
      <c r="E84" s="21">
        <f t="shared" si="1"/>
        <v>5.8882081621780763E-4</v>
      </c>
    </row>
    <row r="85" spans="1:5" ht="15.6" hidden="1" customHeight="1" x14ac:dyDescent="0.3">
      <c r="A85" s="2" t="s">
        <v>249</v>
      </c>
      <c r="B85" s="9" t="str">
        <f ca="1">INDIRECT("sources!B"&amp;MATCH(A85,sources!A1:A580,0))</f>
        <v>Varttala</v>
      </c>
      <c r="C85" s="9" t="str">
        <f ca="1">INDIRECT("sources!C"&amp;MATCH(A85,sources!A1:A580,0))</f>
        <v>Full verbs - Tentative cognition verbs</v>
      </c>
      <c r="D85" s="2">
        <v>41</v>
      </c>
      <c r="E85" s="21">
        <f t="shared" si="1"/>
        <v>5.7480127297452645E-4</v>
      </c>
    </row>
    <row r="86" spans="1:5" ht="15.6" hidden="1" customHeight="1" x14ac:dyDescent="0.3">
      <c r="A86" s="2" t="s">
        <v>445</v>
      </c>
      <c r="B86" s="9" t="str">
        <f ca="1">INDIRECT("sources!B"&amp;MATCH(A86,sources!A1:A580,0))</f>
        <v>Varttala</v>
      </c>
      <c r="C86" s="9" t="str">
        <f ca="1">INDIRECT("sources!C"&amp;MATCH(A86,sources!A1:A580,0))</f>
        <v>Nouns - Nonfactive assertive nouns</v>
      </c>
      <c r="D86" s="2">
        <v>41</v>
      </c>
      <c r="E86" s="21">
        <f t="shared" si="1"/>
        <v>5.7480127297452645E-4</v>
      </c>
    </row>
    <row r="87" spans="1:5" ht="15.6" hidden="1" customHeight="1" x14ac:dyDescent="0.3">
      <c r="A87" s="2" t="s">
        <v>446</v>
      </c>
      <c r="B87" s="9" t="str">
        <f ca="1">INDIRECT("sources!B"&amp;MATCH(A87,sources!A1:A580,0))</f>
        <v>Varttala</v>
      </c>
      <c r="C87" s="9" t="str">
        <f ca="1">INDIRECT("sources!C"&amp;MATCH(A87,sources!A1:A580,0))</f>
        <v>Nouns - Nonfactive assertive nouns</v>
      </c>
      <c r="D87" s="2">
        <v>41</v>
      </c>
      <c r="E87" s="21">
        <f t="shared" si="1"/>
        <v>5.7480127297452645E-4</v>
      </c>
    </row>
    <row r="88" spans="1:5" ht="15.6" hidden="1" customHeight="1" x14ac:dyDescent="0.3">
      <c r="A88" s="2" t="s">
        <v>349</v>
      </c>
      <c r="B88" s="9" t="str">
        <f ca="1">INDIRECT("sources!B"&amp;MATCH(A88,sources!A1:A580,0))</f>
        <v>Varttala</v>
      </c>
      <c r="C88" s="9" t="str">
        <f ca="1">INDIRECT("sources!C"&amp;MATCH(A88,sources!A1:A580,0))</f>
        <v>Full verbs - Tentative cognition verbs</v>
      </c>
      <c r="D88" s="2">
        <v>40</v>
      </c>
      <c r="E88" s="21">
        <f t="shared" si="1"/>
        <v>5.6078172973124537E-4</v>
      </c>
    </row>
    <row r="89" spans="1:5" ht="15.6" hidden="1" customHeight="1" x14ac:dyDescent="0.3">
      <c r="A89" s="2" t="s">
        <v>341</v>
      </c>
      <c r="B89" s="9" t="str">
        <f ca="1">INDIRECT("sources!B"&amp;MATCH(A89,sources!A1:A580,0))</f>
        <v>Varttala</v>
      </c>
      <c r="C89" s="9" t="str">
        <f ca="1">INDIRECT("sources!C"&amp;MATCH(A89,sources!A1:A580,0))</f>
        <v>Full verbs - Tentative cognition verbs</v>
      </c>
      <c r="D89" s="2">
        <v>39</v>
      </c>
      <c r="E89" s="21">
        <f t="shared" si="1"/>
        <v>5.4676218648796418E-4</v>
      </c>
    </row>
    <row r="90" spans="1:5" ht="15.6" hidden="1" customHeight="1" x14ac:dyDescent="0.3">
      <c r="A90" s="2" t="s">
        <v>184</v>
      </c>
      <c r="B90" s="9" t="str">
        <f ca="1">INDIRECT("sources!B"&amp;MATCH(A90,sources!A1:A580,0))</f>
        <v>Varttala</v>
      </c>
      <c r="C90" s="9" t="str">
        <f ca="1">INDIRECT("sources!C"&amp;MATCH(A90,sources!A1:A580,0))</f>
        <v>Full verbs - Tentative cognition verbs</v>
      </c>
      <c r="D90" s="2">
        <v>39</v>
      </c>
      <c r="E90" s="21">
        <f t="shared" si="1"/>
        <v>5.4676218648796418E-4</v>
      </c>
    </row>
    <row r="91" spans="1:5" ht="15.6" hidden="1" customHeight="1" x14ac:dyDescent="0.3">
      <c r="A91" s="2" t="s">
        <v>26</v>
      </c>
      <c r="B91" s="9" t="str">
        <f ca="1">INDIRECT("sources!B"&amp;MATCH(A91,sources!A1:A580,0))</f>
        <v>Lakoff</v>
      </c>
      <c r="C91" s="9">
        <f ca="1">INDIRECT("sources!C"&amp;MATCH(A91,sources!A1:A580,0))</f>
        <v>0</v>
      </c>
      <c r="D91" s="2">
        <v>38</v>
      </c>
      <c r="E91" s="21">
        <f t="shared" si="1"/>
        <v>5.3274264324468311E-4</v>
      </c>
    </row>
    <row r="92" spans="1:5" ht="15.6" hidden="1" customHeight="1" x14ac:dyDescent="0.3">
      <c r="A92" s="2" t="s">
        <v>301</v>
      </c>
      <c r="B92" s="9" t="str">
        <f ca="1">INDIRECT("sources!B"&amp;MATCH(A92,sources!A1:A580,0))</f>
        <v>Varttala</v>
      </c>
      <c r="C92" s="9" t="str">
        <f ca="1">INDIRECT("sources!C"&amp;MATCH(A92,sources!A1:A580,0))</f>
        <v>Full verbs - Tentative cognition verbs</v>
      </c>
      <c r="D92" s="2">
        <v>38</v>
      </c>
      <c r="E92" s="21">
        <f t="shared" si="1"/>
        <v>5.3274264324468311E-4</v>
      </c>
    </row>
    <row r="93" spans="1:5" ht="15.6" hidden="1" customHeight="1" x14ac:dyDescent="0.3">
      <c r="A93" s="2" t="s">
        <v>98</v>
      </c>
      <c r="B93" s="9" t="str">
        <f ca="1">INDIRECT("sources!B"&amp;MATCH(A93,sources!A1:A580,0))</f>
        <v>Varttala</v>
      </c>
      <c r="C93" s="9" t="str">
        <f ca="1">INDIRECT("sources!C"&amp;MATCH(A93,sources!A1:A580,0))</f>
        <v>Full verbs - Nonfactive reporting verbs</v>
      </c>
      <c r="D93" s="2">
        <v>37</v>
      </c>
      <c r="E93" s="21">
        <f t="shared" si="1"/>
        <v>5.1872310000140192E-4</v>
      </c>
    </row>
    <row r="94" spans="1:5" ht="15.6" hidden="1" customHeight="1" x14ac:dyDescent="0.3">
      <c r="A94" s="2" t="s">
        <v>20</v>
      </c>
      <c r="B94" s="9" t="str">
        <f ca="1">INDIRECT("sources!B"&amp;MATCH(A94,sources!A1:A580,0))</f>
        <v>Lakoff</v>
      </c>
      <c r="C94" s="9">
        <f ca="1">INDIRECT("sources!C"&amp;MATCH(A94,sources!A1:A580,0))</f>
        <v>0</v>
      </c>
      <c r="D94" s="2">
        <v>36</v>
      </c>
      <c r="E94" s="21">
        <f t="shared" si="1"/>
        <v>5.0470355675812084E-4</v>
      </c>
    </row>
    <row r="95" spans="1:5" ht="15.6" hidden="1" customHeight="1" x14ac:dyDescent="0.3">
      <c r="A95" s="2" t="s">
        <v>186</v>
      </c>
      <c r="B95" s="9" t="str">
        <f ca="1">INDIRECT("sources!B"&amp;MATCH(A95,sources!A1:A580,0))</f>
        <v>Varttala</v>
      </c>
      <c r="C95" s="9" t="str">
        <f ca="1">INDIRECT("sources!C"&amp;MATCH(A95,sources!A1:A580,0))</f>
        <v>Full verbs - Tentative cognition verbs</v>
      </c>
      <c r="D95" s="2">
        <v>36</v>
      </c>
      <c r="E95" s="21">
        <f t="shared" si="1"/>
        <v>5.0470355675812084E-4</v>
      </c>
    </row>
    <row r="96" spans="1:5" ht="15.6" hidden="1" customHeight="1" x14ac:dyDescent="0.3">
      <c r="A96" s="2" t="s">
        <v>204</v>
      </c>
      <c r="B96" s="9" t="str">
        <f ca="1">INDIRECT("sources!B"&amp;MATCH(A96,sources!A1:A580,0))</f>
        <v>Varttala</v>
      </c>
      <c r="C96" s="9" t="str">
        <f ca="1">INDIRECT("sources!C"&amp;MATCH(A96,sources!A1:A580,0))</f>
        <v>Full verbs - Tentative cognition verbs</v>
      </c>
      <c r="D96" s="2">
        <v>36</v>
      </c>
      <c r="E96" s="21">
        <f t="shared" si="1"/>
        <v>5.0470355675812084E-4</v>
      </c>
    </row>
    <row r="97" spans="1:5" ht="15.6" hidden="1" customHeight="1" x14ac:dyDescent="0.3">
      <c r="A97" s="2" t="s">
        <v>262</v>
      </c>
      <c r="B97" s="9" t="str">
        <f ca="1">INDIRECT("sources!B"&amp;MATCH(A97,sources!A1:A580,0))</f>
        <v>Varttala</v>
      </c>
      <c r="C97" s="9" t="str">
        <f ca="1">INDIRECT("sources!C"&amp;MATCH(A97,sources!A1:A580,0))</f>
        <v>Full verbs - Tentative cognition verbs</v>
      </c>
      <c r="D97" s="2">
        <v>36</v>
      </c>
      <c r="E97" s="21">
        <f t="shared" si="1"/>
        <v>5.0470355675812084E-4</v>
      </c>
    </row>
    <row r="98" spans="1:5" ht="15.6" hidden="1" customHeight="1" x14ac:dyDescent="0.3">
      <c r="A98" s="2" t="s">
        <v>305</v>
      </c>
      <c r="B98" s="9" t="str">
        <f ca="1">INDIRECT("sources!B"&amp;MATCH(A98,sources!A1:A580,0))</f>
        <v>Varttala</v>
      </c>
      <c r="C98" s="9" t="str">
        <f ca="1">INDIRECT("sources!C"&amp;MATCH(A98,sources!A1:A580,0))</f>
        <v>Full verbs - Tentative cognition verbs</v>
      </c>
      <c r="D98" s="2">
        <v>33</v>
      </c>
      <c r="E98" s="21">
        <f t="shared" si="1"/>
        <v>4.626449270282774E-4</v>
      </c>
    </row>
    <row r="99" spans="1:5" ht="15.6" hidden="1" customHeight="1" x14ac:dyDescent="0.3">
      <c r="A99" s="2" t="s">
        <v>258</v>
      </c>
      <c r="B99" s="9" t="str">
        <f ca="1">INDIRECT("sources!B"&amp;MATCH(A99,sources!A1:A580,0))</f>
        <v>Varttala</v>
      </c>
      <c r="C99" s="9" t="str">
        <f ca="1">INDIRECT("sources!C"&amp;MATCH(A99,sources!A1:A580,0))</f>
        <v>Full verbs - Tentative cognition verbs</v>
      </c>
      <c r="D99" s="2">
        <v>33</v>
      </c>
      <c r="E99" s="21">
        <f t="shared" si="1"/>
        <v>4.626449270282774E-4</v>
      </c>
    </row>
    <row r="100" spans="1:5" ht="15.6" hidden="1" customHeight="1" x14ac:dyDescent="0.3">
      <c r="A100" s="2" t="s">
        <v>284</v>
      </c>
      <c r="B100" s="9" t="str">
        <f ca="1">INDIRECT("sources!B"&amp;MATCH(A100,sources!A1:A580,0))</f>
        <v>Varttala</v>
      </c>
      <c r="C100" s="9" t="str">
        <f ca="1">INDIRECT("sources!C"&amp;MATCH(A100,sources!A1:A580,0))</f>
        <v>Full verbs - Tentative cognition verbs</v>
      </c>
      <c r="D100" s="2">
        <v>32</v>
      </c>
      <c r="E100" s="21">
        <f t="shared" si="1"/>
        <v>4.4862538378499626E-4</v>
      </c>
    </row>
    <row r="101" spans="1:5" ht="15.6" hidden="1" customHeight="1" x14ac:dyDescent="0.3">
      <c r="A101" s="2" t="s">
        <v>434</v>
      </c>
      <c r="B101" s="9" t="str">
        <f ca="1">INDIRECT("sources!B"&amp;MATCH(A101,sources!A1:A580,0))</f>
        <v>Varttala</v>
      </c>
      <c r="C101" s="9" t="str">
        <f ca="1">INDIRECT("sources!C"&amp;MATCH(A101,sources!A1:A580,0))</f>
        <v>Adjectives - Adjectives of Indefinite Degree</v>
      </c>
      <c r="D101" s="2">
        <v>32</v>
      </c>
      <c r="E101" s="21">
        <f t="shared" si="1"/>
        <v>4.4862538378499626E-4</v>
      </c>
    </row>
    <row r="102" spans="1:5" ht="15.6" hidden="1" customHeight="1" x14ac:dyDescent="0.3">
      <c r="A102" s="2" t="s">
        <v>363</v>
      </c>
      <c r="B102" s="9" t="str">
        <f ca="1">INDIRECT("sources!B"&amp;MATCH(A102,sources!A1:A580,0))</f>
        <v>Varttala</v>
      </c>
      <c r="C102" s="9" t="str">
        <f ca="1">INDIRECT("sources!C"&amp;MATCH(A102,sources!A1:A580,0))</f>
        <v>Full verbs - Tentative linking verbs</v>
      </c>
      <c r="D102" s="2">
        <v>32</v>
      </c>
      <c r="E102" s="21">
        <f t="shared" si="1"/>
        <v>4.4862538378499626E-4</v>
      </c>
    </row>
    <row r="103" spans="1:5" ht="15.6" hidden="1" customHeight="1" x14ac:dyDescent="0.3">
      <c r="A103" s="2" t="s">
        <v>419</v>
      </c>
      <c r="B103" s="9" t="str">
        <f ca="1">INDIRECT("sources!B"&amp;MATCH(A103,sources!A1:A580,0))</f>
        <v>Varttala</v>
      </c>
      <c r="C103" s="9" t="str">
        <f ca="1">INDIRECT("sources!C"&amp;MATCH(A103,sources!A1:A580,0))</f>
        <v>Adjectives - Adjectives of Indefinite Degree</v>
      </c>
      <c r="D103" s="2">
        <v>32</v>
      </c>
      <c r="E103" s="21">
        <f t="shared" si="1"/>
        <v>4.4862538378499626E-4</v>
      </c>
    </row>
    <row r="104" spans="1:5" ht="15.6" hidden="1" customHeight="1" x14ac:dyDescent="0.3">
      <c r="A104" s="2" t="s">
        <v>441</v>
      </c>
      <c r="B104" s="9" t="str">
        <f ca="1">INDIRECT("sources!B"&amp;MATCH(A104,sources!A1:A580,0))</f>
        <v>Varttala</v>
      </c>
      <c r="C104" s="9" t="str">
        <f ca="1">INDIRECT("sources!C"&amp;MATCH(A104,sources!A1:A580,0))</f>
        <v>Adjectives - Approximative Adjectives</v>
      </c>
      <c r="D104" s="2">
        <v>30</v>
      </c>
      <c r="E104" s="21">
        <f t="shared" si="1"/>
        <v>4.20586297298434E-4</v>
      </c>
    </row>
    <row r="105" spans="1:5" ht="15.6" hidden="1" customHeight="1" x14ac:dyDescent="0.3">
      <c r="A105" s="2" t="s">
        <v>415</v>
      </c>
      <c r="B105" s="9" t="str">
        <f ca="1">INDIRECT("sources!B"&amp;MATCH(A105,sources!A1:A580,0))</f>
        <v>Varttala</v>
      </c>
      <c r="C105" s="9" t="str">
        <f ca="1">INDIRECT("sources!C"&amp;MATCH(A105,sources!A1:A580,0))</f>
        <v>Adjectives - Adjectives of Indefinite Degree</v>
      </c>
      <c r="D105" s="2">
        <v>30</v>
      </c>
      <c r="E105" s="21">
        <f t="shared" si="1"/>
        <v>4.20586297298434E-4</v>
      </c>
    </row>
    <row r="106" spans="1:5" ht="15.6" hidden="1" customHeight="1" x14ac:dyDescent="0.3">
      <c r="A106" s="2" t="s">
        <v>205</v>
      </c>
      <c r="B106" s="9" t="str">
        <f ca="1">INDIRECT("sources!B"&amp;MATCH(A106,sources!A1:A580,0))</f>
        <v>Varttala</v>
      </c>
      <c r="C106" s="9" t="str">
        <f ca="1">INDIRECT("sources!C"&amp;MATCH(A106,sources!A1:A580,0))</f>
        <v>Full verbs - Tentative cognition verbs</v>
      </c>
      <c r="D106" s="2">
        <v>30</v>
      </c>
      <c r="E106" s="21">
        <f t="shared" si="1"/>
        <v>4.20586297298434E-4</v>
      </c>
    </row>
    <row r="107" spans="1:5" ht="15.6" hidden="1" customHeight="1" x14ac:dyDescent="0.3">
      <c r="A107" s="2" t="s">
        <v>459</v>
      </c>
      <c r="B107" s="9" t="str">
        <f ca="1">INDIRECT("sources!B"&amp;MATCH(A107,sources!A1:A580,0))</f>
        <v>Varttala</v>
      </c>
      <c r="C107" s="9" t="str">
        <f ca="1">INDIRECT("sources!C"&amp;MATCH(A107,sources!A1:A580,0))</f>
        <v>Nouns - Nonfactive assertive nouns</v>
      </c>
      <c r="D107" s="2">
        <v>28</v>
      </c>
      <c r="E107" s="21">
        <f t="shared" si="1"/>
        <v>3.9254721081187174E-4</v>
      </c>
    </row>
    <row r="108" spans="1:5" ht="15.6" hidden="1" customHeight="1" x14ac:dyDescent="0.3">
      <c r="A108" s="2" t="s">
        <v>412</v>
      </c>
      <c r="B108" s="9" t="str">
        <f ca="1">INDIRECT("sources!B"&amp;MATCH(A108,sources!A1:A580,0))</f>
        <v>Varttala</v>
      </c>
      <c r="C108" s="9" t="str">
        <f ca="1">INDIRECT("sources!C"&amp;MATCH(A108,sources!A1:A580,0))</f>
        <v>Adjectives - Adjectives of Indefinite Degree</v>
      </c>
      <c r="D108" s="2">
        <v>27</v>
      </c>
      <c r="E108" s="21">
        <f t="shared" si="1"/>
        <v>3.7852766756859061E-4</v>
      </c>
    </row>
    <row r="109" spans="1:5" ht="15.6" hidden="1" customHeight="1" x14ac:dyDescent="0.3">
      <c r="A109" s="2" t="s">
        <v>16</v>
      </c>
      <c r="B109" s="9" t="str">
        <f ca="1">INDIRECT("sources!B"&amp;MATCH(A109,sources!A1:A580,0))</f>
        <v>Lakoff</v>
      </c>
      <c r="C109" s="9">
        <f ca="1">INDIRECT("sources!C"&amp;MATCH(A109,sources!A1:A580,0))</f>
        <v>0</v>
      </c>
      <c r="D109" s="2">
        <v>26</v>
      </c>
      <c r="E109" s="21">
        <f t="shared" si="1"/>
        <v>3.6450812432530947E-4</v>
      </c>
    </row>
    <row r="110" spans="1:5" ht="15.6" hidden="1" customHeight="1" x14ac:dyDescent="0.3">
      <c r="A110" s="2" t="s">
        <v>45</v>
      </c>
      <c r="B110" s="9" t="str">
        <f ca="1">INDIRECT("sources!B"&amp;MATCH(A110,sources!A1:A580,0))</f>
        <v>Lakoff</v>
      </c>
      <c r="C110" s="9">
        <f ca="1">INDIRECT("sources!C"&amp;MATCH(A110,sources!A1:A580,0))</f>
        <v>0</v>
      </c>
      <c r="D110" s="2">
        <v>26</v>
      </c>
      <c r="E110" s="21">
        <f t="shared" si="1"/>
        <v>3.6450812432530947E-4</v>
      </c>
    </row>
    <row r="111" spans="1:5" ht="15.6" hidden="1" customHeight="1" x14ac:dyDescent="0.3">
      <c r="A111" s="2" t="s">
        <v>77</v>
      </c>
      <c r="B111" s="9" t="str">
        <f ca="1">INDIRECT("sources!B"&amp;MATCH(A111,sources!A1:A580,0))</f>
        <v>Lakoff</v>
      </c>
      <c r="C111" s="9">
        <f ca="1">INDIRECT("sources!C"&amp;MATCH(A111,sources!A1:A580,0))</f>
        <v>0</v>
      </c>
      <c r="D111" s="2">
        <v>26</v>
      </c>
      <c r="E111" s="21">
        <f t="shared" si="1"/>
        <v>3.6450812432530947E-4</v>
      </c>
    </row>
    <row r="112" spans="1:5" ht="15.6" hidden="1" customHeight="1" x14ac:dyDescent="0.3">
      <c r="A112" s="2" t="s">
        <v>430</v>
      </c>
      <c r="B112" s="9" t="str">
        <f ca="1">INDIRECT("sources!B"&amp;MATCH(A112,sources!A1:A580,0))</f>
        <v>Varttala</v>
      </c>
      <c r="C112" s="9" t="str">
        <f ca="1">INDIRECT("sources!C"&amp;MATCH(A112,sources!A1:A580,0))</f>
        <v>Adjectives - Adjectives of Indefinite Degree</v>
      </c>
      <c r="D112" s="2">
        <v>25</v>
      </c>
      <c r="E112" s="21">
        <f t="shared" si="1"/>
        <v>3.5048858108202834E-4</v>
      </c>
    </row>
    <row r="113" spans="1:5" ht="15.6" hidden="1" customHeight="1" x14ac:dyDescent="0.3">
      <c r="A113" s="2" t="s">
        <v>584</v>
      </c>
      <c r="B113" s="9" t="str">
        <f ca="1">INDIRECT("sources!B"&amp;MATCH(A113,sources!A1:A580,0))</f>
        <v>Varttala</v>
      </c>
      <c r="C113" s="9" t="str">
        <f ca="1">INDIRECT("sources!C"&amp;MATCH(A113,sources!A1:A580,0))</f>
        <v>Nouns - Nouns of tentative likelihood</v>
      </c>
      <c r="D113" s="2">
        <v>25</v>
      </c>
      <c r="E113" s="21">
        <f t="shared" si="1"/>
        <v>3.5048858108202834E-4</v>
      </c>
    </row>
    <row r="114" spans="1:5" ht="15.6" hidden="1" customHeight="1" x14ac:dyDescent="0.3">
      <c r="A114" s="2" t="s">
        <v>233</v>
      </c>
      <c r="B114" s="9" t="str">
        <f ca="1">INDIRECT("sources!B"&amp;MATCH(A114,sources!A1:A580,0))</f>
        <v>Varttala</v>
      </c>
      <c r="C114" s="9" t="str">
        <f ca="1">INDIRECT("sources!C"&amp;MATCH(A114,sources!A1:A580,0))</f>
        <v>Full verbs - Tentative cognition verbs</v>
      </c>
      <c r="D114" s="2">
        <v>24</v>
      </c>
      <c r="E114" s="21">
        <f t="shared" si="1"/>
        <v>3.3646903783874721E-4</v>
      </c>
    </row>
    <row r="115" spans="1:5" ht="15.6" hidden="1" customHeight="1" x14ac:dyDescent="0.3">
      <c r="A115" s="2" t="s">
        <v>345</v>
      </c>
      <c r="B115" s="9" t="str">
        <f ca="1">INDIRECT("sources!B"&amp;MATCH(A115,sources!A1:A580,0))</f>
        <v>Varttala</v>
      </c>
      <c r="C115" s="9" t="str">
        <f ca="1">INDIRECT("sources!C"&amp;MATCH(A115,sources!A1:A580,0))</f>
        <v>Full verbs - Tentative cognition verbs</v>
      </c>
      <c r="D115" s="2">
        <v>23</v>
      </c>
      <c r="E115" s="21">
        <f t="shared" si="1"/>
        <v>3.2244949459546608E-4</v>
      </c>
    </row>
    <row r="116" spans="1:5" ht="15.6" hidden="1" customHeight="1" x14ac:dyDescent="0.3">
      <c r="A116" s="2" t="s">
        <v>162</v>
      </c>
      <c r="B116" s="9" t="str">
        <f ca="1">INDIRECT("sources!B"&amp;MATCH(A116,sources!A1:A580,0))</f>
        <v>Varttala</v>
      </c>
      <c r="C116" s="9" t="str">
        <f ca="1">INDIRECT("sources!C"&amp;MATCH(A116,sources!A1:A580,0))</f>
        <v>Full verbs - Nonfactive reporting verbs</v>
      </c>
      <c r="D116" s="2">
        <v>23</v>
      </c>
      <c r="E116" s="21">
        <f t="shared" si="1"/>
        <v>3.2244949459546608E-4</v>
      </c>
    </row>
    <row r="117" spans="1:5" ht="15.6" hidden="1" customHeight="1" x14ac:dyDescent="0.3">
      <c r="A117" s="2" t="s">
        <v>243</v>
      </c>
      <c r="B117" s="9" t="str">
        <f ca="1">INDIRECT("sources!B"&amp;MATCH(A117,sources!A1:A580,0))</f>
        <v>Varttala</v>
      </c>
      <c r="C117" s="9" t="str">
        <f ca="1">INDIRECT("sources!C"&amp;MATCH(A117,sources!A1:A580,0))</f>
        <v>Full verbs - Tentative cognition verbs</v>
      </c>
      <c r="D117" s="2">
        <v>22</v>
      </c>
      <c r="E117" s="21">
        <f t="shared" si="1"/>
        <v>3.0842995135218495E-4</v>
      </c>
    </row>
    <row r="118" spans="1:5" ht="15.6" hidden="1" customHeight="1" x14ac:dyDescent="0.3">
      <c r="A118" s="2" t="s">
        <v>447</v>
      </c>
      <c r="B118" s="9" t="str">
        <f ca="1">INDIRECT("sources!B"&amp;MATCH(A118,sources!A1:A580,0))</f>
        <v>Varttala</v>
      </c>
      <c r="C118" s="9" t="str">
        <f ca="1">INDIRECT("sources!C"&amp;MATCH(A118,sources!A1:A580,0))</f>
        <v>Nouns - Nonfactive assertive nouns</v>
      </c>
      <c r="D118" s="2">
        <v>22</v>
      </c>
      <c r="E118" s="21">
        <f t="shared" si="1"/>
        <v>3.0842995135218495E-4</v>
      </c>
    </row>
    <row r="119" spans="1:5" ht="15.6" hidden="1" customHeight="1" x14ac:dyDescent="0.3">
      <c r="A119" s="2" t="s">
        <v>13</v>
      </c>
      <c r="B119" s="9" t="str">
        <f ca="1">INDIRECT("sources!B"&amp;MATCH(A119,sources!A1:A580,0))</f>
        <v>Lakoff</v>
      </c>
      <c r="C119" s="9">
        <f ca="1">INDIRECT("sources!C"&amp;MATCH(A119,sources!A1:A580,0))</f>
        <v>0</v>
      </c>
      <c r="D119" s="2">
        <v>20</v>
      </c>
      <c r="E119" s="21">
        <f t="shared" si="1"/>
        <v>2.8039086486562269E-4</v>
      </c>
    </row>
    <row r="120" spans="1:5" ht="15.6" hidden="1" customHeight="1" x14ac:dyDescent="0.3">
      <c r="A120" s="2" t="s">
        <v>380</v>
      </c>
      <c r="B120" s="9" t="str">
        <f ca="1">INDIRECT("sources!B"&amp;MATCH(A120,sources!A1:A580,0))</f>
        <v>Varttala</v>
      </c>
      <c r="C120" s="9" t="str">
        <f ca="1">INDIRECT("sources!C"&amp;MATCH(A120,sources!A1:A580,0))</f>
        <v>Adverbs - Adverbs of Indefinite Degree</v>
      </c>
      <c r="D120" s="2">
        <v>20</v>
      </c>
      <c r="E120" s="21">
        <f t="shared" si="1"/>
        <v>2.8039086486562269E-4</v>
      </c>
    </row>
    <row r="121" spans="1:5" ht="15.6" hidden="1" customHeight="1" x14ac:dyDescent="0.3">
      <c r="A121" s="2" t="s">
        <v>157</v>
      </c>
      <c r="B121" s="9" t="str">
        <f ca="1">INDIRECT("sources!B"&amp;MATCH(A121,sources!A1:A580,0))</f>
        <v>Varttala</v>
      </c>
      <c r="C121" s="9" t="str">
        <f ca="1">INDIRECT("sources!C"&amp;MATCH(A121,sources!A1:A580,0))</f>
        <v>Full verbs - Nonfactive reporting verbs</v>
      </c>
      <c r="D121" s="2">
        <v>20</v>
      </c>
      <c r="E121" s="21">
        <f t="shared" si="1"/>
        <v>2.8039086486562269E-4</v>
      </c>
    </row>
    <row r="122" spans="1:5" ht="15.6" hidden="1" customHeight="1" x14ac:dyDescent="0.3">
      <c r="A122" s="2" t="s">
        <v>164</v>
      </c>
      <c r="B122" s="9" t="str">
        <f ca="1">INDIRECT("sources!B"&amp;MATCH(A122,sources!A1:A580,0))</f>
        <v>Varttala</v>
      </c>
      <c r="C122" s="9" t="str">
        <f ca="1">INDIRECT("sources!C"&amp;MATCH(A122,sources!A1:A580,0))</f>
        <v>Full verbs - Nonfactive reporting verbs</v>
      </c>
      <c r="D122" s="2">
        <v>19</v>
      </c>
      <c r="E122" s="21">
        <f t="shared" si="1"/>
        <v>2.6637132162234155E-4</v>
      </c>
    </row>
    <row r="123" spans="1:5" ht="15.6" hidden="1" customHeight="1" x14ac:dyDescent="0.3">
      <c r="A123" s="2" t="s">
        <v>257</v>
      </c>
      <c r="B123" s="9" t="str">
        <f ca="1">INDIRECT("sources!B"&amp;MATCH(A123,sources!A1:A580,0))</f>
        <v>Varttala</v>
      </c>
      <c r="C123" s="9" t="str">
        <f ca="1">INDIRECT("sources!C"&amp;MATCH(A123,sources!A1:A580,0))</f>
        <v>Full verbs - Tentative cognition verbs</v>
      </c>
      <c r="D123" s="2">
        <v>19</v>
      </c>
      <c r="E123" s="21">
        <f t="shared" si="1"/>
        <v>2.6637132162234155E-4</v>
      </c>
    </row>
    <row r="124" spans="1:5" ht="15.6" hidden="1" customHeight="1" x14ac:dyDescent="0.3">
      <c r="A124" s="2" t="s">
        <v>496</v>
      </c>
      <c r="B124" s="9" t="str">
        <f ca="1">INDIRECT("sources!B"&amp;MATCH(A124,sources!A1:A580,0))</f>
        <v>Varttala</v>
      </c>
      <c r="C124" s="9" t="str">
        <f ca="1">INDIRECT("sources!C"&amp;MATCH(A124,sources!A1:A580,0))</f>
        <v>Nouns - Tentative cognition nouns</v>
      </c>
      <c r="D124" s="2">
        <v>18</v>
      </c>
      <c r="E124" s="21">
        <f t="shared" si="1"/>
        <v>2.5235177837906042E-4</v>
      </c>
    </row>
    <row r="125" spans="1:5" ht="15.6" hidden="1" customHeight="1" x14ac:dyDescent="0.3">
      <c r="A125" s="2" t="s">
        <v>350</v>
      </c>
      <c r="B125" s="9" t="str">
        <f ca="1">INDIRECT("sources!B"&amp;MATCH(A125,sources!A1:A580,0))</f>
        <v>Varttala</v>
      </c>
      <c r="C125" s="9" t="str">
        <f ca="1">INDIRECT("sources!C"&amp;MATCH(A125,sources!A1:A580,0))</f>
        <v>Full verbs - Tentative cognition verbs</v>
      </c>
      <c r="D125" s="2">
        <v>18</v>
      </c>
      <c r="E125" s="21">
        <f t="shared" si="1"/>
        <v>2.5235177837906042E-4</v>
      </c>
    </row>
    <row r="126" spans="1:5" ht="15.6" hidden="1" customHeight="1" x14ac:dyDescent="0.3">
      <c r="A126" s="2" t="s">
        <v>133</v>
      </c>
      <c r="B126" s="9" t="str">
        <f ca="1">INDIRECT("sources!B"&amp;MATCH(A126,sources!A1:A580,0))</f>
        <v>Varttala</v>
      </c>
      <c r="C126" s="9" t="str">
        <f ca="1">INDIRECT("sources!C"&amp;MATCH(A126,sources!A1:A580,0))</f>
        <v>Full verbs - Nonfactive reporting verbs</v>
      </c>
      <c r="D126" s="2">
        <v>18</v>
      </c>
      <c r="E126" s="21">
        <f t="shared" si="1"/>
        <v>2.5235177837906042E-4</v>
      </c>
    </row>
    <row r="127" spans="1:5" ht="15.6" hidden="1" customHeight="1" x14ac:dyDescent="0.3">
      <c r="A127" s="2" t="s">
        <v>245</v>
      </c>
      <c r="B127" s="9" t="str">
        <f ca="1">INDIRECT("sources!B"&amp;MATCH(A127,sources!A1:A580,0))</f>
        <v>Varttala</v>
      </c>
      <c r="C127" s="9" t="str">
        <f ca="1">INDIRECT("sources!C"&amp;MATCH(A127,sources!A1:A580,0))</f>
        <v>Full verbs - Tentative cognition verbs</v>
      </c>
      <c r="D127" s="2">
        <v>18</v>
      </c>
      <c r="E127" s="21">
        <f t="shared" si="1"/>
        <v>2.5235177837906042E-4</v>
      </c>
    </row>
    <row r="128" spans="1:5" ht="15.6" hidden="1" customHeight="1" x14ac:dyDescent="0.3">
      <c r="A128" s="2" t="s">
        <v>12</v>
      </c>
      <c r="B128" s="9" t="str">
        <f ca="1">INDIRECT("sources!B"&amp;MATCH(A128,sources!A1:A580,0))</f>
        <v>Lakoff</v>
      </c>
      <c r="C128" s="9">
        <f ca="1">INDIRECT("sources!C"&amp;MATCH(A128,sources!A1:A580,0))</f>
        <v>0</v>
      </c>
      <c r="D128" s="2">
        <v>17</v>
      </c>
      <c r="E128" s="21">
        <f t="shared" si="1"/>
        <v>2.3833223513577926E-4</v>
      </c>
    </row>
    <row r="129" spans="1:5" ht="15.6" hidden="1" customHeight="1" x14ac:dyDescent="0.3">
      <c r="A129" s="2" t="s">
        <v>405</v>
      </c>
      <c r="B129" s="9" t="str">
        <f ca="1">INDIRECT("sources!B"&amp;MATCH(A129,sources!A1:A580,0))</f>
        <v>Varttala</v>
      </c>
      <c r="C129" s="9" t="str">
        <f ca="1">INDIRECT("sources!C"&amp;MATCH(A129,sources!A1:A580,0))</f>
        <v>Adverbs - Approximative Adverbs</v>
      </c>
      <c r="D129" s="2">
        <v>17</v>
      </c>
      <c r="E129" s="21">
        <f t="shared" si="1"/>
        <v>2.3833223513577926E-4</v>
      </c>
    </row>
    <row r="130" spans="1:5" ht="15.6" hidden="1" customHeight="1" x14ac:dyDescent="0.3">
      <c r="A130" s="2" t="s">
        <v>428</v>
      </c>
      <c r="B130" s="9" t="str">
        <f ca="1">INDIRECT("sources!B"&amp;MATCH(A130,sources!A1:A580,0))</f>
        <v>Varttala</v>
      </c>
      <c r="C130" s="9" t="str">
        <f ca="1">INDIRECT("sources!C"&amp;MATCH(A130,sources!A1:A580,0))</f>
        <v>Adjectives - Adjectives of Indefinite Degree</v>
      </c>
      <c r="D130" s="2">
        <v>16</v>
      </c>
      <c r="E130" s="21">
        <f t="shared" ref="E130:E193" si="2">D130/71329</f>
        <v>2.2431269189249813E-4</v>
      </c>
    </row>
    <row r="131" spans="1:5" ht="15.6" hidden="1" customHeight="1" x14ac:dyDescent="0.3">
      <c r="A131" s="2" t="s">
        <v>351</v>
      </c>
      <c r="B131" s="9" t="str">
        <f ca="1">INDIRECT("sources!B"&amp;MATCH(A131,sources!A1:A580,0))</f>
        <v>Varttala</v>
      </c>
      <c r="C131" s="9" t="str">
        <f ca="1">INDIRECT("sources!C"&amp;MATCH(A131,sources!A1:A580,0))</f>
        <v>Full verbs - Tentative cognition verbs</v>
      </c>
      <c r="D131" s="2">
        <v>15</v>
      </c>
      <c r="E131" s="21">
        <f t="shared" si="2"/>
        <v>2.10293148649217E-4</v>
      </c>
    </row>
    <row r="132" spans="1:5" ht="15.6" hidden="1" customHeight="1" x14ac:dyDescent="0.3">
      <c r="A132" s="2" t="s">
        <v>365</v>
      </c>
      <c r="B132" s="9" t="str">
        <f ca="1">INDIRECT("sources!B"&amp;MATCH(A132,sources!A1:A580,0))</f>
        <v>Varttala</v>
      </c>
      <c r="C132" s="9" t="str">
        <f ca="1">INDIRECT("sources!C"&amp;MATCH(A132,sources!A1:A580,0))</f>
        <v>Full verbs - Tentative linking verbs</v>
      </c>
      <c r="D132" s="2">
        <v>15</v>
      </c>
      <c r="E132" s="21">
        <f t="shared" si="2"/>
        <v>2.10293148649217E-4</v>
      </c>
    </row>
    <row r="133" spans="1:5" ht="15.6" hidden="1" customHeight="1" x14ac:dyDescent="0.3">
      <c r="A133" s="2" t="s">
        <v>334</v>
      </c>
      <c r="B133" s="9" t="str">
        <f ca="1">INDIRECT("sources!B"&amp;MATCH(A133,sources!A1:A580,0))</f>
        <v>Varttala</v>
      </c>
      <c r="C133" s="9" t="str">
        <f ca="1">INDIRECT("sources!C"&amp;MATCH(A133,sources!A1:A580,0))</f>
        <v>Full verbs - Tentative cognition verbs</v>
      </c>
      <c r="D133" s="2">
        <v>13</v>
      </c>
      <c r="E133" s="21">
        <f t="shared" si="2"/>
        <v>1.8225406216265474E-4</v>
      </c>
    </row>
    <row r="134" spans="1:5" ht="15.6" hidden="1" customHeight="1" x14ac:dyDescent="0.3">
      <c r="A134" s="2" t="s">
        <v>532</v>
      </c>
      <c r="B134" s="9" t="str">
        <f ca="1">INDIRECT("sources!B"&amp;MATCH(A134,sources!A1:A580,0))</f>
        <v>Varttala</v>
      </c>
      <c r="C134" s="9" t="str">
        <f ca="1">INDIRECT("sources!C"&amp;MATCH(A134,sources!A1:A580,0))</f>
        <v>Nouns - Tentative cognition nouns</v>
      </c>
      <c r="D134" s="2">
        <v>13</v>
      </c>
      <c r="E134" s="21">
        <f t="shared" si="2"/>
        <v>1.8225406216265474E-4</v>
      </c>
    </row>
    <row r="135" spans="1:5" ht="15.6" hidden="1" customHeight="1" x14ac:dyDescent="0.3">
      <c r="A135" s="2" t="s">
        <v>427</v>
      </c>
      <c r="B135" s="9" t="str">
        <f ca="1">INDIRECT("sources!B"&amp;MATCH(A135,sources!A1:A580,0))</f>
        <v>Varttala</v>
      </c>
      <c r="C135" s="9" t="str">
        <f ca="1">INDIRECT("sources!C"&amp;MATCH(A135,sources!A1:A580,0))</f>
        <v>Adjectives - Adjectives of Indefinite Degree</v>
      </c>
      <c r="D135" s="2">
        <v>13</v>
      </c>
      <c r="E135" s="21">
        <f t="shared" si="2"/>
        <v>1.8225406216265474E-4</v>
      </c>
    </row>
    <row r="136" spans="1:5" ht="15.6" hidden="1" customHeight="1" x14ac:dyDescent="0.3">
      <c r="A136" s="2" t="s">
        <v>121</v>
      </c>
      <c r="B136" s="9" t="str">
        <f ca="1">INDIRECT("sources!B"&amp;MATCH(A136,sources!A1:A580,0))</f>
        <v>Varttala</v>
      </c>
      <c r="C136" s="9" t="str">
        <f ca="1">INDIRECT("sources!C"&amp;MATCH(A136,sources!A1:A580,0))</f>
        <v>Full verbs - Nonfactive reporting verbs</v>
      </c>
      <c r="D136" s="2">
        <v>13</v>
      </c>
      <c r="E136" s="21">
        <f t="shared" si="2"/>
        <v>1.8225406216265474E-4</v>
      </c>
    </row>
    <row r="137" spans="1:5" ht="15.6" hidden="1" customHeight="1" x14ac:dyDescent="0.3">
      <c r="A137" s="2" t="s">
        <v>231</v>
      </c>
      <c r="B137" s="9" t="str">
        <f ca="1">INDIRECT("sources!B"&amp;MATCH(A137,sources!A1:A580,0))</f>
        <v>Varttala</v>
      </c>
      <c r="C137" s="9" t="str">
        <f ca="1">INDIRECT("sources!C"&amp;MATCH(A137,sources!A1:A580,0))</f>
        <v>Full verbs - Tentative cognition verbs</v>
      </c>
      <c r="D137" s="2">
        <v>13</v>
      </c>
      <c r="E137" s="21">
        <f t="shared" si="2"/>
        <v>1.8225406216265474E-4</v>
      </c>
    </row>
    <row r="138" spans="1:5" ht="15.6" hidden="1" customHeight="1" x14ac:dyDescent="0.3">
      <c r="A138" s="2" t="s">
        <v>425</v>
      </c>
      <c r="B138" s="9" t="str">
        <f ca="1">INDIRECT("sources!B"&amp;MATCH(A138,sources!A1:A580,0))</f>
        <v>Varttala</v>
      </c>
      <c r="C138" s="9" t="str">
        <f ca="1">INDIRECT("sources!C"&amp;MATCH(A138,sources!A1:A580,0))</f>
        <v>Adjectives - Adjectives of Indefinite Degree</v>
      </c>
      <c r="D138" s="2">
        <v>13</v>
      </c>
      <c r="E138" s="21">
        <f t="shared" si="2"/>
        <v>1.8225406216265474E-4</v>
      </c>
    </row>
    <row r="139" spans="1:5" ht="15.6" hidden="1" customHeight="1" x14ac:dyDescent="0.3">
      <c r="A139" s="2" t="s">
        <v>561</v>
      </c>
      <c r="B139" s="9" t="str">
        <f ca="1">INDIRECT("sources!B"&amp;MATCH(A139,sources!A1:A580,0))</f>
        <v>Varttala</v>
      </c>
      <c r="C139" s="9" t="str">
        <f ca="1">INDIRECT("sources!C"&amp;MATCH(A139,sources!A1:A580,0))</f>
        <v>Nouns - Nouns of tentative likelihood</v>
      </c>
      <c r="D139" s="2">
        <v>13</v>
      </c>
      <c r="E139" s="21">
        <f t="shared" si="2"/>
        <v>1.8225406216265474E-4</v>
      </c>
    </row>
    <row r="140" spans="1:5" ht="15.6" hidden="1" customHeight="1" x14ac:dyDescent="0.3">
      <c r="A140" s="2" t="s">
        <v>99</v>
      </c>
      <c r="B140" s="9" t="str">
        <f ca="1">INDIRECT("sources!B"&amp;MATCH(A140,sources!A1:A580,0))</f>
        <v>Varttala</v>
      </c>
      <c r="C140" s="9" t="str">
        <f ca="1">INDIRECT("sources!C"&amp;MATCH(A140,sources!A1:A580,0))</f>
        <v>Full verbs - Nonfactive reporting verbs</v>
      </c>
      <c r="D140" s="2">
        <v>12</v>
      </c>
      <c r="E140" s="21">
        <f t="shared" si="2"/>
        <v>1.6823451891937361E-4</v>
      </c>
    </row>
    <row r="141" spans="1:5" ht="15.6" hidden="1" customHeight="1" x14ac:dyDescent="0.3">
      <c r="A141" s="2" t="s">
        <v>393</v>
      </c>
      <c r="B141" s="9" t="str">
        <f ca="1">INDIRECT("sources!B"&amp;MATCH(A141,sources!A1:A580,0))</f>
        <v>Varttala</v>
      </c>
      <c r="C141" s="9" t="str">
        <f ca="1">INDIRECT("sources!C"&amp;MATCH(A141,sources!A1:A580,0))</f>
        <v>Adverbs - Adverbs of Indefinite Degree</v>
      </c>
      <c r="D141" s="2">
        <v>12</v>
      </c>
      <c r="E141" s="21">
        <f t="shared" si="2"/>
        <v>1.6823451891937361E-4</v>
      </c>
    </row>
    <row r="142" spans="1:5" ht="15.6" hidden="1" customHeight="1" x14ac:dyDescent="0.3">
      <c r="A142" s="2" t="s">
        <v>369</v>
      </c>
      <c r="B142" s="9" t="str">
        <f ca="1">INDIRECT("sources!B"&amp;MATCH(A142,sources!A1:A580,0))</f>
        <v>Varttala</v>
      </c>
      <c r="C142" s="9" t="str">
        <f ca="1">INDIRECT("sources!C"&amp;MATCH(A142,sources!A1:A580,0))</f>
        <v>Full verbs - Tentative linking verbs</v>
      </c>
      <c r="D142" s="2">
        <v>12</v>
      </c>
      <c r="E142" s="21">
        <f t="shared" si="2"/>
        <v>1.6823451891937361E-4</v>
      </c>
    </row>
    <row r="143" spans="1:5" ht="15.6" hidden="1" customHeight="1" x14ac:dyDescent="0.3">
      <c r="A143" s="2" t="s">
        <v>28</v>
      </c>
      <c r="B143" s="9" t="str">
        <f ca="1">INDIRECT("sources!B"&amp;MATCH(A143,sources!A1:A580,0))</f>
        <v>Lakoff</v>
      </c>
      <c r="C143" s="9">
        <f ca="1">INDIRECT("sources!C"&amp;MATCH(A143,sources!A1:A580,0))</f>
        <v>0</v>
      </c>
      <c r="D143" s="2">
        <v>11</v>
      </c>
      <c r="E143" s="21">
        <f t="shared" si="2"/>
        <v>1.5421497567609247E-4</v>
      </c>
    </row>
    <row r="144" spans="1:5" ht="15.6" hidden="1" customHeight="1" x14ac:dyDescent="0.3">
      <c r="A144" s="2" t="s">
        <v>35</v>
      </c>
      <c r="B144" s="9" t="str">
        <f ca="1">INDIRECT("sources!B"&amp;MATCH(A144,sources!A1:A580,0))</f>
        <v>Lakoff</v>
      </c>
      <c r="C144" s="9">
        <f ca="1">INDIRECT("sources!C"&amp;MATCH(A144,sources!A1:A580,0))</f>
        <v>0</v>
      </c>
      <c r="D144" s="2">
        <v>11</v>
      </c>
      <c r="E144" s="21">
        <f t="shared" si="2"/>
        <v>1.5421497567609247E-4</v>
      </c>
    </row>
    <row r="145" spans="1:5" ht="15.6" hidden="1" customHeight="1" x14ac:dyDescent="0.3">
      <c r="A145" s="2" t="s">
        <v>472</v>
      </c>
      <c r="B145" s="9" t="str">
        <f ca="1">INDIRECT("sources!B"&amp;MATCH(A145,sources!A1:A580,0))</f>
        <v>Varttala</v>
      </c>
      <c r="C145" s="9" t="str">
        <f ca="1">INDIRECT("sources!C"&amp;MATCH(A145,sources!A1:A580,0))</f>
        <v>Nouns - Tentative cognition nouns</v>
      </c>
      <c r="D145" s="2">
        <v>11</v>
      </c>
      <c r="E145" s="21">
        <f t="shared" si="2"/>
        <v>1.5421497567609247E-4</v>
      </c>
    </row>
    <row r="146" spans="1:5" ht="15.6" hidden="1" customHeight="1" x14ac:dyDescent="0.3">
      <c r="A146" s="2" t="s">
        <v>130</v>
      </c>
      <c r="B146" s="9" t="str">
        <f ca="1">INDIRECT("sources!B"&amp;MATCH(A146,sources!A1:A580,0))</f>
        <v>Varttala</v>
      </c>
      <c r="C146" s="9" t="str">
        <f ca="1">INDIRECT("sources!C"&amp;MATCH(A146,sources!A1:A580,0))</f>
        <v>Full verbs - Nonfactive reporting verbs</v>
      </c>
      <c r="D146" s="2">
        <v>11</v>
      </c>
      <c r="E146" s="21">
        <f t="shared" si="2"/>
        <v>1.5421497567609247E-4</v>
      </c>
    </row>
    <row r="147" spans="1:5" ht="15.6" hidden="1" customHeight="1" x14ac:dyDescent="0.3">
      <c r="A147" s="2" t="s">
        <v>136</v>
      </c>
      <c r="B147" s="9" t="str">
        <f ca="1">INDIRECT("sources!B"&amp;MATCH(A147,sources!A1:A580,0))</f>
        <v>Varttala</v>
      </c>
      <c r="C147" s="9" t="str">
        <f ca="1">INDIRECT("sources!C"&amp;MATCH(A147,sources!A1:A580,0))</f>
        <v>Full verbs - Nonfactive reporting verbs</v>
      </c>
      <c r="D147" s="2">
        <v>11</v>
      </c>
      <c r="E147" s="21">
        <f t="shared" si="2"/>
        <v>1.5421497567609247E-4</v>
      </c>
    </row>
    <row r="148" spans="1:5" ht="15.6" hidden="1" customHeight="1" x14ac:dyDescent="0.3">
      <c r="A148" s="2" t="s">
        <v>286</v>
      </c>
      <c r="B148" s="9" t="str">
        <f ca="1">INDIRECT("sources!B"&amp;MATCH(A148,sources!A1:A580,0))</f>
        <v>Varttala</v>
      </c>
      <c r="C148" s="9" t="str">
        <f ca="1">INDIRECT("sources!C"&amp;MATCH(A148,sources!A1:A580,0))</f>
        <v>Full verbs - Tentative cognition verbs</v>
      </c>
      <c r="D148" s="2">
        <v>11</v>
      </c>
      <c r="E148" s="21">
        <f t="shared" si="2"/>
        <v>1.5421497567609247E-4</v>
      </c>
    </row>
    <row r="149" spans="1:5" ht="15.6" hidden="1" customHeight="1" x14ac:dyDescent="0.3">
      <c r="A149" s="2" t="s">
        <v>377</v>
      </c>
      <c r="B149" s="9" t="str">
        <f ca="1">INDIRECT("sources!B"&amp;MATCH(A149,sources!A1:A580,0))</f>
        <v>Varttala</v>
      </c>
      <c r="C149" s="9" t="str">
        <f ca="1">INDIRECT("sources!C"&amp;MATCH(A149,sources!A1:A580,0))</f>
        <v>Adverbs - Adverbs of Indefinite Degree</v>
      </c>
      <c r="D149" s="2">
        <v>10</v>
      </c>
      <c r="E149" s="21">
        <f t="shared" si="2"/>
        <v>1.4019543243281134E-4</v>
      </c>
    </row>
    <row r="150" spans="1:5" ht="15.6" hidden="1" customHeight="1" x14ac:dyDescent="0.3">
      <c r="A150" s="2" t="s">
        <v>102</v>
      </c>
      <c r="B150" s="9" t="str">
        <f ca="1">INDIRECT("sources!B"&amp;MATCH(A150,sources!A1:A580,0))</f>
        <v>Varttala</v>
      </c>
      <c r="C150" s="9" t="str">
        <f ca="1">INDIRECT("sources!C"&amp;MATCH(A150,sources!A1:A580,0))</f>
        <v>Full verbs - Nonfactive reporting verbs</v>
      </c>
      <c r="D150" s="2">
        <v>10</v>
      </c>
      <c r="E150" s="21">
        <f t="shared" si="2"/>
        <v>1.4019543243281134E-4</v>
      </c>
    </row>
    <row r="151" spans="1:5" ht="15.6" hidden="1" customHeight="1" x14ac:dyDescent="0.3">
      <c r="A151" s="2" t="s">
        <v>476</v>
      </c>
      <c r="B151" s="9" t="str">
        <f ca="1">INDIRECT("sources!B"&amp;MATCH(A151,sources!A1:A580,0))</f>
        <v>Varttala</v>
      </c>
      <c r="C151" s="9" t="str">
        <f ca="1">INDIRECT("sources!C"&amp;MATCH(A151,sources!A1:A580,0))</f>
        <v>Nouns - Tentative cognition nouns</v>
      </c>
      <c r="D151" s="2">
        <v>10</v>
      </c>
      <c r="E151" s="21">
        <f t="shared" si="2"/>
        <v>1.4019543243281134E-4</v>
      </c>
    </row>
    <row r="152" spans="1:5" ht="15.6" hidden="1" customHeight="1" x14ac:dyDescent="0.3">
      <c r="A152" s="2" t="s">
        <v>303</v>
      </c>
      <c r="B152" s="9" t="str">
        <f ca="1">INDIRECT("sources!B"&amp;MATCH(A152,sources!A1:A580,0))</f>
        <v>Varttala</v>
      </c>
      <c r="C152" s="9" t="str">
        <f ca="1">INDIRECT("sources!C"&amp;MATCH(A152,sources!A1:A580,0))</f>
        <v>Full verbs - Tentative cognition verbs</v>
      </c>
      <c r="D152" s="2">
        <v>10</v>
      </c>
      <c r="E152" s="21">
        <f t="shared" si="2"/>
        <v>1.4019543243281134E-4</v>
      </c>
    </row>
    <row r="153" spans="1:5" ht="15.6" hidden="1" customHeight="1" x14ac:dyDescent="0.3">
      <c r="A153" s="2" t="s">
        <v>338</v>
      </c>
      <c r="B153" s="9" t="str">
        <f ca="1">INDIRECT("sources!B"&amp;MATCH(A153,sources!A1:A580,0))</f>
        <v>Varttala</v>
      </c>
      <c r="C153" s="9" t="str">
        <f ca="1">INDIRECT("sources!C"&amp;MATCH(A153,sources!A1:A580,0))</f>
        <v>Full verbs - Tentative cognition verbs</v>
      </c>
      <c r="D153" s="2">
        <v>9</v>
      </c>
      <c r="E153" s="21">
        <f t="shared" si="2"/>
        <v>1.2617588918953021E-4</v>
      </c>
    </row>
    <row r="154" spans="1:5" ht="15.6" hidden="1" customHeight="1" x14ac:dyDescent="0.3">
      <c r="A154" s="2" t="s">
        <v>431</v>
      </c>
      <c r="B154" s="9" t="str">
        <f ca="1">INDIRECT("sources!B"&amp;MATCH(A154,sources!A1:A580,0))</f>
        <v>Varttala</v>
      </c>
      <c r="C154" s="9" t="str">
        <f ca="1">INDIRECT("sources!C"&amp;MATCH(A154,sources!A1:A580,0))</f>
        <v>Adjectives - Adjectives of Indefinite Degree</v>
      </c>
      <c r="D154" s="2">
        <v>9</v>
      </c>
      <c r="E154" s="21">
        <f t="shared" si="2"/>
        <v>1.2617588918953021E-4</v>
      </c>
    </row>
    <row r="155" spans="1:5" ht="15.6" hidden="1" customHeight="1" x14ac:dyDescent="0.3">
      <c r="A155" s="2" t="s">
        <v>276</v>
      </c>
      <c r="B155" s="9" t="str">
        <f ca="1">INDIRECT("sources!B"&amp;MATCH(A155,sources!A1:A580,0))</f>
        <v>Varttala</v>
      </c>
      <c r="C155" s="9" t="str">
        <f ca="1">INDIRECT("sources!C"&amp;MATCH(A155,sources!A1:A580,0))</f>
        <v>Full verbs - Tentative cognition verbs</v>
      </c>
      <c r="D155" s="2">
        <v>9</v>
      </c>
      <c r="E155" s="21">
        <f t="shared" si="2"/>
        <v>1.2617588918953021E-4</v>
      </c>
    </row>
    <row r="156" spans="1:5" ht="15.6" hidden="1" customHeight="1" x14ac:dyDescent="0.3">
      <c r="A156" s="2" t="s">
        <v>134</v>
      </c>
      <c r="B156" s="9" t="str">
        <f ca="1">INDIRECT("sources!B"&amp;MATCH(A156,sources!A1:A580,0))</f>
        <v>Varttala</v>
      </c>
      <c r="C156" s="9" t="str">
        <f ca="1">INDIRECT("sources!C"&amp;MATCH(A156,sources!A1:A580,0))</f>
        <v>Full verbs - Nonfactive reporting verbs</v>
      </c>
      <c r="D156" s="2">
        <v>9</v>
      </c>
      <c r="E156" s="21">
        <f t="shared" si="2"/>
        <v>1.2617588918953021E-4</v>
      </c>
    </row>
    <row r="157" spans="1:5" ht="15.6" hidden="1" customHeight="1" x14ac:dyDescent="0.3">
      <c r="A157" s="2" t="s">
        <v>503</v>
      </c>
      <c r="B157" s="9" t="str">
        <f ca="1">INDIRECT("sources!B"&amp;MATCH(A157,sources!A1:A580,0))</f>
        <v>Varttala</v>
      </c>
      <c r="C157" s="9" t="str">
        <f ca="1">INDIRECT("sources!C"&amp;MATCH(A157,sources!A1:A580,0))</f>
        <v>Nouns - Tentative cognition nouns</v>
      </c>
      <c r="D157" s="2">
        <v>9</v>
      </c>
      <c r="E157" s="21">
        <f t="shared" si="2"/>
        <v>1.2617588918953021E-4</v>
      </c>
    </row>
    <row r="158" spans="1:5" ht="15.6" hidden="1" customHeight="1" x14ac:dyDescent="0.3">
      <c r="A158" s="2" t="s">
        <v>448</v>
      </c>
      <c r="B158" s="9" t="str">
        <f ca="1">INDIRECT("sources!B"&amp;MATCH(A158,sources!A1:A580,0))</f>
        <v>Varttala</v>
      </c>
      <c r="C158" s="9" t="str">
        <f ca="1">INDIRECT("sources!C"&amp;MATCH(A158,sources!A1:A580,0))</f>
        <v>Nouns - Nonfactive assertive nouns</v>
      </c>
      <c r="D158" s="2">
        <v>9</v>
      </c>
      <c r="E158" s="21">
        <f t="shared" si="2"/>
        <v>1.2617588918953021E-4</v>
      </c>
    </row>
    <row r="159" spans="1:5" ht="15.6" hidden="1" customHeight="1" x14ac:dyDescent="0.3">
      <c r="A159" s="2" t="s">
        <v>108</v>
      </c>
      <c r="B159" s="9" t="str">
        <f ca="1">INDIRECT("sources!B"&amp;MATCH(A159,sources!A1:A580,0))</f>
        <v>Varttala</v>
      </c>
      <c r="C159" s="9" t="str">
        <f ca="1">INDIRECT("sources!C"&amp;MATCH(A159,sources!A1:A580,0))</f>
        <v>Full verbs - Nonfactive reporting verbs</v>
      </c>
      <c r="D159" s="2">
        <v>8</v>
      </c>
      <c r="E159" s="21">
        <f t="shared" si="2"/>
        <v>1.1215634594624907E-4</v>
      </c>
    </row>
    <row r="160" spans="1:5" ht="15.6" hidden="1" customHeight="1" x14ac:dyDescent="0.3">
      <c r="A160" s="2" t="s">
        <v>106</v>
      </c>
      <c r="B160" s="9" t="str">
        <f ca="1">INDIRECT("sources!B"&amp;MATCH(A160,sources!A1:A580,0))</f>
        <v>Varttala</v>
      </c>
      <c r="C160" s="9" t="str">
        <f ca="1">INDIRECT("sources!C"&amp;MATCH(A160,sources!A1:A580,0))</f>
        <v>Full verbs - Nonfactive reporting verbs</v>
      </c>
      <c r="D160" s="2">
        <v>8</v>
      </c>
      <c r="E160" s="21">
        <f t="shared" si="2"/>
        <v>1.1215634594624907E-4</v>
      </c>
    </row>
    <row r="161" spans="1:5" ht="15.6" hidden="1" customHeight="1" x14ac:dyDescent="0.3">
      <c r="A161" s="2" t="s">
        <v>292</v>
      </c>
      <c r="B161" s="9" t="str">
        <f ca="1">INDIRECT("sources!B"&amp;MATCH(A161,sources!A1:A580,0))</f>
        <v>Varttala</v>
      </c>
      <c r="C161" s="9" t="str">
        <f ca="1">INDIRECT("sources!C"&amp;MATCH(A161,sources!A1:A580,0))</f>
        <v>Full verbs - Tentative cognition verbs</v>
      </c>
      <c r="D161" s="2">
        <v>8</v>
      </c>
      <c r="E161" s="21">
        <f t="shared" si="2"/>
        <v>1.1215634594624907E-4</v>
      </c>
    </row>
    <row r="162" spans="1:5" ht="15.6" hidden="1" customHeight="1" x14ac:dyDescent="0.3">
      <c r="A162" s="2" t="s">
        <v>129</v>
      </c>
      <c r="B162" s="9" t="str">
        <f ca="1">INDIRECT("sources!B"&amp;MATCH(A162,sources!A1:A580,0))</f>
        <v>Varttala</v>
      </c>
      <c r="C162" s="9" t="str">
        <f ca="1">INDIRECT("sources!C"&amp;MATCH(A162,sources!A1:A580,0))</f>
        <v>Full verbs - Nonfactive reporting verbs</v>
      </c>
      <c r="D162" s="2">
        <v>8</v>
      </c>
      <c r="E162" s="21">
        <f t="shared" si="2"/>
        <v>1.1215634594624907E-4</v>
      </c>
    </row>
    <row r="163" spans="1:5" ht="15.6" hidden="1" customHeight="1" x14ac:dyDescent="0.3">
      <c r="A163" s="2" t="s">
        <v>574</v>
      </c>
      <c r="B163" s="9" t="str">
        <f ca="1">INDIRECT("sources!B"&amp;MATCH(A163,sources!A1:A580,0))</f>
        <v>Varttala</v>
      </c>
      <c r="C163" s="9" t="str">
        <f ca="1">INDIRECT("sources!C"&amp;MATCH(A163,sources!A1:A580,0))</f>
        <v>Nouns - Nouns of tentative likelihood</v>
      </c>
      <c r="D163" s="2">
        <v>8</v>
      </c>
      <c r="E163" s="21">
        <f t="shared" si="2"/>
        <v>1.1215634594624907E-4</v>
      </c>
    </row>
    <row r="164" spans="1:5" ht="15.6" hidden="1" customHeight="1" x14ac:dyDescent="0.3">
      <c r="A164" s="2" t="s">
        <v>75</v>
      </c>
      <c r="B164" s="9" t="str">
        <f ca="1">INDIRECT("sources!B"&amp;MATCH(A164,sources!A1:A580,0))</f>
        <v>Lakoff</v>
      </c>
      <c r="C164" s="9">
        <f ca="1">INDIRECT("sources!C"&amp;MATCH(A164,sources!A1:A580,0))</f>
        <v>0</v>
      </c>
      <c r="D164" s="2">
        <v>7</v>
      </c>
      <c r="E164" s="21">
        <f t="shared" si="2"/>
        <v>9.8136802702967934E-5</v>
      </c>
    </row>
    <row r="165" spans="1:5" ht="15.6" hidden="1" customHeight="1" x14ac:dyDescent="0.3">
      <c r="A165" s="2" t="s">
        <v>533</v>
      </c>
      <c r="B165" s="9" t="str">
        <f ca="1">INDIRECT("sources!B"&amp;MATCH(A165,sources!A1:A580,0))</f>
        <v>Varttala</v>
      </c>
      <c r="C165" s="9" t="str">
        <f ca="1">INDIRECT("sources!C"&amp;MATCH(A165,sources!A1:A580,0))</f>
        <v>Nouns - Tentative cognition nouns</v>
      </c>
      <c r="D165" s="2">
        <v>7</v>
      </c>
      <c r="E165" s="21">
        <f t="shared" si="2"/>
        <v>9.8136802702967934E-5</v>
      </c>
    </row>
    <row r="166" spans="1:5" ht="15.6" hidden="1" customHeight="1" x14ac:dyDescent="0.3">
      <c r="A166" s="2" t="s">
        <v>247</v>
      </c>
      <c r="B166" s="9" t="str">
        <f ca="1">INDIRECT("sources!B"&amp;MATCH(A166,sources!A1:A580,0))</f>
        <v>Varttala</v>
      </c>
      <c r="C166" s="9" t="str">
        <f ca="1">INDIRECT("sources!C"&amp;MATCH(A166,sources!A1:A580,0))</f>
        <v>Full verbs - Tentative cognition verbs</v>
      </c>
      <c r="D166" s="2">
        <v>7</v>
      </c>
      <c r="E166" s="21">
        <f t="shared" si="2"/>
        <v>9.8136802702967934E-5</v>
      </c>
    </row>
    <row r="167" spans="1:5" ht="15.6" hidden="1" customHeight="1" x14ac:dyDescent="0.3">
      <c r="A167" s="2" t="s">
        <v>493</v>
      </c>
      <c r="B167" s="9" t="str">
        <f ca="1">INDIRECT("sources!B"&amp;MATCH(A167,sources!A1:A580,0))</f>
        <v>Varttala</v>
      </c>
      <c r="C167" s="9" t="str">
        <f ca="1">INDIRECT("sources!C"&amp;MATCH(A167,sources!A1:A580,0))</f>
        <v>Nouns - Tentative cognition nouns</v>
      </c>
      <c r="D167" s="2">
        <v>7</v>
      </c>
      <c r="E167" s="21">
        <f t="shared" si="2"/>
        <v>9.8136802702967934E-5</v>
      </c>
    </row>
    <row r="168" spans="1:5" ht="15.6" hidden="1" customHeight="1" x14ac:dyDescent="0.3">
      <c r="A168" s="2" t="s">
        <v>385</v>
      </c>
      <c r="B168" s="9" t="str">
        <f ca="1">INDIRECT("sources!B"&amp;MATCH(A168,sources!A1:A580,0))</f>
        <v>Varttala</v>
      </c>
      <c r="C168" s="9" t="str">
        <f ca="1">INDIRECT("sources!C"&amp;MATCH(A168,sources!A1:A580,0))</f>
        <v>Adverbs - Adverbs of Indefinite Degree</v>
      </c>
      <c r="D168" s="2">
        <v>7</v>
      </c>
      <c r="E168" s="21">
        <f t="shared" si="2"/>
        <v>9.8136802702967934E-5</v>
      </c>
    </row>
    <row r="169" spans="1:5" ht="15.6" hidden="1" customHeight="1" x14ac:dyDescent="0.3">
      <c r="A169" s="2" t="s">
        <v>580</v>
      </c>
      <c r="B169" s="9" t="str">
        <f ca="1">INDIRECT("sources!B"&amp;MATCH(A169,sources!A1:A580,0))</f>
        <v>Varttala</v>
      </c>
      <c r="C169" s="9" t="str">
        <f ca="1">INDIRECT("sources!C"&amp;MATCH(A169,sources!A1:A580,0))</f>
        <v>Nouns - Nouns of tentative likelihood</v>
      </c>
      <c r="D169" s="2">
        <v>7</v>
      </c>
      <c r="E169" s="21">
        <f t="shared" si="2"/>
        <v>9.8136802702967934E-5</v>
      </c>
    </row>
    <row r="170" spans="1:5" ht="15.6" hidden="1" customHeight="1" x14ac:dyDescent="0.3">
      <c r="A170" s="2" t="s">
        <v>107</v>
      </c>
      <c r="B170" s="9" t="str">
        <f ca="1">INDIRECT("sources!B"&amp;MATCH(A170,sources!A1:A580,0))</f>
        <v>Varttala</v>
      </c>
      <c r="C170" s="9" t="str">
        <f ca="1">INDIRECT("sources!C"&amp;MATCH(A170,sources!A1:A580,0))</f>
        <v>Full verbs - Nonfactive reporting verbs</v>
      </c>
      <c r="D170" s="2">
        <v>7</v>
      </c>
      <c r="E170" s="21">
        <f t="shared" si="2"/>
        <v>9.8136802702967934E-5</v>
      </c>
    </row>
    <row r="171" spans="1:5" ht="15.6" hidden="1" customHeight="1" x14ac:dyDescent="0.3">
      <c r="A171" s="2" t="s">
        <v>389</v>
      </c>
      <c r="B171" s="9" t="str">
        <f ca="1">INDIRECT("sources!B"&amp;MATCH(A171,sources!A1:A580,0))</f>
        <v>Varttala</v>
      </c>
      <c r="C171" s="9" t="str">
        <f ca="1">INDIRECT("sources!C"&amp;MATCH(A171,sources!A1:A580,0))</f>
        <v>Adverbs - Adverbs of Indefinite Degree</v>
      </c>
      <c r="D171" s="2">
        <v>7</v>
      </c>
      <c r="E171" s="21">
        <f t="shared" si="2"/>
        <v>9.8136802702967934E-5</v>
      </c>
    </row>
    <row r="172" spans="1:5" ht="15.6" hidden="1" customHeight="1" x14ac:dyDescent="0.3">
      <c r="A172" s="2" t="s">
        <v>356</v>
      </c>
      <c r="B172" s="9" t="str">
        <f ca="1">INDIRECT("sources!B"&amp;MATCH(A172,sources!A1:A580,0))</f>
        <v>Varttala</v>
      </c>
      <c r="C172" s="9" t="str">
        <f ca="1">INDIRECT("sources!C"&amp;MATCH(A172,sources!A1:A580,0))</f>
        <v>Full verbs - Tentative linking verbs</v>
      </c>
      <c r="D172" s="2">
        <v>7</v>
      </c>
      <c r="E172" s="21">
        <f t="shared" si="2"/>
        <v>9.8136802702967934E-5</v>
      </c>
    </row>
    <row r="173" spans="1:5" ht="15.6" hidden="1" customHeight="1" x14ac:dyDescent="0.3">
      <c r="A173" s="2" t="s">
        <v>506</v>
      </c>
      <c r="B173" s="9" t="str">
        <f ca="1">INDIRECT("sources!B"&amp;MATCH(A173,sources!A1:A580,0))</f>
        <v>Varttala</v>
      </c>
      <c r="C173" s="9" t="str">
        <f ca="1">INDIRECT("sources!C"&amp;MATCH(A173,sources!A1:A580,0))</f>
        <v>Nouns - Tentative cognition nouns</v>
      </c>
      <c r="D173" s="2">
        <v>7</v>
      </c>
      <c r="E173" s="21">
        <f t="shared" si="2"/>
        <v>9.8136802702967934E-5</v>
      </c>
    </row>
    <row r="174" spans="1:5" ht="15.6" hidden="1" customHeight="1" x14ac:dyDescent="0.3">
      <c r="A174" s="2" t="s">
        <v>183</v>
      </c>
      <c r="B174" s="9" t="str">
        <f ca="1">INDIRECT("sources!B"&amp;MATCH(A174,sources!A1:A580,0))</f>
        <v>Varttala</v>
      </c>
      <c r="C174" s="9" t="str">
        <f ca="1">INDIRECT("sources!C"&amp;MATCH(A174,sources!A1:A580,0))</f>
        <v>Full verbs - Tentative cognition verbs</v>
      </c>
      <c r="D174" s="2">
        <v>7</v>
      </c>
      <c r="E174" s="21">
        <f t="shared" si="2"/>
        <v>9.8136802702967934E-5</v>
      </c>
    </row>
    <row r="175" spans="1:5" ht="15.6" hidden="1" customHeight="1" x14ac:dyDescent="0.3">
      <c r="A175" s="2" t="s">
        <v>488</v>
      </c>
      <c r="B175" s="9" t="str">
        <f ca="1">INDIRECT("sources!B"&amp;MATCH(A175,sources!A1:A580,0))</f>
        <v>Varttala</v>
      </c>
      <c r="C175" s="9" t="str">
        <f ca="1">INDIRECT("sources!C"&amp;MATCH(A175,sources!A1:A580,0))</f>
        <v>Nouns - Tentative cognition nouns</v>
      </c>
      <c r="D175" s="2">
        <v>6</v>
      </c>
      <c r="E175" s="21">
        <f t="shared" si="2"/>
        <v>8.4117259459686803E-5</v>
      </c>
    </row>
    <row r="176" spans="1:5" ht="15.6" hidden="1" customHeight="1" x14ac:dyDescent="0.3">
      <c r="A176" s="2" t="s">
        <v>278</v>
      </c>
      <c r="B176" s="9" t="str">
        <f ca="1">INDIRECT("sources!B"&amp;MATCH(A176,sources!A1:A580,0))</f>
        <v>Varttala</v>
      </c>
      <c r="C176" s="9" t="str">
        <f ca="1">INDIRECT("sources!C"&amp;MATCH(A176,sources!A1:A580,0))</f>
        <v>Full verbs - Tentative cognition verbs</v>
      </c>
      <c r="D176" s="2">
        <v>6</v>
      </c>
      <c r="E176" s="21">
        <f t="shared" si="2"/>
        <v>8.4117259459686803E-5</v>
      </c>
    </row>
    <row r="177" spans="1:5" ht="15.6" hidden="1" customHeight="1" x14ac:dyDescent="0.3">
      <c r="A177" s="2" t="s">
        <v>378</v>
      </c>
      <c r="B177" s="9" t="str">
        <f ca="1">INDIRECT("sources!B"&amp;MATCH(A177,sources!A1:A580,0))</f>
        <v>Varttala</v>
      </c>
      <c r="C177" s="9" t="str">
        <f ca="1">INDIRECT("sources!C"&amp;MATCH(A177,sources!A1:A580,0))</f>
        <v>Adverbs - Adverbs of Indefinite Degree</v>
      </c>
      <c r="D177" s="2">
        <v>6</v>
      </c>
      <c r="E177" s="21">
        <f t="shared" si="2"/>
        <v>8.4117259459686803E-5</v>
      </c>
    </row>
    <row r="178" spans="1:5" ht="15.6" hidden="1" customHeight="1" x14ac:dyDescent="0.3">
      <c r="A178" s="2" t="s">
        <v>492</v>
      </c>
      <c r="B178" s="9" t="str">
        <f ca="1">INDIRECT("sources!B"&amp;MATCH(A178,sources!A1:A580,0))</f>
        <v>Varttala</v>
      </c>
      <c r="C178" s="9" t="str">
        <f ca="1">INDIRECT("sources!C"&amp;MATCH(A178,sources!A1:A580,0))</f>
        <v>Nouns - Tentative cognition nouns</v>
      </c>
      <c r="D178" s="2">
        <v>6</v>
      </c>
      <c r="E178" s="21">
        <f t="shared" si="2"/>
        <v>8.4117259459686803E-5</v>
      </c>
    </row>
    <row r="179" spans="1:5" ht="15.6" hidden="1" customHeight="1" x14ac:dyDescent="0.3">
      <c r="A179" s="2" t="s">
        <v>409</v>
      </c>
      <c r="B179" s="9" t="str">
        <f ca="1">INDIRECT("sources!B"&amp;MATCH(A179,sources!A1:A580,0))</f>
        <v>Varttala</v>
      </c>
      <c r="C179" s="9" t="str">
        <f ca="1">INDIRECT("sources!C"&amp;MATCH(A179,sources!A1:A580,0))</f>
        <v>Adjectives - Adjectives of Indefinite Degree</v>
      </c>
      <c r="D179" s="2">
        <v>6</v>
      </c>
      <c r="E179" s="21">
        <f t="shared" si="2"/>
        <v>8.4117259459686803E-5</v>
      </c>
    </row>
    <row r="180" spans="1:5" ht="15.6" hidden="1" customHeight="1" x14ac:dyDescent="0.3">
      <c r="A180" s="2" t="s">
        <v>287</v>
      </c>
      <c r="B180" s="9" t="str">
        <f ca="1">INDIRECT("sources!B"&amp;MATCH(A180,sources!A1:A580,0))</f>
        <v>Varttala</v>
      </c>
      <c r="C180" s="9" t="str">
        <f ca="1">INDIRECT("sources!C"&amp;MATCH(A180,sources!A1:A580,0))</f>
        <v>Full verbs - Tentative cognition verbs</v>
      </c>
      <c r="D180" s="2">
        <v>6</v>
      </c>
      <c r="E180" s="21">
        <f t="shared" si="2"/>
        <v>8.4117259459686803E-5</v>
      </c>
    </row>
    <row r="181" spans="1:5" ht="15.6" hidden="1" customHeight="1" x14ac:dyDescent="0.3">
      <c r="A181" s="2" t="s">
        <v>51</v>
      </c>
      <c r="B181" s="9" t="str">
        <f ca="1">INDIRECT("sources!B"&amp;MATCH(A181,sources!A1:A580,0))</f>
        <v>Lakoff</v>
      </c>
      <c r="C181" s="9">
        <f ca="1">INDIRECT("sources!C"&amp;MATCH(A181,sources!A1:A580,0))</f>
        <v>0</v>
      </c>
      <c r="D181" s="2">
        <v>5</v>
      </c>
      <c r="E181" s="21">
        <f t="shared" si="2"/>
        <v>7.0097716216405671E-5</v>
      </c>
    </row>
    <row r="182" spans="1:5" ht="15.6" hidden="1" customHeight="1" x14ac:dyDescent="0.3">
      <c r="A182" s="2" t="s">
        <v>56</v>
      </c>
      <c r="B182" s="9" t="str">
        <f ca="1">INDIRECT("sources!B"&amp;MATCH(A182,sources!A1:A580,0))</f>
        <v>Lakoff</v>
      </c>
      <c r="C182" s="9">
        <f ca="1">INDIRECT("sources!C"&amp;MATCH(A182,sources!A1:A580,0))</f>
        <v>0</v>
      </c>
      <c r="D182" s="2">
        <v>5</v>
      </c>
      <c r="E182" s="21">
        <f t="shared" si="2"/>
        <v>7.0097716216405671E-5</v>
      </c>
    </row>
    <row r="183" spans="1:5" ht="15.6" hidden="1" customHeight="1" x14ac:dyDescent="0.3">
      <c r="A183" s="2" t="s">
        <v>570</v>
      </c>
      <c r="B183" s="9" t="str">
        <f ca="1">INDIRECT("sources!B"&amp;MATCH(A183,sources!A1:A580,0))</f>
        <v>Varttala</v>
      </c>
      <c r="C183" s="9" t="str">
        <f ca="1">INDIRECT("sources!C"&amp;MATCH(A183,sources!A1:A580,0))</f>
        <v>Nouns - Nouns of tentative likelihood</v>
      </c>
      <c r="D183" s="2">
        <v>5</v>
      </c>
      <c r="E183" s="21">
        <f t="shared" si="2"/>
        <v>7.0097716216405671E-5</v>
      </c>
    </row>
    <row r="184" spans="1:5" ht="15.6" hidden="1" customHeight="1" x14ac:dyDescent="0.3">
      <c r="A184" s="2" t="s">
        <v>480</v>
      </c>
      <c r="B184" s="9" t="str">
        <f ca="1">INDIRECT("sources!B"&amp;MATCH(A184,sources!A1:A580,0))</f>
        <v>Varttala</v>
      </c>
      <c r="C184" s="9" t="str">
        <f ca="1">INDIRECT("sources!C"&amp;MATCH(A184,sources!A1:A580,0))</f>
        <v>Nouns - Tentative cognition nouns</v>
      </c>
      <c r="D184" s="2">
        <v>5</v>
      </c>
      <c r="E184" s="21">
        <f t="shared" si="2"/>
        <v>7.0097716216405671E-5</v>
      </c>
    </row>
    <row r="185" spans="1:5" ht="15.6" hidden="1" customHeight="1" x14ac:dyDescent="0.3">
      <c r="A185" s="2" t="s">
        <v>482</v>
      </c>
      <c r="B185" s="9" t="str">
        <f ca="1">INDIRECT("sources!B"&amp;MATCH(A185,sources!A1:A580,0))</f>
        <v>Varttala</v>
      </c>
      <c r="C185" s="9" t="str">
        <f ca="1">INDIRECT("sources!C"&amp;MATCH(A185,sources!A1:A580,0))</f>
        <v>Nouns - Tentative cognition nouns</v>
      </c>
      <c r="D185" s="2">
        <v>5</v>
      </c>
      <c r="E185" s="21">
        <f t="shared" si="2"/>
        <v>7.0097716216405671E-5</v>
      </c>
    </row>
    <row r="186" spans="1:5" ht="15.6" hidden="1" customHeight="1" x14ac:dyDescent="0.3">
      <c r="A186" s="2" t="s">
        <v>395</v>
      </c>
      <c r="B186" s="9" t="str">
        <f ca="1">INDIRECT("sources!B"&amp;MATCH(A186,sources!A1:A580,0))</f>
        <v>Varttala</v>
      </c>
      <c r="C186" s="9" t="str">
        <f ca="1">INDIRECT("sources!C"&amp;MATCH(A186,sources!A1:A580,0))</f>
        <v>Adverbs - Adverbs of Indefinite Degree</v>
      </c>
      <c r="D186" s="2">
        <v>5</v>
      </c>
      <c r="E186" s="21">
        <f t="shared" si="2"/>
        <v>7.0097716216405671E-5</v>
      </c>
    </row>
    <row r="187" spans="1:5" ht="15.6" hidden="1" customHeight="1" x14ac:dyDescent="0.3">
      <c r="A187" s="2" t="s">
        <v>347</v>
      </c>
      <c r="B187" s="9" t="str">
        <f ca="1">INDIRECT("sources!B"&amp;MATCH(A187,sources!A1:A580,0))</f>
        <v>Varttala</v>
      </c>
      <c r="C187" s="9" t="str">
        <f ca="1">INDIRECT("sources!C"&amp;MATCH(A187,sources!A1:A580,0))</f>
        <v>Full verbs - Tentative cognition verbs</v>
      </c>
      <c r="D187" s="2">
        <v>5</v>
      </c>
      <c r="E187" s="21">
        <f t="shared" si="2"/>
        <v>7.0097716216405671E-5</v>
      </c>
    </row>
    <row r="188" spans="1:5" ht="15.6" hidden="1" customHeight="1" x14ac:dyDescent="0.3">
      <c r="A188" s="2" t="s">
        <v>517</v>
      </c>
      <c r="B188" s="9" t="str">
        <f ca="1">INDIRECT("sources!B"&amp;MATCH(A188,sources!A1:A580,0))</f>
        <v>Varttala</v>
      </c>
      <c r="C188" s="9" t="str">
        <f ca="1">INDIRECT("sources!C"&amp;MATCH(A188,sources!A1:A580,0))</f>
        <v>Nouns - Tentative cognition nouns</v>
      </c>
      <c r="D188" s="2">
        <v>5</v>
      </c>
      <c r="E188" s="21">
        <f t="shared" si="2"/>
        <v>7.0097716216405671E-5</v>
      </c>
    </row>
    <row r="189" spans="1:5" ht="15.6" hidden="1" customHeight="1" x14ac:dyDescent="0.3">
      <c r="A189" s="2" t="s">
        <v>340</v>
      </c>
      <c r="B189" s="9" t="str">
        <f ca="1">INDIRECT("sources!B"&amp;MATCH(A189,sources!A1:A580,0))</f>
        <v>Varttala</v>
      </c>
      <c r="C189" s="9" t="str">
        <f ca="1">INDIRECT("sources!C"&amp;MATCH(A189,sources!A1:A580,0))</f>
        <v>Full verbs - Tentative cognition verbs</v>
      </c>
      <c r="D189" s="2">
        <v>4</v>
      </c>
      <c r="E189" s="21">
        <f t="shared" si="2"/>
        <v>5.6078172973124533E-5</v>
      </c>
    </row>
    <row r="190" spans="1:5" ht="15.6" hidden="1" customHeight="1" x14ac:dyDescent="0.3">
      <c r="A190" s="2" t="s">
        <v>403</v>
      </c>
      <c r="B190" s="9" t="str">
        <f ca="1">INDIRECT("sources!B"&amp;MATCH(A190,sources!A1:A580,0))</f>
        <v>Varttala</v>
      </c>
      <c r="C190" s="9" t="str">
        <f ca="1">INDIRECT("sources!C"&amp;MATCH(A190,sources!A1:A580,0))</f>
        <v>Adverbs - Approximative Adverbs</v>
      </c>
      <c r="D190" s="2">
        <v>4</v>
      </c>
      <c r="E190" s="21">
        <f t="shared" si="2"/>
        <v>5.6078172973124533E-5</v>
      </c>
    </row>
    <row r="191" spans="1:5" ht="15.6" hidden="1" customHeight="1" x14ac:dyDescent="0.3">
      <c r="A191" s="2" t="s">
        <v>433</v>
      </c>
      <c r="B191" s="9" t="str">
        <f ca="1">INDIRECT("sources!B"&amp;MATCH(A191,sources!A1:A580,0))</f>
        <v>Varttala</v>
      </c>
      <c r="C191" s="9" t="str">
        <f ca="1">INDIRECT("sources!C"&amp;MATCH(A191,sources!A1:A580,0))</f>
        <v>Adjectives - Adjectives of Indefinite Degree</v>
      </c>
      <c r="D191" s="2">
        <v>4</v>
      </c>
      <c r="E191" s="21">
        <f t="shared" si="2"/>
        <v>5.6078172973124533E-5</v>
      </c>
    </row>
    <row r="192" spans="1:5" ht="15.6" hidden="1" customHeight="1" x14ac:dyDescent="0.3">
      <c r="A192" s="2" t="s">
        <v>534</v>
      </c>
      <c r="B192" s="9" t="str">
        <f ca="1">INDIRECT("sources!B"&amp;MATCH(A192,sources!A1:A580,0))</f>
        <v>Varttala</v>
      </c>
      <c r="C192" s="9" t="str">
        <f ca="1">INDIRECT("sources!C"&amp;MATCH(A192,sources!A1:A580,0))</f>
        <v>Nouns - Tentative cognition nouns</v>
      </c>
      <c r="D192" s="2">
        <v>4</v>
      </c>
      <c r="E192" s="21">
        <f t="shared" si="2"/>
        <v>5.6078172973124533E-5</v>
      </c>
    </row>
    <row r="193" spans="1:5" ht="15.6" hidden="1" customHeight="1" x14ac:dyDescent="0.3">
      <c r="A193" s="2" t="s">
        <v>520</v>
      </c>
      <c r="B193" s="9" t="str">
        <f ca="1">INDIRECT("sources!B"&amp;MATCH(A193,sources!A1:A580,0))</f>
        <v>Varttala</v>
      </c>
      <c r="C193" s="9" t="str">
        <f ca="1">INDIRECT("sources!C"&amp;MATCH(A193,sources!A1:A580,0))</f>
        <v>Nouns - Tentative cognition nouns</v>
      </c>
      <c r="D193" s="2">
        <v>4</v>
      </c>
      <c r="E193" s="21">
        <f t="shared" si="2"/>
        <v>5.6078172973124533E-5</v>
      </c>
    </row>
    <row r="194" spans="1:5" ht="15.6" hidden="1" customHeight="1" x14ac:dyDescent="0.3">
      <c r="A194" s="2" t="s">
        <v>424</v>
      </c>
      <c r="B194" s="9" t="str">
        <f ca="1">INDIRECT("sources!B"&amp;MATCH(A194,sources!A1:A580,0))</f>
        <v>Varttala</v>
      </c>
      <c r="C194" s="9" t="str">
        <f ca="1">INDIRECT("sources!C"&amp;MATCH(A194,sources!A1:A580,0))</f>
        <v>Adjectives - Adjectives of Indefinite Degree</v>
      </c>
      <c r="D194" s="2">
        <v>4</v>
      </c>
      <c r="E194" s="21">
        <f t="shared" ref="E194:E257" si="3">D194/71329</f>
        <v>5.6078172973124533E-5</v>
      </c>
    </row>
    <row r="195" spans="1:5" ht="15.6" hidden="1" customHeight="1" x14ac:dyDescent="0.3">
      <c r="A195" s="2" t="s">
        <v>101</v>
      </c>
      <c r="B195" s="9" t="str">
        <f ca="1">INDIRECT("sources!B"&amp;MATCH(A195,sources!A1:A580,0))</f>
        <v>Varttala</v>
      </c>
      <c r="C195" s="9" t="str">
        <f ca="1">INDIRECT("sources!C"&amp;MATCH(A195,sources!A1:A580,0))</f>
        <v>Full verbs - Nonfactive reporting verbs</v>
      </c>
      <c r="D195" s="2">
        <v>4</v>
      </c>
      <c r="E195" s="21">
        <f t="shared" si="3"/>
        <v>5.6078172973124533E-5</v>
      </c>
    </row>
    <row r="196" spans="1:5" ht="15.6" hidden="1" customHeight="1" x14ac:dyDescent="0.3">
      <c r="A196" s="2" t="s">
        <v>109</v>
      </c>
      <c r="B196" s="9" t="str">
        <f ca="1">INDIRECT("sources!B"&amp;MATCH(A196,sources!A1:A580,0))</f>
        <v>Varttala</v>
      </c>
      <c r="C196" s="9" t="str">
        <f ca="1">INDIRECT("sources!C"&amp;MATCH(A196,sources!A1:A580,0))</f>
        <v>Full verbs - Nonfactive reporting verbs</v>
      </c>
      <c r="D196" s="2">
        <v>4</v>
      </c>
      <c r="E196" s="21">
        <f t="shared" si="3"/>
        <v>5.6078172973124533E-5</v>
      </c>
    </row>
    <row r="197" spans="1:5" ht="15.6" hidden="1" customHeight="1" x14ac:dyDescent="0.3">
      <c r="A197" s="2" t="s">
        <v>470</v>
      </c>
      <c r="B197" s="9" t="str">
        <f ca="1">INDIRECT("sources!B"&amp;MATCH(A197,sources!A1:A580,0))</f>
        <v>Varttala</v>
      </c>
      <c r="C197" s="9" t="str">
        <f ca="1">INDIRECT("sources!C"&amp;MATCH(A197,sources!A1:A580,0))</f>
        <v>Nouns - Tentative cognition nouns</v>
      </c>
      <c r="D197" s="2">
        <v>4</v>
      </c>
      <c r="E197" s="21">
        <f t="shared" si="3"/>
        <v>5.6078172973124533E-5</v>
      </c>
    </row>
    <row r="198" spans="1:5" ht="15.6" hidden="1" customHeight="1" x14ac:dyDescent="0.3">
      <c r="A198" s="2" t="s">
        <v>210</v>
      </c>
      <c r="B198" s="9" t="str">
        <f ca="1">INDIRECT("sources!B"&amp;MATCH(A198,sources!A1:A580,0))</f>
        <v>Varttala</v>
      </c>
      <c r="C198" s="9" t="str">
        <f ca="1">INDIRECT("sources!C"&amp;MATCH(A198,sources!A1:A580,0))</f>
        <v>Full verbs - Tentative cognition verbs</v>
      </c>
      <c r="D198" s="2">
        <v>4</v>
      </c>
      <c r="E198" s="21">
        <f t="shared" si="3"/>
        <v>5.6078172973124533E-5</v>
      </c>
    </row>
    <row r="199" spans="1:5" ht="15.6" hidden="1" customHeight="1" x14ac:dyDescent="0.3">
      <c r="A199" s="2" t="s">
        <v>391</v>
      </c>
      <c r="B199" s="9" t="str">
        <f ca="1">INDIRECT("sources!B"&amp;MATCH(A199,sources!A1:A580,0))</f>
        <v>Varttala</v>
      </c>
      <c r="C199" s="9" t="str">
        <f ca="1">INDIRECT("sources!C"&amp;MATCH(A199,sources!A1:A580,0))</f>
        <v>Adverbs - Adverbs of Indefinite Degree</v>
      </c>
      <c r="D199" s="2">
        <v>4</v>
      </c>
      <c r="E199" s="21">
        <f t="shared" si="3"/>
        <v>5.6078172973124533E-5</v>
      </c>
    </row>
    <row r="200" spans="1:5" ht="15.6" hidden="1" customHeight="1" x14ac:dyDescent="0.3">
      <c r="A200" s="2" t="s">
        <v>309</v>
      </c>
      <c r="B200" s="9" t="str">
        <f ca="1">INDIRECT("sources!B"&amp;MATCH(A200,sources!A1:A580,0))</f>
        <v>Varttala</v>
      </c>
      <c r="C200" s="9" t="str">
        <f ca="1">INDIRECT("sources!C"&amp;MATCH(A200,sources!A1:A580,0))</f>
        <v>Full verbs - Tentative cognition verbs</v>
      </c>
      <c r="D200" s="2">
        <v>4</v>
      </c>
      <c r="E200" s="21">
        <f t="shared" si="3"/>
        <v>5.6078172973124533E-5</v>
      </c>
    </row>
    <row r="201" spans="1:5" ht="15.6" hidden="1" customHeight="1" x14ac:dyDescent="0.3">
      <c r="A201" s="2" t="s">
        <v>283</v>
      </c>
      <c r="B201" s="9" t="str">
        <f ca="1">INDIRECT("sources!B"&amp;MATCH(A201,sources!A1:A580,0))</f>
        <v>Varttala</v>
      </c>
      <c r="C201" s="9" t="str">
        <f ca="1">INDIRECT("sources!C"&amp;MATCH(A201,sources!A1:A580,0))</f>
        <v>Full verbs - Tentative cognition verbs</v>
      </c>
      <c r="D201" s="2">
        <v>4</v>
      </c>
      <c r="E201" s="21">
        <f t="shared" si="3"/>
        <v>5.6078172973124533E-5</v>
      </c>
    </row>
    <row r="202" spans="1:5" ht="15.6" hidden="1" customHeight="1" x14ac:dyDescent="0.3">
      <c r="A202" s="2" t="s">
        <v>440</v>
      </c>
      <c r="B202" s="9" t="str">
        <f ca="1">INDIRECT("sources!B"&amp;MATCH(A202,sources!A1:A580,0))</f>
        <v>Varttala</v>
      </c>
      <c r="C202" s="9" t="str">
        <f ca="1">INDIRECT("sources!C"&amp;MATCH(A202,sources!A1:A580,0))</f>
        <v>Adjectives - Approximative Adjectives</v>
      </c>
      <c r="D202" s="2">
        <v>4</v>
      </c>
      <c r="E202" s="21">
        <f t="shared" si="3"/>
        <v>5.6078172973124533E-5</v>
      </c>
    </row>
    <row r="203" spans="1:5" ht="15.6" hidden="1" customHeight="1" x14ac:dyDescent="0.3">
      <c r="A203" s="2" t="s">
        <v>280</v>
      </c>
      <c r="B203" s="9" t="str">
        <f ca="1">INDIRECT("sources!B"&amp;MATCH(A203,sources!A1:A580,0))</f>
        <v>Varttala</v>
      </c>
      <c r="C203" s="9" t="str">
        <f ca="1">INDIRECT("sources!C"&amp;MATCH(A203,sources!A1:A580,0))</f>
        <v>Full verbs - Tentative cognition verbs</v>
      </c>
      <c r="D203" s="2">
        <v>4</v>
      </c>
      <c r="E203" s="21">
        <f t="shared" si="3"/>
        <v>5.6078172973124533E-5</v>
      </c>
    </row>
    <row r="204" spans="1:5" ht="15.6" hidden="1" customHeight="1" x14ac:dyDescent="0.3">
      <c r="A204" s="2" t="s">
        <v>238</v>
      </c>
      <c r="B204" s="9" t="str">
        <f ca="1">INDIRECT("sources!B"&amp;MATCH(A204,sources!A1:A580,0))</f>
        <v>Varttala</v>
      </c>
      <c r="C204" s="9" t="str">
        <f ca="1">INDIRECT("sources!C"&amp;MATCH(A204,sources!A1:A580,0))</f>
        <v>Full verbs - Tentative cognition verbs</v>
      </c>
      <c r="D204" s="2">
        <v>4</v>
      </c>
      <c r="E204" s="21">
        <f t="shared" si="3"/>
        <v>5.6078172973124533E-5</v>
      </c>
    </row>
    <row r="205" spans="1:5" ht="15.6" hidden="1" customHeight="1" x14ac:dyDescent="0.3">
      <c r="A205" s="2" t="s">
        <v>122</v>
      </c>
      <c r="B205" s="9" t="str">
        <f ca="1">INDIRECT("sources!B"&amp;MATCH(A205,sources!A1:A580,0))</f>
        <v>Varttala</v>
      </c>
      <c r="C205" s="9" t="str">
        <f ca="1">INDIRECT("sources!C"&amp;MATCH(A205,sources!A1:A580,0))</f>
        <v>Full verbs - Nonfactive reporting verbs</v>
      </c>
      <c r="D205" s="2">
        <v>4</v>
      </c>
      <c r="E205" s="21">
        <f t="shared" si="3"/>
        <v>5.6078172973124533E-5</v>
      </c>
    </row>
    <row r="206" spans="1:5" ht="15.6" hidden="1" customHeight="1" x14ac:dyDescent="0.3">
      <c r="A206" s="2" t="s">
        <v>396</v>
      </c>
      <c r="B206" s="9" t="str">
        <f ca="1">INDIRECT("sources!B"&amp;MATCH(A206,sources!A1:A580,0))</f>
        <v>Varttala</v>
      </c>
      <c r="C206" s="9" t="str">
        <f ca="1">INDIRECT("sources!C"&amp;MATCH(A206,sources!A1:A580,0))</f>
        <v>Adverbs - Adverbs of Indefinite Degree</v>
      </c>
      <c r="D206" s="2">
        <v>4</v>
      </c>
      <c r="E206" s="21">
        <f t="shared" si="3"/>
        <v>5.6078172973124533E-5</v>
      </c>
    </row>
    <row r="207" spans="1:5" ht="15.6" hidden="1" customHeight="1" x14ac:dyDescent="0.3">
      <c r="A207" s="2" t="s">
        <v>454</v>
      </c>
      <c r="B207" s="9" t="str">
        <f ca="1">INDIRECT("sources!B"&amp;MATCH(A207,sources!A1:A580,0))</f>
        <v>Varttala</v>
      </c>
      <c r="C207" s="9" t="str">
        <f ca="1">INDIRECT("sources!C"&amp;MATCH(A207,sources!A1:A580,0))</f>
        <v>Nouns - Nonfactive assertive nouns</v>
      </c>
      <c r="D207" s="2">
        <v>4</v>
      </c>
      <c r="E207" s="21">
        <f t="shared" si="3"/>
        <v>5.6078172973124533E-5</v>
      </c>
    </row>
    <row r="208" spans="1:5" ht="15.6" hidden="1" customHeight="1" x14ac:dyDescent="0.3">
      <c r="A208" s="2" t="s">
        <v>203</v>
      </c>
      <c r="B208" s="9" t="str">
        <f ca="1">INDIRECT("sources!B"&amp;MATCH(A208,sources!A1:A580,0))</f>
        <v>Varttala</v>
      </c>
      <c r="C208" s="9" t="str">
        <f ca="1">INDIRECT("sources!C"&amp;MATCH(A208,sources!A1:A580,0))</f>
        <v>Full verbs - Tentative cognition verbs</v>
      </c>
      <c r="D208" s="2">
        <v>4</v>
      </c>
      <c r="E208" s="21">
        <f t="shared" si="3"/>
        <v>5.6078172973124533E-5</v>
      </c>
    </row>
    <row r="209" spans="1:5" ht="15.6" hidden="1" customHeight="1" x14ac:dyDescent="0.3">
      <c r="A209" s="2" t="s">
        <v>166</v>
      </c>
      <c r="B209" s="9" t="str">
        <f ca="1">INDIRECT("sources!B"&amp;MATCH(A209,sources!A1:A580,0))</f>
        <v>Varttala</v>
      </c>
      <c r="C209" s="9" t="str">
        <f ca="1">INDIRECT("sources!C"&amp;MATCH(A209,sources!A1:A580,0))</f>
        <v>Full verbs - Tentative cognition verbs</v>
      </c>
      <c r="D209" s="2">
        <v>4</v>
      </c>
      <c r="E209" s="21">
        <f t="shared" si="3"/>
        <v>5.6078172973124533E-5</v>
      </c>
    </row>
    <row r="210" spans="1:5" ht="15.6" hidden="1" customHeight="1" x14ac:dyDescent="0.3">
      <c r="A210" s="2" t="s">
        <v>54</v>
      </c>
      <c r="B210" s="9" t="str">
        <f ca="1">INDIRECT("sources!B"&amp;MATCH(A210,sources!A1:A580,0))</f>
        <v>Lakoff</v>
      </c>
      <c r="C210" s="9">
        <f ca="1">INDIRECT("sources!C"&amp;MATCH(A210,sources!A1:A580,0))</f>
        <v>0</v>
      </c>
      <c r="D210" s="2">
        <v>3</v>
      </c>
      <c r="E210" s="21">
        <f t="shared" si="3"/>
        <v>4.2058629729843401E-5</v>
      </c>
    </row>
    <row r="211" spans="1:5" ht="15.6" hidden="1" customHeight="1" x14ac:dyDescent="0.3">
      <c r="A211" s="2" t="s">
        <v>29</v>
      </c>
      <c r="B211" s="9" t="str">
        <f ca="1">INDIRECT("sources!B"&amp;MATCH(A211,sources!A1:A580,0))</f>
        <v>Lakoff</v>
      </c>
      <c r="C211" s="9">
        <f ca="1">INDIRECT("sources!C"&amp;MATCH(A211,sources!A1:A580,0))</f>
        <v>0</v>
      </c>
      <c r="D211" s="2">
        <v>3</v>
      </c>
      <c r="E211" s="21">
        <f t="shared" si="3"/>
        <v>4.2058629729843401E-5</v>
      </c>
    </row>
    <row r="212" spans="1:5" ht="15.6" hidden="1" customHeight="1" x14ac:dyDescent="0.3">
      <c r="A212" s="2" t="s">
        <v>41</v>
      </c>
      <c r="B212" s="9" t="str">
        <f ca="1">INDIRECT("sources!B"&amp;MATCH(A212,sources!A1:A580,0))</f>
        <v>Lakoff</v>
      </c>
      <c r="C212" s="9">
        <f ca="1">INDIRECT("sources!C"&amp;MATCH(A212,sources!A1:A580,0))</f>
        <v>0</v>
      </c>
      <c r="D212" s="2">
        <v>3</v>
      </c>
      <c r="E212" s="21">
        <f t="shared" si="3"/>
        <v>4.2058629729843401E-5</v>
      </c>
    </row>
    <row r="213" spans="1:5" ht="15.6" hidden="1" customHeight="1" x14ac:dyDescent="0.3">
      <c r="A213" s="2" t="s">
        <v>228</v>
      </c>
      <c r="B213" s="9" t="str">
        <f ca="1">INDIRECT("sources!B"&amp;MATCH(A213,sources!A1:A580,0))</f>
        <v>Varttala</v>
      </c>
      <c r="C213" s="9" t="str">
        <f ca="1">INDIRECT("sources!C"&amp;MATCH(A213,sources!A1:A580,0))</f>
        <v>Full verbs - Tentative cognition verbs</v>
      </c>
      <c r="D213" s="2">
        <v>3</v>
      </c>
      <c r="E213" s="21">
        <f t="shared" si="3"/>
        <v>4.2058629729843401E-5</v>
      </c>
    </row>
    <row r="214" spans="1:5" ht="15.6" hidden="1" customHeight="1" x14ac:dyDescent="0.3">
      <c r="A214" s="2" t="s">
        <v>422</v>
      </c>
      <c r="B214" s="9" t="str">
        <f ca="1">INDIRECT("sources!B"&amp;MATCH(A214,sources!A1:A580,0))</f>
        <v>Varttala</v>
      </c>
      <c r="C214" s="9" t="str">
        <f ca="1">INDIRECT("sources!C"&amp;MATCH(A214,sources!A1:A580,0))</f>
        <v>Adjectives - Adjectives of Indefinite Degree</v>
      </c>
      <c r="D214" s="2">
        <v>3</v>
      </c>
      <c r="E214" s="21">
        <f t="shared" si="3"/>
        <v>4.2058629729843401E-5</v>
      </c>
    </row>
    <row r="215" spans="1:5" ht="15.6" hidden="1" customHeight="1" x14ac:dyDescent="0.3">
      <c r="A215" s="2" t="s">
        <v>510</v>
      </c>
      <c r="B215" s="9" t="str">
        <f ca="1">INDIRECT("sources!B"&amp;MATCH(A215,sources!A1:A580,0))</f>
        <v>Varttala</v>
      </c>
      <c r="C215" s="9" t="str">
        <f ca="1">INDIRECT("sources!C"&amp;MATCH(A215,sources!A1:A580,0))</f>
        <v>Nouns - Tentative cognition nouns</v>
      </c>
      <c r="D215" s="2">
        <v>3</v>
      </c>
      <c r="E215" s="21">
        <f t="shared" si="3"/>
        <v>4.2058629729843401E-5</v>
      </c>
    </row>
    <row r="216" spans="1:5" ht="15.6" hidden="1" customHeight="1" x14ac:dyDescent="0.3">
      <c r="A216" s="2" t="s">
        <v>423</v>
      </c>
      <c r="B216" s="9" t="str">
        <f ca="1">INDIRECT("sources!B"&amp;MATCH(A216,sources!A1:A580,0))</f>
        <v>Varttala</v>
      </c>
      <c r="C216" s="9" t="str">
        <f ca="1">INDIRECT("sources!C"&amp;MATCH(A216,sources!A1:A580,0))</f>
        <v>Adjectives - Adjectives of Indefinite Degree</v>
      </c>
      <c r="D216" s="2">
        <v>3</v>
      </c>
      <c r="E216" s="21">
        <f t="shared" si="3"/>
        <v>4.2058629729843401E-5</v>
      </c>
    </row>
    <row r="217" spans="1:5" ht="15.6" hidden="1" customHeight="1" x14ac:dyDescent="0.3">
      <c r="A217" s="2" t="s">
        <v>131</v>
      </c>
      <c r="B217" s="9" t="str">
        <f ca="1">INDIRECT("sources!B"&amp;MATCH(A217,sources!A1:A580,0))</f>
        <v>Varttala</v>
      </c>
      <c r="C217" s="9" t="str">
        <f ca="1">INDIRECT("sources!C"&amp;MATCH(A217,sources!A1:A580,0))</f>
        <v>Full verbs - Nonfactive reporting verbs</v>
      </c>
      <c r="D217" s="2">
        <v>3</v>
      </c>
      <c r="E217" s="21">
        <f t="shared" si="3"/>
        <v>4.2058629729843401E-5</v>
      </c>
    </row>
    <row r="218" spans="1:5" ht="15.6" hidden="1" customHeight="1" x14ac:dyDescent="0.3">
      <c r="A218" s="2" t="s">
        <v>256</v>
      </c>
      <c r="B218" s="9" t="str">
        <f ca="1">INDIRECT("sources!B"&amp;MATCH(A218,sources!A1:A580,0))</f>
        <v>Varttala</v>
      </c>
      <c r="C218" s="9" t="str">
        <f ca="1">INDIRECT("sources!C"&amp;MATCH(A218,sources!A1:A580,0))</f>
        <v>Full verbs - Tentative cognition verbs</v>
      </c>
      <c r="D218" s="2">
        <v>3</v>
      </c>
      <c r="E218" s="21">
        <f t="shared" si="3"/>
        <v>4.2058629729843401E-5</v>
      </c>
    </row>
    <row r="219" spans="1:5" ht="15.6" hidden="1" customHeight="1" x14ac:dyDescent="0.3">
      <c r="A219" s="2" t="s">
        <v>160</v>
      </c>
      <c r="B219" s="9" t="str">
        <f ca="1">INDIRECT("sources!B"&amp;MATCH(A219,sources!A1:A580,0))</f>
        <v>Varttala</v>
      </c>
      <c r="C219" s="9" t="str">
        <f ca="1">INDIRECT("sources!C"&amp;MATCH(A219,sources!A1:A580,0))</f>
        <v>Full verbs - Nonfactive reporting verbs</v>
      </c>
      <c r="D219" s="2">
        <v>3</v>
      </c>
      <c r="E219" s="21">
        <f t="shared" si="3"/>
        <v>4.2058629729843401E-5</v>
      </c>
    </row>
    <row r="220" spans="1:5" ht="15.6" hidden="1" customHeight="1" x14ac:dyDescent="0.3">
      <c r="A220" s="2" t="s">
        <v>449</v>
      </c>
      <c r="B220" s="9" t="str">
        <f ca="1">INDIRECT("sources!B"&amp;MATCH(A220,sources!A1:A580,0))</f>
        <v>Varttala</v>
      </c>
      <c r="C220" s="9" t="str">
        <f ca="1">INDIRECT("sources!C"&amp;MATCH(A220,sources!A1:A580,0))</f>
        <v>Nouns - Nonfactive assertive nouns</v>
      </c>
      <c r="D220" s="2">
        <v>3</v>
      </c>
      <c r="E220" s="21">
        <f t="shared" si="3"/>
        <v>4.2058629729843401E-5</v>
      </c>
    </row>
    <row r="221" spans="1:5" ht="15.6" hidden="1" customHeight="1" x14ac:dyDescent="0.3">
      <c r="A221" s="2" t="s">
        <v>342</v>
      </c>
      <c r="B221" s="9" t="str">
        <f ca="1">INDIRECT("sources!B"&amp;MATCH(A221,sources!A1:A580,0))</f>
        <v>Varttala</v>
      </c>
      <c r="C221" s="9" t="str">
        <f ca="1">INDIRECT("sources!C"&amp;MATCH(A221,sources!A1:A580,0))</f>
        <v>Full verbs - Tentative cognition verbs</v>
      </c>
      <c r="D221" s="2">
        <v>3</v>
      </c>
      <c r="E221" s="21">
        <f t="shared" si="3"/>
        <v>4.2058629729843401E-5</v>
      </c>
    </row>
    <row r="222" spans="1:5" ht="15.6" hidden="1" customHeight="1" x14ac:dyDescent="0.3">
      <c r="A222" s="2" t="s">
        <v>244</v>
      </c>
      <c r="B222" s="9" t="str">
        <f ca="1">INDIRECT("sources!B"&amp;MATCH(A222,sources!A1:A580,0))</f>
        <v>Varttala</v>
      </c>
      <c r="C222" s="9" t="str">
        <f ca="1">INDIRECT("sources!C"&amp;MATCH(A222,sources!A1:A580,0))</f>
        <v>Full verbs - Tentative cognition verbs</v>
      </c>
      <c r="D222" s="2">
        <v>3</v>
      </c>
      <c r="E222" s="21">
        <f t="shared" si="3"/>
        <v>4.2058629729843401E-5</v>
      </c>
    </row>
    <row r="223" spans="1:5" ht="15.6" hidden="1" customHeight="1" x14ac:dyDescent="0.3">
      <c r="A223" s="2" t="s">
        <v>317</v>
      </c>
      <c r="B223" s="9" t="str">
        <f ca="1">INDIRECT("sources!B"&amp;MATCH(A223,sources!A1:A580,0))</f>
        <v>Varttala</v>
      </c>
      <c r="C223" s="9" t="str">
        <f ca="1">INDIRECT("sources!C"&amp;MATCH(A223,sources!A1:A580,0))</f>
        <v>Full verbs - Tentative cognition verbs</v>
      </c>
      <c r="D223" s="2">
        <v>3</v>
      </c>
      <c r="E223" s="21">
        <f t="shared" si="3"/>
        <v>4.2058629729843401E-5</v>
      </c>
    </row>
    <row r="224" spans="1:5" ht="15.6" hidden="1" customHeight="1" x14ac:dyDescent="0.3">
      <c r="A224" s="2" t="s">
        <v>168</v>
      </c>
      <c r="B224" s="9" t="str">
        <f ca="1">INDIRECT("sources!B"&amp;MATCH(A224,sources!A1:A580,0))</f>
        <v>Varttala</v>
      </c>
      <c r="C224" s="9" t="str">
        <f ca="1">INDIRECT("sources!C"&amp;MATCH(A224,sources!A1:A580,0))</f>
        <v>Full verbs - Tentative cognition verbs</v>
      </c>
      <c r="D224" s="2">
        <v>3</v>
      </c>
      <c r="E224" s="21">
        <f t="shared" si="3"/>
        <v>4.2058629729843401E-5</v>
      </c>
    </row>
    <row r="225" spans="1:5" ht="15.6" hidden="1" customHeight="1" x14ac:dyDescent="0.3">
      <c r="A225" s="2" t="s">
        <v>455</v>
      </c>
      <c r="B225" s="9" t="str">
        <f ca="1">INDIRECT("sources!B"&amp;MATCH(A225,sources!A1:A580,0))</f>
        <v>Varttala</v>
      </c>
      <c r="C225" s="9" t="str">
        <f ca="1">INDIRECT("sources!C"&amp;MATCH(A225,sources!A1:A580,0))</f>
        <v>Nouns - Nonfactive assertive nouns</v>
      </c>
      <c r="D225" s="2">
        <v>3</v>
      </c>
      <c r="E225" s="21">
        <f t="shared" si="3"/>
        <v>4.2058629729843401E-5</v>
      </c>
    </row>
    <row r="226" spans="1:5" ht="15.6" hidden="1" customHeight="1" x14ac:dyDescent="0.3">
      <c r="A226" s="2" t="s">
        <v>304</v>
      </c>
      <c r="B226" s="9" t="str">
        <f ca="1">INDIRECT("sources!B"&amp;MATCH(A226,sources!A1:A580,0))</f>
        <v>Varttala</v>
      </c>
      <c r="C226" s="9" t="str">
        <f ca="1">INDIRECT("sources!C"&amp;MATCH(A226,sources!A1:A580,0))</f>
        <v>Full verbs - Tentative cognition verbs</v>
      </c>
      <c r="D226" s="2">
        <v>3</v>
      </c>
      <c r="E226" s="21">
        <f t="shared" si="3"/>
        <v>4.2058629729843401E-5</v>
      </c>
    </row>
    <row r="227" spans="1:5" ht="15.6" hidden="1" customHeight="1" x14ac:dyDescent="0.3">
      <c r="A227" s="2" t="s">
        <v>473</v>
      </c>
      <c r="B227" s="9" t="str">
        <f ca="1">INDIRECT("sources!B"&amp;MATCH(A227,sources!A1:A580,0))</f>
        <v>Varttala</v>
      </c>
      <c r="C227" s="9" t="str">
        <f ca="1">INDIRECT("sources!C"&amp;MATCH(A227,sources!A1:A580,0))</f>
        <v>Nouns - Tentative cognition nouns</v>
      </c>
      <c r="D227" s="2">
        <v>3</v>
      </c>
      <c r="E227" s="21">
        <f t="shared" si="3"/>
        <v>4.2058629729843401E-5</v>
      </c>
    </row>
    <row r="228" spans="1:5" ht="15.6" hidden="1" customHeight="1" x14ac:dyDescent="0.3">
      <c r="A228" s="2" t="s">
        <v>379</v>
      </c>
      <c r="B228" s="9" t="str">
        <f ca="1">INDIRECT("sources!B"&amp;MATCH(A228,sources!A1:A580,0))</f>
        <v>Varttala</v>
      </c>
      <c r="C228" s="9" t="str">
        <f ca="1">INDIRECT("sources!C"&amp;MATCH(A228,sources!A1:A580,0))</f>
        <v>Adverbs - Adverbs of Indefinite Degree</v>
      </c>
      <c r="D228" s="2">
        <v>3</v>
      </c>
      <c r="E228" s="21">
        <f t="shared" si="3"/>
        <v>4.2058629729843401E-5</v>
      </c>
    </row>
    <row r="229" spans="1:5" ht="15.6" hidden="1" customHeight="1" x14ac:dyDescent="0.3">
      <c r="A229" s="2" t="s">
        <v>414</v>
      </c>
      <c r="B229" s="9" t="str">
        <f ca="1">INDIRECT("sources!B"&amp;MATCH(A229,sources!A1:A580,0))</f>
        <v>Varttala</v>
      </c>
      <c r="C229" s="9" t="str">
        <f ca="1">INDIRECT("sources!C"&amp;MATCH(A229,sources!A1:A580,0))</f>
        <v>Adjectives - Adjectives of Indefinite Degree</v>
      </c>
      <c r="D229" s="2">
        <v>3</v>
      </c>
      <c r="E229" s="21">
        <f t="shared" si="3"/>
        <v>4.2058629729843401E-5</v>
      </c>
    </row>
    <row r="230" spans="1:5" ht="15.6" hidden="1" customHeight="1" x14ac:dyDescent="0.3">
      <c r="A230" s="2" t="s">
        <v>279</v>
      </c>
      <c r="B230" s="9" t="str">
        <f ca="1">INDIRECT("sources!B"&amp;MATCH(A230,sources!A1:A580,0))</f>
        <v>Varttala</v>
      </c>
      <c r="C230" s="9" t="str">
        <f ca="1">INDIRECT("sources!C"&amp;MATCH(A230,sources!A1:A580,0))</f>
        <v>Full verbs - Tentative cognition verbs</v>
      </c>
      <c r="D230" s="2">
        <v>2</v>
      </c>
      <c r="E230" s="21">
        <f t="shared" si="3"/>
        <v>2.8039086486562266E-5</v>
      </c>
    </row>
    <row r="231" spans="1:5" ht="15.6" hidden="1" customHeight="1" x14ac:dyDescent="0.3">
      <c r="A231" s="2" t="s">
        <v>240</v>
      </c>
      <c r="B231" s="9" t="str">
        <f ca="1">INDIRECT("sources!B"&amp;MATCH(A231,sources!A1:A580,0))</f>
        <v>Varttala</v>
      </c>
      <c r="C231" s="9" t="str">
        <f ca="1">INDIRECT("sources!C"&amp;MATCH(A231,sources!A1:A580,0))</f>
        <v>Full verbs - Tentative cognition verbs</v>
      </c>
      <c r="D231" s="2">
        <v>2</v>
      </c>
      <c r="E231" s="21">
        <f t="shared" si="3"/>
        <v>2.8039086486562266E-5</v>
      </c>
    </row>
    <row r="232" spans="1:5" ht="15.6" hidden="1" customHeight="1" x14ac:dyDescent="0.3">
      <c r="A232" s="2" t="s">
        <v>211</v>
      </c>
      <c r="B232" s="9" t="str">
        <f ca="1">INDIRECT("sources!B"&amp;MATCH(A232,sources!A1:A580,0))</f>
        <v>Varttala</v>
      </c>
      <c r="C232" s="9" t="str">
        <f ca="1">INDIRECT("sources!C"&amp;MATCH(A232,sources!A1:A580,0))</f>
        <v>Full verbs - Tentative cognition verbs</v>
      </c>
      <c r="D232" s="2">
        <v>2</v>
      </c>
      <c r="E232" s="21">
        <f t="shared" si="3"/>
        <v>2.8039086486562266E-5</v>
      </c>
    </row>
    <row r="233" spans="1:5" ht="15.6" hidden="1" customHeight="1" x14ac:dyDescent="0.3">
      <c r="A233" s="2" t="s">
        <v>556</v>
      </c>
      <c r="B233" s="9" t="str">
        <f ca="1">INDIRECT("sources!B"&amp;MATCH(A233,sources!A1:A580,0))</f>
        <v>Varttala</v>
      </c>
      <c r="C233" s="9" t="str">
        <f ca="1">INDIRECT("sources!C"&amp;MATCH(A233,sources!A1:A580,0))</f>
        <v>Nouns - Nouns of tentative likelihood</v>
      </c>
      <c r="D233" s="2">
        <v>2</v>
      </c>
      <c r="E233" s="21">
        <f t="shared" si="3"/>
        <v>2.8039086486562266E-5</v>
      </c>
    </row>
    <row r="234" spans="1:5" ht="15.6" hidden="1" customHeight="1" x14ac:dyDescent="0.3">
      <c r="A234" s="2" t="s">
        <v>294</v>
      </c>
      <c r="B234" s="9" t="str">
        <f ca="1">INDIRECT("sources!B"&amp;MATCH(A234,sources!A1:A580,0))</f>
        <v>Varttala</v>
      </c>
      <c r="C234" s="9" t="str">
        <f ca="1">INDIRECT("sources!C"&amp;MATCH(A234,sources!A1:A580,0))</f>
        <v>Full verbs - Tentative cognition verbs</v>
      </c>
      <c r="D234" s="2">
        <v>2</v>
      </c>
      <c r="E234" s="21">
        <f t="shared" si="3"/>
        <v>2.8039086486562266E-5</v>
      </c>
    </row>
    <row r="235" spans="1:5" ht="15.6" hidden="1" customHeight="1" x14ac:dyDescent="0.3">
      <c r="A235" s="2" t="s">
        <v>552</v>
      </c>
      <c r="B235" s="9" t="str">
        <f ca="1">INDIRECT("sources!B"&amp;MATCH(A235,sources!A1:A580,0))</f>
        <v>Varttala</v>
      </c>
      <c r="C235" s="9" t="str">
        <f ca="1">INDIRECT("sources!C"&amp;MATCH(A235,sources!A1:A580,0))</f>
        <v>Nouns - Tentative cognition nouns</v>
      </c>
      <c r="D235" s="2">
        <v>2</v>
      </c>
      <c r="E235" s="21">
        <f t="shared" si="3"/>
        <v>2.8039086486562266E-5</v>
      </c>
    </row>
    <row r="236" spans="1:5" ht="15.6" hidden="1" customHeight="1" x14ac:dyDescent="0.3">
      <c r="A236" s="2" t="s">
        <v>460</v>
      </c>
      <c r="B236" s="9" t="str">
        <f ca="1">INDIRECT("sources!B"&amp;MATCH(A236,sources!A1:A580,0))</f>
        <v>Varttala</v>
      </c>
      <c r="C236" s="9" t="str">
        <f ca="1">INDIRECT("sources!C"&amp;MATCH(A236,sources!A1:A580,0))</f>
        <v>Nouns - Nonfactive assertive nouns</v>
      </c>
      <c r="D236" s="2">
        <v>2</v>
      </c>
      <c r="E236" s="21">
        <f t="shared" si="3"/>
        <v>2.8039086486562266E-5</v>
      </c>
    </row>
    <row r="237" spans="1:5" ht="15.6" hidden="1" customHeight="1" x14ac:dyDescent="0.3">
      <c r="A237" s="2" t="s">
        <v>94</v>
      </c>
      <c r="B237" s="9" t="str">
        <f ca="1">INDIRECT("sources!B"&amp;MATCH(A237,sources!A1:A580,0))</f>
        <v>Varttala</v>
      </c>
      <c r="C237" s="9" t="str">
        <f ca="1">INDIRECT("sources!C"&amp;MATCH(A237,sources!A1:A580,0))</f>
        <v>Full verbs - Nonfactive reporting verbs</v>
      </c>
      <c r="D237" s="2">
        <v>2</v>
      </c>
      <c r="E237" s="21">
        <f t="shared" si="3"/>
        <v>2.8039086486562266E-5</v>
      </c>
    </row>
    <row r="238" spans="1:5" ht="15.6" hidden="1" customHeight="1" x14ac:dyDescent="0.3">
      <c r="A238" s="2" t="s">
        <v>453</v>
      </c>
      <c r="B238" s="9" t="str">
        <f ca="1">INDIRECT("sources!B"&amp;MATCH(A238,sources!A1:A580,0))</f>
        <v>Varttala</v>
      </c>
      <c r="C238" s="9" t="str">
        <f ca="1">INDIRECT("sources!C"&amp;MATCH(A238,sources!A1:A580,0))</f>
        <v>Nouns - Nonfactive assertive nouns</v>
      </c>
      <c r="D238" s="2">
        <v>2</v>
      </c>
      <c r="E238" s="21">
        <f t="shared" si="3"/>
        <v>2.8039086486562266E-5</v>
      </c>
    </row>
    <row r="239" spans="1:5" ht="15.6" hidden="1" customHeight="1" x14ac:dyDescent="0.3">
      <c r="A239" s="2" t="s">
        <v>327</v>
      </c>
      <c r="B239" s="9" t="str">
        <f ca="1">INDIRECT("sources!B"&amp;MATCH(A239,sources!A1:A580,0))</f>
        <v>Varttala</v>
      </c>
      <c r="C239" s="9" t="str">
        <f ca="1">INDIRECT("sources!C"&amp;MATCH(A239,sources!A1:A580,0))</f>
        <v>Full verbs - Tentative cognition verbs</v>
      </c>
      <c r="D239" s="2">
        <v>2</v>
      </c>
      <c r="E239" s="21">
        <f t="shared" si="3"/>
        <v>2.8039086486562266E-5</v>
      </c>
    </row>
    <row r="240" spans="1:5" ht="15.6" hidden="1" customHeight="1" x14ac:dyDescent="0.3">
      <c r="A240" s="2" t="s">
        <v>198</v>
      </c>
      <c r="B240" s="9" t="str">
        <f ca="1">INDIRECT("sources!B"&amp;MATCH(A240,sources!A1:A580,0))</f>
        <v>Varttala</v>
      </c>
      <c r="C240" s="9" t="str">
        <f ca="1">INDIRECT("sources!C"&amp;MATCH(A240,sources!A1:A580,0))</f>
        <v>Full verbs - Tentative cognition verbs</v>
      </c>
      <c r="D240" s="2">
        <v>2</v>
      </c>
      <c r="E240" s="21">
        <f t="shared" si="3"/>
        <v>2.8039086486562266E-5</v>
      </c>
    </row>
    <row r="241" spans="1:5" ht="15.6" hidden="1" customHeight="1" x14ac:dyDescent="0.3">
      <c r="A241" s="2" t="s">
        <v>208</v>
      </c>
      <c r="B241" s="9" t="str">
        <f ca="1">INDIRECT("sources!B"&amp;MATCH(A241,sources!A1:A580,0))</f>
        <v>Varttala</v>
      </c>
      <c r="C241" s="9" t="str">
        <f ca="1">INDIRECT("sources!C"&amp;MATCH(A241,sources!A1:A580,0))</f>
        <v>Full verbs - Tentative cognition verbs</v>
      </c>
      <c r="D241" s="2">
        <v>2</v>
      </c>
      <c r="E241" s="21">
        <f t="shared" si="3"/>
        <v>2.8039086486562266E-5</v>
      </c>
    </row>
    <row r="242" spans="1:5" ht="15.6" hidden="1" customHeight="1" x14ac:dyDescent="0.3">
      <c r="A242" s="2" t="s">
        <v>451</v>
      </c>
      <c r="B242" s="9" t="str">
        <f ca="1">INDIRECT("sources!B"&amp;MATCH(A242,sources!A1:A580,0))</f>
        <v>Varttala</v>
      </c>
      <c r="C242" s="9" t="str">
        <f ca="1">INDIRECT("sources!C"&amp;MATCH(A242,sources!A1:A580,0))</f>
        <v>Nouns - Nonfactive assertive nouns</v>
      </c>
      <c r="D242" s="2">
        <v>2</v>
      </c>
      <c r="E242" s="21">
        <f t="shared" si="3"/>
        <v>2.8039086486562266E-5</v>
      </c>
    </row>
    <row r="243" spans="1:5" ht="15.6" hidden="1" customHeight="1" x14ac:dyDescent="0.3">
      <c r="A243" s="2" t="s">
        <v>357</v>
      </c>
      <c r="B243" s="9" t="str">
        <f ca="1">INDIRECT("sources!B"&amp;MATCH(A243,sources!A1:A580,0))</f>
        <v>Varttala</v>
      </c>
      <c r="C243" s="9" t="str">
        <f ca="1">INDIRECT("sources!C"&amp;MATCH(A243,sources!A1:A580,0))</f>
        <v>Full verbs - Tentative linking verbs</v>
      </c>
      <c r="D243" s="2">
        <v>2</v>
      </c>
      <c r="E243" s="21">
        <f t="shared" si="3"/>
        <v>2.8039086486562266E-5</v>
      </c>
    </row>
    <row r="244" spans="1:5" ht="15.6" hidden="1" customHeight="1" x14ac:dyDescent="0.3">
      <c r="A244" s="2" t="s">
        <v>508</v>
      </c>
      <c r="B244" s="9" t="str">
        <f ca="1">INDIRECT("sources!B"&amp;MATCH(A244,sources!A1:A580,0))</f>
        <v>Varttala</v>
      </c>
      <c r="C244" s="9" t="str">
        <f ca="1">INDIRECT("sources!C"&amp;MATCH(A244,sources!A1:A580,0))</f>
        <v>Nouns - Tentative cognition nouns</v>
      </c>
      <c r="D244" s="2">
        <v>2</v>
      </c>
      <c r="E244" s="21">
        <f t="shared" si="3"/>
        <v>2.8039086486562266E-5</v>
      </c>
    </row>
    <row r="245" spans="1:5" ht="15.6" hidden="1" customHeight="1" x14ac:dyDescent="0.3">
      <c r="A245" s="2" t="s">
        <v>261</v>
      </c>
      <c r="B245" s="9" t="str">
        <f ca="1">INDIRECT("sources!B"&amp;MATCH(A245,sources!A1:A580,0))</f>
        <v>Varttala</v>
      </c>
      <c r="C245" s="9" t="str">
        <f ca="1">INDIRECT("sources!C"&amp;MATCH(A245,sources!A1:A580,0))</f>
        <v>Full verbs - Tentative cognition verbs</v>
      </c>
      <c r="D245" s="2">
        <v>2</v>
      </c>
      <c r="E245" s="21">
        <f t="shared" si="3"/>
        <v>2.8039086486562266E-5</v>
      </c>
    </row>
    <row r="246" spans="1:5" ht="15.6" hidden="1" customHeight="1" x14ac:dyDescent="0.3">
      <c r="A246" s="2" t="s">
        <v>187</v>
      </c>
      <c r="B246" s="9" t="str">
        <f ca="1">INDIRECT("sources!B"&amp;MATCH(A246,sources!A1:A580,0))</f>
        <v>Varttala</v>
      </c>
      <c r="C246" s="9" t="str">
        <f ca="1">INDIRECT("sources!C"&amp;MATCH(A246,sources!A1:A580,0))</f>
        <v>Full verbs - Tentative cognition verbs</v>
      </c>
      <c r="D246" s="2">
        <v>2</v>
      </c>
      <c r="E246" s="21">
        <f t="shared" si="3"/>
        <v>2.8039086486562266E-5</v>
      </c>
    </row>
    <row r="247" spans="1:5" ht="15.6" hidden="1" customHeight="1" x14ac:dyDescent="0.3">
      <c r="A247" s="2" t="s">
        <v>260</v>
      </c>
      <c r="B247" s="9" t="str">
        <f ca="1">INDIRECT("sources!B"&amp;MATCH(A247,sources!A1:A580,0))</f>
        <v>Varttala</v>
      </c>
      <c r="C247" s="9" t="str">
        <f ca="1">INDIRECT("sources!C"&amp;MATCH(A247,sources!A1:A580,0))</f>
        <v>Full verbs - Tentative cognition verbs</v>
      </c>
      <c r="D247" s="2">
        <v>2</v>
      </c>
      <c r="E247" s="21">
        <f t="shared" si="3"/>
        <v>2.8039086486562266E-5</v>
      </c>
    </row>
    <row r="248" spans="1:5" ht="15.6" hidden="1" customHeight="1" x14ac:dyDescent="0.3">
      <c r="A248" s="2" t="s">
        <v>188</v>
      </c>
      <c r="B248" s="9" t="str">
        <f ca="1">INDIRECT("sources!B"&amp;MATCH(A248,sources!A1:A580,0))</f>
        <v>Varttala</v>
      </c>
      <c r="C248" s="9" t="str">
        <f ca="1">INDIRECT("sources!C"&amp;MATCH(A248,sources!A1:A580,0))</f>
        <v>Full verbs - Tentative cognition verbs</v>
      </c>
      <c r="D248" s="2">
        <v>2</v>
      </c>
      <c r="E248" s="21">
        <f t="shared" si="3"/>
        <v>2.8039086486562266E-5</v>
      </c>
    </row>
    <row r="249" spans="1:5" ht="15.6" hidden="1" customHeight="1" x14ac:dyDescent="0.3">
      <c r="A249" s="2" t="s">
        <v>352</v>
      </c>
      <c r="B249" s="9" t="str">
        <f ca="1">INDIRECT("sources!B"&amp;MATCH(A249,sources!A1:A580,0))</f>
        <v>Varttala</v>
      </c>
      <c r="C249" s="9" t="str">
        <f ca="1">INDIRECT("sources!C"&amp;MATCH(A249,sources!A1:A580,0))</f>
        <v>Full verbs - Tentative cognition verbs</v>
      </c>
      <c r="D249" s="2">
        <v>2</v>
      </c>
      <c r="E249" s="21">
        <f t="shared" si="3"/>
        <v>2.8039086486562266E-5</v>
      </c>
    </row>
    <row r="250" spans="1:5" ht="15.6" hidden="1" customHeight="1" x14ac:dyDescent="0.3">
      <c r="A250" s="2" t="s">
        <v>325</v>
      </c>
      <c r="B250" s="9" t="str">
        <f ca="1">INDIRECT("sources!B"&amp;MATCH(A250,sources!A1:A580,0))</f>
        <v>Varttala</v>
      </c>
      <c r="C250" s="9" t="str">
        <f ca="1">INDIRECT("sources!C"&amp;MATCH(A250,sources!A1:A580,0))</f>
        <v>Full verbs - Tentative cognition verbs</v>
      </c>
      <c r="D250" s="2">
        <v>2</v>
      </c>
      <c r="E250" s="21">
        <f t="shared" si="3"/>
        <v>2.8039086486562266E-5</v>
      </c>
    </row>
    <row r="251" spans="1:5" ht="15.6" hidden="1" customHeight="1" x14ac:dyDescent="0.3">
      <c r="A251" s="2" t="s">
        <v>571</v>
      </c>
      <c r="B251" s="9" t="str">
        <f ca="1">INDIRECT("sources!B"&amp;MATCH(A251,sources!A1:A580,0))</f>
        <v>Varttala</v>
      </c>
      <c r="C251" s="9" t="str">
        <f ca="1">INDIRECT("sources!C"&amp;MATCH(A251,sources!A1:A580,0))</f>
        <v>Nouns - Nouns of tentative likelihood</v>
      </c>
      <c r="D251" s="2">
        <v>2</v>
      </c>
      <c r="E251" s="21">
        <f t="shared" si="3"/>
        <v>2.8039086486562266E-5</v>
      </c>
    </row>
    <row r="252" spans="1:5" ht="15.6" hidden="1" customHeight="1" x14ac:dyDescent="0.3">
      <c r="A252" s="2" t="s">
        <v>158</v>
      </c>
      <c r="B252" s="9" t="str">
        <f ca="1">INDIRECT("sources!B"&amp;MATCH(A252,sources!A1:A580,0))</f>
        <v>Varttala</v>
      </c>
      <c r="C252" s="9" t="str">
        <f ca="1">INDIRECT("sources!C"&amp;MATCH(A252,sources!A1:A580,0))</f>
        <v>Full verbs - Nonfactive reporting verbs</v>
      </c>
      <c r="D252" s="2">
        <v>2</v>
      </c>
      <c r="E252" s="21">
        <f t="shared" si="3"/>
        <v>2.8039086486562266E-5</v>
      </c>
    </row>
    <row r="253" spans="1:5" ht="15.6" hidden="1" customHeight="1" x14ac:dyDescent="0.3">
      <c r="A253" s="2" t="s">
        <v>368</v>
      </c>
      <c r="B253" s="9" t="str">
        <f ca="1">INDIRECT("sources!B"&amp;MATCH(A253,sources!A1:A580,0))</f>
        <v>Varttala</v>
      </c>
      <c r="C253" s="9" t="str">
        <f ca="1">INDIRECT("sources!C"&amp;MATCH(A253,sources!A1:A580,0))</f>
        <v>Full verbs - Tentative linking verbs</v>
      </c>
      <c r="D253" s="2">
        <v>2</v>
      </c>
      <c r="E253" s="21">
        <f t="shared" si="3"/>
        <v>2.8039086486562266E-5</v>
      </c>
    </row>
    <row r="254" spans="1:5" ht="15.6" hidden="1" customHeight="1" x14ac:dyDescent="0.3">
      <c r="A254" s="2" t="s">
        <v>564</v>
      </c>
      <c r="B254" s="9" t="str">
        <f ca="1">INDIRECT("sources!B"&amp;MATCH(A254,sources!A1:A580,0))</f>
        <v>Varttala</v>
      </c>
      <c r="C254" s="9" t="str">
        <f ca="1">INDIRECT("sources!C"&amp;MATCH(A254,sources!A1:A580,0))</f>
        <v>Nouns - Nouns of tentative likelihood</v>
      </c>
      <c r="D254" s="2">
        <v>2</v>
      </c>
      <c r="E254" s="21">
        <f t="shared" si="3"/>
        <v>2.8039086486562266E-5</v>
      </c>
    </row>
    <row r="255" spans="1:5" ht="15.6" hidden="1" customHeight="1" x14ac:dyDescent="0.3">
      <c r="A255" s="2" t="s">
        <v>374</v>
      </c>
      <c r="B255" s="9" t="str">
        <f ca="1">INDIRECT("sources!B"&amp;MATCH(A255,sources!A1:A580,0))</f>
        <v>Varttala</v>
      </c>
      <c r="C255" s="9" t="str">
        <f ca="1">INDIRECT("sources!C"&amp;MATCH(A255,sources!A1:A580,0))</f>
        <v>Adverbs - Adverbs of Indefinite Degree</v>
      </c>
      <c r="D255" s="2">
        <v>2</v>
      </c>
      <c r="E255" s="21">
        <f t="shared" si="3"/>
        <v>2.8039086486562266E-5</v>
      </c>
    </row>
    <row r="256" spans="1:5" ht="15.6" hidden="1" customHeight="1" x14ac:dyDescent="0.3">
      <c r="A256" s="2" t="s">
        <v>467</v>
      </c>
      <c r="B256" s="9" t="str">
        <f ca="1">INDIRECT("sources!B"&amp;MATCH(A256,sources!A1:A580,0))</f>
        <v>Varttala</v>
      </c>
      <c r="C256" s="9" t="str">
        <f ca="1">INDIRECT("sources!C"&amp;MATCH(A256,sources!A1:A580,0))</f>
        <v>Nouns - Tentative cognition nouns</v>
      </c>
      <c r="D256" s="2">
        <v>2</v>
      </c>
      <c r="E256" s="21">
        <f t="shared" si="3"/>
        <v>2.8039086486562266E-5</v>
      </c>
    </row>
    <row r="257" spans="1:5" ht="15.6" hidden="1" customHeight="1" x14ac:dyDescent="0.3">
      <c r="A257" s="2" t="s">
        <v>370</v>
      </c>
      <c r="B257" s="9" t="str">
        <f ca="1">INDIRECT("sources!B"&amp;MATCH(A257,sources!A1:A580,0))</f>
        <v>Varttala</v>
      </c>
      <c r="C257" s="9" t="str">
        <f ca="1">INDIRECT("sources!C"&amp;MATCH(A257,sources!A1:A580,0))</f>
        <v>Full verbs - Tentative linking verbs</v>
      </c>
      <c r="D257" s="2">
        <v>2</v>
      </c>
      <c r="E257" s="21">
        <f t="shared" si="3"/>
        <v>2.8039086486562266E-5</v>
      </c>
    </row>
    <row r="258" spans="1:5" ht="15.6" hidden="1" customHeight="1" x14ac:dyDescent="0.3">
      <c r="A258" s="2" t="s">
        <v>60</v>
      </c>
      <c r="B258" s="9" t="str">
        <f ca="1">INDIRECT("sources!B"&amp;MATCH(A258,sources!A1:A580,0))</f>
        <v>Lakoff</v>
      </c>
      <c r="C258" s="9">
        <f ca="1">INDIRECT("sources!C"&amp;MATCH(A258,sources!A1:A580,0))</f>
        <v>0</v>
      </c>
      <c r="D258" s="2">
        <v>1</v>
      </c>
      <c r="E258" s="21">
        <f t="shared" ref="E258:E310" si="4">D258/71329</f>
        <v>1.4019543243281133E-5</v>
      </c>
    </row>
    <row r="259" spans="1:5" ht="15.6" hidden="1" customHeight="1" x14ac:dyDescent="0.3">
      <c r="A259" s="2" t="s">
        <v>21</v>
      </c>
      <c r="B259" s="9" t="str">
        <f ca="1">INDIRECT("sources!B"&amp;MATCH(A259,sources!A1:A580,0))</f>
        <v>Lakoff</v>
      </c>
      <c r="C259" s="9">
        <f ca="1">INDIRECT("sources!C"&amp;MATCH(A259,sources!A1:A580,0))</f>
        <v>0</v>
      </c>
      <c r="D259" s="2">
        <v>1</v>
      </c>
      <c r="E259" s="21">
        <f t="shared" si="4"/>
        <v>1.4019543243281133E-5</v>
      </c>
    </row>
    <row r="260" spans="1:5" ht="15.6" hidden="1" customHeight="1" x14ac:dyDescent="0.3">
      <c r="A260" s="2" t="s">
        <v>23</v>
      </c>
      <c r="B260" s="9" t="str">
        <f ca="1">INDIRECT("sources!B"&amp;MATCH(A260,sources!A1:A580,0))</f>
        <v>Lakoff</v>
      </c>
      <c r="C260" s="9">
        <f ca="1">INDIRECT("sources!C"&amp;MATCH(A260,sources!A1:A580,0))</f>
        <v>0</v>
      </c>
      <c r="D260" s="2">
        <v>1</v>
      </c>
      <c r="E260" s="21">
        <f t="shared" si="4"/>
        <v>1.4019543243281133E-5</v>
      </c>
    </row>
    <row r="261" spans="1:5" ht="15.6" hidden="1" customHeight="1" x14ac:dyDescent="0.3">
      <c r="A261" s="2" t="s">
        <v>57</v>
      </c>
      <c r="B261" s="9" t="str">
        <f ca="1">INDIRECT("sources!B"&amp;MATCH(A261,sources!A1:A580,0))</f>
        <v>Lakoff</v>
      </c>
      <c r="C261" s="9">
        <f ca="1">INDIRECT("sources!C"&amp;MATCH(A261,sources!A1:A580,0))</f>
        <v>0</v>
      </c>
      <c r="D261" s="2">
        <v>1</v>
      </c>
      <c r="E261" s="21">
        <f t="shared" si="4"/>
        <v>1.4019543243281133E-5</v>
      </c>
    </row>
    <row r="262" spans="1:5" ht="15.6" hidden="1" customHeight="1" x14ac:dyDescent="0.3">
      <c r="A262" s="2" t="s">
        <v>48</v>
      </c>
      <c r="B262" s="9" t="str">
        <f ca="1">INDIRECT("sources!B"&amp;MATCH(A262,sources!A1:A580,0))</f>
        <v>Lakoff</v>
      </c>
      <c r="C262" s="9">
        <f ca="1">INDIRECT("sources!C"&amp;MATCH(A262,sources!A1:A580,0))</f>
        <v>0</v>
      </c>
      <c r="D262" s="2">
        <v>1</v>
      </c>
      <c r="E262" s="21">
        <f t="shared" si="4"/>
        <v>1.4019543243281133E-5</v>
      </c>
    </row>
    <row r="263" spans="1:5" ht="15.6" hidden="1" customHeight="1" x14ac:dyDescent="0.3">
      <c r="A263" s="2" t="s">
        <v>32</v>
      </c>
      <c r="B263" s="9" t="str">
        <f ca="1">INDIRECT("sources!B"&amp;MATCH(A263,sources!A1:A580,0))</f>
        <v>Lakoff</v>
      </c>
      <c r="C263" s="9">
        <f ca="1">INDIRECT("sources!C"&amp;MATCH(A263,sources!A1:A580,0))</f>
        <v>0</v>
      </c>
      <c r="D263" s="2">
        <v>1</v>
      </c>
      <c r="E263" s="21">
        <f t="shared" si="4"/>
        <v>1.4019543243281133E-5</v>
      </c>
    </row>
    <row r="264" spans="1:5" ht="15.6" hidden="1" customHeight="1" x14ac:dyDescent="0.3">
      <c r="A264" s="2" t="s">
        <v>383</v>
      </c>
      <c r="B264" s="9" t="str">
        <f ca="1">INDIRECT("sources!B"&amp;MATCH(A264,sources!A1:A580,0))</f>
        <v>Varttala</v>
      </c>
      <c r="C264" s="9" t="str">
        <f ca="1">INDIRECT("sources!C"&amp;MATCH(A264,sources!A1:A580,0))</f>
        <v>Adverbs - Adverbs of Indefinite Degree</v>
      </c>
      <c r="D264" s="2">
        <v>1</v>
      </c>
      <c r="E264" s="21">
        <f t="shared" si="4"/>
        <v>1.4019543243281133E-5</v>
      </c>
    </row>
    <row r="265" spans="1:5" ht="15.6" hidden="1" customHeight="1" x14ac:dyDescent="0.3">
      <c r="A265" s="2" t="s">
        <v>456</v>
      </c>
      <c r="B265" s="9" t="str">
        <f ca="1">INDIRECT("sources!B"&amp;MATCH(A265,sources!A1:A580,0))</f>
        <v>Varttala</v>
      </c>
      <c r="C265" s="9" t="str">
        <f ca="1">INDIRECT("sources!C"&amp;MATCH(A265,sources!A1:A580,0))</f>
        <v>Nouns - Nonfactive assertive nouns</v>
      </c>
      <c r="D265" s="2">
        <v>1</v>
      </c>
      <c r="E265" s="21">
        <f t="shared" si="4"/>
        <v>1.4019543243281133E-5</v>
      </c>
    </row>
    <row r="266" spans="1:5" ht="15.6" hidden="1" customHeight="1" x14ac:dyDescent="0.3">
      <c r="A266" s="2" t="s">
        <v>227</v>
      </c>
      <c r="B266" s="9" t="str">
        <f ca="1">INDIRECT("sources!B"&amp;MATCH(A266,sources!A1:A580,0))</f>
        <v>Varttala</v>
      </c>
      <c r="C266" s="9" t="str">
        <f ca="1">INDIRECT("sources!C"&amp;MATCH(A266,sources!A1:A580,0))</f>
        <v>Full verbs - Tentative cognition verbs</v>
      </c>
      <c r="D266" s="2">
        <v>1</v>
      </c>
      <c r="E266" s="21">
        <f t="shared" si="4"/>
        <v>1.4019543243281133E-5</v>
      </c>
    </row>
    <row r="267" spans="1:5" ht="15.6" hidden="1" customHeight="1" x14ac:dyDescent="0.3">
      <c r="A267" s="2" t="s">
        <v>123</v>
      </c>
      <c r="B267" s="9" t="str">
        <f ca="1">INDIRECT("sources!B"&amp;MATCH(A267,sources!A1:A580,0))</f>
        <v>Varttala</v>
      </c>
      <c r="C267" s="9" t="str">
        <f ca="1">INDIRECT("sources!C"&amp;MATCH(A267,sources!A1:A580,0))</f>
        <v>Full verbs - Nonfactive reporting verbs</v>
      </c>
      <c r="D267" s="2">
        <v>1</v>
      </c>
      <c r="E267" s="21">
        <f t="shared" si="4"/>
        <v>1.4019543243281133E-5</v>
      </c>
    </row>
    <row r="268" spans="1:5" ht="15.6" hidden="1" customHeight="1" x14ac:dyDescent="0.3">
      <c r="A268" s="2" t="s">
        <v>218</v>
      </c>
      <c r="B268" s="9" t="str">
        <f ca="1">INDIRECT("sources!B"&amp;MATCH(A268,sources!A1:A580,0))</f>
        <v>Varttala</v>
      </c>
      <c r="C268" s="9" t="str">
        <f ca="1">INDIRECT("sources!C"&amp;MATCH(A268,sources!A1:A580,0))</f>
        <v>Full verbs - Tentative cognition verbs</v>
      </c>
      <c r="D268" s="2">
        <v>1</v>
      </c>
      <c r="E268" s="21">
        <f t="shared" si="4"/>
        <v>1.4019543243281133E-5</v>
      </c>
    </row>
    <row r="269" spans="1:5" ht="15.6" hidden="1" customHeight="1" x14ac:dyDescent="0.3">
      <c r="A269" s="2" t="s">
        <v>581</v>
      </c>
      <c r="B269" s="9" t="str">
        <f ca="1">INDIRECT("sources!B"&amp;MATCH(A269,sources!A1:A580,0))</f>
        <v>Varttala</v>
      </c>
      <c r="C269" s="9" t="str">
        <f ca="1">INDIRECT("sources!C"&amp;MATCH(A269,sources!A1:A580,0))</f>
        <v>Nouns - Nouns of tentative likelihood</v>
      </c>
      <c r="D269" s="2">
        <v>1</v>
      </c>
      <c r="E269" s="21">
        <f t="shared" si="4"/>
        <v>1.4019543243281133E-5</v>
      </c>
    </row>
    <row r="270" spans="1:5" ht="15.6" hidden="1" customHeight="1" x14ac:dyDescent="0.3">
      <c r="A270" s="2" t="s">
        <v>104</v>
      </c>
      <c r="B270" s="9" t="str">
        <f ca="1">INDIRECT("sources!B"&amp;MATCH(A270,sources!A1:A580,0))</f>
        <v>Varttala</v>
      </c>
      <c r="C270" s="9" t="str">
        <f ca="1">INDIRECT("sources!C"&amp;MATCH(A270,sources!A1:A580,0))</f>
        <v>Full verbs - Nonfactive reporting verbs</v>
      </c>
      <c r="D270" s="2">
        <v>1</v>
      </c>
      <c r="E270" s="21">
        <f t="shared" si="4"/>
        <v>1.4019543243281133E-5</v>
      </c>
    </row>
    <row r="271" spans="1:5" ht="15.6" hidden="1" customHeight="1" x14ac:dyDescent="0.3">
      <c r="A271" s="2" t="s">
        <v>514</v>
      </c>
      <c r="B271" s="9" t="str">
        <f ca="1">INDIRECT("sources!B"&amp;MATCH(A271,sources!A1:A580,0))</f>
        <v>Varttala</v>
      </c>
      <c r="C271" s="9" t="str">
        <f ca="1">INDIRECT("sources!C"&amp;MATCH(A271,sources!A1:A580,0))</f>
        <v>Nouns - Tentative cognition nouns</v>
      </c>
      <c r="D271" s="2">
        <v>1</v>
      </c>
      <c r="E271" s="21">
        <f t="shared" si="4"/>
        <v>1.4019543243281133E-5</v>
      </c>
    </row>
    <row r="272" spans="1:5" ht="15.6" hidden="1" customHeight="1" x14ac:dyDescent="0.3">
      <c r="A272" s="2" t="s">
        <v>285</v>
      </c>
      <c r="B272" s="9" t="str">
        <f ca="1">INDIRECT("sources!B"&amp;MATCH(A272,sources!A1:A580,0))</f>
        <v>Varttala</v>
      </c>
      <c r="C272" s="9" t="str">
        <f ca="1">INDIRECT("sources!C"&amp;MATCH(A272,sources!A1:A580,0))</f>
        <v>Full verbs - Tentative cognition verbs</v>
      </c>
      <c r="D272" s="2">
        <v>1</v>
      </c>
      <c r="E272" s="21">
        <f t="shared" si="4"/>
        <v>1.4019543243281133E-5</v>
      </c>
    </row>
    <row r="273" spans="1:5" ht="15.6" hidden="1" customHeight="1" x14ac:dyDescent="0.3">
      <c r="A273" s="2" t="s">
        <v>565</v>
      </c>
      <c r="B273" s="9" t="str">
        <f ca="1">INDIRECT("sources!B"&amp;MATCH(A273,sources!A1:A580,0))</f>
        <v>Varttala</v>
      </c>
      <c r="C273" s="9" t="str">
        <f ca="1">INDIRECT("sources!C"&amp;MATCH(A273,sources!A1:A580,0))</f>
        <v>Nouns - Nouns of tentative likelihood</v>
      </c>
      <c r="D273" s="2">
        <v>1</v>
      </c>
      <c r="E273" s="21">
        <f t="shared" si="4"/>
        <v>1.4019543243281133E-5</v>
      </c>
    </row>
    <row r="274" spans="1:5" ht="15.6" hidden="1" customHeight="1" x14ac:dyDescent="0.3">
      <c r="A274" s="2" t="s">
        <v>313</v>
      </c>
      <c r="B274" s="9" t="str">
        <f ca="1">INDIRECT("sources!B"&amp;MATCH(A274,sources!A1:A580,0))</f>
        <v>Varttala</v>
      </c>
      <c r="C274" s="9" t="str">
        <f ca="1">INDIRECT("sources!C"&amp;MATCH(A274,sources!A1:A580,0))</f>
        <v>Full verbs - Tentative cognition verbs</v>
      </c>
      <c r="D274" s="2">
        <v>1</v>
      </c>
      <c r="E274" s="21">
        <f t="shared" si="4"/>
        <v>1.4019543243281133E-5</v>
      </c>
    </row>
    <row r="275" spans="1:5" ht="15.6" hidden="1" customHeight="1" x14ac:dyDescent="0.3">
      <c r="A275" s="2" t="s">
        <v>372</v>
      </c>
      <c r="B275" s="9" t="str">
        <f ca="1">INDIRECT("sources!B"&amp;MATCH(A275,sources!A1:A580,0))</f>
        <v>Varttala</v>
      </c>
      <c r="C275" s="9" t="str">
        <f ca="1">INDIRECT("sources!C"&amp;MATCH(A275,sources!A1:A580,0))</f>
        <v>Full verbs - Tentative linking verbs</v>
      </c>
      <c r="D275" s="2">
        <v>1</v>
      </c>
      <c r="E275" s="21">
        <f t="shared" si="4"/>
        <v>1.4019543243281133E-5</v>
      </c>
    </row>
    <row r="276" spans="1:5" ht="15.6" hidden="1" customHeight="1" x14ac:dyDescent="0.3">
      <c r="A276" s="2" t="s">
        <v>306</v>
      </c>
      <c r="B276" s="9" t="str">
        <f ca="1">INDIRECT("sources!B"&amp;MATCH(A276,sources!A1:A580,0))</f>
        <v>Varttala</v>
      </c>
      <c r="C276" s="9" t="str">
        <f ca="1">INDIRECT("sources!C"&amp;MATCH(A276,sources!A1:A580,0))</f>
        <v>Full verbs - Tentative cognition verbs</v>
      </c>
      <c r="D276" s="2">
        <v>1</v>
      </c>
      <c r="E276" s="21">
        <f t="shared" si="4"/>
        <v>1.4019543243281133E-5</v>
      </c>
    </row>
    <row r="277" spans="1:5" ht="15.6" hidden="1" customHeight="1" x14ac:dyDescent="0.3">
      <c r="A277" s="2" t="s">
        <v>343</v>
      </c>
      <c r="B277" s="9" t="str">
        <f ca="1">INDIRECT("sources!B"&amp;MATCH(A277,sources!A1:A580,0))</f>
        <v>Varttala</v>
      </c>
      <c r="C277" s="9" t="str">
        <f ca="1">INDIRECT("sources!C"&amp;MATCH(A277,sources!A1:A580,0))</f>
        <v>Full verbs - Tentative cognition verbs</v>
      </c>
      <c r="D277" s="2">
        <v>1</v>
      </c>
      <c r="E277" s="21">
        <f t="shared" si="4"/>
        <v>1.4019543243281133E-5</v>
      </c>
    </row>
    <row r="278" spans="1:5" ht="15.6" hidden="1" customHeight="1" x14ac:dyDescent="0.3">
      <c r="A278" s="2" t="s">
        <v>293</v>
      </c>
      <c r="B278" s="9" t="str">
        <f ca="1">INDIRECT("sources!B"&amp;MATCH(A278,sources!A1:A580,0))</f>
        <v>Varttala</v>
      </c>
      <c r="C278" s="9" t="str">
        <f ca="1">INDIRECT("sources!C"&amp;MATCH(A278,sources!A1:A580,0))</f>
        <v>Full verbs - Tentative cognition verbs</v>
      </c>
      <c r="D278" s="2">
        <v>1</v>
      </c>
      <c r="E278" s="21">
        <f t="shared" si="4"/>
        <v>1.4019543243281133E-5</v>
      </c>
    </row>
    <row r="279" spans="1:5" ht="15.6" hidden="1" customHeight="1" x14ac:dyDescent="0.3">
      <c r="A279" s="2" t="s">
        <v>219</v>
      </c>
      <c r="B279" s="9" t="str">
        <f ca="1">INDIRECT("sources!B"&amp;MATCH(A279,sources!A1:A580,0))</f>
        <v>Varttala</v>
      </c>
      <c r="C279" s="9" t="str">
        <f ca="1">INDIRECT("sources!C"&amp;MATCH(A279,sources!A1:A580,0))</f>
        <v>Full verbs - Tentative cognition verbs</v>
      </c>
      <c r="D279" s="2">
        <v>1</v>
      </c>
      <c r="E279" s="21">
        <f t="shared" si="4"/>
        <v>1.4019543243281133E-5</v>
      </c>
    </row>
    <row r="280" spans="1:5" ht="15.6" hidden="1" customHeight="1" x14ac:dyDescent="0.3">
      <c r="A280" s="2" t="s">
        <v>328</v>
      </c>
      <c r="B280" s="9" t="str">
        <f ca="1">INDIRECT("sources!B"&amp;MATCH(A280,sources!A1:A580,0))</f>
        <v>Varttala</v>
      </c>
      <c r="C280" s="9" t="str">
        <f ca="1">INDIRECT("sources!C"&amp;MATCH(A280,sources!A1:A580,0))</f>
        <v>Full verbs - Tentative cognition verbs</v>
      </c>
      <c r="D280" s="2">
        <v>1</v>
      </c>
      <c r="E280" s="21">
        <f t="shared" si="4"/>
        <v>1.4019543243281133E-5</v>
      </c>
    </row>
    <row r="281" spans="1:5" ht="15.6" hidden="1" customHeight="1" x14ac:dyDescent="0.3">
      <c r="A281" s="2" t="s">
        <v>398</v>
      </c>
      <c r="B281" s="9" t="str">
        <f ca="1">INDIRECT("sources!B"&amp;MATCH(A281,sources!A1:A580,0))</f>
        <v>Varttala</v>
      </c>
      <c r="C281" s="9" t="str">
        <f ca="1">INDIRECT("sources!C"&amp;MATCH(A281,sources!A1:A580,0))</f>
        <v>Adverbs - Adverbs of Indefinite Degree</v>
      </c>
      <c r="D281" s="2">
        <v>1</v>
      </c>
      <c r="E281" s="21">
        <f t="shared" si="4"/>
        <v>1.4019543243281133E-5</v>
      </c>
    </row>
    <row r="282" spans="1:5" ht="15.6" hidden="1" customHeight="1" x14ac:dyDescent="0.3">
      <c r="A282" s="2" t="s">
        <v>562</v>
      </c>
      <c r="B282" s="9" t="str">
        <f ca="1">INDIRECT("sources!B"&amp;MATCH(A282,sources!A1:A580,0))</f>
        <v>Varttala</v>
      </c>
      <c r="C282" s="9" t="str">
        <f ca="1">INDIRECT("sources!C"&amp;MATCH(A282,sources!A1:A580,0))</f>
        <v>Nouns - Nouns of tentative likelihood</v>
      </c>
      <c r="D282" s="2">
        <v>1</v>
      </c>
      <c r="E282" s="21">
        <f t="shared" si="4"/>
        <v>1.4019543243281133E-5</v>
      </c>
    </row>
    <row r="283" spans="1:5" ht="15.6" hidden="1" customHeight="1" x14ac:dyDescent="0.3">
      <c r="A283" s="2" t="s">
        <v>346</v>
      </c>
      <c r="B283" s="9" t="str">
        <f ca="1">INDIRECT("sources!B"&amp;MATCH(A283,sources!A1:A580,0))</f>
        <v>Varttala</v>
      </c>
      <c r="C283" s="9" t="str">
        <f ca="1">INDIRECT("sources!C"&amp;MATCH(A283,sources!A1:A580,0))</f>
        <v>Full verbs - Tentative cognition verbs</v>
      </c>
      <c r="D283" s="2">
        <v>1</v>
      </c>
      <c r="E283" s="21">
        <f t="shared" si="4"/>
        <v>1.4019543243281133E-5</v>
      </c>
    </row>
    <row r="284" spans="1:5" ht="15.6" hidden="1" customHeight="1" x14ac:dyDescent="0.3">
      <c r="A284" s="2" t="s">
        <v>585</v>
      </c>
      <c r="B284" s="9" t="str">
        <f ca="1">INDIRECT("sources!B"&amp;MATCH(A284,sources!A1:A580,0))</f>
        <v>Varttala</v>
      </c>
      <c r="C284" s="9" t="str">
        <f ca="1">INDIRECT("sources!C"&amp;MATCH(A284,sources!A1:A580,0))</f>
        <v>Nouns - Nouns of tentative likelihood</v>
      </c>
      <c r="D284" s="2">
        <v>1</v>
      </c>
      <c r="E284" s="21">
        <f t="shared" si="4"/>
        <v>1.4019543243281133E-5</v>
      </c>
    </row>
    <row r="285" spans="1:5" ht="15.6" hidden="1" customHeight="1" x14ac:dyDescent="0.3">
      <c r="A285" s="2" t="s">
        <v>530</v>
      </c>
      <c r="B285" s="9" t="str">
        <f ca="1">INDIRECT("sources!B"&amp;MATCH(A285,sources!A1:A580,0))</f>
        <v>Varttala</v>
      </c>
      <c r="C285" s="9" t="str">
        <f ca="1">INDIRECT("sources!C"&amp;MATCH(A285,sources!A1:A580,0))</f>
        <v>Nouns - Tentative cognition nouns</v>
      </c>
      <c r="D285" s="2">
        <v>1</v>
      </c>
      <c r="E285" s="21">
        <f t="shared" si="4"/>
        <v>1.4019543243281133E-5</v>
      </c>
    </row>
    <row r="286" spans="1:5" ht="15.6" hidden="1" customHeight="1" x14ac:dyDescent="0.3">
      <c r="A286" s="2" t="s">
        <v>216</v>
      </c>
      <c r="B286" s="9" t="str">
        <f ca="1">INDIRECT("sources!B"&amp;MATCH(A286,sources!A1:A580,0))</f>
        <v>Varttala</v>
      </c>
      <c r="C286" s="9" t="str">
        <f ca="1">INDIRECT("sources!C"&amp;MATCH(A286,sources!A1:A580,0))</f>
        <v>Full verbs - Tentative cognition verbs</v>
      </c>
      <c r="D286" s="2">
        <v>1</v>
      </c>
      <c r="E286" s="21">
        <f t="shared" si="4"/>
        <v>1.4019543243281133E-5</v>
      </c>
    </row>
    <row r="287" spans="1:5" ht="15.6" hidden="1" customHeight="1" x14ac:dyDescent="0.3">
      <c r="A287" s="2" t="s">
        <v>401</v>
      </c>
      <c r="B287" s="9" t="str">
        <f ca="1">INDIRECT("sources!B"&amp;MATCH(A287,sources!A1:A580,0))</f>
        <v>Varttala</v>
      </c>
      <c r="C287" s="9" t="str">
        <f ca="1">INDIRECT("sources!C"&amp;MATCH(A287,sources!A1:A580,0))</f>
        <v>Adverbs - Approximative Adverbs</v>
      </c>
      <c r="D287" s="2">
        <v>1</v>
      </c>
      <c r="E287" s="21">
        <f t="shared" si="4"/>
        <v>1.4019543243281133E-5</v>
      </c>
    </row>
    <row r="288" spans="1:5" ht="15.6" hidden="1" customHeight="1" x14ac:dyDescent="0.3">
      <c r="A288" s="2" t="s">
        <v>97</v>
      </c>
      <c r="B288" s="9" t="str">
        <f ca="1">INDIRECT("sources!B"&amp;MATCH(A288,sources!A1:A580,0))</f>
        <v>Varttala</v>
      </c>
      <c r="C288" s="9" t="str">
        <f ca="1">INDIRECT("sources!C"&amp;MATCH(A288,sources!A1:A580,0))</f>
        <v>Full verbs - Nonfactive reporting verbs</v>
      </c>
      <c r="D288" s="2">
        <v>1</v>
      </c>
      <c r="E288" s="21">
        <f t="shared" si="4"/>
        <v>1.4019543243281133E-5</v>
      </c>
    </row>
    <row r="289" spans="1:5" ht="15.6" hidden="1" customHeight="1" x14ac:dyDescent="0.3">
      <c r="A289" s="2" t="s">
        <v>269</v>
      </c>
      <c r="B289" s="9" t="str">
        <f ca="1">INDIRECT("sources!B"&amp;MATCH(A289,sources!A1:A580,0))</f>
        <v>Varttala</v>
      </c>
      <c r="C289" s="9" t="str">
        <f ca="1">INDIRECT("sources!C"&amp;MATCH(A289,sources!A1:A580,0))</f>
        <v>Full verbs - Tentative cognition verbs</v>
      </c>
      <c r="D289" s="2">
        <v>1</v>
      </c>
      <c r="E289" s="21">
        <f t="shared" si="4"/>
        <v>1.4019543243281133E-5</v>
      </c>
    </row>
    <row r="290" spans="1:5" ht="15.6" hidden="1" customHeight="1" x14ac:dyDescent="0.3">
      <c r="A290" s="2" t="s">
        <v>578</v>
      </c>
      <c r="B290" s="9" t="str">
        <f ca="1">INDIRECT("sources!B"&amp;MATCH(A290,sources!A1:A580,0))</f>
        <v>Varttala</v>
      </c>
      <c r="C290" s="9" t="str">
        <f ca="1">INDIRECT("sources!C"&amp;MATCH(A290,sources!A1:A580,0))</f>
        <v>Nouns - Nouns of tentative likelihood</v>
      </c>
      <c r="D290" s="2">
        <v>1</v>
      </c>
      <c r="E290" s="21">
        <f t="shared" si="4"/>
        <v>1.4019543243281133E-5</v>
      </c>
    </row>
    <row r="291" spans="1:5" ht="15.6" hidden="1" customHeight="1" x14ac:dyDescent="0.3">
      <c r="A291" s="2" t="s">
        <v>171</v>
      </c>
      <c r="B291" s="9" t="str">
        <f ca="1">INDIRECT("sources!B"&amp;MATCH(A291,sources!A1:A580,0))</f>
        <v>Varttala</v>
      </c>
      <c r="C291" s="9" t="str">
        <f ca="1">INDIRECT("sources!C"&amp;MATCH(A291,sources!A1:A580,0))</f>
        <v>Full verbs - Tentative cognition verbs</v>
      </c>
      <c r="D291" s="2">
        <v>1</v>
      </c>
      <c r="E291" s="21">
        <f t="shared" si="4"/>
        <v>1.4019543243281133E-5</v>
      </c>
    </row>
    <row r="292" spans="1:5" ht="15.6" hidden="1" customHeight="1" x14ac:dyDescent="0.3">
      <c r="A292" s="2" t="s">
        <v>544</v>
      </c>
      <c r="B292" s="9" t="str">
        <f ca="1">INDIRECT("sources!B"&amp;MATCH(A292,sources!A1:A580,0))</f>
        <v>Varttala</v>
      </c>
      <c r="C292" s="9" t="str">
        <f ca="1">INDIRECT("sources!C"&amp;MATCH(A292,sources!A1:A580,0))</f>
        <v>Nouns - Tentative cognition nouns</v>
      </c>
      <c r="D292" s="2">
        <v>1</v>
      </c>
      <c r="E292" s="21">
        <f t="shared" si="4"/>
        <v>1.4019543243281133E-5</v>
      </c>
    </row>
    <row r="293" spans="1:5" ht="15.6" hidden="1" customHeight="1" x14ac:dyDescent="0.3">
      <c r="A293" s="2" t="s">
        <v>92</v>
      </c>
      <c r="B293" s="9" t="str">
        <f ca="1">INDIRECT("sources!B"&amp;MATCH(A293,sources!A1:A580,0))</f>
        <v>Varttala</v>
      </c>
      <c r="C293" s="9" t="str">
        <f ca="1">INDIRECT("sources!C"&amp;MATCH(A293,sources!A1:A580,0))</f>
        <v>Full verbs - Nonfactive reporting verbs</v>
      </c>
      <c r="D293" s="2">
        <v>1</v>
      </c>
      <c r="E293" s="21">
        <f t="shared" si="4"/>
        <v>1.4019543243281133E-5</v>
      </c>
    </row>
    <row r="294" spans="1:5" ht="15.6" hidden="1" customHeight="1" x14ac:dyDescent="0.3">
      <c r="A294" s="2" t="s">
        <v>474</v>
      </c>
      <c r="B294" s="9" t="str">
        <f ca="1">INDIRECT("sources!B"&amp;MATCH(A294,sources!A1:A580,0))</f>
        <v>Varttala</v>
      </c>
      <c r="C294" s="9" t="str">
        <f ca="1">INDIRECT("sources!C"&amp;MATCH(A294,sources!A1:A580,0))</f>
        <v>Nouns - Tentative cognition nouns</v>
      </c>
      <c r="D294" s="2">
        <v>1</v>
      </c>
      <c r="E294" s="21">
        <f t="shared" si="4"/>
        <v>1.4019543243281133E-5</v>
      </c>
    </row>
    <row r="295" spans="1:5" ht="15.6" hidden="1" customHeight="1" x14ac:dyDescent="0.3">
      <c r="A295" s="2" t="s">
        <v>112</v>
      </c>
      <c r="B295" s="9" t="str">
        <f ca="1">INDIRECT("sources!B"&amp;MATCH(A295,sources!A1:A580,0))</f>
        <v>Varttala</v>
      </c>
      <c r="C295" s="9" t="str">
        <f ca="1">INDIRECT("sources!C"&amp;MATCH(A295,sources!A1:A580,0))</f>
        <v>Full verbs - Nonfactive reporting verbs</v>
      </c>
      <c r="D295" s="2">
        <v>1</v>
      </c>
      <c r="E295" s="21">
        <f t="shared" si="4"/>
        <v>1.4019543243281133E-5</v>
      </c>
    </row>
    <row r="296" spans="1:5" ht="15.6" hidden="1" customHeight="1" x14ac:dyDescent="0.3">
      <c r="A296" s="2" t="s">
        <v>557</v>
      </c>
      <c r="B296" s="9" t="str">
        <f ca="1">INDIRECT("sources!B"&amp;MATCH(A296,sources!A1:A580,0))</f>
        <v>Varttala</v>
      </c>
      <c r="C296" s="9" t="str">
        <f ca="1">INDIRECT("sources!C"&amp;MATCH(A296,sources!A1:A580,0))</f>
        <v>Nouns - Nouns of tentative likelihood</v>
      </c>
      <c r="D296" s="2">
        <v>1</v>
      </c>
      <c r="E296" s="21">
        <f t="shared" si="4"/>
        <v>1.4019543243281133E-5</v>
      </c>
    </row>
    <row r="297" spans="1:5" ht="15.6" hidden="1" customHeight="1" x14ac:dyDescent="0.3">
      <c r="A297" s="2" t="s">
        <v>270</v>
      </c>
      <c r="B297" s="9" t="str">
        <f ca="1">INDIRECT("sources!B"&amp;MATCH(A297,sources!A1:A580,0))</f>
        <v>Varttala</v>
      </c>
      <c r="C297" s="9" t="str">
        <f ca="1">INDIRECT("sources!C"&amp;MATCH(A297,sources!A1:A580,0))</f>
        <v>Full verbs - Tentative cognition verbs</v>
      </c>
      <c r="D297" s="2">
        <v>1</v>
      </c>
      <c r="E297" s="21">
        <f t="shared" si="4"/>
        <v>1.4019543243281133E-5</v>
      </c>
    </row>
    <row r="298" spans="1:5" ht="15.6" hidden="1" customHeight="1" x14ac:dyDescent="0.3">
      <c r="A298" s="2" t="s">
        <v>450</v>
      </c>
      <c r="B298" s="9" t="str">
        <f ca="1">INDIRECT("sources!B"&amp;MATCH(A298,sources!A1:A580,0))</f>
        <v>Varttala</v>
      </c>
      <c r="C298" s="9" t="str">
        <f ca="1">INDIRECT("sources!C"&amp;MATCH(A298,sources!A1:A580,0))</f>
        <v>Nouns - Nonfactive assertive nouns</v>
      </c>
      <c r="D298" s="2">
        <v>1</v>
      </c>
      <c r="E298" s="21">
        <f t="shared" si="4"/>
        <v>1.4019543243281133E-5</v>
      </c>
    </row>
    <row r="299" spans="1:5" ht="15.6" hidden="1" customHeight="1" x14ac:dyDescent="0.3">
      <c r="A299" s="2" t="s">
        <v>575</v>
      </c>
      <c r="B299" s="9" t="str">
        <f ca="1">INDIRECT("sources!B"&amp;MATCH(A299,sources!A1:A580,0))</f>
        <v>Varttala</v>
      </c>
      <c r="C299" s="9" t="str">
        <f ca="1">INDIRECT("sources!C"&amp;MATCH(A299,sources!A1:A580,0))</f>
        <v>Nouns - Nouns of tentative likelihood</v>
      </c>
      <c r="D299" s="2">
        <v>1</v>
      </c>
      <c r="E299" s="21">
        <f t="shared" si="4"/>
        <v>1.4019543243281133E-5</v>
      </c>
    </row>
    <row r="300" spans="1:5" ht="15.6" hidden="1" customHeight="1" x14ac:dyDescent="0.3">
      <c r="A300" s="2" t="s">
        <v>173</v>
      </c>
      <c r="B300" s="9" t="str">
        <f ca="1">INDIRECT("sources!B"&amp;MATCH(A300,sources!A1:A580,0))</f>
        <v>Varttala</v>
      </c>
      <c r="C300" s="9" t="str">
        <f ca="1">INDIRECT("sources!C"&amp;MATCH(A300,sources!A1:A580,0))</f>
        <v>Full verbs - Tentative cognition verbs</v>
      </c>
      <c r="D300" s="2">
        <v>1</v>
      </c>
      <c r="E300" s="21">
        <f t="shared" si="4"/>
        <v>1.4019543243281133E-5</v>
      </c>
    </row>
    <row r="301" spans="1:5" ht="15.6" hidden="1" customHeight="1" x14ac:dyDescent="0.3">
      <c r="A301" s="2" t="s">
        <v>512</v>
      </c>
      <c r="B301" s="9" t="str">
        <f ca="1">INDIRECT("sources!B"&amp;MATCH(A301,sources!A1:A580,0))</f>
        <v>Varttala</v>
      </c>
      <c r="C301" s="9" t="str">
        <f ca="1">INDIRECT("sources!C"&amp;MATCH(A301,sources!A1:A580,0))</f>
        <v>Nouns - Tentative cognition nouns</v>
      </c>
      <c r="D301" s="2">
        <v>1</v>
      </c>
      <c r="E301" s="21">
        <f t="shared" si="4"/>
        <v>1.4019543243281133E-5</v>
      </c>
    </row>
    <row r="302" spans="1:5" ht="15.6" hidden="1" customHeight="1" x14ac:dyDescent="0.3">
      <c r="A302" s="2" t="s">
        <v>273</v>
      </c>
      <c r="B302" s="9" t="str">
        <f ca="1">INDIRECT("sources!B"&amp;MATCH(A302,sources!A1:A580,0))</f>
        <v>Varttala</v>
      </c>
      <c r="C302" s="9" t="str">
        <f ca="1">INDIRECT("sources!C"&amp;MATCH(A302,sources!A1:A580,0))</f>
        <v>Full verbs - Tentative cognition verbs</v>
      </c>
      <c r="D302" s="2">
        <v>1</v>
      </c>
      <c r="E302" s="21">
        <f t="shared" si="4"/>
        <v>1.4019543243281133E-5</v>
      </c>
    </row>
    <row r="303" spans="1:5" ht="15.6" hidden="1" customHeight="1" x14ac:dyDescent="0.3">
      <c r="A303" s="2" t="s">
        <v>468</v>
      </c>
      <c r="B303" s="9" t="str">
        <f ca="1">INDIRECT("sources!B"&amp;MATCH(A303,sources!A1:A580,0))</f>
        <v>Varttala</v>
      </c>
      <c r="C303" s="9" t="str">
        <f ca="1">INDIRECT("sources!C"&amp;MATCH(A303,sources!A1:A580,0))</f>
        <v>Nouns - Tentative cognition nouns</v>
      </c>
      <c r="D303" s="2">
        <v>1</v>
      </c>
      <c r="E303" s="21">
        <f t="shared" si="4"/>
        <v>1.4019543243281133E-5</v>
      </c>
    </row>
    <row r="304" spans="1:5" ht="15.6" hidden="1" customHeight="1" x14ac:dyDescent="0.3">
      <c r="A304" s="2" t="s">
        <v>326</v>
      </c>
      <c r="B304" s="9" t="str">
        <f ca="1">INDIRECT("sources!B"&amp;MATCH(A304,sources!A1:A580,0))</f>
        <v>Varttala</v>
      </c>
      <c r="C304" s="9" t="str">
        <f ca="1">INDIRECT("sources!C"&amp;MATCH(A304,sources!A1:A580,0))</f>
        <v>Full verbs - Tentative cognition verbs</v>
      </c>
      <c r="D304" s="2">
        <v>1</v>
      </c>
      <c r="E304" s="21">
        <f t="shared" si="4"/>
        <v>1.4019543243281133E-5</v>
      </c>
    </row>
    <row r="305" spans="1:5" ht="15.6" hidden="1" customHeight="1" x14ac:dyDescent="0.3">
      <c r="A305" s="2" t="s">
        <v>282</v>
      </c>
      <c r="B305" s="9" t="str">
        <f ca="1">INDIRECT("sources!B"&amp;MATCH(A305,sources!A1:A580,0))</f>
        <v>Varttala</v>
      </c>
      <c r="C305" s="9" t="str">
        <f ca="1">INDIRECT("sources!C"&amp;MATCH(A305,sources!A1:A580,0))</f>
        <v>Full verbs - Tentative cognition verbs</v>
      </c>
      <c r="D305" s="2">
        <v>1</v>
      </c>
      <c r="E305" s="21">
        <f t="shared" si="4"/>
        <v>1.4019543243281133E-5</v>
      </c>
    </row>
    <row r="306" spans="1:5" ht="15.6" hidden="1" customHeight="1" x14ac:dyDescent="0.3">
      <c r="A306" s="2" t="s">
        <v>271</v>
      </c>
      <c r="B306" s="9" t="str">
        <f ca="1">INDIRECT("sources!B"&amp;MATCH(A306,sources!A1:A580,0))</f>
        <v>Varttala</v>
      </c>
      <c r="C306" s="9" t="str">
        <f ca="1">INDIRECT("sources!C"&amp;MATCH(A306,sources!A1:A580,0))</f>
        <v>Full verbs - Tentative cognition verbs</v>
      </c>
      <c r="D306" s="2">
        <v>1</v>
      </c>
      <c r="E306" s="21">
        <f t="shared" si="4"/>
        <v>1.4019543243281133E-5</v>
      </c>
    </row>
    <row r="307" spans="1:5" ht="15.6" hidden="1" customHeight="1" x14ac:dyDescent="0.3">
      <c r="A307" s="2" t="s">
        <v>290</v>
      </c>
      <c r="B307" s="9" t="str">
        <f ca="1">INDIRECT("sources!B"&amp;MATCH(A307,sources!A1:A580,0))</f>
        <v>Varttala</v>
      </c>
      <c r="C307" s="9" t="str">
        <f ca="1">INDIRECT("sources!C"&amp;MATCH(A307,sources!A1:A580,0))</f>
        <v>Full verbs - Tentative cognition verbs</v>
      </c>
      <c r="D307" s="2">
        <v>1</v>
      </c>
      <c r="E307" s="21">
        <f t="shared" si="4"/>
        <v>1.4019543243281133E-5</v>
      </c>
    </row>
    <row r="308" spans="1:5" ht="15.6" hidden="1" customHeight="1" x14ac:dyDescent="0.3">
      <c r="A308" s="2" t="s">
        <v>135</v>
      </c>
      <c r="B308" s="9" t="str">
        <f ca="1">INDIRECT("sources!B"&amp;MATCH(A308,sources!A1:A580,0))</f>
        <v>Varttala</v>
      </c>
      <c r="C308" s="9" t="str">
        <f ca="1">INDIRECT("sources!C"&amp;MATCH(A308,sources!A1:A580,0))</f>
        <v>Full verbs - Nonfactive reporting verbs</v>
      </c>
      <c r="D308" s="2">
        <v>1</v>
      </c>
      <c r="E308" s="21">
        <f t="shared" si="4"/>
        <v>1.4019543243281133E-5</v>
      </c>
    </row>
    <row r="309" spans="1:5" ht="15.6" hidden="1" customHeight="1" x14ac:dyDescent="0.3">
      <c r="A309" s="2" t="s">
        <v>483</v>
      </c>
      <c r="B309" s="9" t="str">
        <f ca="1">INDIRECT("sources!B"&amp;MATCH(A309,sources!A1:A580,0))</f>
        <v>Varttala</v>
      </c>
      <c r="C309" s="9" t="str">
        <f ca="1">INDIRECT("sources!C"&amp;MATCH(A309,sources!A1:A580,0))</f>
        <v>Nouns - Tentative cognition nouns</v>
      </c>
      <c r="D309" s="2">
        <v>1</v>
      </c>
      <c r="E309" s="21">
        <f t="shared" si="4"/>
        <v>1.4019543243281133E-5</v>
      </c>
    </row>
    <row r="310" spans="1:5" ht="15.6" hidden="1" customHeight="1" x14ac:dyDescent="0.3">
      <c r="A310" s="2" t="s">
        <v>410</v>
      </c>
      <c r="B310" s="9" t="str">
        <f ca="1">INDIRECT("sources!B"&amp;MATCH(A310,sources!A1:A580,0))</f>
        <v>Varttala</v>
      </c>
      <c r="C310" s="9" t="str">
        <f ca="1">INDIRECT("sources!C"&amp;MATCH(A310,sources!A1:A580,0))</f>
        <v>Adjectives - Adjectives of Indefinite Degree</v>
      </c>
      <c r="D310" s="2">
        <v>1</v>
      </c>
      <c r="E310" s="21">
        <f t="shared" si="4"/>
        <v>1.4019543243281133E-5</v>
      </c>
    </row>
  </sheetData>
  <autoFilter ref="A1:E310">
    <filterColumn colId="1">
      <filters>
        <filter val="Varttala"/>
      </filters>
    </filterColumn>
    <filterColumn colId="2">
      <filters>
        <filter val="Modal Auxiliares"/>
      </filters>
    </filterColumn>
    <sortState ref="A2:E581">
      <sortCondition descending="1" ref="D1:D58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6"/>
  <sheetViews>
    <sheetView topLeftCell="A285" workbookViewId="0">
      <selection activeCell="C317" sqref="C317"/>
    </sheetView>
  </sheetViews>
  <sheetFormatPr defaultRowHeight="14.4" x14ac:dyDescent="0.3"/>
  <cols>
    <col min="1" max="1" width="19.33203125" style="5" customWidth="1"/>
    <col min="2" max="2" width="29.33203125" style="9" customWidth="1"/>
    <col min="3" max="3" width="37.21875" style="9" customWidth="1"/>
    <col min="4" max="4" width="16.77734375" style="3" customWidth="1"/>
    <col min="5" max="5" width="16.77734375" customWidth="1"/>
    <col min="6" max="6" width="24.44140625" style="14" customWidth="1"/>
  </cols>
  <sheetData>
    <row r="1" spans="1:8" x14ac:dyDescent="0.3">
      <c r="A1" s="11" t="s">
        <v>592</v>
      </c>
      <c r="B1" s="11" t="s">
        <v>0</v>
      </c>
      <c r="C1" s="11" t="s">
        <v>605</v>
      </c>
      <c r="D1" s="13" t="s">
        <v>593</v>
      </c>
      <c r="E1" s="13" t="s">
        <v>594</v>
      </c>
    </row>
    <row r="2" spans="1:8" s="14" customFormat="1" hidden="1" x14ac:dyDescent="0.3">
      <c r="A2" s="2" t="s">
        <v>417</v>
      </c>
      <c r="B2" s="3" t="str">
        <f ca="1">INDIRECT("sources!B"&amp;MATCH(A2,sources!A1:A580,0))</f>
        <v>Varttala</v>
      </c>
      <c r="C2" s="3" t="str">
        <f ca="1">INDIRECT("sources!C"&amp;MATCH(A2,sources!A1:A580,0))</f>
        <v>Adjectives - Adjectives of Indefinite Degree</v>
      </c>
      <c r="D2" s="2">
        <v>139</v>
      </c>
      <c r="E2" s="21">
        <f>D2/75246</f>
        <v>1.8472742737155464E-3</v>
      </c>
      <c r="F2" s="3"/>
      <c r="G2" s="3"/>
      <c r="H2" s="22"/>
    </row>
    <row r="3" spans="1:8" s="14" customFormat="1" hidden="1" x14ac:dyDescent="0.3">
      <c r="A3" s="2" t="s">
        <v>416</v>
      </c>
      <c r="B3" s="3" t="str">
        <f ca="1">INDIRECT("sources!B"&amp;MATCH(A3,sources!A1:A580,0))</f>
        <v>Varttala</v>
      </c>
      <c r="C3" s="3" t="str">
        <f ca="1">INDIRECT("sources!C"&amp;MATCH(A3,sources!A1:A580,0))</f>
        <v>Adjectives - Adjectives of Indefinite Degree</v>
      </c>
      <c r="D3" s="2">
        <v>116</v>
      </c>
      <c r="E3" s="21">
        <f>D3/75246</f>
        <v>1.541610185259017E-3</v>
      </c>
    </row>
    <row r="4" spans="1:8" s="14" customFormat="1" hidden="1" x14ac:dyDescent="0.3">
      <c r="A4" s="2" t="s">
        <v>432</v>
      </c>
      <c r="B4" s="3" t="str">
        <f ca="1">INDIRECT("sources!B"&amp;MATCH(A4,sources!A1:A580,0))</f>
        <v>Varttala</v>
      </c>
      <c r="C4" s="3" t="str">
        <f ca="1">INDIRECT("sources!C"&amp;MATCH(A4,sources!A1:A580,0))</f>
        <v>Adjectives - Adjectives of Indefinite Degree</v>
      </c>
      <c r="D4" s="2">
        <v>81</v>
      </c>
      <c r="E4" s="21">
        <f>D4/75246</f>
        <v>1.0764691810860377E-3</v>
      </c>
    </row>
    <row r="5" spans="1:8" s="14" customFormat="1" hidden="1" x14ac:dyDescent="0.3">
      <c r="A5" s="2" t="s">
        <v>6</v>
      </c>
      <c r="B5" s="3" t="str">
        <f ca="1">INDIRECT("sources!B"&amp;MATCH(A5,sources!A1:A580,0))</f>
        <v>Jordan</v>
      </c>
      <c r="C5" s="3">
        <f ca="1">INDIRECT("sources!C"&amp;MATCH(A5,sources!A1:A580,0))</f>
        <v>0</v>
      </c>
      <c r="D5" s="2">
        <v>4794</v>
      </c>
      <c r="E5" s="21">
        <f>D5/75246</f>
        <v>6.3711027828721789E-2</v>
      </c>
      <c r="F5" s="3"/>
      <c r="G5" s="3"/>
      <c r="H5" s="22"/>
    </row>
    <row r="6" spans="1:8" s="14" customFormat="1" hidden="1" x14ac:dyDescent="0.3">
      <c r="A6" s="2" t="s">
        <v>2</v>
      </c>
      <c r="B6" s="3" t="str">
        <f ca="1">INDIRECT("sources!B"&amp;MATCH(A6,sources!A1:A580,0))</f>
        <v>Jordan</v>
      </c>
      <c r="C6" s="3">
        <f ca="1">INDIRECT("sources!C"&amp;MATCH(A6,sources!A1:A580,0))</f>
        <v>0</v>
      </c>
      <c r="D6" s="2">
        <v>4026</v>
      </c>
      <c r="E6" s="21">
        <f>D6/75246</f>
        <v>5.3504505222868988E-2</v>
      </c>
    </row>
    <row r="7" spans="1:8" s="14" customFormat="1" hidden="1" x14ac:dyDescent="0.3">
      <c r="A7" s="2" t="s">
        <v>419</v>
      </c>
      <c r="B7" s="3" t="str">
        <f ca="1">INDIRECT("sources!B"&amp;MATCH(A7,sources!A1:A580,0))</f>
        <v>Varttala</v>
      </c>
      <c r="C7" s="3" t="str">
        <f ca="1">INDIRECT("sources!C"&amp;MATCH(A7,sources!A1:A580,0))</f>
        <v>Adjectives - Adjectives of Indefinite Degree</v>
      </c>
      <c r="D7" s="2">
        <v>69</v>
      </c>
      <c r="E7" s="21">
        <f>D7/75246</f>
        <v>9.1699226536958779E-4</v>
      </c>
      <c r="F7" s="3"/>
      <c r="G7" s="3"/>
      <c r="H7" s="22"/>
    </row>
    <row r="8" spans="1:8" s="14" customFormat="1" hidden="1" x14ac:dyDescent="0.3">
      <c r="A8" s="2" t="s">
        <v>428</v>
      </c>
      <c r="B8" s="3" t="str">
        <f ca="1">INDIRECT("sources!B"&amp;MATCH(A8,sources!A1:A580,0))</f>
        <v>Varttala</v>
      </c>
      <c r="C8" s="3" t="str">
        <f ca="1">INDIRECT("sources!C"&amp;MATCH(A8,sources!A1:A580,0))</f>
        <v>Adjectives - Adjectives of Indefinite Degree</v>
      </c>
      <c r="D8" s="2">
        <v>62</v>
      </c>
      <c r="E8" s="21">
        <f>D8/75246</f>
        <v>8.2396406453499188E-4</v>
      </c>
      <c r="F8" s="3"/>
      <c r="G8" s="3"/>
      <c r="H8" s="22"/>
    </row>
    <row r="9" spans="1:8" s="14" customFormat="1" hidden="1" x14ac:dyDescent="0.3">
      <c r="A9" s="2" t="s">
        <v>4</v>
      </c>
      <c r="B9" s="3" t="str">
        <f ca="1">INDIRECT("sources!B"&amp;MATCH(A9,sources!A1:A580,0))</f>
        <v>Jordan</v>
      </c>
      <c r="C9" s="3">
        <f ca="1">INDIRECT("sources!C"&amp;MATCH(A9,sources!A1:A580,0))</f>
        <v>0</v>
      </c>
      <c r="D9" s="2">
        <v>2502</v>
      </c>
      <c r="E9" s="21">
        <f>D9/75246</f>
        <v>3.3250936926879832E-2</v>
      </c>
    </row>
    <row r="10" spans="1:8" s="14" customFormat="1" hidden="1" x14ac:dyDescent="0.3">
      <c r="A10" s="2" t="s">
        <v>68</v>
      </c>
      <c r="B10" s="3" t="str">
        <f ca="1">INDIRECT("sources!B"&amp;MATCH(A10,sources!A1:A580,0))</f>
        <v>Lakoff</v>
      </c>
      <c r="C10" s="3">
        <f ca="1">INDIRECT("sources!C"&amp;MATCH(A10,sources!A1:A580,0))</f>
        <v>0</v>
      </c>
      <c r="D10" s="2">
        <v>2449</v>
      </c>
      <c r="E10" s="21">
        <f>D10/75246</f>
        <v>3.2546580549132183E-2</v>
      </c>
    </row>
    <row r="11" spans="1:8" s="14" customFormat="1" hidden="1" x14ac:dyDescent="0.3">
      <c r="A11" s="2" t="s">
        <v>415</v>
      </c>
      <c r="B11" s="3" t="str">
        <f ca="1">INDIRECT("sources!B"&amp;MATCH(A11,sources!A1:A580,0))</f>
        <v>Varttala</v>
      </c>
      <c r="C11" s="3" t="str">
        <f ca="1">INDIRECT("sources!C"&amp;MATCH(A11,sources!A1:A580,0))</f>
        <v>Adjectives - Adjectives of Indefinite Degree</v>
      </c>
      <c r="D11" s="2">
        <v>57</v>
      </c>
      <c r="E11" s="21">
        <f>D11/75246</f>
        <v>7.5751534965313766E-4</v>
      </c>
    </row>
    <row r="12" spans="1:8" s="14" customFormat="1" hidden="1" x14ac:dyDescent="0.3">
      <c r="A12" s="2" t="s">
        <v>3</v>
      </c>
      <c r="B12" s="3" t="str">
        <f ca="1">INDIRECT("sources!B"&amp;MATCH(A12,sources!A1:A580,0))</f>
        <v>Jordan</v>
      </c>
      <c r="C12" s="3">
        <f ca="1">INDIRECT("sources!C"&amp;MATCH(A12,sources!A1:A580,0))</f>
        <v>0</v>
      </c>
      <c r="D12" s="2">
        <v>2168</v>
      </c>
      <c r="E12" s="21">
        <f>D12/75246</f>
        <v>2.8812162772771974E-2</v>
      </c>
    </row>
    <row r="13" spans="1:8" s="14" customFormat="1" hidden="1" x14ac:dyDescent="0.3">
      <c r="A13" s="2" t="s">
        <v>69</v>
      </c>
      <c r="B13" s="3" t="str">
        <f ca="1">INDIRECT("sources!B"&amp;MATCH(A13,sources!A1:A580,0))</f>
        <v>Lakoff</v>
      </c>
      <c r="C13" s="3">
        <f ca="1">INDIRECT("sources!C"&amp;MATCH(A13,sources!A1:A580,0))</f>
        <v>0</v>
      </c>
      <c r="D13" s="2">
        <v>2159</v>
      </c>
      <c r="E13" s="21">
        <f>D13/75246</f>
        <v>2.8692555085984638E-2</v>
      </c>
    </row>
    <row r="14" spans="1:8" s="14" customFormat="1" hidden="1" x14ac:dyDescent="0.3">
      <c r="A14" s="2" t="s">
        <v>7</v>
      </c>
      <c r="B14" s="3" t="str">
        <f ca="1">INDIRECT("sources!B"&amp;MATCH(A14,sources!A1:A580,0))</f>
        <v>Jordan</v>
      </c>
      <c r="C14" s="3">
        <f ca="1">INDIRECT("sources!C"&amp;MATCH(A14,sources!A1:A580,0))</f>
        <v>0</v>
      </c>
      <c r="D14" s="2">
        <v>2100</v>
      </c>
      <c r="E14" s="21">
        <f>D14/75246</f>
        <v>2.7908460250378759E-2</v>
      </c>
    </row>
    <row r="15" spans="1:8" s="14" customFormat="1" hidden="1" x14ac:dyDescent="0.3">
      <c r="A15" s="2" t="s">
        <v>412</v>
      </c>
      <c r="B15" s="3" t="str">
        <f ca="1">INDIRECT("sources!B"&amp;MATCH(A15,sources!A1:A580,0))</f>
        <v>Varttala</v>
      </c>
      <c r="C15" s="3" t="str">
        <f ca="1">INDIRECT("sources!C"&amp;MATCH(A15,sources!A1:A580,0))</f>
        <v>Adjectives - Adjectives of Indefinite Degree</v>
      </c>
      <c r="D15" s="2">
        <v>56</v>
      </c>
      <c r="E15" s="21">
        <f>D15/75246</f>
        <v>7.4422560667676682E-4</v>
      </c>
    </row>
    <row r="16" spans="1:8" s="14" customFormat="1" hidden="1" x14ac:dyDescent="0.3">
      <c r="A16" s="2" t="s">
        <v>18</v>
      </c>
      <c r="B16" s="3" t="str">
        <f ca="1">INDIRECT("sources!B"&amp;MATCH(A16,sources!A1:A580,0))</f>
        <v>Lakoff</v>
      </c>
      <c r="C16" s="3">
        <f ca="1">INDIRECT("sources!C"&amp;MATCH(A16,sources!A1:A580,0))</f>
        <v>0</v>
      </c>
      <c r="D16" s="2">
        <v>1253</v>
      </c>
      <c r="E16" s="21">
        <f>D16/75246</f>
        <v>1.6652047949392658E-2</v>
      </c>
    </row>
    <row r="17" spans="1:8" s="14" customFormat="1" hidden="1" x14ac:dyDescent="0.3">
      <c r="A17" s="2" t="s">
        <v>427</v>
      </c>
      <c r="B17" s="3" t="str">
        <f ca="1">INDIRECT("sources!B"&amp;MATCH(A17,sources!A1:A580,0))</f>
        <v>Varttala</v>
      </c>
      <c r="C17" s="3" t="str">
        <f ca="1">INDIRECT("sources!C"&amp;MATCH(A17,sources!A1:A580,0))</f>
        <v>Adjectives - Adjectives of Indefinite Degree</v>
      </c>
      <c r="D17" s="2">
        <v>30</v>
      </c>
      <c r="E17" s="21">
        <f>D17/75246</f>
        <v>3.986922892911251E-4</v>
      </c>
    </row>
    <row r="18" spans="1:8" s="14" customFormat="1" hidden="1" x14ac:dyDescent="0.3">
      <c r="A18" s="2" t="s">
        <v>430</v>
      </c>
      <c r="B18" s="3" t="str">
        <f ca="1">INDIRECT("sources!B"&amp;MATCH(A18,sources!A1:A580,0))</f>
        <v>Varttala</v>
      </c>
      <c r="C18" s="3" t="str">
        <f ca="1">INDIRECT("sources!C"&amp;MATCH(A18,sources!A1:A580,0))</f>
        <v>Adjectives - Adjectives of Indefinite Degree</v>
      </c>
      <c r="D18" s="2">
        <v>21</v>
      </c>
      <c r="E18" s="21">
        <f>D18/75246</f>
        <v>2.7908460250378756E-4</v>
      </c>
    </row>
    <row r="19" spans="1:8" s="14" customFormat="1" hidden="1" x14ac:dyDescent="0.3">
      <c r="A19" s="2" t="s">
        <v>30</v>
      </c>
      <c r="B19" s="3" t="str">
        <f ca="1">INDIRECT("sources!B"&amp;MATCH(A19,sources!A1:A580,0))</f>
        <v>Lakoff</v>
      </c>
      <c r="C19" s="3">
        <f ca="1">INDIRECT("sources!C"&amp;MATCH(A19,sources!A1:A580,0))</f>
        <v>0</v>
      </c>
      <c r="D19" s="2">
        <v>799</v>
      </c>
      <c r="E19" s="21">
        <f>D19/75246</f>
        <v>1.0618504638120299E-2</v>
      </c>
    </row>
    <row r="20" spans="1:8" s="14" customFormat="1" hidden="1" x14ac:dyDescent="0.3">
      <c r="A20" s="2" t="s">
        <v>418</v>
      </c>
      <c r="B20" s="3" t="str">
        <f ca="1">INDIRECT("sources!B"&amp;MATCH(A20,sources!A1:A580,0))</f>
        <v>Varttala</v>
      </c>
      <c r="C20" s="3" t="str">
        <f ca="1">INDIRECT("sources!C"&amp;MATCH(A20,sources!A1:A580,0))</f>
        <v>Adjectives - Adjectives of Indefinite Degree</v>
      </c>
      <c r="D20" s="2">
        <v>12</v>
      </c>
      <c r="E20" s="21">
        <f>D20/75246</f>
        <v>1.5947691571645004E-4</v>
      </c>
    </row>
    <row r="21" spans="1:8" s="14" customFormat="1" hidden="1" x14ac:dyDescent="0.3">
      <c r="A21" s="2" t="s">
        <v>425</v>
      </c>
      <c r="B21" s="3" t="str">
        <f ca="1">INDIRECT("sources!B"&amp;MATCH(A21,sources!A1:A580,0))</f>
        <v>Varttala</v>
      </c>
      <c r="C21" s="3" t="str">
        <f ca="1">INDIRECT("sources!C"&amp;MATCH(A21,sources!A1:A580,0))</f>
        <v>Adjectives - Adjectives of Indefinite Degree</v>
      </c>
      <c r="D21" s="2">
        <v>12</v>
      </c>
      <c r="E21" s="21">
        <f>D21/75246</f>
        <v>1.5947691571645004E-4</v>
      </c>
      <c r="F21" s="3"/>
      <c r="G21" s="3"/>
      <c r="H21" s="22"/>
    </row>
    <row r="22" spans="1:8" s="14" customFormat="1" hidden="1" x14ac:dyDescent="0.3">
      <c r="A22" s="2" t="s">
        <v>431</v>
      </c>
      <c r="B22" s="3" t="str">
        <f ca="1">INDIRECT("sources!B"&amp;MATCH(A22,sources!A1:A580,0))</f>
        <v>Varttala</v>
      </c>
      <c r="C22" s="3" t="str">
        <f ca="1">INDIRECT("sources!C"&amp;MATCH(A22,sources!A1:A580,0))</f>
        <v>Adjectives - Adjectives of Indefinite Degree</v>
      </c>
      <c r="D22" s="2">
        <v>7</v>
      </c>
      <c r="E22" s="21">
        <f>D22/75246</f>
        <v>9.3028200834595852E-5</v>
      </c>
      <c r="F22" s="3"/>
      <c r="G22" s="3"/>
      <c r="H22" s="22"/>
    </row>
    <row r="23" spans="1:8" s="14" customFormat="1" hidden="1" x14ac:dyDescent="0.3">
      <c r="A23" s="2" t="s">
        <v>14</v>
      </c>
      <c r="B23" s="3" t="str">
        <f ca="1">INDIRECT("sources!B"&amp;MATCH(A23,sources!A1:A580,0))</f>
        <v>Lakoff</v>
      </c>
      <c r="C23" s="3">
        <f ca="1">INDIRECT("sources!C"&amp;MATCH(A23,sources!A1:A580,0))</f>
        <v>0</v>
      </c>
      <c r="D23" s="2">
        <v>485</v>
      </c>
      <c r="E23" s="21">
        <f>D23/75246</f>
        <v>6.445525343539856E-3</v>
      </c>
      <c r="F23" s="3"/>
      <c r="G23" s="3"/>
      <c r="H23" s="22"/>
    </row>
    <row r="24" spans="1:8" s="14" customFormat="1" hidden="1" x14ac:dyDescent="0.3">
      <c r="A24" s="2" t="s">
        <v>434</v>
      </c>
      <c r="B24" s="3" t="str">
        <f ca="1">INDIRECT("sources!B"&amp;MATCH(A24,sources!A1:A580,0))</f>
        <v>Varttala</v>
      </c>
      <c r="C24" s="3" t="str">
        <f ca="1">INDIRECT("sources!C"&amp;MATCH(A24,sources!A1:A580,0))</f>
        <v>Adjectives - Adjectives of Indefinite Degree</v>
      </c>
      <c r="D24" s="2">
        <v>7</v>
      </c>
      <c r="E24" s="21">
        <f>D24/75246</f>
        <v>9.3028200834595852E-5</v>
      </c>
      <c r="F24" s="3"/>
      <c r="G24" s="3"/>
      <c r="H24" s="22"/>
    </row>
    <row r="25" spans="1:8" s="14" customFormat="1" hidden="1" x14ac:dyDescent="0.3">
      <c r="A25" s="2" t="s">
        <v>409</v>
      </c>
      <c r="B25" s="3" t="str">
        <f ca="1">INDIRECT("sources!B"&amp;MATCH(A25,sources!A1:A580,0))</f>
        <v>Varttala</v>
      </c>
      <c r="C25" s="3" t="str">
        <f ca="1">INDIRECT("sources!C"&amp;MATCH(A25,sources!A1:A580,0))</f>
        <v>Adjectives - Adjectives of Indefinite Degree</v>
      </c>
      <c r="D25" s="2">
        <v>5</v>
      </c>
      <c r="E25" s="21">
        <f>D25/75246</f>
        <v>6.6448714881854178E-5</v>
      </c>
      <c r="F25" s="3"/>
      <c r="G25" s="3"/>
      <c r="H25" s="22"/>
    </row>
    <row r="26" spans="1:8" s="14" customFormat="1" hidden="1" x14ac:dyDescent="0.3">
      <c r="A26" s="2" t="s">
        <v>414</v>
      </c>
      <c r="B26" s="3" t="str">
        <f ca="1">INDIRECT("sources!B"&amp;MATCH(A26,sources!A1:A580,0))</f>
        <v>Varttala</v>
      </c>
      <c r="C26" s="3" t="str">
        <f ca="1">INDIRECT("sources!C"&amp;MATCH(A26,sources!A1:A580,0))</f>
        <v>Adjectives - Adjectives of Indefinite Degree</v>
      </c>
      <c r="D26" s="2">
        <v>3</v>
      </c>
      <c r="E26" s="21">
        <f>D26/75246</f>
        <v>3.9869228929112511E-5</v>
      </c>
    </row>
    <row r="27" spans="1:8" s="14" customFormat="1" hidden="1" x14ac:dyDescent="0.3">
      <c r="A27" s="2" t="s">
        <v>424</v>
      </c>
      <c r="B27" s="3" t="str">
        <f ca="1">INDIRECT("sources!B"&amp;MATCH(A27,sources!A1:A580,0))</f>
        <v>Varttala</v>
      </c>
      <c r="C27" s="3" t="str">
        <f ca="1">INDIRECT("sources!C"&amp;MATCH(A27,sources!A1:A580,0))</f>
        <v>Adjectives - Adjectives of Indefinite Degree</v>
      </c>
      <c r="D27" s="2">
        <v>2</v>
      </c>
      <c r="E27" s="21">
        <f>D27/75246</f>
        <v>2.6579485952741674E-5</v>
      </c>
      <c r="F27" s="3"/>
      <c r="G27" s="3"/>
      <c r="H27" s="22"/>
    </row>
    <row r="28" spans="1:8" s="14" customFormat="1" hidden="1" x14ac:dyDescent="0.3">
      <c r="A28" s="2" t="s">
        <v>410</v>
      </c>
      <c r="B28" s="3" t="str">
        <f ca="1">INDIRECT("sources!B"&amp;MATCH(A28,sources!A1:A580,0))</f>
        <v>Varttala</v>
      </c>
      <c r="C28" s="3" t="str">
        <f ca="1">INDIRECT("sources!C"&amp;MATCH(A28,sources!A1:A580,0))</f>
        <v>Adjectives - Adjectives of Indefinite Degree</v>
      </c>
      <c r="D28" s="2">
        <v>1</v>
      </c>
      <c r="E28" s="21">
        <f>D28/75246</f>
        <v>1.3289742976370837E-5</v>
      </c>
      <c r="F28" s="3"/>
      <c r="G28" s="3"/>
      <c r="H28" s="22"/>
    </row>
    <row r="29" spans="1:8" s="14" customFormat="1" hidden="1" x14ac:dyDescent="0.3">
      <c r="A29" s="2" t="s">
        <v>10</v>
      </c>
      <c r="B29" s="3" t="str">
        <f ca="1">INDIRECT("sources!B"&amp;MATCH(A29,sources!A1:A580,0))</f>
        <v>Lakoff</v>
      </c>
      <c r="C29" s="3">
        <f ca="1">INDIRECT("sources!C"&amp;MATCH(A29,sources!A1:A580,0))</f>
        <v>0</v>
      </c>
      <c r="D29" s="2">
        <v>397</v>
      </c>
      <c r="E29" s="21">
        <f>D29/75246</f>
        <v>5.2760279616192226E-3</v>
      </c>
      <c r="F29" s="3"/>
      <c r="G29" s="3"/>
      <c r="H29" s="22"/>
    </row>
    <row r="30" spans="1:8" s="14" customFormat="1" hidden="1" x14ac:dyDescent="0.3">
      <c r="A30" s="2" t="s">
        <v>422</v>
      </c>
      <c r="B30" s="3" t="str">
        <f ca="1">INDIRECT("sources!B"&amp;MATCH(A30,sources!A1:A580,0))</f>
        <v>Varttala</v>
      </c>
      <c r="C30" s="3" t="str">
        <f ca="1">INDIRECT("sources!C"&amp;MATCH(A30,sources!A1:A580,0))</f>
        <v>Adjectives - Adjectives of Indefinite Degree</v>
      </c>
      <c r="D30" s="2">
        <v>1</v>
      </c>
      <c r="E30" s="21">
        <f>D30/75246</f>
        <v>1.3289742976370837E-5</v>
      </c>
      <c r="F30" s="3"/>
      <c r="G30" s="3"/>
      <c r="H30" s="22"/>
    </row>
    <row r="31" spans="1:8" s="14" customFormat="1" hidden="1" x14ac:dyDescent="0.3">
      <c r="A31" s="2" t="s">
        <v>423</v>
      </c>
      <c r="B31" s="3" t="str">
        <f ca="1">INDIRECT("sources!B"&amp;MATCH(A31,sources!A1:A580,0))</f>
        <v>Varttala</v>
      </c>
      <c r="C31" s="3" t="str">
        <f ca="1">INDIRECT("sources!C"&amp;MATCH(A31,sources!A1:A580,0))</f>
        <v>Adjectives - Adjectives of Indefinite Degree</v>
      </c>
      <c r="D31" s="2">
        <v>1</v>
      </c>
      <c r="E31" s="21">
        <f>D31/75246</f>
        <v>1.3289742976370837E-5</v>
      </c>
    </row>
    <row r="32" spans="1:8" s="14" customFormat="1" hidden="1" x14ac:dyDescent="0.3">
      <c r="A32" s="2" t="s">
        <v>437</v>
      </c>
      <c r="B32" s="3" t="str">
        <f ca="1">INDIRECT("sources!B"&amp;MATCH(A32,sources!A1:A580,0))</f>
        <v>Varttala</v>
      </c>
      <c r="C32" s="3" t="str">
        <f ca="1">INDIRECT("sources!C"&amp;MATCH(A32,sources!A1:A580,0))</f>
        <v>Adjectives - Approximative Adjectives</v>
      </c>
      <c r="D32" s="2">
        <v>144</v>
      </c>
      <c r="E32" s="21">
        <f>D32/75246</f>
        <v>1.9137229885974004E-3</v>
      </c>
      <c r="F32" s="3"/>
      <c r="G32" s="3"/>
      <c r="H32" s="22"/>
    </row>
    <row r="33" spans="1:8" s="14" customFormat="1" hidden="1" x14ac:dyDescent="0.3">
      <c r="A33" s="2" t="s">
        <v>441</v>
      </c>
      <c r="B33" s="3" t="str">
        <f ca="1">INDIRECT("sources!B"&amp;MATCH(A33,sources!A1:A580,0))</f>
        <v>Varttala</v>
      </c>
      <c r="C33" s="3" t="str">
        <f ca="1">INDIRECT("sources!C"&amp;MATCH(A33,sources!A1:A580,0))</f>
        <v>Adjectives - Approximative Adjectives</v>
      </c>
      <c r="D33" s="2">
        <v>108</v>
      </c>
      <c r="E33" s="21">
        <f>D33/75246</f>
        <v>1.4352922414480505E-3</v>
      </c>
      <c r="F33" s="3"/>
      <c r="G33" s="3"/>
      <c r="H33" s="22"/>
    </row>
    <row r="34" spans="1:8" s="14" customFormat="1" hidden="1" x14ac:dyDescent="0.3">
      <c r="A34" s="2" t="s">
        <v>438</v>
      </c>
      <c r="B34" s="3" t="str">
        <f ca="1">INDIRECT("sources!B"&amp;MATCH(A34,sources!A1:A580,0))</f>
        <v>Varttala</v>
      </c>
      <c r="C34" s="3" t="str">
        <f ca="1">INDIRECT("sources!C"&amp;MATCH(A34,sources!A1:A580,0))</f>
        <v>Adjectives - Approximative Adjectives</v>
      </c>
      <c r="D34" s="2">
        <v>3</v>
      </c>
      <c r="E34" s="21">
        <f>D34/75246</f>
        <v>3.9869228929112511E-5</v>
      </c>
      <c r="F34" s="3"/>
      <c r="G34" s="3"/>
      <c r="H34" s="22"/>
    </row>
    <row r="35" spans="1:8" s="14" customFormat="1" hidden="1" x14ac:dyDescent="0.3">
      <c r="A35" s="2" t="s">
        <v>440</v>
      </c>
      <c r="B35" s="3" t="str">
        <f ca="1">INDIRECT("sources!B"&amp;MATCH(A35,sources!A1:A580,0))</f>
        <v>Varttala</v>
      </c>
      <c r="C35" s="3" t="str">
        <f ca="1">INDIRECT("sources!C"&amp;MATCH(A35,sources!A1:A580,0))</f>
        <v>Adjectives - Approximative Adjectives</v>
      </c>
      <c r="D35" s="2">
        <v>2</v>
      </c>
      <c r="E35" s="21">
        <f>D35/75246</f>
        <v>2.6579485952741674E-5</v>
      </c>
    </row>
    <row r="36" spans="1:8" s="14" customFormat="1" hidden="1" x14ac:dyDescent="0.3">
      <c r="A36" s="2" t="s">
        <v>390</v>
      </c>
      <c r="B36" s="3" t="str">
        <f ca="1">INDIRECT("sources!B"&amp;MATCH(A36,sources!A1:A580,0))</f>
        <v>Varttala</v>
      </c>
      <c r="C36" s="3" t="str">
        <f ca="1">INDIRECT("sources!C"&amp;MATCH(A36,sources!A1:A580,0))</f>
        <v>Adverbs - Adverbs of Indefinite Degree</v>
      </c>
      <c r="D36" s="2">
        <v>108</v>
      </c>
      <c r="E36" s="21">
        <f>D36/75246</f>
        <v>1.4352922414480505E-3</v>
      </c>
      <c r="F36" s="3"/>
      <c r="G36" s="3"/>
      <c r="H36" s="22"/>
    </row>
    <row r="37" spans="1:8" s="14" customFormat="1" hidden="1" x14ac:dyDescent="0.3">
      <c r="A37" s="2" t="s">
        <v>394</v>
      </c>
      <c r="B37" s="3" t="str">
        <f ca="1">INDIRECT("sources!B"&amp;MATCH(A37,sources!A1:A580,0))</f>
        <v>Varttala</v>
      </c>
      <c r="C37" s="3" t="str">
        <f ca="1">INDIRECT("sources!C"&amp;MATCH(A37,sources!A1:A580,0))</f>
        <v>Adverbs - Adverbs of Indefinite Degree</v>
      </c>
      <c r="D37" s="2">
        <v>76</v>
      </c>
      <c r="E37" s="21">
        <f>D37/75246</f>
        <v>1.0100204662041837E-3</v>
      </c>
      <c r="F37" s="3"/>
      <c r="G37" s="3"/>
      <c r="H37" s="22"/>
    </row>
    <row r="38" spans="1:8" s="14" customFormat="1" hidden="1" x14ac:dyDescent="0.3">
      <c r="A38" s="2" t="s">
        <v>395</v>
      </c>
      <c r="B38" s="3" t="str">
        <f ca="1">INDIRECT("sources!B"&amp;MATCH(A38,sources!A1:A580,0))</f>
        <v>Varttala</v>
      </c>
      <c r="C38" s="3" t="str">
        <f ca="1">INDIRECT("sources!C"&amp;MATCH(A38,sources!A1:A580,0))</f>
        <v>Adverbs - Adverbs of Indefinite Degree</v>
      </c>
      <c r="D38" s="2">
        <v>29</v>
      </c>
      <c r="E38" s="21">
        <f>D38/75246</f>
        <v>3.8540254631475425E-4</v>
      </c>
      <c r="F38" s="3"/>
      <c r="G38" s="3"/>
      <c r="H38" s="22"/>
    </row>
    <row r="39" spans="1:8" s="14" customFormat="1" hidden="1" x14ac:dyDescent="0.3">
      <c r="A39" s="2" t="s">
        <v>392</v>
      </c>
      <c r="B39" s="3" t="str">
        <f ca="1">INDIRECT("sources!B"&amp;MATCH(A39,sources!A1:A580,0))</f>
        <v>Varttala</v>
      </c>
      <c r="C39" s="3" t="str">
        <f ca="1">INDIRECT("sources!C"&amp;MATCH(A39,sources!A1:A580,0))</f>
        <v>Adverbs - Adverbs of Indefinite Degree</v>
      </c>
      <c r="D39" s="2">
        <v>13</v>
      </c>
      <c r="E39" s="21">
        <f>D39/75246</f>
        <v>1.7276665869282089E-4</v>
      </c>
    </row>
    <row r="40" spans="1:8" s="14" customFormat="1" hidden="1" x14ac:dyDescent="0.3">
      <c r="A40" s="2" t="s">
        <v>31</v>
      </c>
      <c r="B40" s="3" t="str">
        <f ca="1">INDIRECT("sources!B"&amp;MATCH(A40,sources!A1:A580,0))</f>
        <v>Lakoff</v>
      </c>
      <c r="C40" s="3">
        <f ca="1">INDIRECT("sources!C"&amp;MATCH(A40,sources!A1:A580,0))</f>
        <v>0</v>
      </c>
      <c r="D40" s="2">
        <v>209</v>
      </c>
      <c r="E40" s="21">
        <f>D40/75246</f>
        <v>2.7775562820615048E-3</v>
      </c>
      <c r="F40" s="3"/>
      <c r="G40" s="3"/>
      <c r="H40" s="22"/>
    </row>
    <row r="41" spans="1:8" s="14" customFormat="1" hidden="1" x14ac:dyDescent="0.3">
      <c r="A41" s="2" t="s">
        <v>24</v>
      </c>
      <c r="B41" s="3" t="str">
        <f ca="1">INDIRECT("sources!B"&amp;MATCH(A41,sources!A1:A580,0))</f>
        <v>Lakoff</v>
      </c>
      <c r="C41" s="3">
        <f ca="1">INDIRECT("sources!C"&amp;MATCH(A41,sources!A1:A580,0))</f>
        <v>0</v>
      </c>
      <c r="D41" s="2">
        <v>200</v>
      </c>
      <c r="E41" s="21">
        <f>D41/75246</f>
        <v>2.6579485952741675E-3</v>
      </c>
      <c r="F41" s="3"/>
      <c r="G41" s="3"/>
      <c r="H41" s="22"/>
    </row>
    <row r="42" spans="1:8" s="14" customFormat="1" hidden="1" x14ac:dyDescent="0.3">
      <c r="A42" s="2" t="s">
        <v>385</v>
      </c>
      <c r="B42" s="3" t="str">
        <f ca="1">INDIRECT("sources!B"&amp;MATCH(A42,sources!A1:A580,0))</f>
        <v>Varttala</v>
      </c>
      <c r="C42" s="3" t="str">
        <f ca="1">INDIRECT("sources!C"&amp;MATCH(A42,sources!A1:A580,0))</f>
        <v>Adverbs - Adverbs of Indefinite Degree</v>
      </c>
      <c r="D42" s="2">
        <v>11</v>
      </c>
      <c r="E42" s="21">
        <f>D42/75246</f>
        <v>1.461871727400792E-4</v>
      </c>
      <c r="F42" s="3"/>
      <c r="G42" s="3"/>
      <c r="H42" s="22"/>
    </row>
    <row r="43" spans="1:8" s="14" customFormat="1" hidden="1" x14ac:dyDescent="0.3">
      <c r="A43" s="2" t="s">
        <v>377</v>
      </c>
      <c r="B43" s="3" t="str">
        <f ca="1">INDIRECT("sources!B"&amp;MATCH(A43,sources!A1:A580,0))</f>
        <v>Varttala</v>
      </c>
      <c r="C43" s="3" t="str">
        <f ca="1">INDIRECT("sources!C"&amp;MATCH(A43,sources!A1:A580,0))</f>
        <v>Adverbs - Adverbs of Indefinite Degree</v>
      </c>
      <c r="D43" s="2">
        <v>10</v>
      </c>
      <c r="E43" s="21">
        <f>D43/75246</f>
        <v>1.3289742976370836E-4</v>
      </c>
      <c r="F43" s="3"/>
      <c r="G43" s="3"/>
      <c r="H43" s="22"/>
    </row>
    <row r="44" spans="1:8" s="14" customFormat="1" hidden="1" x14ac:dyDescent="0.3">
      <c r="A44" s="2" t="s">
        <v>380</v>
      </c>
      <c r="B44" s="3" t="str">
        <f ca="1">INDIRECT("sources!B"&amp;MATCH(A44,sources!A1:A580,0))</f>
        <v>Varttala</v>
      </c>
      <c r="C44" s="3" t="str">
        <f ca="1">INDIRECT("sources!C"&amp;MATCH(A44,sources!A1:A580,0))</f>
        <v>Adverbs - Adverbs of Indefinite Degree</v>
      </c>
      <c r="D44" s="2">
        <v>10</v>
      </c>
      <c r="E44" s="21">
        <f>D44/75246</f>
        <v>1.3289742976370836E-4</v>
      </c>
      <c r="F44" s="3"/>
      <c r="G44" s="3"/>
      <c r="H44" s="22"/>
    </row>
    <row r="45" spans="1:8" s="14" customFormat="1" hidden="1" x14ac:dyDescent="0.3">
      <c r="A45" s="2" t="s">
        <v>393</v>
      </c>
      <c r="B45" s="3" t="str">
        <f ca="1">INDIRECT("sources!B"&amp;MATCH(A45,sources!A1:A580,0))</f>
        <v>Varttala</v>
      </c>
      <c r="C45" s="3" t="str">
        <f ca="1">INDIRECT("sources!C"&amp;MATCH(A45,sources!A1:A580,0))</f>
        <v>Adverbs - Adverbs of Indefinite Degree</v>
      </c>
      <c r="D45" s="2">
        <v>8</v>
      </c>
      <c r="E45" s="21">
        <f>D45/75246</f>
        <v>1.063179438109667E-4</v>
      </c>
      <c r="F45" s="3"/>
      <c r="G45" s="3"/>
      <c r="H45" s="22"/>
    </row>
    <row r="46" spans="1:8" s="14" customFormat="1" hidden="1" x14ac:dyDescent="0.3">
      <c r="A46" s="2" t="s">
        <v>19</v>
      </c>
      <c r="B46" s="3" t="str">
        <f ca="1">INDIRECT("sources!B"&amp;MATCH(A46,sources!A1:A580,0))</f>
        <v>Lakoff</v>
      </c>
      <c r="C46" s="3">
        <f ca="1">INDIRECT("sources!C"&amp;MATCH(A46,sources!A1:A580,0))</f>
        <v>0</v>
      </c>
      <c r="D46" s="2">
        <v>153</v>
      </c>
      <c r="E46" s="21">
        <f>D46/75246</f>
        <v>2.033330675384738E-3</v>
      </c>
      <c r="F46" s="3"/>
      <c r="G46" s="3"/>
      <c r="H46" s="22"/>
    </row>
    <row r="47" spans="1:8" s="14" customFormat="1" hidden="1" x14ac:dyDescent="0.3">
      <c r="A47" s="2" t="s">
        <v>20</v>
      </c>
      <c r="B47" s="3" t="str">
        <f ca="1">INDIRECT("sources!B"&amp;MATCH(A47,sources!A1:A580,0))</f>
        <v>Lakoff</v>
      </c>
      <c r="C47" s="3">
        <f ca="1">INDIRECT("sources!C"&amp;MATCH(A47,sources!A1:A580,0))</f>
        <v>0</v>
      </c>
      <c r="D47" s="2">
        <v>153</v>
      </c>
      <c r="E47" s="21">
        <f>D47/75246</f>
        <v>2.033330675384738E-3</v>
      </c>
      <c r="F47" s="3"/>
      <c r="G47" s="3"/>
      <c r="H47" s="22"/>
    </row>
    <row r="48" spans="1:8" s="14" customFormat="1" hidden="1" x14ac:dyDescent="0.3">
      <c r="A48" s="2" t="s">
        <v>398</v>
      </c>
      <c r="B48" s="3" t="str">
        <f ca="1">INDIRECT("sources!B"&amp;MATCH(A48,sources!A1:A580,0))</f>
        <v>Varttala</v>
      </c>
      <c r="C48" s="3" t="str">
        <f ca="1">INDIRECT("sources!C"&amp;MATCH(A48,sources!A1:A580,0))</f>
        <v>Adverbs - Adverbs of Indefinite Degree</v>
      </c>
      <c r="D48" s="2">
        <v>5</v>
      </c>
      <c r="E48" s="21">
        <f>D48/75246</f>
        <v>6.6448714881854178E-5</v>
      </c>
      <c r="F48" s="3"/>
      <c r="G48" s="3"/>
      <c r="H48" s="22"/>
    </row>
    <row r="49" spans="1:8" s="14" customFormat="1" hidden="1" x14ac:dyDescent="0.3">
      <c r="A49" s="2" t="s">
        <v>1</v>
      </c>
      <c r="B49" s="3" t="str">
        <f ca="1">INDIRECT("sources!B"&amp;MATCH(A49,sources!A1:A580,0))</f>
        <v>Jordan</v>
      </c>
      <c r="C49" s="3">
        <f ca="1">INDIRECT("sources!C"&amp;MATCH(A49,sources!A1:A580,0))</f>
        <v>0</v>
      </c>
      <c r="D49" s="2">
        <v>149</v>
      </c>
      <c r="E49" s="21">
        <f>D49/75246</f>
        <v>1.9801717034792546E-3</v>
      </c>
      <c r="F49" s="3"/>
      <c r="G49" s="3"/>
      <c r="H49" s="22"/>
    </row>
    <row r="50" spans="1:8" s="14" customFormat="1" hidden="1" x14ac:dyDescent="0.3">
      <c r="A50" s="2" t="s">
        <v>379</v>
      </c>
      <c r="B50" s="3" t="str">
        <f ca="1">INDIRECT("sources!B"&amp;MATCH(A50,sources!A1:A580,0))</f>
        <v>Varttala</v>
      </c>
      <c r="C50" s="3" t="str">
        <f ca="1">INDIRECT("sources!C"&amp;MATCH(A50,sources!A1:A580,0))</f>
        <v>Adverbs - Adverbs of Indefinite Degree</v>
      </c>
      <c r="D50" s="2">
        <v>4</v>
      </c>
      <c r="E50" s="21">
        <f>D50/75246</f>
        <v>5.3158971905483348E-5</v>
      </c>
      <c r="F50" s="3"/>
      <c r="G50" s="3"/>
      <c r="H50" s="22"/>
    </row>
    <row r="51" spans="1:8" s="14" customFormat="1" hidden="1" x14ac:dyDescent="0.3">
      <c r="A51" s="2" t="s">
        <v>396</v>
      </c>
      <c r="B51" s="3" t="str">
        <f ca="1">INDIRECT("sources!B"&amp;MATCH(A51,sources!A1:A580,0))</f>
        <v>Varttala</v>
      </c>
      <c r="C51" s="3" t="str">
        <f ca="1">INDIRECT("sources!C"&amp;MATCH(A51,sources!A1:A580,0))</f>
        <v>Adverbs - Adverbs of Indefinite Degree</v>
      </c>
      <c r="D51" s="2">
        <v>4</v>
      </c>
      <c r="E51" s="21">
        <f>D51/75246</f>
        <v>5.3158971905483348E-5</v>
      </c>
      <c r="F51" s="3"/>
      <c r="G51" s="3"/>
      <c r="H51" s="22"/>
    </row>
    <row r="52" spans="1:8" s="14" customFormat="1" hidden="1" x14ac:dyDescent="0.3">
      <c r="A52" s="2" t="s">
        <v>386</v>
      </c>
      <c r="B52" s="3" t="str">
        <f ca="1">INDIRECT("sources!B"&amp;MATCH(A52,sources!A1:A580,0))</f>
        <v>Varttala</v>
      </c>
      <c r="C52" s="3" t="str">
        <f ca="1">INDIRECT("sources!C"&amp;MATCH(A52,sources!A1:A580,0))</f>
        <v>Adverbs - Adverbs of Indefinite Degree</v>
      </c>
      <c r="D52" s="2">
        <v>3</v>
      </c>
      <c r="E52" s="21">
        <f>D52/75246</f>
        <v>3.9869228929112511E-5</v>
      </c>
      <c r="F52" s="3"/>
      <c r="G52" s="3"/>
      <c r="H52" s="22"/>
    </row>
    <row r="53" spans="1:8" s="14" customFormat="1" hidden="1" x14ac:dyDescent="0.3">
      <c r="A53" s="2" t="s">
        <v>391</v>
      </c>
      <c r="B53" s="3" t="str">
        <f ca="1">INDIRECT("sources!B"&amp;MATCH(A53,sources!A1:A580,0))</f>
        <v>Varttala</v>
      </c>
      <c r="C53" s="3" t="str">
        <f ca="1">INDIRECT("sources!C"&amp;MATCH(A53,sources!A1:A580,0))</f>
        <v>Adverbs - Adverbs of Indefinite Degree</v>
      </c>
      <c r="D53" s="2">
        <v>3</v>
      </c>
      <c r="E53" s="21">
        <f>D53/75246</f>
        <v>3.9869228929112511E-5</v>
      </c>
      <c r="F53" s="3"/>
      <c r="G53" s="3"/>
      <c r="H53" s="22"/>
    </row>
    <row r="54" spans="1:8" s="14" customFormat="1" hidden="1" x14ac:dyDescent="0.3">
      <c r="A54" s="2" t="s">
        <v>37</v>
      </c>
      <c r="B54" s="3" t="str">
        <f ca="1">INDIRECT("sources!B"&amp;MATCH(A54,sources!A1:A580,0))</f>
        <v>Lakoff</v>
      </c>
      <c r="C54" s="3">
        <f ca="1">INDIRECT("sources!C"&amp;MATCH(A54,sources!A1:A580,0))</f>
        <v>0</v>
      </c>
      <c r="D54" s="2">
        <v>123</v>
      </c>
      <c r="E54" s="21">
        <f>D54/75246</f>
        <v>1.6346383860936129E-3</v>
      </c>
      <c r="F54" s="3"/>
      <c r="G54" s="3"/>
      <c r="H54" s="22"/>
    </row>
    <row r="55" spans="1:8" s="14" customFormat="1" hidden="1" x14ac:dyDescent="0.3">
      <c r="A55" s="2" t="s">
        <v>374</v>
      </c>
      <c r="B55" s="3" t="str">
        <f ca="1">INDIRECT("sources!B"&amp;MATCH(A55,sources!A1:A580,0))</f>
        <v>Varttala</v>
      </c>
      <c r="C55" s="3" t="str">
        <f ca="1">INDIRECT("sources!C"&amp;MATCH(A55,sources!A1:A580,0))</f>
        <v>Adverbs - Adverbs of Indefinite Degree</v>
      </c>
      <c r="D55" s="2">
        <v>2</v>
      </c>
      <c r="E55" s="21">
        <f>D55/75246</f>
        <v>2.6579485952741674E-5</v>
      </c>
      <c r="F55" s="3"/>
      <c r="G55" s="3"/>
      <c r="H55" s="22"/>
    </row>
    <row r="56" spans="1:8" s="14" customFormat="1" hidden="1" x14ac:dyDescent="0.3">
      <c r="A56" s="2" t="s">
        <v>17</v>
      </c>
      <c r="B56" s="3" t="str">
        <f ca="1">INDIRECT("sources!B"&amp;MATCH(A56,sources!A1:A580,0))</f>
        <v>Lakoff</v>
      </c>
      <c r="C56" s="3">
        <f ca="1">INDIRECT("sources!C"&amp;MATCH(A56,sources!A1:A580,0))</f>
        <v>0</v>
      </c>
      <c r="D56" s="2">
        <v>119</v>
      </c>
      <c r="E56" s="21">
        <f>D56/75246</f>
        <v>1.5814794141881295E-3</v>
      </c>
      <c r="F56" s="3"/>
      <c r="G56" s="3"/>
      <c r="H56" s="22"/>
    </row>
    <row r="57" spans="1:8" s="14" customFormat="1" hidden="1" x14ac:dyDescent="0.3">
      <c r="A57" s="2" t="s">
        <v>378</v>
      </c>
      <c r="B57" s="3" t="str">
        <f ca="1">INDIRECT("sources!B"&amp;MATCH(A57,sources!A1:A580,0))</f>
        <v>Varttala</v>
      </c>
      <c r="C57" s="3" t="str">
        <f ca="1">INDIRECT("sources!C"&amp;MATCH(A57,sources!A1:A580,0))</f>
        <v>Adverbs - Adverbs of Indefinite Degree</v>
      </c>
      <c r="D57" s="2">
        <v>2</v>
      </c>
      <c r="E57" s="21">
        <f>D57/75246</f>
        <v>2.6579485952741674E-5</v>
      </c>
      <c r="F57" s="3"/>
      <c r="G57" s="3"/>
      <c r="H57" s="22"/>
    </row>
    <row r="58" spans="1:8" s="14" customFormat="1" hidden="1" x14ac:dyDescent="0.3">
      <c r="A58" s="2" t="s">
        <v>389</v>
      </c>
      <c r="B58" s="3" t="str">
        <f ca="1">INDIRECT("sources!B"&amp;MATCH(A58,sources!A1:A580,0))</f>
        <v>Varttala</v>
      </c>
      <c r="C58" s="3" t="str">
        <f ca="1">INDIRECT("sources!C"&amp;MATCH(A58,sources!A1:A580,0))</f>
        <v>Adverbs - Adverbs of Indefinite Degree</v>
      </c>
      <c r="D58" s="2">
        <v>2</v>
      </c>
      <c r="E58" s="21">
        <f>D58/75246</f>
        <v>2.6579485952741674E-5</v>
      </c>
      <c r="F58" s="3"/>
      <c r="G58" s="3"/>
      <c r="H58" s="22"/>
    </row>
    <row r="59" spans="1:8" s="14" customFormat="1" hidden="1" x14ac:dyDescent="0.3">
      <c r="A59" s="2" t="s">
        <v>404</v>
      </c>
      <c r="B59" s="3" t="str">
        <f ca="1">INDIRECT("sources!B"&amp;MATCH(A59,sources!A1:A580,0))</f>
        <v>Varttala</v>
      </c>
      <c r="C59" s="3" t="str">
        <f ca="1">INDIRECT("sources!C"&amp;MATCH(A59,sources!A1:A580,0))</f>
        <v>Adverbs - Approximative Adverbs</v>
      </c>
      <c r="D59" s="2">
        <v>3383</v>
      </c>
      <c r="E59" s="21">
        <f>D59/75246</f>
        <v>4.4959200489062538E-2</v>
      </c>
      <c r="F59" s="3"/>
      <c r="G59" s="3"/>
      <c r="H59" s="22"/>
    </row>
    <row r="60" spans="1:8" s="14" customFormat="1" hidden="1" x14ac:dyDescent="0.3">
      <c r="A60" s="2" t="s">
        <v>400</v>
      </c>
      <c r="B60" s="3" t="str">
        <f ca="1">INDIRECT("sources!B"&amp;MATCH(A60,sources!A1:A580,0))</f>
        <v>Varttala</v>
      </c>
      <c r="C60" s="3" t="str">
        <f ca="1">INDIRECT("sources!C"&amp;MATCH(A60,sources!A1:A580,0))</f>
        <v>Adverbs - Approximative Adverbs</v>
      </c>
      <c r="D60" s="2">
        <v>1777</v>
      </c>
      <c r="E60" s="21">
        <f>D60/75246</f>
        <v>2.3615873269010976E-2</v>
      </c>
      <c r="F60" s="3"/>
      <c r="G60" s="3"/>
      <c r="H60" s="22"/>
    </row>
    <row r="61" spans="1:8" s="14" customFormat="1" hidden="1" x14ac:dyDescent="0.3">
      <c r="A61" s="2" t="s">
        <v>406</v>
      </c>
      <c r="B61" s="3" t="str">
        <f ca="1">INDIRECT("sources!B"&amp;MATCH(A61,sources!A1:A580,0))</f>
        <v>Varttala</v>
      </c>
      <c r="C61" s="3" t="str">
        <f ca="1">INDIRECT("sources!C"&amp;MATCH(A61,sources!A1:A580,0))</f>
        <v>Adverbs - Approximative Adverbs</v>
      </c>
      <c r="D61" s="2">
        <v>671</v>
      </c>
      <c r="E61" s="21">
        <f>D61/75246</f>
        <v>8.9174175371448325E-3</v>
      </c>
      <c r="F61" s="3"/>
      <c r="G61" s="3"/>
      <c r="H61" s="22"/>
    </row>
    <row r="62" spans="1:8" s="14" customFormat="1" hidden="1" x14ac:dyDescent="0.3">
      <c r="A62" s="2" t="s">
        <v>402</v>
      </c>
      <c r="B62" s="3" t="str">
        <f ca="1">INDIRECT("sources!B"&amp;MATCH(A62,sources!A1:A580,0))</f>
        <v>Varttala</v>
      </c>
      <c r="C62" s="3" t="str">
        <f ca="1">INDIRECT("sources!C"&amp;MATCH(A62,sources!A1:A580,0))</f>
        <v>Adverbs - Approximative Adverbs</v>
      </c>
      <c r="D62" s="2">
        <v>456</v>
      </c>
      <c r="E62" s="21">
        <f>D62/75246</f>
        <v>6.0601227972251013E-3</v>
      </c>
      <c r="F62" s="3"/>
      <c r="G62" s="3"/>
      <c r="H62" s="22"/>
    </row>
    <row r="63" spans="1:8" s="14" customFormat="1" hidden="1" x14ac:dyDescent="0.3">
      <c r="A63" s="2" t="s">
        <v>52</v>
      </c>
      <c r="B63" s="3" t="str">
        <f ca="1">INDIRECT("sources!B"&amp;MATCH(A63,sources!A1:A580,0))</f>
        <v>Lakoff</v>
      </c>
      <c r="C63" s="3">
        <f ca="1">INDIRECT("sources!C"&amp;MATCH(A63,sources!A1:A580,0))</f>
        <v>0</v>
      </c>
      <c r="D63" s="2">
        <v>91</v>
      </c>
      <c r="E63" s="21">
        <f>D63/75246</f>
        <v>1.2093666108497461E-3</v>
      </c>
      <c r="F63" s="3"/>
      <c r="G63" s="3"/>
      <c r="H63" s="22"/>
    </row>
    <row r="64" spans="1:8" s="14" customFormat="1" hidden="1" x14ac:dyDescent="0.3">
      <c r="A64" s="2" t="s">
        <v>405</v>
      </c>
      <c r="B64" s="3" t="str">
        <f ca="1">INDIRECT("sources!B"&amp;MATCH(A64,sources!A1:A580,0))</f>
        <v>Varttala</v>
      </c>
      <c r="C64" s="3" t="str">
        <f ca="1">INDIRECT("sources!C"&amp;MATCH(A64,sources!A1:A580,0))</f>
        <v>Adverbs - Approximative Adverbs</v>
      </c>
      <c r="D64" s="2">
        <v>10</v>
      </c>
      <c r="E64" s="21">
        <f>D64/75246</f>
        <v>1.3289742976370836E-4</v>
      </c>
      <c r="F64" s="3"/>
      <c r="G64" s="3"/>
      <c r="H64" s="22"/>
    </row>
    <row r="65" spans="1:8" s="14" customFormat="1" hidden="1" x14ac:dyDescent="0.3">
      <c r="A65" s="2" t="s">
        <v>401</v>
      </c>
      <c r="B65" s="3" t="str">
        <f ca="1">INDIRECT("sources!B"&amp;MATCH(A65,sources!A1:A580,0))</f>
        <v>Varttala</v>
      </c>
      <c r="C65" s="3" t="str">
        <f ca="1">INDIRECT("sources!C"&amp;MATCH(A65,sources!A1:A580,0))</f>
        <v>Adverbs - Approximative Adverbs</v>
      </c>
      <c r="D65" s="2">
        <v>3</v>
      </c>
      <c r="E65" s="21">
        <f>D65/75246</f>
        <v>3.9869228929112511E-5</v>
      </c>
      <c r="F65" s="3"/>
      <c r="G65" s="3"/>
      <c r="H65" s="22"/>
    </row>
    <row r="66" spans="1:8" s="14" customFormat="1" hidden="1" x14ac:dyDescent="0.3">
      <c r="A66" s="2" t="s">
        <v>22</v>
      </c>
      <c r="B66" s="3" t="str">
        <f ca="1">INDIRECT("sources!B"&amp;MATCH(A66,sources!A1:A580,0))</f>
        <v>Lakoff</v>
      </c>
      <c r="C66" s="3">
        <f ca="1">INDIRECT("sources!C"&amp;MATCH(A66,sources!A1:A580,0))</f>
        <v>0</v>
      </c>
      <c r="D66" s="2">
        <v>78</v>
      </c>
      <c r="E66" s="21">
        <f>D66/75246</f>
        <v>1.0365999521569254E-3</v>
      </c>
      <c r="F66" s="3"/>
      <c r="G66" s="3"/>
      <c r="H66" s="22"/>
    </row>
    <row r="67" spans="1:8" s="14" customFormat="1" hidden="1" x14ac:dyDescent="0.3">
      <c r="A67" s="2" t="s">
        <v>403</v>
      </c>
      <c r="B67" s="3" t="str">
        <f ca="1">INDIRECT("sources!B"&amp;MATCH(A67,sources!A1:A580,0))</f>
        <v>Varttala</v>
      </c>
      <c r="C67" s="3" t="str">
        <f ca="1">INDIRECT("sources!C"&amp;MATCH(A67,sources!A1:A580,0))</f>
        <v>Adverbs - Approximative Adverbs</v>
      </c>
      <c r="D67" s="2">
        <v>2</v>
      </c>
      <c r="E67" s="21">
        <f>D67/75246</f>
        <v>2.6579485952741674E-5</v>
      </c>
      <c r="F67" s="3"/>
      <c r="G67" s="3"/>
      <c r="H67" s="22"/>
    </row>
    <row r="68" spans="1:8" s="14" customFormat="1" hidden="1" x14ac:dyDescent="0.3">
      <c r="A68" s="2" t="s">
        <v>161</v>
      </c>
      <c r="B68" s="3" t="str">
        <f ca="1">INDIRECT("sources!B"&amp;MATCH(A68,sources!A1:A580,0))</f>
        <v>Varttala</v>
      </c>
      <c r="C68" s="3" t="str">
        <f ca="1">INDIRECT("sources!C"&amp;MATCH(A68,sources!A1:A580,0))</f>
        <v>Full verbs - Nonfactive reporting verbs</v>
      </c>
      <c r="D68" s="2">
        <v>371</v>
      </c>
      <c r="E68" s="21">
        <f>D68/75246</f>
        <v>4.9304946442335802E-3</v>
      </c>
      <c r="F68" s="3"/>
      <c r="G68" s="3"/>
      <c r="H68" s="22"/>
    </row>
    <row r="69" spans="1:8" s="14" customFormat="1" hidden="1" x14ac:dyDescent="0.3">
      <c r="A69" s="2" t="s">
        <v>98</v>
      </c>
      <c r="B69" s="3" t="str">
        <f ca="1">INDIRECT("sources!B"&amp;MATCH(A69,sources!A1:A580,0))</f>
        <v>Varttala</v>
      </c>
      <c r="C69" s="3" t="str">
        <f ca="1">INDIRECT("sources!C"&amp;MATCH(A69,sources!A1:A580,0))</f>
        <v>Full verbs - Nonfactive reporting verbs</v>
      </c>
      <c r="D69" s="2">
        <v>288</v>
      </c>
      <c r="E69" s="21">
        <f>D69/75246</f>
        <v>3.8274459771948008E-3</v>
      </c>
      <c r="F69" s="3"/>
      <c r="G69" s="3"/>
      <c r="H69" s="22"/>
    </row>
    <row r="70" spans="1:8" s="14" customFormat="1" hidden="1" x14ac:dyDescent="0.3">
      <c r="A70" s="2" t="s">
        <v>163</v>
      </c>
      <c r="B70" s="3" t="str">
        <f ca="1">INDIRECT("sources!B"&amp;MATCH(A70,sources!A1:A580,0))</f>
        <v>Varttala</v>
      </c>
      <c r="C70" s="3" t="str">
        <f ca="1">INDIRECT("sources!C"&amp;MATCH(A70,sources!A1:A580,0))</f>
        <v>Full verbs - Nonfactive reporting verbs</v>
      </c>
      <c r="D70" s="2">
        <v>129</v>
      </c>
      <c r="E70" s="21">
        <f>D70/75246</f>
        <v>1.714376843951838E-3</v>
      </c>
      <c r="F70" s="3"/>
      <c r="G70" s="3"/>
      <c r="H70" s="22"/>
    </row>
    <row r="71" spans="1:8" s="14" customFormat="1" hidden="1" x14ac:dyDescent="0.3">
      <c r="A71" s="2" t="s">
        <v>130</v>
      </c>
      <c r="B71" s="3" t="str">
        <f ca="1">INDIRECT("sources!B"&amp;MATCH(A71,sources!A1:A580,0))</f>
        <v>Varttala</v>
      </c>
      <c r="C71" s="3" t="str">
        <f ca="1">INDIRECT("sources!C"&amp;MATCH(A71,sources!A1:A580,0))</f>
        <v>Full verbs - Nonfactive reporting verbs</v>
      </c>
      <c r="D71" s="2">
        <v>64</v>
      </c>
      <c r="E71" s="21">
        <f>D71/75246</f>
        <v>8.5054355048773357E-4</v>
      </c>
      <c r="F71" s="3"/>
      <c r="G71" s="3"/>
      <c r="H71" s="22"/>
    </row>
    <row r="72" spans="1:8" s="14" customFormat="1" hidden="1" x14ac:dyDescent="0.3">
      <c r="A72" s="2" t="s">
        <v>131</v>
      </c>
      <c r="B72" s="3" t="str">
        <f ca="1">INDIRECT("sources!B"&amp;MATCH(A72,sources!A1:A580,0))</f>
        <v>Varttala</v>
      </c>
      <c r="C72" s="3" t="str">
        <f ca="1">INDIRECT("sources!C"&amp;MATCH(A72,sources!A1:A580,0))</f>
        <v>Full verbs - Nonfactive reporting verbs</v>
      </c>
      <c r="D72" s="2">
        <v>41</v>
      </c>
      <c r="E72" s="21">
        <f>D72/75246</f>
        <v>5.4487946203120427E-4</v>
      </c>
      <c r="F72" s="3"/>
      <c r="G72" s="3"/>
      <c r="H72" s="22"/>
    </row>
    <row r="73" spans="1:8" s="14" customFormat="1" hidden="1" x14ac:dyDescent="0.3">
      <c r="A73" s="2" t="s">
        <v>99</v>
      </c>
      <c r="B73" s="3" t="str">
        <f ca="1">INDIRECT("sources!B"&amp;MATCH(A73,sources!A1:A580,0))</f>
        <v>Varttala</v>
      </c>
      <c r="C73" s="3" t="str">
        <f ca="1">INDIRECT("sources!C"&amp;MATCH(A73,sources!A1:A580,0))</f>
        <v>Full verbs - Nonfactive reporting verbs</v>
      </c>
      <c r="D73" s="2">
        <v>40</v>
      </c>
      <c r="E73" s="21">
        <f>D73/75246</f>
        <v>5.3158971905483343E-4</v>
      </c>
      <c r="F73" s="3"/>
      <c r="G73" s="3"/>
      <c r="H73" s="22"/>
    </row>
    <row r="74" spans="1:8" s="14" customFormat="1" hidden="1" x14ac:dyDescent="0.3">
      <c r="A74" s="2" t="s">
        <v>133</v>
      </c>
      <c r="B74" s="3" t="str">
        <f ca="1">INDIRECT("sources!B"&amp;MATCH(A74,sources!A1:A580,0))</f>
        <v>Varttala</v>
      </c>
      <c r="C74" s="3" t="str">
        <f ca="1">INDIRECT("sources!C"&amp;MATCH(A74,sources!A1:A580,0))</f>
        <v>Full verbs - Nonfactive reporting verbs</v>
      </c>
      <c r="D74" s="2">
        <v>39</v>
      </c>
      <c r="E74" s="21">
        <f>D74/75246</f>
        <v>5.1829997607846269E-4</v>
      </c>
      <c r="F74" s="3"/>
      <c r="G74" s="3"/>
      <c r="H74" s="22"/>
    </row>
    <row r="75" spans="1:8" s="14" customFormat="1" hidden="1" x14ac:dyDescent="0.3">
      <c r="A75" s="2" t="s">
        <v>164</v>
      </c>
      <c r="B75" s="3" t="str">
        <f ca="1">INDIRECT("sources!B"&amp;MATCH(A75,sources!A1:A580,0))</f>
        <v>Varttala</v>
      </c>
      <c r="C75" s="3" t="str">
        <f ca="1">INDIRECT("sources!C"&amp;MATCH(A75,sources!A1:A580,0))</f>
        <v>Full verbs - Nonfactive reporting verbs</v>
      </c>
      <c r="D75" s="2">
        <v>33</v>
      </c>
      <c r="E75" s="21">
        <f>D75/75246</f>
        <v>4.3856151822023763E-4</v>
      </c>
      <c r="F75" s="3"/>
      <c r="G75" s="3"/>
      <c r="H75" s="22"/>
    </row>
    <row r="76" spans="1:8" s="14" customFormat="1" hidden="1" x14ac:dyDescent="0.3">
      <c r="A76" s="2" t="s">
        <v>134</v>
      </c>
      <c r="B76" s="3" t="str">
        <f ca="1">INDIRECT("sources!B"&amp;MATCH(A76,sources!A1:A580,0))</f>
        <v>Varttala</v>
      </c>
      <c r="C76" s="3" t="str">
        <f ca="1">INDIRECT("sources!C"&amp;MATCH(A76,sources!A1:A580,0))</f>
        <v>Full verbs - Nonfactive reporting verbs</v>
      </c>
      <c r="D76" s="2">
        <v>29</v>
      </c>
      <c r="E76" s="21">
        <f>D76/75246</f>
        <v>3.8540254631475425E-4</v>
      </c>
      <c r="F76" s="3"/>
      <c r="G76" s="3"/>
      <c r="H76" s="22"/>
    </row>
    <row r="77" spans="1:8" s="14" customFormat="1" hidden="1" x14ac:dyDescent="0.3">
      <c r="A77" s="2" t="s">
        <v>162</v>
      </c>
      <c r="B77" s="3" t="str">
        <f ca="1">INDIRECT("sources!B"&amp;MATCH(A77,sources!A1:A580,0))</f>
        <v>Varttala</v>
      </c>
      <c r="C77" s="3" t="str">
        <f ca="1">INDIRECT("sources!C"&amp;MATCH(A77,sources!A1:A580,0))</f>
        <v>Full verbs - Nonfactive reporting verbs</v>
      </c>
      <c r="D77" s="2">
        <v>29</v>
      </c>
      <c r="E77" s="21">
        <f>D77/75246</f>
        <v>3.8540254631475425E-4</v>
      </c>
      <c r="F77" s="3"/>
      <c r="G77" s="3"/>
      <c r="H77" s="22"/>
    </row>
    <row r="78" spans="1:8" s="14" customFormat="1" hidden="1" x14ac:dyDescent="0.3">
      <c r="A78" s="2" t="s">
        <v>129</v>
      </c>
      <c r="B78" s="3" t="str">
        <f ca="1">INDIRECT("sources!B"&amp;MATCH(A78,sources!A1:A580,0))</f>
        <v>Varttala</v>
      </c>
      <c r="C78" s="3" t="str">
        <f ca="1">INDIRECT("sources!C"&amp;MATCH(A78,sources!A1:A580,0))</f>
        <v>Full verbs - Nonfactive reporting verbs</v>
      </c>
      <c r="D78" s="2">
        <v>28</v>
      </c>
      <c r="E78" s="21">
        <f>D78/75246</f>
        <v>3.7211280333838341E-4</v>
      </c>
      <c r="F78" s="3"/>
      <c r="G78" s="3"/>
      <c r="H78" s="22"/>
    </row>
    <row r="79" spans="1:8" s="14" customFormat="1" hidden="1" x14ac:dyDescent="0.3">
      <c r="A79" s="2" t="s">
        <v>136</v>
      </c>
      <c r="B79" s="3" t="str">
        <f ca="1">INDIRECT("sources!B"&amp;MATCH(A79,sources!A1:A580,0))</f>
        <v>Varttala</v>
      </c>
      <c r="C79" s="3" t="str">
        <f ca="1">INDIRECT("sources!C"&amp;MATCH(A79,sources!A1:A580,0))</f>
        <v>Full verbs - Nonfactive reporting verbs</v>
      </c>
      <c r="D79" s="2">
        <v>23</v>
      </c>
      <c r="E79" s="21">
        <f>D79/75246</f>
        <v>3.0566408845652924E-4</v>
      </c>
      <c r="F79" s="3"/>
      <c r="G79" s="3"/>
      <c r="H79" s="22"/>
    </row>
    <row r="80" spans="1:8" s="14" customFormat="1" hidden="1" x14ac:dyDescent="0.3">
      <c r="A80" s="2" t="s">
        <v>121</v>
      </c>
      <c r="B80" s="3" t="str">
        <f ca="1">INDIRECT("sources!B"&amp;MATCH(A80,sources!A1:A580,0))</f>
        <v>Varttala</v>
      </c>
      <c r="C80" s="3" t="str">
        <f ca="1">INDIRECT("sources!C"&amp;MATCH(A80,sources!A1:A580,0))</f>
        <v>Full verbs - Nonfactive reporting verbs</v>
      </c>
      <c r="D80" s="2">
        <v>21</v>
      </c>
      <c r="E80" s="21">
        <f>D80/75246</f>
        <v>2.7908460250378756E-4</v>
      </c>
      <c r="F80" s="3"/>
      <c r="G80" s="3"/>
      <c r="H80" s="22"/>
    </row>
    <row r="81" spans="1:8" s="14" customFormat="1" hidden="1" x14ac:dyDescent="0.3">
      <c r="A81" s="2" t="s">
        <v>159</v>
      </c>
      <c r="B81" s="3" t="str">
        <f ca="1">INDIRECT("sources!B"&amp;MATCH(A81,sources!A1:A580,0))</f>
        <v>Varttala</v>
      </c>
      <c r="C81" s="3" t="str">
        <f ca="1">INDIRECT("sources!C"&amp;MATCH(A81,sources!A1:A580,0))</f>
        <v>Full verbs - Nonfactive reporting verbs</v>
      </c>
      <c r="D81" s="2">
        <v>19</v>
      </c>
      <c r="E81" s="21">
        <f>D81/75246</f>
        <v>2.5250511655104592E-4</v>
      </c>
      <c r="F81" s="3"/>
      <c r="G81" s="3"/>
      <c r="H81" s="22"/>
    </row>
    <row r="82" spans="1:8" s="14" customFormat="1" hidden="1" x14ac:dyDescent="0.3">
      <c r="A82" s="2" t="s">
        <v>101</v>
      </c>
      <c r="B82" s="3" t="str">
        <f ca="1">INDIRECT("sources!B"&amp;MATCH(A82,sources!A1:A580,0))</f>
        <v>Varttala</v>
      </c>
      <c r="C82" s="3" t="str">
        <f ca="1">INDIRECT("sources!C"&amp;MATCH(A82,sources!A1:A580,0))</f>
        <v>Full verbs - Nonfactive reporting verbs</v>
      </c>
      <c r="D82" s="2">
        <v>17</v>
      </c>
      <c r="E82" s="21">
        <f>D82/75246</f>
        <v>2.2592563059830424E-4</v>
      </c>
      <c r="F82" s="3"/>
      <c r="G82" s="3"/>
      <c r="H82" s="22"/>
    </row>
    <row r="83" spans="1:8" s="14" customFormat="1" hidden="1" x14ac:dyDescent="0.3">
      <c r="A83" s="2" t="s">
        <v>94</v>
      </c>
      <c r="B83" s="3" t="str">
        <f ca="1">INDIRECT("sources!B"&amp;MATCH(A83,sources!A1:A580,0))</f>
        <v>Varttala</v>
      </c>
      <c r="C83" s="3" t="str">
        <f ca="1">INDIRECT("sources!C"&amp;MATCH(A83,sources!A1:A580,0))</f>
        <v>Full verbs - Nonfactive reporting verbs</v>
      </c>
      <c r="D83" s="2">
        <v>11</v>
      </c>
      <c r="E83" s="21">
        <f>D83/75246</f>
        <v>1.461871727400792E-4</v>
      </c>
      <c r="F83" s="3"/>
      <c r="G83" s="3"/>
      <c r="H83" s="22"/>
    </row>
    <row r="84" spans="1:8" s="14" customFormat="1" hidden="1" x14ac:dyDescent="0.3">
      <c r="A84" s="2" t="s">
        <v>106</v>
      </c>
      <c r="B84" s="3" t="str">
        <f ca="1">INDIRECT("sources!B"&amp;MATCH(A84,sources!A1:A580,0))</f>
        <v>Varttala</v>
      </c>
      <c r="C84" s="3" t="str">
        <f ca="1">INDIRECT("sources!C"&amp;MATCH(A84,sources!A1:A580,0))</f>
        <v>Full verbs - Nonfactive reporting verbs</v>
      </c>
      <c r="D84" s="2">
        <v>9</v>
      </c>
      <c r="E84" s="21">
        <f>D84/75246</f>
        <v>1.1960768678733753E-4</v>
      </c>
      <c r="F84" s="3"/>
      <c r="G84" s="3"/>
      <c r="H84" s="22"/>
    </row>
    <row r="85" spans="1:8" s="14" customFormat="1" hidden="1" x14ac:dyDescent="0.3">
      <c r="A85" s="2" t="s">
        <v>160</v>
      </c>
      <c r="B85" s="3" t="str">
        <f ca="1">INDIRECT("sources!B"&amp;MATCH(A85,sources!A1:A580,0))</f>
        <v>Varttala</v>
      </c>
      <c r="C85" s="3" t="str">
        <f ca="1">INDIRECT("sources!C"&amp;MATCH(A85,sources!A1:A580,0))</f>
        <v>Full verbs - Nonfactive reporting verbs</v>
      </c>
      <c r="D85" s="2">
        <v>9</v>
      </c>
      <c r="E85" s="21">
        <f>D85/75246</f>
        <v>1.1960768678733753E-4</v>
      </c>
      <c r="F85" s="3"/>
      <c r="G85" s="3"/>
      <c r="H85" s="22"/>
    </row>
    <row r="86" spans="1:8" s="14" customFormat="1" hidden="1" x14ac:dyDescent="0.3">
      <c r="A86" s="2" t="s">
        <v>100</v>
      </c>
      <c r="B86" s="3" t="str">
        <f ca="1">INDIRECT("sources!B"&amp;MATCH(A86,sources!A1:A580,0))</f>
        <v>Varttala</v>
      </c>
      <c r="C86" s="3" t="str">
        <f ca="1">INDIRECT("sources!C"&amp;MATCH(A86,sources!A1:A580,0))</f>
        <v>Full verbs - Nonfactive reporting verbs</v>
      </c>
      <c r="D86" s="2">
        <v>8</v>
      </c>
      <c r="E86" s="21">
        <f>D86/75246</f>
        <v>1.063179438109667E-4</v>
      </c>
      <c r="F86" s="3"/>
      <c r="G86" s="3"/>
      <c r="H86" s="22"/>
    </row>
    <row r="87" spans="1:8" s="14" customFormat="1" hidden="1" x14ac:dyDescent="0.3">
      <c r="A87" s="2" t="s">
        <v>157</v>
      </c>
      <c r="B87" s="3" t="str">
        <f ca="1">INDIRECT("sources!B"&amp;MATCH(A87,sources!A1:A580,0))</f>
        <v>Varttala</v>
      </c>
      <c r="C87" s="3" t="str">
        <f ca="1">INDIRECT("sources!C"&amp;MATCH(A87,sources!A1:A580,0))</f>
        <v>Full verbs - Nonfactive reporting verbs</v>
      </c>
      <c r="D87" s="2">
        <v>8</v>
      </c>
      <c r="E87" s="21">
        <f>D87/75246</f>
        <v>1.063179438109667E-4</v>
      </c>
      <c r="F87" s="3"/>
      <c r="G87" s="3"/>
      <c r="H87" s="22"/>
    </row>
    <row r="88" spans="1:8" s="14" customFormat="1" hidden="1" x14ac:dyDescent="0.3">
      <c r="A88" s="2" t="s">
        <v>135</v>
      </c>
      <c r="B88" s="3" t="str">
        <f ca="1">INDIRECT("sources!B"&amp;MATCH(A88,sources!A1:A580,0))</f>
        <v>Varttala</v>
      </c>
      <c r="C88" s="3" t="str">
        <f ca="1">INDIRECT("sources!C"&amp;MATCH(A88,sources!A1:A580,0))</f>
        <v>Full verbs - Nonfactive reporting verbs</v>
      </c>
      <c r="D88" s="2">
        <v>7</v>
      </c>
      <c r="E88" s="21">
        <f>D88/75246</f>
        <v>9.3028200834595852E-5</v>
      </c>
      <c r="F88" s="3"/>
      <c r="G88" s="3"/>
      <c r="H88" s="22"/>
    </row>
    <row r="89" spans="1:8" s="14" customFormat="1" hidden="1" x14ac:dyDescent="0.3">
      <c r="A89" s="2" t="s">
        <v>105</v>
      </c>
      <c r="B89" s="3" t="str">
        <f ca="1">INDIRECT("sources!B"&amp;MATCH(A89,sources!A1:A580,0))</f>
        <v>Varttala</v>
      </c>
      <c r="C89" s="3" t="str">
        <f ca="1">INDIRECT("sources!C"&amp;MATCH(A89,sources!A1:A580,0))</f>
        <v>Full verbs - Nonfactive reporting verbs</v>
      </c>
      <c r="D89" s="2">
        <v>6</v>
      </c>
      <c r="E89" s="21">
        <f>D89/75246</f>
        <v>7.9738457858225022E-5</v>
      </c>
      <c r="F89" s="3"/>
      <c r="G89" s="3"/>
      <c r="H89" s="22"/>
    </row>
    <row r="90" spans="1:8" s="14" customFormat="1" hidden="1" x14ac:dyDescent="0.3">
      <c r="A90" s="2" t="s">
        <v>122</v>
      </c>
      <c r="B90" s="3" t="str">
        <f ca="1">INDIRECT("sources!B"&amp;MATCH(A90,sources!A1:A580,0))</f>
        <v>Varttala</v>
      </c>
      <c r="C90" s="3" t="str">
        <f ca="1">INDIRECT("sources!C"&amp;MATCH(A90,sources!A1:A580,0))</f>
        <v>Full verbs - Nonfactive reporting verbs</v>
      </c>
      <c r="D90" s="2">
        <v>6</v>
      </c>
      <c r="E90" s="21">
        <f>D90/75246</f>
        <v>7.9738457858225022E-5</v>
      </c>
      <c r="F90" s="3"/>
      <c r="G90" s="3"/>
      <c r="H90" s="22"/>
    </row>
    <row r="91" spans="1:8" s="14" customFormat="1" hidden="1" x14ac:dyDescent="0.3">
      <c r="A91" s="2" t="s">
        <v>26</v>
      </c>
      <c r="B91" s="3" t="str">
        <f ca="1">INDIRECT("sources!B"&amp;MATCH(A91,sources!A1:A580,0))</f>
        <v>Lakoff</v>
      </c>
      <c r="C91" s="3">
        <f ca="1">INDIRECT("sources!C"&amp;MATCH(A91,sources!A1:A580,0))</f>
        <v>0</v>
      </c>
      <c r="D91" s="2">
        <v>45</v>
      </c>
      <c r="E91" s="21">
        <f>D91/75246</f>
        <v>5.9803843393668764E-4</v>
      </c>
      <c r="F91" s="3"/>
      <c r="G91" s="3"/>
      <c r="H91" s="22"/>
    </row>
    <row r="92" spans="1:8" s="14" customFormat="1" hidden="1" x14ac:dyDescent="0.3">
      <c r="A92" s="2" t="s">
        <v>132</v>
      </c>
      <c r="B92" s="3" t="str">
        <f ca="1">INDIRECT("sources!B"&amp;MATCH(A92,sources!A1:A580,0))</f>
        <v>Varttala</v>
      </c>
      <c r="C92" s="3" t="str">
        <f ca="1">INDIRECT("sources!C"&amp;MATCH(A92,sources!A1:A580,0))</f>
        <v>Full verbs - Nonfactive reporting verbs</v>
      </c>
      <c r="D92" s="2">
        <v>6</v>
      </c>
      <c r="E92" s="21">
        <f>D92/75246</f>
        <v>7.9738457858225022E-5</v>
      </c>
      <c r="F92" s="3"/>
      <c r="G92" s="3"/>
      <c r="H92" s="22"/>
    </row>
    <row r="93" spans="1:8" s="14" customFormat="1" hidden="1" x14ac:dyDescent="0.3">
      <c r="A93" s="2" t="s">
        <v>107</v>
      </c>
      <c r="B93" s="3" t="str">
        <f ca="1">INDIRECT("sources!B"&amp;MATCH(A93,sources!A1:A580,0))</f>
        <v>Varttala</v>
      </c>
      <c r="C93" s="3" t="str">
        <f ca="1">INDIRECT("sources!C"&amp;MATCH(A93,sources!A1:A580,0))</f>
        <v>Full verbs - Nonfactive reporting verbs</v>
      </c>
      <c r="D93" s="2">
        <v>5</v>
      </c>
      <c r="E93" s="21">
        <f>D93/75246</f>
        <v>6.6448714881854178E-5</v>
      </c>
      <c r="F93" s="3"/>
      <c r="G93" s="3"/>
      <c r="H93" s="22"/>
    </row>
    <row r="94" spans="1:8" s="14" customFormat="1" hidden="1" x14ac:dyDescent="0.3">
      <c r="A94" s="2" t="s">
        <v>97</v>
      </c>
      <c r="B94" s="3" t="str">
        <f ca="1">INDIRECT("sources!B"&amp;MATCH(A94,sources!A1:A580,0))</f>
        <v>Varttala</v>
      </c>
      <c r="C94" s="3" t="str">
        <f ca="1">INDIRECT("sources!C"&amp;MATCH(A94,sources!A1:A580,0))</f>
        <v>Full verbs - Nonfactive reporting verbs</v>
      </c>
      <c r="D94" s="2">
        <v>4</v>
      </c>
      <c r="E94" s="21">
        <f>D94/75246</f>
        <v>5.3158971905483348E-5</v>
      </c>
      <c r="F94" s="3"/>
      <c r="G94" s="3"/>
      <c r="H94" s="22"/>
    </row>
    <row r="95" spans="1:8" s="14" customFormat="1" hidden="1" x14ac:dyDescent="0.3">
      <c r="A95" s="2" t="s">
        <v>109</v>
      </c>
      <c r="B95" s="3" t="str">
        <f ca="1">INDIRECT("sources!B"&amp;MATCH(A95,sources!A1:A580,0))</f>
        <v>Varttala</v>
      </c>
      <c r="C95" s="3" t="str">
        <f ca="1">INDIRECT("sources!C"&amp;MATCH(A95,sources!A1:A580,0))</f>
        <v>Full verbs - Nonfactive reporting verbs</v>
      </c>
      <c r="D95" s="2">
        <v>4</v>
      </c>
      <c r="E95" s="21">
        <f>D95/75246</f>
        <v>5.3158971905483348E-5</v>
      </c>
      <c r="F95" s="3"/>
      <c r="G95" s="3"/>
      <c r="H95" s="22"/>
    </row>
    <row r="96" spans="1:8" s="14" customFormat="1" hidden="1" x14ac:dyDescent="0.3">
      <c r="A96" s="2" t="s">
        <v>108</v>
      </c>
      <c r="B96" s="3" t="str">
        <f ca="1">INDIRECT("sources!B"&amp;MATCH(A96,sources!A1:A580,0))</f>
        <v>Varttala</v>
      </c>
      <c r="C96" s="3" t="str">
        <f ca="1">INDIRECT("sources!C"&amp;MATCH(A96,sources!A1:A580,0))</f>
        <v>Full verbs - Nonfactive reporting verbs</v>
      </c>
      <c r="D96" s="2">
        <v>3</v>
      </c>
      <c r="E96" s="21">
        <f>D96/75246</f>
        <v>3.9869228929112511E-5</v>
      </c>
      <c r="F96" s="3"/>
      <c r="G96" s="3"/>
      <c r="H96" s="22"/>
    </row>
    <row r="97" spans="1:8" s="14" customFormat="1" hidden="1" x14ac:dyDescent="0.3">
      <c r="A97" s="2" t="s">
        <v>123</v>
      </c>
      <c r="B97" s="3" t="str">
        <f ca="1">INDIRECT("sources!B"&amp;MATCH(A97,sources!A1:A580,0))</f>
        <v>Varttala</v>
      </c>
      <c r="C97" s="3" t="str">
        <f ca="1">INDIRECT("sources!C"&amp;MATCH(A97,sources!A1:A580,0))</f>
        <v>Full verbs - Nonfactive reporting verbs</v>
      </c>
      <c r="D97" s="2">
        <v>2</v>
      </c>
      <c r="E97" s="21">
        <f>D97/75246</f>
        <v>2.6579485952741674E-5</v>
      </c>
      <c r="F97" s="3"/>
      <c r="G97" s="3"/>
      <c r="H97" s="22"/>
    </row>
    <row r="98" spans="1:8" s="14" customFormat="1" hidden="1" x14ac:dyDescent="0.3">
      <c r="A98" s="2" t="s">
        <v>153</v>
      </c>
      <c r="B98" s="3" t="str">
        <f ca="1">INDIRECT("sources!B"&amp;MATCH(A98,sources!A1:A580,0))</f>
        <v>Varttala</v>
      </c>
      <c r="C98" s="3" t="str">
        <f ca="1">INDIRECT("sources!C"&amp;MATCH(A98,sources!A1:A580,0))</f>
        <v>Full verbs - Nonfactive reporting verbs</v>
      </c>
      <c r="D98" s="2">
        <v>2</v>
      </c>
      <c r="E98" s="21">
        <f>D98/75246</f>
        <v>2.6579485952741674E-5</v>
      </c>
      <c r="F98" s="3"/>
      <c r="G98" s="3"/>
      <c r="H98" s="22"/>
    </row>
    <row r="99" spans="1:8" s="14" customFormat="1" hidden="1" x14ac:dyDescent="0.3">
      <c r="A99" s="2" t="s">
        <v>102</v>
      </c>
      <c r="B99" s="3" t="str">
        <f ca="1">INDIRECT("sources!B"&amp;MATCH(A99,sources!A1:A580,0))</f>
        <v>Varttala</v>
      </c>
      <c r="C99" s="3" t="str">
        <f ca="1">INDIRECT("sources!C"&amp;MATCH(A99,sources!A1:A580,0))</f>
        <v>Full verbs - Nonfactive reporting verbs</v>
      </c>
      <c r="D99" s="2">
        <v>1</v>
      </c>
      <c r="E99" s="21">
        <f>D99/75246</f>
        <v>1.3289742976370837E-5</v>
      </c>
      <c r="F99" s="3"/>
      <c r="G99" s="3"/>
      <c r="H99" s="22"/>
    </row>
    <row r="100" spans="1:8" s="14" customFormat="1" hidden="1" x14ac:dyDescent="0.3">
      <c r="A100" s="2" t="s">
        <v>112</v>
      </c>
      <c r="B100" s="3" t="str">
        <f ca="1">INDIRECT("sources!B"&amp;MATCH(A100,sources!A1:A580,0))</f>
        <v>Varttala</v>
      </c>
      <c r="C100" s="3" t="str">
        <f ca="1">INDIRECT("sources!C"&amp;MATCH(A100,sources!A1:A580,0))</f>
        <v>Full verbs - Nonfactive reporting verbs</v>
      </c>
      <c r="D100" s="2">
        <v>1</v>
      </c>
      <c r="E100" s="21">
        <f>D100/75246</f>
        <v>1.3289742976370837E-5</v>
      </c>
      <c r="F100" s="3"/>
      <c r="G100" s="3"/>
      <c r="H100" s="22"/>
    </row>
    <row r="101" spans="1:8" s="14" customFormat="1" hidden="1" x14ac:dyDescent="0.3">
      <c r="A101" s="2" t="s">
        <v>155</v>
      </c>
      <c r="B101" s="3" t="str">
        <f ca="1">INDIRECT("sources!B"&amp;MATCH(A101,sources!A1:A580,0))</f>
        <v>Varttala</v>
      </c>
      <c r="C101" s="3" t="str">
        <f ca="1">INDIRECT("sources!C"&amp;MATCH(A101,sources!A1:A580,0))</f>
        <v>Full verbs - Nonfactive reporting verbs</v>
      </c>
      <c r="D101" s="2">
        <v>1</v>
      </c>
      <c r="E101" s="21">
        <f>D101/75246</f>
        <v>1.3289742976370837E-5</v>
      </c>
      <c r="F101" s="3"/>
      <c r="G101" s="3"/>
      <c r="H101" s="22"/>
    </row>
    <row r="102" spans="1:8" s="14" customFormat="1" hidden="1" x14ac:dyDescent="0.3">
      <c r="A102" s="2" t="s">
        <v>158</v>
      </c>
      <c r="B102" s="3" t="str">
        <f ca="1">INDIRECT("sources!B"&amp;MATCH(A102,sources!A1:A580,0))</f>
        <v>Varttala</v>
      </c>
      <c r="C102" s="3" t="str">
        <f ca="1">INDIRECT("sources!C"&amp;MATCH(A102,sources!A1:A580,0))</f>
        <v>Full verbs - Nonfactive reporting verbs</v>
      </c>
      <c r="D102" s="2">
        <v>1</v>
      </c>
      <c r="E102" s="21">
        <f>D102/75246</f>
        <v>1.3289742976370837E-5</v>
      </c>
      <c r="F102" s="3"/>
      <c r="G102" s="3"/>
      <c r="H102" s="22"/>
    </row>
    <row r="103" spans="1:8" s="14" customFormat="1" hidden="1" x14ac:dyDescent="0.3">
      <c r="A103" s="2" t="s">
        <v>308</v>
      </c>
      <c r="B103" s="3" t="str">
        <f ca="1">INDIRECT("sources!B"&amp;MATCH(A103,sources!A1:A580,0))</f>
        <v>Varttala</v>
      </c>
      <c r="C103" s="3" t="str">
        <f ca="1">INDIRECT("sources!C"&amp;MATCH(A103,sources!A1:A580,0))</f>
        <v>Full verbs - Tentative cognition verbs</v>
      </c>
      <c r="D103" s="2">
        <v>2181</v>
      </c>
      <c r="E103" s="21">
        <f>D103/75246</f>
        <v>2.8984929431464794E-2</v>
      </c>
      <c r="F103" s="3"/>
      <c r="G103" s="3"/>
      <c r="H103" s="22"/>
    </row>
    <row r="104" spans="1:8" s="14" customFormat="1" hidden="1" x14ac:dyDescent="0.3">
      <c r="A104" s="2" t="s">
        <v>333</v>
      </c>
      <c r="B104" s="3" t="str">
        <f ca="1">INDIRECT("sources!B"&amp;MATCH(A104,sources!A1:A580,0))</f>
        <v>Varttala</v>
      </c>
      <c r="C104" s="3" t="str">
        <f ca="1">INDIRECT("sources!C"&amp;MATCH(A104,sources!A1:A580,0))</f>
        <v>Full verbs - Tentative cognition verbs</v>
      </c>
      <c r="D104" s="2">
        <v>864</v>
      </c>
      <c r="E104" s="21">
        <f>D104/75246</f>
        <v>1.1482337931584404E-2</v>
      </c>
      <c r="F104" s="3"/>
      <c r="G104" s="3"/>
      <c r="H104" s="22"/>
    </row>
    <row r="105" spans="1:8" s="14" customFormat="1" hidden="1" x14ac:dyDescent="0.3">
      <c r="A105" s="2" t="s">
        <v>300</v>
      </c>
      <c r="B105" s="3" t="str">
        <f ca="1">INDIRECT("sources!B"&amp;MATCH(A105,sources!A1:A580,0))</f>
        <v>Varttala</v>
      </c>
      <c r="C105" s="3" t="str">
        <f ca="1">INDIRECT("sources!C"&amp;MATCH(A105,sources!A1:A580,0))</f>
        <v>Full verbs - Tentative cognition verbs</v>
      </c>
      <c r="D105" s="2">
        <v>792</v>
      </c>
      <c r="E105" s="21">
        <f>D105/75246</f>
        <v>1.0525476437285703E-2</v>
      </c>
      <c r="F105" s="3"/>
      <c r="G105" s="3"/>
      <c r="H105" s="22"/>
    </row>
    <row r="106" spans="1:8" s="14" customFormat="1" hidden="1" x14ac:dyDescent="0.3">
      <c r="A106" s="2" t="s">
        <v>246</v>
      </c>
      <c r="B106" s="3" t="str">
        <f ca="1">INDIRECT("sources!B"&amp;MATCH(A106,sources!A1:A580,0))</f>
        <v>Varttala</v>
      </c>
      <c r="C106" s="3" t="str">
        <f ca="1">INDIRECT("sources!C"&amp;MATCH(A106,sources!A1:A580,0))</f>
        <v>Full verbs - Tentative cognition verbs</v>
      </c>
      <c r="D106" s="2">
        <v>459</v>
      </c>
      <c r="E106" s="21">
        <f>D106/75246</f>
        <v>6.0999920261542145E-3</v>
      </c>
      <c r="F106" s="3"/>
      <c r="G106" s="3"/>
      <c r="H106" s="22"/>
    </row>
    <row r="107" spans="1:8" s="14" customFormat="1" hidden="1" x14ac:dyDescent="0.3">
      <c r="A107" s="2" t="s">
        <v>335</v>
      </c>
      <c r="B107" s="3" t="str">
        <f ca="1">INDIRECT("sources!B"&amp;MATCH(A107,sources!A1:A580,0))</f>
        <v>Varttala</v>
      </c>
      <c r="C107" s="3" t="str">
        <f ca="1">INDIRECT("sources!C"&amp;MATCH(A107,sources!A1:A580,0))</f>
        <v>Full verbs - Tentative cognition verbs</v>
      </c>
      <c r="D107" s="2">
        <v>400</v>
      </c>
      <c r="E107" s="21">
        <f>D107/75246</f>
        <v>5.3158971905483349E-3</v>
      </c>
      <c r="F107" s="3"/>
      <c r="G107" s="3"/>
      <c r="H107" s="22"/>
    </row>
    <row r="108" spans="1:8" s="14" customFormat="1" hidden="1" x14ac:dyDescent="0.3">
      <c r="A108" s="2" t="s">
        <v>202</v>
      </c>
      <c r="B108" s="3" t="str">
        <f ca="1">INDIRECT("sources!B"&amp;MATCH(A108,sources!A1:A580,0))</f>
        <v>Varttala</v>
      </c>
      <c r="C108" s="3" t="str">
        <f ca="1">INDIRECT("sources!C"&amp;MATCH(A108,sources!A1:A580,0))</f>
        <v>Full verbs - Tentative cognition verbs</v>
      </c>
      <c r="D108" s="2">
        <v>399</v>
      </c>
      <c r="E108" s="21">
        <f>D108/75246</f>
        <v>5.3026074475719638E-3</v>
      </c>
      <c r="F108" s="3"/>
      <c r="G108" s="3"/>
      <c r="H108" s="22"/>
    </row>
    <row r="109" spans="1:8" s="14" customFormat="1" hidden="1" x14ac:dyDescent="0.3">
      <c r="A109" s="2" t="s">
        <v>296</v>
      </c>
      <c r="B109" s="3" t="str">
        <f ca="1">INDIRECT("sources!B"&amp;MATCH(A109,sources!A1:A580,0))</f>
        <v>Varttala</v>
      </c>
      <c r="C109" s="3" t="str">
        <f ca="1">INDIRECT("sources!C"&amp;MATCH(A109,sources!A1:A580,0))</f>
        <v>Full verbs - Tentative cognition verbs</v>
      </c>
      <c r="D109" s="2">
        <v>269</v>
      </c>
      <c r="E109" s="21">
        <f>D109/75246</f>
        <v>3.574940860643755E-3</v>
      </c>
      <c r="F109" s="3"/>
      <c r="G109" s="3"/>
      <c r="H109" s="22"/>
    </row>
    <row r="110" spans="1:8" s="14" customFormat="1" hidden="1" x14ac:dyDescent="0.3">
      <c r="A110" s="2" t="s">
        <v>182</v>
      </c>
      <c r="B110" s="3" t="str">
        <f ca="1">INDIRECT("sources!B"&amp;MATCH(A110,sources!A1:A580,0))</f>
        <v>Varttala</v>
      </c>
      <c r="C110" s="3" t="str">
        <f ca="1">INDIRECT("sources!C"&amp;MATCH(A110,sources!A1:A580,0))</f>
        <v>Full verbs - Tentative cognition verbs</v>
      </c>
      <c r="D110" s="2">
        <v>241</v>
      </c>
      <c r="E110" s="21">
        <f>D110/75246</f>
        <v>3.2028280573053718E-3</v>
      </c>
      <c r="F110" s="3"/>
      <c r="G110" s="3"/>
      <c r="H110" s="22"/>
    </row>
    <row r="111" spans="1:8" s="14" customFormat="1" hidden="1" x14ac:dyDescent="0.3">
      <c r="A111" s="2" t="s">
        <v>248</v>
      </c>
      <c r="B111" s="3" t="str">
        <f ca="1">INDIRECT("sources!B"&amp;MATCH(A111,sources!A1:A580,0))</f>
        <v>Varttala</v>
      </c>
      <c r="C111" s="3" t="str">
        <f ca="1">INDIRECT("sources!C"&amp;MATCH(A111,sources!A1:A580,0))</f>
        <v>Full verbs - Tentative cognition verbs</v>
      </c>
      <c r="D111" s="2">
        <v>235</v>
      </c>
      <c r="E111" s="21">
        <f>D111/75246</f>
        <v>3.1230895994471468E-3</v>
      </c>
      <c r="F111" s="3"/>
      <c r="G111" s="3"/>
      <c r="H111" s="22"/>
    </row>
    <row r="112" spans="1:8" s="14" customFormat="1" hidden="1" x14ac:dyDescent="0.3">
      <c r="A112" s="2" t="s">
        <v>232</v>
      </c>
      <c r="B112" s="3" t="str">
        <f ca="1">INDIRECT("sources!B"&amp;MATCH(A112,sources!A1:A580,0))</f>
        <v>Varttala</v>
      </c>
      <c r="C112" s="3" t="str">
        <f ca="1">INDIRECT("sources!C"&amp;MATCH(A112,sources!A1:A580,0))</f>
        <v>Full verbs - Tentative cognition verbs</v>
      </c>
      <c r="D112" s="2">
        <v>234</v>
      </c>
      <c r="E112" s="21">
        <f>D112/75246</f>
        <v>3.1097998564707757E-3</v>
      </c>
      <c r="F112" s="3"/>
      <c r="G112" s="3"/>
      <c r="H112" s="22"/>
    </row>
    <row r="113" spans="1:8" s="14" customFormat="1" hidden="1" x14ac:dyDescent="0.3">
      <c r="A113" s="2" t="s">
        <v>319</v>
      </c>
      <c r="B113" s="3" t="str">
        <f ca="1">INDIRECT("sources!B"&amp;MATCH(A113,sources!A1:A580,0))</f>
        <v>Varttala</v>
      </c>
      <c r="C113" s="3" t="str">
        <f ca="1">INDIRECT("sources!C"&amp;MATCH(A113,sources!A1:A580,0))</f>
        <v>Full verbs - Tentative cognition verbs</v>
      </c>
      <c r="D113" s="2">
        <v>198</v>
      </c>
      <c r="E113" s="21">
        <f>D113/75246</f>
        <v>2.6313691093214258E-3</v>
      </c>
      <c r="F113" s="3"/>
      <c r="G113" s="3"/>
      <c r="H113" s="22"/>
    </row>
    <row r="114" spans="1:8" s="14" customFormat="1" hidden="1" x14ac:dyDescent="0.3">
      <c r="A114" s="2" t="s">
        <v>242</v>
      </c>
      <c r="B114" s="3" t="str">
        <f ca="1">INDIRECT("sources!B"&amp;MATCH(A114,sources!A1:A580,0))</f>
        <v>Varttala</v>
      </c>
      <c r="C114" s="3" t="str">
        <f ca="1">INDIRECT("sources!C"&amp;MATCH(A114,sources!A1:A580,0))</f>
        <v>Full verbs - Tentative cognition verbs</v>
      </c>
      <c r="D114" s="2">
        <v>173</v>
      </c>
      <c r="E114" s="21">
        <f>D114/75246</f>
        <v>2.2991255349121549E-3</v>
      </c>
      <c r="F114" s="3"/>
      <c r="G114" s="3"/>
      <c r="H114" s="22"/>
    </row>
    <row r="115" spans="1:8" s="14" customFormat="1" hidden="1" x14ac:dyDescent="0.3">
      <c r="A115" s="2" t="s">
        <v>230</v>
      </c>
      <c r="B115" s="3" t="str">
        <f ca="1">INDIRECT("sources!B"&amp;MATCH(A115,sources!A1:A580,0))</f>
        <v>Varttala</v>
      </c>
      <c r="C115" s="3" t="str">
        <f ca="1">INDIRECT("sources!C"&amp;MATCH(A115,sources!A1:A580,0))</f>
        <v>Full verbs - Tentative cognition verbs</v>
      </c>
      <c r="D115" s="2">
        <v>157</v>
      </c>
      <c r="E115" s="21">
        <f>D115/75246</f>
        <v>2.0864896472902214E-3</v>
      </c>
      <c r="F115" s="3"/>
      <c r="G115" s="3"/>
      <c r="H115" s="22"/>
    </row>
    <row r="116" spans="1:8" s="14" customFormat="1" hidden="1" x14ac:dyDescent="0.3">
      <c r="A116" s="2" t="s">
        <v>336</v>
      </c>
      <c r="B116" s="3" t="str">
        <f ca="1">INDIRECT("sources!B"&amp;MATCH(A116,sources!A1:A580,0))</f>
        <v>Varttala</v>
      </c>
      <c r="C116" s="3" t="str">
        <f ca="1">INDIRECT("sources!C"&amp;MATCH(A116,sources!A1:A580,0))</f>
        <v>Full verbs - Tentative cognition verbs</v>
      </c>
      <c r="D116" s="2">
        <v>134</v>
      </c>
      <c r="E116" s="21">
        <f>D116/75246</f>
        <v>1.7808255588336922E-3</v>
      </c>
      <c r="F116" s="3"/>
      <c r="G116" s="3"/>
      <c r="H116" s="22"/>
    </row>
    <row r="117" spans="1:8" s="14" customFormat="1" hidden="1" x14ac:dyDescent="0.3">
      <c r="A117" s="2" t="s">
        <v>185</v>
      </c>
      <c r="B117" s="3" t="str">
        <f ca="1">INDIRECT("sources!B"&amp;MATCH(A117,sources!A1:A580,0))</f>
        <v>Varttala</v>
      </c>
      <c r="C117" s="3" t="str">
        <f ca="1">INDIRECT("sources!C"&amp;MATCH(A117,sources!A1:A580,0))</f>
        <v>Full verbs - Tentative cognition verbs</v>
      </c>
      <c r="D117" s="2">
        <v>108</v>
      </c>
      <c r="E117" s="21">
        <f>D117/75246</f>
        <v>1.4352922414480505E-3</v>
      </c>
      <c r="F117" s="3"/>
      <c r="G117" s="3"/>
      <c r="H117" s="22"/>
    </row>
    <row r="118" spans="1:8" s="14" customFormat="1" hidden="1" x14ac:dyDescent="0.3">
      <c r="A118" s="2" t="s">
        <v>16</v>
      </c>
      <c r="B118" s="3" t="str">
        <f ca="1">INDIRECT("sources!B"&amp;MATCH(A118,sources!A1:A580,0))</f>
        <v>Lakoff</v>
      </c>
      <c r="C118" s="3">
        <f ca="1">INDIRECT("sources!C"&amp;MATCH(A118,sources!A1:A580,0))</f>
        <v>0</v>
      </c>
      <c r="D118" s="2">
        <v>27</v>
      </c>
      <c r="E118" s="21">
        <f>D118/75246</f>
        <v>3.5882306036201262E-4</v>
      </c>
      <c r="F118" s="3"/>
      <c r="G118" s="3"/>
      <c r="H118" s="22"/>
    </row>
    <row r="119" spans="1:8" s="14" customFormat="1" hidden="1" x14ac:dyDescent="0.3">
      <c r="A119" s="2" t="s">
        <v>311</v>
      </c>
      <c r="B119" s="3" t="str">
        <f ca="1">INDIRECT("sources!B"&amp;MATCH(A119,sources!A1:A580,0))</f>
        <v>Varttala</v>
      </c>
      <c r="C119" s="3" t="str">
        <f ca="1">INDIRECT("sources!C"&amp;MATCH(A119,sources!A1:A580,0))</f>
        <v>Full verbs - Tentative cognition verbs</v>
      </c>
      <c r="D119" s="2">
        <v>101</v>
      </c>
      <c r="E119" s="21">
        <f>D119/75246</f>
        <v>1.3422640406134546E-3</v>
      </c>
      <c r="F119" s="3"/>
      <c r="G119" s="3"/>
      <c r="H119" s="22"/>
    </row>
    <row r="120" spans="1:8" s="14" customFormat="1" hidden="1" x14ac:dyDescent="0.3">
      <c r="A120" s="2" t="s">
        <v>310</v>
      </c>
      <c r="B120" s="3" t="str">
        <f ca="1">INDIRECT("sources!B"&amp;MATCH(A120,sources!A1:A580,0))</f>
        <v>Varttala</v>
      </c>
      <c r="C120" s="3" t="str">
        <f ca="1">INDIRECT("sources!C"&amp;MATCH(A120,sources!A1:A580,0))</f>
        <v>Full verbs - Tentative cognition verbs</v>
      </c>
      <c r="D120" s="2">
        <v>81</v>
      </c>
      <c r="E120" s="21">
        <f>D120/75246</f>
        <v>1.0764691810860377E-3</v>
      </c>
      <c r="F120" s="3"/>
      <c r="G120" s="3"/>
      <c r="H120" s="22"/>
    </row>
    <row r="121" spans="1:8" s="14" customFormat="1" hidden="1" x14ac:dyDescent="0.3">
      <c r="A121" s="2" t="s">
        <v>243</v>
      </c>
      <c r="B121" s="3" t="str">
        <f ca="1">INDIRECT("sources!B"&amp;MATCH(A121,sources!A1:A580,0))</f>
        <v>Varttala</v>
      </c>
      <c r="C121" s="3" t="str">
        <f ca="1">INDIRECT("sources!C"&amp;MATCH(A121,sources!A1:A580,0))</f>
        <v>Full verbs - Tentative cognition verbs</v>
      </c>
      <c r="D121" s="2">
        <v>77</v>
      </c>
      <c r="E121" s="21">
        <f>D121/75246</f>
        <v>1.0233102091805545E-3</v>
      </c>
      <c r="F121" s="3"/>
      <c r="G121" s="3"/>
      <c r="H121" s="22"/>
    </row>
    <row r="122" spans="1:8" s="14" customFormat="1" hidden="1" x14ac:dyDescent="0.3">
      <c r="A122" s="2" t="s">
        <v>255</v>
      </c>
      <c r="B122" s="3" t="str">
        <f ca="1">INDIRECT("sources!B"&amp;MATCH(A122,sources!A1:A580,0))</f>
        <v>Varttala</v>
      </c>
      <c r="C122" s="3" t="str">
        <f ca="1">INDIRECT("sources!C"&amp;MATCH(A122,sources!A1:A580,0))</f>
        <v>Full verbs - Tentative cognition verbs</v>
      </c>
      <c r="D122" s="2">
        <v>66</v>
      </c>
      <c r="E122" s="21">
        <f>D122/75246</f>
        <v>8.7712303644047526E-4</v>
      </c>
      <c r="F122" s="3"/>
      <c r="G122" s="3"/>
      <c r="H122" s="22"/>
    </row>
    <row r="123" spans="1:8" s="14" customFormat="1" hidden="1" x14ac:dyDescent="0.3">
      <c r="A123" s="2" t="s">
        <v>35</v>
      </c>
      <c r="B123" s="3" t="str">
        <f ca="1">INDIRECT("sources!B"&amp;MATCH(A123,sources!A1:A580,0))</f>
        <v>Lakoff</v>
      </c>
      <c r="C123" s="3">
        <f ca="1">INDIRECT("sources!C"&amp;MATCH(A123,sources!A1:A580,0))</f>
        <v>0</v>
      </c>
      <c r="D123" s="2">
        <v>22</v>
      </c>
      <c r="E123" s="21">
        <f>D123/75246</f>
        <v>2.923743454801584E-4</v>
      </c>
      <c r="F123" s="3"/>
      <c r="G123" s="3"/>
      <c r="H123" s="22"/>
    </row>
    <row r="124" spans="1:8" s="14" customFormat="1" hidden="1" x14ac:dyDescent="0.3">
      <c r="A124" s="2" t="s">
        <v>349</v>
      </c>
      <c r="B124" s="3" t="str">
        <f ca="1">INDIRECT("sources!B"&amp;MATCH(A124,sources!A1:A580,0))</f>
        <v>Varttala</v>
      </c>
      <c r="C124" s="3" t="str">
        <f ca="1">INDIRECT("sources!C"&amp;MATCH(A124,sources!A1:A580,0))</f>
        <v>Full verbs - Tentative cognition verbs</v>
      </c>
      <c r="D124" s="2">
        <v>66</v>
      </c>
      <c r="E124" s="21">
        <f>D124/75246</f>
        <v>8.7712303644047526E-4</v>
      </c>
      <c r="F124" s="3"/>
      <c r="G124" s="3"/>
      <c r="H124" s="22"/>
    </row>
    <row r="125" spans="1:8" s="14" customFormat="1" hidden="1" x14ac:dyDescent="0.3">
      <c r="A125" s="2" t="s">
        <v>301</v>
      </c>
      <c r="B125" s="3" t="str">
        <f ca="1">INDIRECT("sources!B"&amp;MATCH(A125,sources!A1:A580,0))</f>
        <v>Varttala</v>
      </c>
      <c r="C125" s="3" t="str">
        <f ca="1">INDIRECT("sources!C"&amp;MATCH(A125,sources!A1:A580,0))</f>
        <v>Full verbs - Tentative cognition verbs</v>
      </c>
      <c r="D125" s="2">
        <v>64</v>
      </c>
      <c r="E125" s="21">
        <f>D125/75246</f>
        <v>8.5054355048773357E-4</v>
      </c>
      <c r="F125" s="3"/>
      <c r="G125" s="3"/>
      <c r="H125" s="22"/>
    </row>
    <row r="126" spans="1:8" s="14" customFormat="1" hidden="1" x14ac:dyDescent="0.3">
      <c r="A126" s="2" t="s">
        <v>45</v>
      </c>
      <c r="B126" s="3" t="str">
        <f ca="1">INDIRECT("sources!B"&amp;MATCH(A126,sources!A1:A580,0))</f>
        <v>Lakoff</v>
      </c>
      <c r="C126" s="3">
        <f ca="1">INDIRECT("sources!C"&amp;MATCH(A126,sources!A1:A580,0))</f>
        <v>0</v>
      </c>
      <c r="D126" s="2">
        <v>21</v>
      </c>
      <c r="E126" s="21">
        <f>D126/75246</f>
        <v>2.7908460250378756E-4</v>
      </c>
      <c r="F126" s="3"/>
      <c r="G126" s="3"/>
      <c r="H126" s="22"/>
    </row>
    <row r="127" spans="1:8" s="14" customFormat="1" hidden="1" x14ac:dyDescent="0.3">
      <c r="A127" s="2" t="s">
        <v>312</v>
      </c>
      <c r="B127" s="3" t="str">
        <f ca="1">INDIRECT("sources!B"&amp;MATCH(A127,sources!A1:A580,0))</f>
        <v>Varttala</v>
      </c>
      <c r="C127" s="3" t="str">
        <f ca="1">INDIRECT("sources!C"&amp;MATCH(A127,sources!A1:A580,0))</f>
        <v>Full verbs - Tentative cognition verbs</v>
      </c>
      <c r="D127" s="2">
        <v>55</v>
      </c>
      <c r="E127" s="21">
        <f>D127/75246</f>
        <v>7.3093586370039608E-4</v>
      </c>
      <c r="F127" s="3"/>
      <c r="G127" s="3"/>
      <c r="H127" s="22"/>
    </row>
    <row r="128" spans="1:8" s="14" customFormat="1" hidden="1" x14ac:dyDescent="0.3">
      <c r="A128" s="2" t="s">
        <v>337</v>
      </c>
      <c r="B128" s="3" t="str">
        <f ca="1">INDIRECT("sources!B"&amp;MATCH(A128,sources!A1:A580,0))</f>
        <v>Varttala</v>
      </c>
      <c r="C128" s="3" t="str">
        <f ca="1">INDIRECT("sources!C"&amp;MATCH(A128,sources!A1:A580,0))</f>
        <v>Full verbs - Tentative cognition verbs</v>
      </c>
      <c r="D128" s="2">
        <v>52</v>
      </c>
      <c r="E128" s="21">
        <f>D128/75246</f>
        <v>6.9106663477128355E-4</v>
      </c>
      <c r="F128" s="3"/>
      <c r="G128" s="3"/>
      <c r="H128" s="22"/>
    </row>
    <row r="129" spans="1:8" s="14" customFormat="1" hidden="1" x14ac:dyDescent="0.3">
      <c r="A129" s="2" t="s">
        <v>12</v>
      </c>
      <c r="B129" s="3" t="str">
        <f ca="1">INDIRECT("sources!B"&amp;MATCH(A129,sources!A1:A580,0))</f>
        <v>Lakoff</v>
      </c>
      <c r="C129" s="3">
        <f ca="1">INDIRECT("sources!C"&amp;MATCH(A129,sources!A1:A580,0))</f>
        <v>0</v>
      </c>
      <c r="D129" s="2">
        <v>20</v>
      </c>
      <c r="E129" s="21">
        <f>D129/75246</f>
        <v>2.6579485952741671E-4</v>
      </c>
      <c r="F129" s="3"/>
      <c r="G129" s="3"/>
      <c r="H129" s="22"/>
    </row>
    <row r="130" spans="1:8" s="14" customFormat="1" hidden="1" x14ac:dyDescent="0.3">
      <c r="A130" s="2" t="s">
        <v>348</v>
      </c>
      <c r="B130" s="3" t="str">
        <f ca="1">INDIRECT("sources!B"&amp;MATCH(A130,sources!A1:A580,0))</f>
        <v>Varttala</v>
      </c>
      <c r="C130" s="3" t="str">
        <f ca="1">INDIRECT("sources!C"&amp;MATCH(A130,sources!A1:A580,0))</f>
        <v>Full verbs - Tentative cognition verbs</v>
      </c>
      <c r="D130" s="2">
        <v>51</v>
      </c>
      <c r="E130" s="21">
        <f>D130/75246</f>
        <v>6.7777689179491271E-4</v>
      </c>
      <c r="F130" s="3"/>
      <c r="G130" s="3"/>
      <c r="H130" s="22"/>
    </row>
    <row r="131" spans="1:8" s="14" customFormat="1" hidden="1" x14ac:dyDescent="0.3">
      <c r="A131" s="2" t="s">
        <v>307</v>
      </c>
      <c r="B131" s="3" t="str">
        <f ca="1">INDIRECT("sources!B"&amp;MATCH(A131,sources!A1:A580,0))</f>
        <v>Varttala</v>
      </c>
      <c r="C131" s="3" t="str">
        <f ca="1">INDIRECT("sources!C"&amp;MATCH(A131,sources!A1:A580,0))</f>
        <v>Full verbs - Tentative cognition verbs</v>
      </c>
      <c r="D131" s="2">
        <v>50</v>
      </c>
      <c r="E131" s="21">
        <f>D131/75246</f>
        <v>6.6448714881854186E-4</v>
      </c>
      <c r="F131" s="3"/>
      <c r="G131" s="3"/>
      <c r="H131" s="22"/>
    </row>
    <row r="132" spans="1:8" s="14" customFormat="1" hidden="1" x14ac:dyDescent="0.3">
      <c r="A132" s="2" t="s">
        <v>204</v>
      </c>
      <c r="B132" s="3" t="str">
        <f ca="1">INDIRECT("sources!B"&amp;MATCH(A132,sources!A1:A580,0))</f>
        <v>Varttala</v>
      </c>
      <c r="C132" s="3" t="str">
        <f ca="1">INDIRECT("sources!C"&amp;MATCH(A132,sources!A1:A580,0))</f>
        <v>Full verbs - Tentative cognition verbs</v>
      </c>
      <c r="D132" s="2">
        <v>47</v>
      </c>
      <c r="E132" s="21">
        <f>D132/75246</f>
        <v>6.2461791988942933E-4</v>
      </c>
      <c r="F132" s="3"/>
      <c r="G132" s="3"/>
      <c r="H132" s="22"/>
    </row>
    <row r="133" spans="1:8" s="14" customFormat="1" hidden="1" x14ac:dyDescent="0.3">
      <c r="A133" s="2" t="s">
        <v>205</v>
      </c>
      <c r="B133" s="3" t="str">
        <f ca="1">INDIRECT("sources!B"&amp;MATCH(A133,sources!A1:A580,0))</f>
        <v>Varttala</v>
      </c>
      <c r="C133" s="3" t="str">
        <f ca="1">INDIRECT("sources!C"&amp;MATCH(A133,sources!A1:A580,0))</f>
        <v>Full verbs - Tentative cognition verbs</v>
      </c>
      <c r="D133" s="2">
        <v>47</v>
      </c>
      <c r="E133" s="21">
        <f>D133/75246</f>
        <v>6.2461791988942933E-4</v>
      </c>
      <c r="F133" s="3"/>
      <c r="G133" s="3"/>
      <c r="H133" s="22"/>
    </row>
    <row r="134" spans="1:8" s="14" customFormat="1" hidden="1" x14ac:dyDescent="0.3">
      <c r="A134" s="2" t="s">
        <v>259</v>
      </c>
      <c r="B134" s="3" t="str">
        <f ca="1">INDIRECT("sources!B"&amp;MATCH(A134,sources!A1:A580,0))</f>
        <v>Varttala</v>
      </c>
      <c r="C134" s="3" t="str">
        <f ca="1">INDIRECT("sources!C"&amp;MATCH(A134,sources!A1:A580,0))</f>
        <v>Full verbs - Tentative cognition verbs</v>
      </c>
      <c r="D134" s="2">
        <v>47</v>
      </c>
      <c r="E134" s="21">
        <f>D134/75246</f>
        <v>6.2461791988942933E-4</v>
      </c>
      <c r="F134" s="3"/>
      <c r="G134" s="3"/>
      <c r="H134" s="22"/>
    </row>
    <row r="135" spans="1:8" s="14" customFormat="1" hidden="1" x14ac:dyDescent="0.3">
      <c r="A135" s="2" t="s">
        <v>77</v>
      </c>
      <c r="B135" s="3" t="str">
        <f ca="1">INDIRECT("sources!B"&amp;MATCH(A135,sources!A1:A580,0))</f>
        <v>Lakoff</v>
      </c>
      <c r="C135" s="3">
        <f ca="1">INDIRECT("sources!C"&amp;MATCH(A135,sources!A1:A580,0))</f>
        <v>0</v>
      </c>
      <c r="D135" s="2">
        <v>17</v>
      </c>
      <c r="E135" s="21">
        <f>D135/75246</f>
        <v>2.2592563059830424E-4</v>
      </c>
      <c r="F135" s="3"/>
      <c r="G135" s="3"/>
      <c r="H135" s="22"/>
    </row>
    <row r="136" spans="1:8" s="14" customFormat="1" hidden="1" x14ac:dyDescent="0.3">
      <c r="A136" s="2" t="s">
        <v>13</v>
      </c>
      <c r="B136" s="3" t="str">
        <f ca="1">INDIRECT("sources!B"&amp;MATCH(A136,sources!A1:A580,0))</f>
        <v>Lakoff</v>
      </c>
      <c r="C136" s="3">
        <f ca="1">INDIRECT("sources!C"&amp;MATCH(A136,sources!A1:A580,0))</f>
        <v>0</v>
      </c>
      <c r="D136" s="2">
        <v>17</v>
      </c>
      <c r="E136" s="21">
        <f>D136/75246</f>
        <v>2.2592563059830424E-4</v>
      </c>
      <c r="F136" s="3"/>
      <c r="G136" s="3"/>
      <c r="H136" s="22"/>
    </row>
    <row r="137" spans="1:8" s="14" customFormat="1" hidden="1" x14ac:dyDescent="0.3">
      <c r="A137" s="2" t="s">
        <v>183</v>
      </c>
      <c r="B137" s="3" t="str">
        <f ca="1">INDIRECT("sources!B"&amp;MATCH(A137,sources!A1:A580,0))</f>
        <v>Varttala</v>
      </c>
      <c r="C137" s="3" t="str">
        <f ca="1">INDIRECT("sources!C"&amp;MATCH(A137,sources!A1:A580,0))</f>
        <v>Full verbs - Tentative cognition verbs</v>
      </c>
      <c r="D137" s="2">
        <v>43</v>
      </c>
      <c r="E137" s="21">
        <f>D137/75246</f>
        <v>5.7145894798394596E-4</v>
      </c>
      <c r="F137" s="3"/>
      <c r="G137" s="3"/>
      <c r="H137" s="22"/>
    </row>
    <row r="138" spans="1:8" s="14" customFormat="1" hidden="1" x14ac:dyDescent="0.3">
      <c r="A138" s="2" t="s">
        <v>233</v>
      </c>
      <c r="B138" s="3" t="str">
        <f ca="1">INDIRECT("sources!B"&amp;MATCH(A138,sources!A1:A580,0))</f>
        <v>Varttala</v>
      </c>
      <c r="C138" s="3" t="str">
        <f ca="1">INDIRECT("sources!C"&amp;MATCH(A138,sources!A1:A580,0))</f>
        <v>Full verbs - Tentative cognition verbs</v>
      </c>
      <c r="D138" s="2">
        <v>43</v>
      </c>
      <c r="E138" s="21">
        <f>D138/75246</f>
        <v>5.7145894798394596E-4</v>
      </c>
      <c r="F138" s="3"/>
      <c r="G138" s="3"/>
      <c r="H138" s="22"/>
    </row>
    <row r="139" spans="1:8" s="14" customFormat="1" hidden="1" x14ac:dyDescent="0.3">
      <c r="A139" s="2" t="s">
        <v>297</v>
      </c>
      <c r="B139" s="3" t="str">
        <f ca="1">INDIRECT("sources!B"&amp;MATCH(A139,sources!A1:A580,0))</f>
        <v>Varttala</v>
      </c>
      <c r="C139" s="3" t="str">
        <f ca="1">INDIRECT("sources!C"&amp;MATCH(A139,sources!A1:A580,0))</f>
        <v>Full verbs - Tentative cognition verbs</v>
      </c>
      <c r="D139" s="2">
        <v>43</v>
      </c>
      <c r="E139" s="21">
        <f>D139/75246</f>
        <v>5.7145894798394596E-4</v>
      </c>
      <c r="F139" s="3"/>
      <c r="G139" s="3"/>
      <c r="H139" s="22"/>
    </row>
    <row r="140" spans="1:8" s="14" customFormat="1" hidden="1" x14ac:dyDescent="0.3">
      <c r="A140" s="2" t="s">
        <v>257</v>
      </c>
      <c r="B140" s="3" t="str">
        <f ca="1">INDIRECT("sources!B"&amp;MATCH(A140,sources!A1:A580,0))</f>
        <v>Varttala</v>
      </c>
      <c r="C140" s="3" t="str">
        <f ca="1">INDIRECT("sources!C"&amp;MATCH(A140,sources!A1:A580,0))</f>
        <v>Full verbs - Tentative cognition verbs</v>
      </c>
      <c r="D140" s="2">
        <v>42</v>
      </c>
      <c r="E140" s="21">
        <f>D140/75246</f>
        <v>5.5816920500757511E-4</v>
      </c>
      <c r="F140" s="3"/>
      <c r="G140" s="3"/>
      <c r="H140" s="22"/>
    </row>
    <row r="141" spans="1:8" s="14" customFormat="1" hidden="1" x14ac:dyDescent="0.3">
      <c r="A141" s="2" t="s">
        <v>184</v>
      </c>
      <c r="B141" s="3" t="str">
        <f ca="1">INDIRECT("sources!B"&amp;MATCH(A141,sources!A1:A580,0))</f>
        <v>Varttala</v>
      </c>
      <c r="C141" s="3" t="str">
        <f ca="1">INDIRECT("sources!C"&amp;MATCH(A141,sources!A1:A580,0))</f>
        <v>Full verbs - Tentative cognition verbs</v>
      </c>
      <c r="D141" s="2">
        <v>40</v>
      </c>
      <c r="E141" s="21">
        <f>D141/75246</f>
        <v>5.3158971905483343E-4</v>
      </c>
      <c r="F141" s="3"/>
      <c r="G141" s="3"/>
      <c r="H141" s="22"/>
    </row>
    <row r="142" spans="1:8" s="14" customFormat="1" hidden="1" x14ac:dyDescent="0.3">
      <c r="A142" s="2" t="s">
        <v>186</v>
      </c>
      <c r="B142" s="3" t="str">
        <f ca="1">INDIRECT("sources!B"&amp;MATCH(A142,sources!A1:A580,0))</f>
        <v>Varttala</v>
      </c>
      <c r="C142" s="3" t="str">
        <f ca="1">INDIRECT("sources!C"&amp;MATCH(A142,sources!A1:A580,0))</f>
        <v>Full verbs - Tentative cognition verbs</v>
      </c>
      <c r="D142" s="2">
        <v>39</v>
      </c>
      <c r="E142" s="21">
        <f>D142/75246</f>
        <v>5.1829997607846269E-4</v>
      </c>
      <c r="F142" s="3"/>
      <c r="G142" s="3"/>
      <c r="H142" s="22"/>
    </row>
    <row r="143" spans="1:8" s="14" customFormat="1" hidden="1" x14ac:dyDescent="0.3">
      <c r="A143" s="2" t="s">
        <v>284</v>
      </c>
      <c r="B143" s="3" t="str">
        <f ca="1">INDIRECT("sources!B"&amp;MATCH(A143,sources!A1:A580,0))</f>
        <v>Varttala</v>
      </c>
      <c r="C143" s="3" t="str">
        <f ca="1">INDIRECT("sources!C"&amp;MATCH(A143,sources!A1:A580,0))</f>
        <v>Full verbs - Tentative cognition verbs</v>
      </c>
      <c r="D143" s="2">
        <v>34</v>
      </c>
      <c r="E143" s="21">
        <f>D143/75246</f>
        <v>4.5185126119660847E-4</v>
      </c>
      <c r="F143" s="3"/>
      <c r="G143" s="3"/>
      <c r="H143" s="22"/>
    </row>
    <row r="144" spans="1:8" s="14" customFormat="1" hidden="1" x14ac:dyDescent="0.3">
      <c r="A144" s="2" t="s">
        <v>351</v>
      </c>
      <c r="B144" s="3" t="str">
        <f ca="1">INDIRECT("sources!B"&amp;MATCH(A144,sources!A1:A580,0))</f>
        <v>Varttala</v>
      </c>
      <c r="C144" s="3" t="str">
        <f ca="1">INDIRECT("sources!C"&amp;MATCH(A144,sources!A1:A580,0))</f>
        <v>Full verbs - Tentative cognition verbs</v>
      </c>
      <c r="D144" s="2">
        <v>31</v>
      </c>
      <c r="E144" s="21">
        <f>D144/75246</f>
        <v>4.1198203226749594E-4</v>
      </c>
      <c r="F144" s="3"/>
      <c r="G144" s="3"/>
      <c r="H144" s="22"/>
    </row>
    <row r="145" spans="1:8" s="14" customFormat="1" hidden="1" x14ac:dyDescent="0.3">
      <c r="A145" s="2" t="s">
        <v>256</v>
      </c>
      <c r="B145" s="3" t="str">
        <f ca="1">INDIRECT("sources!B"&amp;MATCH(A145,sources!A1:A580,0))</f>
        <v>Varttala</v>
      </c>
      <c r="C145" s="3" t="str">
        <f ca="1">INDIRECT("sources!C"&amp;MATCH(A145,sources!A1:A580,0))</f>
        <v>Full verbs - Tentative cognition verbs</v>
      </c>
      <c r="D145" s="2">
        <v>30</v>
      </c>
      <c r="E145" s="21">
        <f>D145/75246</f>
        <v>3.986922892911251E-4</v>
      </c>
      <c r="F145" s="3"/>
      <c r="G145" s="3"/>
      <c r="H145" s="22"/>
    </row>
    <row r="146" spans="1:8" s="14" customFormat="1" hidden="1" x14ac:dyDescent="0.3">
      <c r="A146" s="2" t="s">
        <v>21</v>
      </c>
      <c r="B146" s="3" t="str">
        <f ca="1">INDIRECT("sources!B"&amp;MATCH(A146,sources!A1:A580,0))</f>
        <v>Lakoff</v>
      </c>
      <c r="C146" s="3">
        <f ca="1">INDIRECT("sources!C"&amp;MATCH(A146,sources!A1:A580,0))</f>
        <v>0</v>
      </c>
      <c r="D146" s="2">
        <v>13</v>
      </c>
      <c r="E146" s="21">
        <f>D146/75246</f>
        <v>1.7276665869282089E-4</v>
      </c>
      <c r="F146" s="3"/>
      <c r="G146" s="3"/>
      <c r="H146" s="22"/>
    </row>
    <row r="147" spans="1:8" s="14" customFormat="1" hidden="1" x14ac:dyDescent="0.3">
      <c r="A147" s="2" t="s">
        <v>244</v>
      </c>
      <c r="B147" s="3" t="str">
        <f ca="1">INDIRECT("sources!B"&amp;MATCH(A147,sources!A1:A580,0))</f>
        <v>Varttala</v>
      </c>
      <c r="C147" s="3" t="str">
        <f ca="1">INDIRECT("sources!C"&amp;MATCH(A147,sources!A1:A580,0))</f>
        <v>Full verbs - Tentative cognition verbs</v>
      </c>
      <c r="D147" s="2">
        <v>28</v>
      </c>
      <c r="E147" s="21">
        <f>D147/75246</f>
        <v>3.7211280333838341E-4</v>
      </c>
      <c r="F147" s="3"/>
      <c r="G147" s="3"/>
      <c r="H147" s="22"/>
    </row>
    <row r="148" spans="1:8" s="14" customFormat="1" hidden="1" x14ac:dyDescent="0.3">
      <c r="A148" s="2" t="s">
        <v>249</v>
      </c>
      <c r="B148" s="3" t="str">
        <f ca="1">INDIRECT("sources!B"&amp;MATCH(A148,sources!A1:A580,0))</f>
        <v>Varttala</v>
      </c>
      <c r="C148" s="3" t="str">
        <f ca="1">INDIRECT("sources!C"&amp;MATCH(A148,sources!A1:A580,0))</f>
        <v>Full verbs - Tentative cognition verbs</v>
      </c>
      <c r="D148" s="2">
        <v>28</v>
      </c>
      <c r="E148" s="21">
        <f>D148/75246</f>
        <v>3.7211280333838341E-4</v>
      </c>
      <c r="F148" s="3"/>
      <c r="G148" s="3"/>
      <c r="H148" s="22"/>
    </row>
    <row r="149" spans="1:8" s="14" customFormat="1" hidden="1" x14ac:dyDescent="0.3">
      <c r="A149" s="2" t="s">
        <v>231</v>
      </c>
      <c r="B149" s="3" t="str">
        <f ca="1">INDIRECT("sources!B"&amp;MATCH(A149,sources!A1:A580,0))</f>
        <v>Varttala</v>
      </c>
      <c r="C149" s="3" t="str">
        <f ca="1">INDIRECT("sources!C"&amp;MATCH(A149,sources!A1:A580,0))</f>
        <v>Full verbs - Tentative cognition verbs</v>
      </c>
      <c r="D149" s="2">
        <v>27</v>
      </c>
      <c r="E149" s="21">
        <f>D149/75246</f>
        <v>3.5882306036201262E-4</v>
      </c>
      <c r="F149" s="3"/>
      <c r="G149" s="3"/>
      <c r="H149" s="22"/>
    </row>
    <row r="150" spans="1:8" s="14" customFormat="1" hidden="1" x14ac:dyDescent="0.3">
      <c r="A150" s="2" t="s">
        <v>334</v>
      </c>
      <c r="B150" s="3" t="str">
        <f ca="1">INDIRECT("sources!B"&amp;MATCH(A150,sources!A1:A580,0))</f>
        <v>Varttala</v>
      </c>
      <c r="C150" s="3" t="str">
        <f ca="1">INDIRECT("sources!C"&amp;MATCH(A150,sources!A1:A580,0))</f>
        <v>Full verbs - Tentative cognition verbs</v>
      </c>
      <c r="D150" s="2">
        <v>20</v>
      </c>
      <c r="E150" s="21">
        <f>D150/75246</f>
        <v>2.6579485952741671E-4</v>
      </c>
      <c r="F150" s="3"/>
      <c r="G150" s="3"/>
      <c r="H150" s="22"/>
    </row>
    <row r="151" spans="1:8" s="14" customFormat="1" hidden="1" x14ac:dyDescent="0.3">
      <c r="A151" s="2" t="s">
        <v>258</v>
      </c>
      <c r="B151" s="3" t="str">
        <f ca="1">INDIRECT("sources!B"&amp;MATCH(A151,sources!A1:A580,0))</f>
        <v>Varttala</v>
      </c>
      <c r="C151" s="3" t="str">
        <f ca="1">INDIRECT("sources!C"&amp;MATCH(A151,sources!A1:A580,0))</f>
        <v>Full verbs - Tentative cognition verbs</v>
      </c>
      <c r="D151" s="2">
        <v>18</v>
      </c>
      <c r="E151" s="21">
        <f>D151/75246</f>
        <v>2.3921537357467505E-4</v>
      </c>
      <c r="F151" s="3"/>
      <c r="G151" s="3"/>
      <c r="H151" s="22"/>
    </row>
    <row r="152" spans="1:8" s="14" customFormat="1" hidden="1" x14ac:dyDescent="0.3">
      <c r="A152" s="2" t="s">
        <v>226</v>
      </c>
      <c r="B152" s="3" t="str">
        <f ca="1">INDIRECT("sources!B"&amp;MATCH(A152,sources!A1:A580,0))</f>
        <v>Varttala</v>
      </c>
      <c r="C152" s="3" t="str">
        <f ca="1">INDIRECT("sources!C"&amp;MATCH(A152,sources!A1:A580,0))</f>
        <v>Full verbs - Tentative cognition verbs</v>
      </c>
      <c r="D152" s="2">
        <v>16</v>
      </c>
      <c r="E152" s="21">
        <f>D152/75246</f>
        <v>2.1263588762193339E-4</v>
      </c>
      <c r="F152" s="3"/>
      <c r="G152" s="3"/>
      <c r="H152" s="22"/>
    </row>
    <row r="153" spans="1:8" s="14" customFormat="1" hidden="1" x14ac:dyDescent="0.3">
      <c r="A153" s="2" t="s">
        <v>262</v>
      </c>
      <c r="B153" s="3" t="str">
        <f ca="1">INDIRECT("sources!B"&amp;MATCH(A153,sources!A1:A580,0))</f>
        <v>Varttala</v>
      </c>
      <c r="C153" s="3" t="str">
        <f ca="1">INDIRECT("sources!C"&amp;MATCH(A153,sources!A1:A580,0))</f>
        <v>Full verbs - Tentative cognition verbs</v>
      </c>
      <c r="D153" s="2">
        <v>16</v>
      </c>
      <c r="E153" s="21">
        <f>D153/75246</f>
        <v>2.1263588762193339E-4</v>
      </c>
      <c r="F153" s="3"/>
      <c r="G153" s="3"/>
      <c r="H153" s="22"/>
    </row>
    <row r="154" spans="1:8" s="14" customFormat="1" hidden="1" x14ac:dyDescent="0.3">
      <c r="A154" s="2" t="s">
        <v>303</v>
      </c>
      <c r="B154" s="3" t="str">
        <f ca="1">INDIRECT("sources!B"&amp;MATCH(A154,sources!A1:A580,0))</f>
        <v>Varttala</v>
      </c>
      <c r="C154" s="3" t="str">
        <f ca="1">INDIRECT("sources!C"&amp;MATCH(A154,sources!A1:A580,0))</f>
        <v>Full verbs - Tentative cognition verbs</v>
      </c>
      <c r="D154" s="2">
        <v>15</v>
      </c>
      <c r="E154" s="21">
        <f>D154/75246</f>
        <v>1.9934614464556255E-4</v>
      </c>
      <c r="F154" s="3"/>
      <c r="G154" s="3"/>
      <c r="H154" s="22"/>
    </row>
    <row r="155" spans="1:8" s="14" customFormat="1" hidden="1" x14ac:dyDescent="0.3">
      <c r="A155" s="2" t="s">
        <v>341</v>
      </c>
      <c r="B155" s="3" t="str">
        <f ca="1">INDIRECT("sources!B"&amp;MATCH(A155,sources!A1:A580,0))</f>
        <v>Varttala</v>
      </c>
      <c r="C155" s="3" t="str">
        <f ca="1">INDIRECT("sources!C"&amp;MATCH(A155,sources!A1:A580,0))</f>
        <v>Full verbs - Tentative cognition verbs</v>
      </c>
      <c r="D155" s="2">
        <v>15</v>
      </c>
      <c r="E155" s="21">
        <f>D155/75246</f>
        <v>1.9934614464556255E-4</v>
      </c>
      <c r="F155" s="3"/>
      <c r="G155" s="3"/>
      <c r="H155" s="22"/>
    </row>
    <row r="156" spans="1:8" s="14" customFormat="1" hidden="1" x14ac:dyDescent="0.3">
      <c r="A156" s="2" t="s">
        <v>287</v>
      </c>
      <c r="B156" s="3" t="str">
        <f ca="1">INDIRECT("sources!B"&amp;MATCH(A156,sources!A1:A580,0))</f>
        <v>Varttala</v>
      </c>
      <c r="C156" s="3" t="str">
        <f ca="1">INDIRECT("sources!C"&amp;MATCH(A156,sources!A1:A580,0))</f>
        <v>Full verbs - Tentative cognition verbs</v>
      </c>
      <c r="D156" s="2">
        <v>14</v>
      </c>
      <c r="E156" s="21">
        <f>D156/75246</f>
        <v>1.860564016691917E-4</v>
      </c>
      <c r="F156" s="3"/>
      <c r="G156" s="3"/>
      <c r="H156" s="22"/>
    </row>
    <row r="157" spans="1:8" s="14" customFormat="1" hidden="1" x14ac:dyDescent="0.3">
      <c r="A157" s="2" t="s">
        <v>75</v>
      </c>
      <c r="B157" s="3" t="str">
        <f ca="1">INDIRECT("sources!B"&amp;MATCH(A157,sources!A1:A580,0))</f>
        <v>Lakoff</v>
      </c>
      <c r="C157" s="3">
        <f ca="1">INDIRECT("sources!C"&amp;MATCH(A157,sources!A1:A580,0))</f>
        <v>0</v>
      </c>
      <c r="D157" s="2">
        <v>11</v>
      </c>
      <c r="E157" s="21">
        <f>D157/75246</f>
        <v>1.461871727400792E-4</v>
      </c>
      <c r="F157" s="3"/>
      <c r="G157" s="3"/>
      <c r="H157" s="22"/>
    </row>
    <row r="158" spans="1:8" s="14" customFormat="1" hidden="1" x14ac:dyDescent="0.3">
      <c r="A158" s="2" t="s">
        <v>350</v>
      </c>
      <c r="B158" s="3" t="str">
        <f ca="1">INDIRECT("sources!B"&amp;MATCH(A158,sources!A1:A580,0))</f>
        <v>Varttala</v>
      </c>
      <c r="C158" s="3" t="str">
        <f ca="1">INDIRECT("sources!C"&amp;MATCH(A158,sources!A1:A580,0))</f>
        <v>Full verbs - Tentative cognition verbs</v>
      </c>
      <c r="D158" s="2">
        <v>14</v>
      </c>
      <c r="E158" s="21">
        <f>D158/75246</f>
        <v>1.860564016691917E-4</v>
      </c>
      <c r="F158" s="3"/>
      <c r="G158" s="3"/>
      <c r="H158" s="22"/>
    </row>
    <row r="159" spans="1:8" s="14" customFormat="1" hidden="1" x14ac:dyDescent="0.3">
      <c r="A159" s="2" t="s">
        <v>228</v>
      </c>
      <c r="B159" s="3" t="str">
        <f ca="1">INDIRECT("sources!B"&amp;MATCH(A159,sources!A1:A580,0))</f>
        <v>Varttala</v>
      </c>
      <c r="C159" s="3" t="str">
        <f ca="1">INDIRECT("sources!C"&amp;MATCH(A159,sources!A1:A580,0))</f>
        <v>Full verbs - Tentative cognition verbs</v>
      </c>
      <c r="D159" s="2">
        <v>12</v>
      </c>
      <c r="E159" s="21">
        <f>D159/75246</f>
        <v>1.5947691571645004E-4</v>
      </c>
      <c r="F159" s="3"/>
      <c r="G159" s="3"/>
      <c r="H159" s="22"/>
    </row>
    <row r="160" spans="1:8" s="14" customFormat="1" hidden="1" x14ac:dyDescent="0.3">
      <c r="A160" s="2" t="s">
        <v>247</v>
      </c>
      <c r="B160" s="3" t="str">
        <f ca="1">INDIRECT("sources!B"&amp;MATCH(A160,sources!A1:A580,0))</f>
        <v>Varttala</v>
      </c>
      <c r="C160" s="3" t="str">
        <f ca="1">INDIRECT("sources!C"&amp;MATCH(A160,sources!A1:A580,0))</f>
        <v>Full verbs - Tentative cognition verbs</v>
      </c>
      <c r="D160" s="2">
        <v>12</v>
      </c>
      <c r="E160" s="21">
        <f>D160/75246</f>
        <v>1.5947691571645004E-4</v>
      </c>
      <c r="F160" s="3"/>
      <c r="G160" s="3"/>
      <c r="H160" s="22"/>
    </row>
    <row r="161" spans="1:8" s="14" customFormat="1" hidden="1" x14ac:dyDescent="0.3">
      <c r="A161" s="2" t="s">
        <v>317</v>
      </c>
      <c r="B161" s="3" t="str">
        <f ca="1">INDIRECT("sources!B"&amp;MATCH(A161,sources!A1:A580,0))</f>
        <v>Varttala</v>
      </c>
      <c r="C161" s="3" t="str">
        <f ca="1">INDIRECT("sources!C"&amp;MATCH(A161,sources!A1:A580,0))</f>
        <v>Full verbs - Tentative cognition verbs</v>
      </c>
      <c r="D161" s="2">
        <v>12</v>
      </c>
      <c r="E161" s="21">
        <f>D161/75246</f>
        <v>1.5947691571645004E-4</v>
      </c>
      <c r="F161" s="3"/>
      <c r="G161" s="3"/>
      <c r="H161" s="22"/>
    </row>
    <row r="162" spans="1:8" s="14" customFormat="1" hidden="1" x14ac:dyDescent="0.3">
      <c r="A162" s="2" t="s">
        <v>345</v>
      </c>
      <c r="B162" s="3" t="str">
        <f ca="1">INDIRECT("sources!B"&amp;MATCH(A162,sources!A1:A580,0))</f>
        <v>Varttala</v>
      </c>
      <c r="C162" s="3" t="str">
        <f ca="1">INDIRECT("sources!C"&amp;MATCH(A162,sources!A1:A580,0))</f>
        <v>Full verbs - Tentative cognition verbs</v>
      </c>
      <c r="D162" s="2">
        <v>12</v>
      </c>
      <c r="E162" s="21">
        <f>D162/75246</f>
        <v>1.5947691571645004E-4</v>
      </c>
      <c r="F162" s="3"/>
      <c r="G162" s="3"/>
      <c r="H162" s="22"/>
    </row>
    <row r="163" spans="1:8" s="14" customFormat="1" hidden="1" x14ac:dyDescent="0.3">
      <c r="A163" s="2" t="s">
        <v>278</v>
      </c>
      <c r="B163" s="3" t="str">
        <f ca="1">INDIRECT("sources!B"&amp;MATCH(A163,sources!A1:A580,0))</f>
        <v>Varttala</v>
      </c>
      <c r="C163" s="3" t="str">
        <f ca="1">INDIRECT("sources!C"&amp;MATCH(A163,sources!A1:A580,0))</f>
        <v>Full verbs - Tentative cognition verbs</v>
      </c>
      <c r="D163" s="2">
        <v>11</v>
      </c>
      <c r="E163" s="21">
        <f>D163/75246</f>
        <v>1.461871727400792E-4</v>
      </c>
      <c r="F163" s="3"/>
      <c r="G163" s="3"/>
      <c r="H163" s="22"/>
    </row>
    <row r="164" spans="1:8" s="14" customFormat="1" hidden="1" x14ac:dyDescent="0.3">
      <c r="A164" s="2" t="s">
        <v>309</v>
      </c>
      <c r="B164" s="3" t="str">
        <f ca="1">INDIRECT("sources!B"&amp;MATCH(A164,sources!A1:A580,0))</f>
        <v>Varttala</v>
      </c>
      <c r="C164" s="3" t="str">
        <f ca="1">INDIRECT("sources!C"&amp;MATCH(A164,sources!A1:A580,0))</f>
        <v>Full verbs - Tentative cognition verbs</v>
      </c>
      <c r="D164" s="2">
        <v>11</v>
      </c>
      <c r="E164" s="21">
        <f>D164/75246</f>
        <v>1.461871727400792E-4</v>
      </c>
      <c r="F164" s="3"/>
      <c r="G164" s="3"/>
      <c r="H164" s="22"/>
    </row>
    <row r="165" spans="1:8" s="14" customFormat="1" hidden="1" x14ac:dyDescent="0.3">
      <c r="A165" s="2" t="s">
        <v>210</v>
      </c>
      <c r="B165" s="3" t="str">
        <f ca="1">INDIRECT("sources!B"&amp;MATCH(A165,sources!A1:A580,0))</f>
        <v>Varttala</v>
      </c>
      <c r="C165" s="3" t="str">
        <f ca="1">INDIRECT("sources!C"&amp;MATCH(A165,sources!A1:A580,0))</f>
        <v>Full verbs - Tentative cognition verbs</v>
      </c>
      <c r="D165" s="2">
        <v>10</v>
      </c>
      <c r="E165" s="21">
        <f>D165/75246</f>
        <v>1.3289742976370836E-4</v>
      </c>
      <c r="F165" s="3"/>
      <c r="G165" s="3"/>
      <c r="H165" s="22"/>
    </row>
    <row r="166" spans="1:8" s="14" customFormat="1" hidden="1" x14ac:dyDescent="0.3">
      <c r="A166" s="2" t="s">
        <v>276</v>
      </c>
      <c r="B166" s="3" t="str">
        <f ca="1">INDIRECT("sources!B"&amp;MATCH(A166,sources!A1:A580,0))</f>
        <v>Varttala</v>
      </c>
      <c r="C166" s="3" t="str">
        <f ca="1">INDIRECT("sources!C"&amp;MATCH(A166,sources!A1:A580,0))</f>
        <v>Full verbs - Tentative cognition verbs</v>
      </c>
      <c r="D166" s="2">
        <v>10</v>
      </c>
      <c r="E166" s="21">
        <f>D166/75246</f>
        <v>1.3289742976370836E-4</v>
      </c>
      <c r="F166" s="3"/>
      <c r="G166" s="3"/>
      <c r="H166" s="22"/>
    </row>
    <row r="167" spans="1:8" s="14" customFormat="1" hidden="1" x14ac:dyDescent="0.3">
      <c r="A167" s="2" t="s">
        <v>347</v>
      </c>
      <c r="B167" s="3" t="str">
        <f ca="1">INDIRECT("sources!B"&amp;MATCH(A167,sources!A1:A580,0))</f>
        <v>Varttala</v>
      </c>
      <c r="C167" s="3" t="str">
        <f ca="1">INDIRECT("sources!C"&amp;MATCH(A167,sources!A1:A580,0))</f>
        <v>Full verbs - Tentative cognition verbs</v>
      </c>
      <c r="D167" s="2">
        <v>10</v>
      </c>
      <c r="E167" s="21">
        <f>D167/75246</f>
        <v>1.3289742976370836E-4</v>
      </c>
      <c r="F167" s="3"/>
      <c r="G167" s="3"/>
      <c r="H167" s="22"/>
    </row>
    <row r="168" spans="1:8" s="14" customFormat="1" hidden="1" x14ac:dyDescent="0.3">
      <c r="A168" s="2" t="s">
        <v>203</v>
      </c>
      <c r="B168" s="3" t="str">
        <f ca="1">INDIRECT("sources!B"&amp;MATCH(A168,sources!A1:A580,0))</f>
        <v>Varttala</v>
      </c>
      <c r="C168" s="3" t="str">
        <f ca="1">INDIRECT("sources!C"&amp;MATCH(A168,sources!A1:A580,0))</f>
        <v>Full verbs - Tentative cognition verbs</v>
      </c>
      <c r="D168" s="2">
        <v>8</v>
      </c>
      <c r="E168" s="21">
        <f>D168/75246</f>
        <v>1.063179438109667E-4</v>
      </c>
      <c r="F168" s="3"/>
      <c r="G168" s="3"/>
      <c r="H168" s="22"/>
    </row>
    <row r="169" spans="1:8" s="14" customFormat="1" hidden="1" x14ac:dyDescent="0.3">
      <c r="A169" s="2" t="s">
        <v>227</v>
      </c>
      <c r="B169" s="3" t="str">
        <f ca="1">INDIRECT("sources!B"&amp;MATCH(A169,sources!A1:A580,0))</f>
        <v>Varttala</v>
      </c>
      <c r="C169" s="3" t="str">
        <f ca="1">INDIRECT("sources!C"&amp;MATCH(A169,sources!A1:A580,0))</f>
        <v>Full verbs - Tentative cognition verbs</v>
      </c>
      <c r="D169" s="2">
        <v>8</v>
      </c>
      <c r="E169" s="21">
        <f>D169/75246</f>
        <v>1.063179438109667E-4</v>
      </c>
      <c r="F169" s="3"/>
      <c r="G169" s="3"/>
      <c r="H169" s="22"/>
    </row>
    <row r="170" spans="1:8" s="14" customFormat="1" hidden="1" x14ac:dyDescent="0.3">
      <c r="A170" s="2" t="s">
        <v>245</v>
      </c>
      <c r="B170" s="3" t="str">
        <f ca="1">INDIRECT("sources!B"&amp;MATCH(A170,sources!A1:A580,0))</f>
        <v>Varttala</v>
      </c>
      <c r="C170" s="3" t="str">
        <f ca="1">INDIRECT("sources!C"&amp;MATCH(A170,sources!A1:A580,0))</f>
        <v>Full verbs - Tentative cognition verbs</v>
      </c>
      <c r="D170" s="2">
        <v>8</v>
      </c>
      <c r="E170" s="21">
        <f>D170/75246</f>
        <v>1.063179438109667E-4</v>
      </c>
      <c r="F170" s="3"/>
      <c r="G170" s="3"/>
      <c r="H170" s="22"/>
    </row>
    <row r="171" spans="1:8" s="14" customFormat="1" hidden="1" x14ac:dyDescent="0.3">
      <c r="A171" s="2" t="s">
        <v>285</v>
      </c>
      <c r="B171" s="3" t="str">
        <f ca="1">INDIRECT("sources!B"&amp;MATCH(A171,sources!A1:A580,0))</f>
        <v>Varttala</v>
      </c>
      <c r="C171" s="3" t="str">
        <f ca="1">INDIRECT("sources!C"&amp;MATCH(A171,sources!A1:A580,0))</f>
        <v>Full verbs - Tentative cognition verbs</v>
      </c>
      <c r="D171" s="2">
        <v>8</v>
      </c>
      <c r="E171" s="21">
        <f>D171/75246</f>
        <v>1.063179438109667E-4</v>
      </c>
      <c r="F171" s="3"/>
      <c r="G171" s="3"/>
      <c r="H171" s="22"/>
    </row>
    <row r="172" spans="1:8" s="14" customFormat="1" hidden="1" x14ac:dyDescent="0.3">
      <c r="A172" s="2" t="s">
        <v>305</v>
      </c>
      <c r="B172" s="3" t="str">
        <f ca="1">INDIRECT("sources!B"&amp;MATCH(A172,sources!A1:A580,0))</f>
        <v>Varttala</v>
      </c>
      <c r="C172" s="3" t="str">
        <f ca="1">INDIRECT("sources!C"&amp;MATCH(A172,sources!A1:A580,0))</f>
        <v>Full verbs - Tentative cognition verbs</v>
      </c>
      <c r="D172" s="2">
        <v>8</v>
      </c>
      <c r="E172" s="21">
        <f>D172/75246</f>
        <v>1.063179438109667E-4</v>
      </c>
      <c r="F172" s="3"/>
      <c r="G172" s="3"/>
      <c r="H172" s="22"/>
    </row>
    <row r="173" spans="1:8" s="14" customFormat="1" hidden="1" x14ac:dyDescent="0.3">
      <c r="A173" s="2" t="s">
        <v>338</v>
      </c>
      <c r="B173" s="3" t="str">
        <f ca="1">INDIRECT("sources!B"&amp;MATCH(A173,sources!A1:A580,0))</f>
        <v>Varttala</v>
      </c>
      <c r="C173" s="3" t="str">
        <f ca="1">INDIRECT("sources!C"&amp;MATCH(A173,sources!A1:A580,0))</f>
        <v>Full verbs - Tentative cognition verbs</v>
      </c>
      <c r="D173" s="2">
        <v>8</v>
      </c>
      <c r="E173" s="21">
        <f>D173/75246</f>
        <v>1.063179438109667E-4</v>
      </c>
      <c r="F173" s="3"/>
      <c r="G173" s="3"/>
      <c r="H173" s="22"/>
    </row>
    <row r="174" spans="1:8" s="14" customFormat="1" hidden="1" x14ac:dyDescent="0.3">
      <c r="A174" s="2" t="s">
        <v>286</v>
      </c>
      <c r="B174" s="3" t="str">
        <f ca="1">INDIRECT("sources!B"&amp;MATCH(A174,sources!A1:A580,0))</f>
        <v>Varttala</v>
      </c>
      <c r="C174" s="3" t="str">
        <f ca="1">INDIRECT("sources!C"&amp;MATCH(A174,sources!A1:A580,0))</f>
        <v>Full verbs - Tentative cognition verbs</v>
      </c>
      <c r="D174" s="2">
        <v>6</v>
      </c>
      <c r="E174" s="21">
        <f>D174/75246</f>
        <v>7.9738457858225022E-5</v>
      </c>
      <c r="F174" s="3"/>
      <c r="G174" s="3"/>
      <c r="H174" s="22"/>
    </row>
    <row r="175" spans="1:8" s="14" customFormat="1" hidden="1" x14ac:dyDescent="0.3">
      <c r="A175" s="2" t="s">
        <v>304</v>
      </c>
      <c r="B175" s="3" t="str">
        <f ca="1">INDIRECT("sources!B"&amp;MATCH(A175,sources!A1:A580,0))</f>
        <v>Varttala</v>
      </c>
      <c r="C175" s="3" t="str">
        <f ca="1">INDIRECT("sources!C"&amp;MATCH(A175,sources!A1:A580,0))</f>
        <v>Full verbs - Tentative cognition verbs</v>
      </c>
      <c r="D175" s="2">
        <v>6</v>
      </c>
      <c r="E175" s="21">
        <f>D175/75246</f>
        <v>7.9738457858225022E-5</v>
      </c>
      <c r="F175" s="3"/>
      <c r="G175" s="3"/>
      <c r="H175" s="22"/>
    </row>
    <row r="176" spans="1:8" s="14" customFormat="1" hidden="1" x14ac:dyDescent="0.3">
      <c r="A176" s="2" t="s">
        <v>51</v>
      </c>
      <c r="B176" s="3" t="str">
        <f ca="1">INDIRECT("sources!B"&amp;MATCH(A176,sources!A1:A580,0))</f>
        <v>Lakoff</v>
      </c>
      <c r="C176" s="3">
        <f ca="1">INDIRECT("sources!C"&amp;MATCH(A176,sources!A1:A580,0))</f>
        <v>0</v>
      </c>
      <c r="D176" s="2">
        <v>8</v>
      </c>
      <c r="E176" s="21">
        <f>D176/75246</f>
        <v>1.063179438109667E-4</v>
      </c>
      <c r="F176" s="3"/>
      <c r="G176" s="3"/>
      <c r="H176" s="22"/>
    </row>
    <row r="177" spans="1:8" s="14" customFormat="1" hidden="1" x14ac:dyDescent="0.3">
      <c r="A177" s="2" t="s">
        <v>238</v>
      </c>
      <c r="B177" s="3" t="str">
        <f ca="1">INDIRECT("sources!B"&amp;MATCH(A177,sources!A1:A580,0))</f>
        <v>Varttala</v>
      </c>
      <c r="C177" s="3" t="str">
        <f ca="1">INDIRECT("sources!C"&amp;MATCH(A177,sources!A1:A580,0))</f>
        <v>Full verbs - Tentative cognition verbs</v>
      </c>
      <c r="D177" s="2">
        <v>5</v>
      </c>
      <c r="E177" s="21">
        <f>D177/75246</f>
        <v>6.6448714881854178E-5</v>
      </c>
      <c r="F177" s="3"/>
      <c r="G177" s="3"/>
      <c r="H177" s="22"/>
    </row>
    <row r="178" spans="1:8" s="14" customFormat="1" hidden="1" x14ac:dyDescent="0.3">
      <c r="A178" s="2" t="s">
        <v>283</v>
      </c>
      <c r="B178" s="3" t="str">
        <f ca="1">INDIRECT("sources!B"&amp;MATCH(A178,sources!A1:A580,0))</f>
        <v>Varttala</v>
      </c>
      <c r="C178" s="3" t="str">
        <f ca="1">INDIRECT("sources!C"&amp;MATCH(A178,sources!A1:A580,0))</f>
        <v>Full verbs - Tentative cognition verbs</v>
      </c>
      <c r="D178" s="2">
        <v>5</v>
      </c>
      <c r="E178" s="21">
        <f>D178/75246</f>
        <v>6.6448714881854178E-5</v>
      </c>
      <c r="F178" s="3"/>
      <c r="G178" s="3"/>
      <c r="H178" s="22"/>
    </row>
    <row r="179" spans="1:8" s="14" customFormat="1" hidden="1" x14ac:dyDescent="0.3">
      <c r="A179" s="2" t="s">
        <v>292</v>
      </c>
      <c r="B179" s="3" t="str">
        <f ca="1">INDIRECT("sources!B"&amp;MATCH(A179,sources!A1:A580,0))</f>
        <v>Varttala</v>
      </c>
      <c r="C179" s="3" t="str">
        <f ca="1">INDIRECT("sources!C"&amp;MATCH(A179,sources!A1:A580,0))</f>
        <v>Full verbs - Tentative cognition verbs</v>
      </c>
      <c r="D179" s="2">
        <v>5</v>
      </c>
      <c r="E179" s="21">
        <f>D179/75246</f>
        <v>6.6448714881854178E-5</v>
      </c>
      <c r="F179" s="3"/>
      <c r="G179" s="3"/>
      <c r="H179" s="22"/>
    </row>
    <row r="180" spans="1:8" s="14" customFormat="1" hidden="1" x14ac:dyDescent="0.3">
      <c r="A180" s="2" t="s">
        <v>325</v>
      </c>
      <c r="B180" s="3" t="str">
        <f ca="1">INDIRECT("sources!B"&amp;MATCH(A180,sources!A1:A580,0))</f>
        <v>Varttala</v>
      </c>
      <c r="C180" s="3" t="str">
        <f ca="1">INDIRECT("sources!C"&amp;MATCH(A180,sources!A1:A580,0))</f>
        <v>Full verbs - Tentative cognition verbs</v>
      </c>
      <c r="D180" s="2">
        <v>5</v>
      </c>
      <c r="E180" s="21">
        <f>D180/75246</f>
        <v>6.6448714881854178E-5</v>
      </c>
      <c r="F180" s="3"/>
      <c r="G180" s="3"/>
      <c r="H180" s="22"/>
    </row>
    <row r="181" spans="1:8" s="14" customFormat="1" hidden="1" x14ac:dyDescent="0.3">
      <c r="A181" s="2" t="s">
        <v>327</v>
      </c>
      <c r="B181" s="3" t="str">
        <f ca="1">INDIRECT("sources!B"&amp;MATCH(A181,sources!A1:A580,0))</f>
        <v>Varttala</v>
      </c>
      <c r="C181" s="3" t="str">
        <f ca="1">INDIRECT("sources!C"&amp;MATCH(A181,sources!A1:A580,0))</f>
        <v>Full verbs - Tentative cognition verbs</v>
      </c>
      <c r="D181" s="2">
        <v>5</v>
      </c>
      <c r="E181" s="21">
        <f>D181/75246</f>
        <v>6.6448714881854178E-5</v>
      </c>
      <c r="F181" s="3"/>
      <c r="G181" s="3"/>
      <c r="H181" s="22"/>
    </row>
    <row r="182" spans="1:8" s="14" customFormat="1" hidden="1" x14ac:dyDescent="0.3">
      <c r="A182" s="2" t="s">
        <v>218</v>
      </c>
      <c r="B182" s="3" t="str">
        <f ca="1">INDIRECT("sources!B"&amp;MATCH(A182,sources!A1:A580,0))</f>
        <v>Varttala</v>
      </c>
      <c r="C182" s="3" t="str">
        <f ca="1">INDIRECT("sources!C"&amp;MATCH(A182,sources!A1:A580,0))</f>
        <v>Full verbs - Tentative cognition verbs</v>
      </c>
      <c r="D182" s="2">
        <v>4</v>
      </c>
      <c r="E182" s="21">
        <f>D182/75246</f>
        <v>5.3158971905483348E-5</v>
      </c>
      <c r="F182" s="3"/>
      <c r="G182" s="3"/>
      <c r="H182" s="22"/>
    </row>
    <row r="183" spans="1:8" s="14" customFormat="1" hidden="1" x14ac:dyDescent="0.3">
      <c r="A183" s="2" t="s">
        <v>279</v>
      </c>
      <c r="B183" s="3" t="str">
        <f ca="1">INDIRECT("sources!B"&amp;MATCH(A183,sources!A1:A580,0))</f>
        <v>Varttala</v>
      </c>
      <c r="C183" s="3" t="str">
        <f ca="1">INDIRECT("sources!C"&amp;MATCH(A183,sources!A1:A580,0))</f>
        <v>Full verbs - Tentative cognition verbs</v>
      </c>
      <c r="D183" s="2">
        <v>4</v>
      </c>
      <c r="E183" s="21">
        <f>D183/75246</f>
        <v>5.3158971905483348E-5</v>
      </c>
      <c r="F183" s="3"/>
      <c r="G183" s="3"/>
      <c r="H183" s="22"/>
    </row>
    <row r="184" spans="1:8" s="14" customFormat="1" hidden="1" x14ac:dyDescent="0.3">
      <c r="A184" s="2" t="s">
        <v>352</v>
      </c>
      <c r="B184" s="3" t="str">
        <f ca="1">INDIRECT("sources!B"&amp;MATCH(A184,sources!A1:A580,0))</f>
        <v>Varttala</v>
      </c>
      <c r="C184" s="3" t="str">
        <f ca="1">INDIRECT("sources!C"&amp;MATCH(A184,sources!A1:A580,0))</f>
        <v>Full verbs - Tentative cognition verbs</v>
      </c>
      <c r="D184" s="2">
        <v>4</v>
      </c>
      <c r="E184" s="21">
        <f>D184/75246</f>
        <v>5.3158971905483348E-5</v>
      </c>
      <c r="F184" s="3"/>
      <c r="G184" s="3"/>
      <c r="H184" s="22"/>
    </row>
    <row r="185" spans="1:8" s="14" customFormat="1" hidden="1" x14ac:dyDescent="0.3">
      <c r="A185" s="2" t="s">
        <v>166</v>
      </c>
      <c r="B185" s="3" t="str">
        <f ca="1">INDIRECT("sources!B"&amp;MATCH(A185,sources!A1:A580,0))</f>
        <v>Varttala</v>
      </c>
      <c r="C185" s="3" t="str">
        <f ca="1">INDIRECT("sources!C"&amp;MATCH(A185,sources!A1:A580,0))</f>
        <v>Full verbs - Tentative cognition verbs</v>
      </c>
      <c r="D185" s="2">
        <v>3</v>
      </c>
      <c r="E185" s="21">
        <f>D185/75246</f>
        <v>3.9869228929112511E-5</v>
      </c>
      <c r="F185" s="3"/>
      <c r="G185" s="3"/>
      <c r="H185" s="22"/>
    </row>
    <row r="186" spans="1:8" s="14" customFormat="1" hidden="1" x14ac:dyDescent="0.3">
      <c r="A186" s="2" t="s">
        <v>214</v>
      </c>
      <c r="B186" s="3" t="str">
        <f ca="1">INDIRECT("sources!B"&amp;MATCH(A186,sources!A1:A580,0))</f>
        <v>Varttala</v>
      </c>
      <c r="C186" s="3" t="str">
        <f ca="1">INDIRECT("sources!C"&amp;MATCH(A186,sources!A1:A580,0))</f>
        <v>Full verbs - Tentative cognition verbs</v>
      </c>
      <c r="D186" s="2">
        <v>3</v>
      </c>
      <c r="E186" s="21">
        <f>D186/75246</f>
        <v>3.9869228929112511E-5</v>
      </c>
      <c r="F186" s="3"/>
      <c r="G186" s="3"/>
      <c r="H186" s="22"/>
    </row>
    <row r="187" spans="1:8" s="14" customFormat="1" hidden="1" x14ac:dyDescent="0.3">
      <c r="A187" s="2" t="s">
        <v>229</v>
      </c>
      <c r="B187" s="3" t="str">
        <f ca="1">INDIRECT("sources!B"&amp;MATCH(A187,sources!A1:A580,0))</f>
        <v>Varttala</v>
      </c>
      <c r="C187" s="3" t="str">
        <f ca="1">INDIRECT("sources!C"&amp;MATCH(A187,sources!A1:A580,0))</f>
        <v>Full verbs - Tentative cognition verbs</v>
      </c>
      <c r="D187" s="2">
        <v>3</v>
      </c>
      <c r="E187" s="21">
        <f>D187/75246</f>
        <v>3.9869228929112511E-5</v>
      </c>
      <c r="F187" s="3"/>
      <c r="G187" s="3"/>
      <c r="H187" s="22"/>
    </row>
    <row r="188" spans="1:8" s="14" customFormat="1" hidden="1" x14ac:dyDescent="0.3">
      <c r="A188" s="2" t="s">
        <v>261</v>
      </c>
      <c r="B188" s="3" t="str">
        <f ca="1">INDIRECT("sources!B"&amp;MATCH(A188,sources!A1:A580,0))</f>
        <v>Varttala</v>
      </c>
      <c r="C188" s="3" t="str">
        <f ca="1">INDIRECT("sources!C"&amp;MATCH(A188,sources!A1:A580,0))</f>
        <v>Full verbs - Tentative cognition verbs</v>
      </c>
      <c r="D188" s="2">
        <v>3</v>
      </c>
      <c r="E188" s="21">
        <f>D188/75246</f>
        <v>3.9869228929112511E-5</v>
      </c>
      <c r="F188" s="3"/>
      <c r="G188" s="3"/>
      <c r="H188" s="22"/>
    </row>
    <row r="189" spans="1:8" s="14" customFormat="1" hidden="1" x14ac:dyDescent="0.3">
      <c r="A189" s="2" t="s">
        <v>271</v>
      </c>
      <c r="B189" s="3" t="str">
        <f ca="1">INDIRECT("sources!B"&amp;MATCH(A189,sources!A1:A580,0))</f>
        <v>Varttala</v>
      </c>
      <c r="C189" s="3" t="str">
        <f ca="1">INDIRECT("sources!C"&amp;MATCH(A189,sources!A1:A580,0))</f>
        <v>Full verbs - Tentative cognition verbs</v>
      </c>
      <c r="D189" s="2">
        <v>3</v>
      </c>
      <c r="E189" s="21">
        <f>D189/75246</f>
        <v>3.9869228929112511E-5</v>
      </c>
      <c r="F189" s="3"/>
      <c r="G189" s="3"/>
      <c r="H189" s="22"/>
    </row>
    <row r="190" spans="1:8" s="14" customFormat="1" hidden="1" x14ac:dyDescent="0.3">
      <c r="A190" s="2" t="s">
        <v>174</v>
      </c>
      <c r="B190" s="3" t="str">
        <f ca="1">INDIRECT("sources!B"&amp;MATCH(A190,sources!A1:A580,0))</f>
        <v>Varttala</v>
      </c>
      <c r="C190" s="3" t="str">
        <f ca="1">INDIRECT("sources!C"&amp;MATCH(A190,sources!A1:A580,0))</f>
        <v>Full verbs - Tentative cognition verbs</v>
      </c>
      <c r="D190" s="2">
        <v>2</v>
      </c>
      <c r="E190" s="21">
        <f>D190/75246</f>
        <v>2.6579485952741674E-5</v>
      </c>
      <c r="F190" s="3"/>
      <c r="G190" s="3"/>
      <c r="H190" s="22"/>
    </row>
    <row r="191" spans="1:8" s="14" customFormat="1" hidden="1" x14ac:dyDescent="0.3">
      <c r="A191" s="2" t="s">
        <v>187</v>
      </c>
      <c r="B191" s="3" t="str">
        <f ca="1">INDIRECT("sources!B"&amp;MATCH(A191,sources!A1:A580,0))</f>
        <v>Varttala</v>
      </c>
      <c r="C191" s="3" t="str">
        <f ca="1">INDIRECT("sources!C"&amp;MATCH(A191,sources!A1:A580,0))</f>
        <v>Full verbs - Tentative cognition verbs</v>
      </c>
      <c r="D191" s="2">
        <v>2</v>
      </c>
      <c r="E191" s="21">
        <f>D191/75246</f>
        <v>2.6579485952741674E-5</v>
      </c>
      <c r="F191" s="3"/>
      <c r="G191" s="3"/>
      <c r="H191" s="22"/>
    </row>
    <row r="192" spans="1:8" s="14" customFormat="1" hidden="1" x14ac:dyDescent="0.3">
      <c r="A192" s="2" t="s">
        <v>198</v>
      </c>
      <c r="B192" s="3" t="str">
        <f ca="1">INDIRECT("sources!B"&amp;MATCH(A192,sources!A1:A580,0))</f>
        <v>Varttala</v>
      </c>
      <c r="C192" s="3" t="str">
        <f ca="1">INDIRECT("sources!C"&amp;MATCH(A192,sources!A1:A580,0))</f>
        <v>Full verbs - Tentative cognition verbs</v>
      </c>
      <c r="D192" s="2">
        <v>2</v>
      </c>
      <c r="E192" s="21">
        <f>D192/75246</f>
        <v>2.6579485952741674E-5</v>
      </c>
      <c r="F192" s="3"/>
      <c r="G192" s="3"/>
      <c r="H192" s="22"/>
    </row>
    <row r="193" spans="1:8" s="14" customFormat="1" hidden="1" x14ac:dyDescent="0.3">
      <c r="A193" s="2" t="s">
        <v>200</v>
      </c>
      <c r="B193" s="3" t="str">
        <f ca="1">INDIRECT("sources!B"&amp;MATCH(A193,sources!A1:A580,0))</f>
        <v>Varttala</v>
      </c>
      <c r="C193" s="3" t="str">
        <f ca="1">INDIRECT("sources!C"&amp;MATCH(A193,sources!A1:A580,0))</f>
        <v>Full verbs - Tentative cognition verbs</v>
      </c>
      <c r="D193" s="2">
        <v>2</v>
      </c>
      <c r="E193" s="21">
        <f>D193/75246</f>
        <v>2.6579485952741674E-5</v>
      </c>
      <c r="F193" s="3"/>
      <c r="G193" s="3"/>
      <c r="H193" s="22"/>
    </row>
    <row r="194" spans="1:8" s="14" customFormat="1" hidden="1" x14ac:dyDescent="0.3">
      <c r="A194" s="2" t="s">
        <v>211</v>
      </c>
      <c r="B194" s="3" t="str">
        <f ca="1">INDIRECT("sources!B"&amp;MATCH(A194,sources!A1:A580,0))</f>
        <v>Varttala</v>
      </c>
      <c r="C194" s="3" t="str">
        <f ca="1">INDIRECT("sources!C"&amp;MATCH(A194,sources!A1:A580,0))</f>
        <v>Full verbs - Tentative cognition verbs</v>
      </c>
      <c r="D194" s="2">
        <v>2</v>
      </c>
      <c r="E194" s="21">
        <f>D194/75246</f>
        <v>2.6579485952741674E-5</v>
      </c>
      <c r="F194" s="3"/>
      <c r="G194" s="3"/>
      <c r="H194" s="22"/>
    </row>
    <row r="195" spans="1:8" s="14" customFormat="1" hidden="1" x14ac:dyDescent="0.3">
      <c r="A195" s="2" t="s">
        <v>28</v>
      </c>
      <c r="B195" s="3" t="str">
        <f ca="1">INDIRECT("sources!B"&amp;MATCH(A195,sources!A1:A580,0))</f>
        <v>Lakoff</v>
      </c>
      <c r="C195" s="3">
        <f ca="1">INDIRECT("sources!C"&amp;MATCH(A195,sources!A1:A580,0))</f>
        <v>0</v>
      </c>
      <c r="D195" s="2">
        <v>6</v>
      </c>
      <c r="E195" s="21">
        <f>D195/75246</f>
        <v>7.9738457858225022E-5</v>
      </c>
      <c r="F195" s="3"/>
      <c r="G195" s="3"/>
      <c r="H195" s="22"/>
    </row>
    <row r="196" spans="1:8" s="14" customFormat="1" hidden="1" x14ac:dyDescent="0.3">
      <c r="A196" s="2" t="s">
        <v>250</v>
      </c>
      <c r="B196" s="3" t="str">
        <f ca="1">INDIRECT("sources!B"&amp;MATCH(A196,sources!A1:A580,0))</f>
        <v>Varttala</v>
      </c>
      <c r="C196" s="3" t="str">
        <f ca="1">INDIRECT("sources!C"&amp;MATCH(A196,sources!A1:A580,0))</f>
        <v>Full verbs - Tentative cognition verbs</v>
      </c>
      <c r="D196" s="2">
        <v>2</v>
      </c>
      <c r="E196" s="21">
        <f>D196/75246</f>
        <v>2.6579485952741674E-5</v>
      </c>
      <c r="F196" s="3"/>
      <c r="G196" s="3"/>
      <c r="H196" s="22"/>
    </row>
    <row r="197" spans="1:8" s="14" customFormat="1" hidden="1" x14ac:dyDescent="0.3">
      <c r="A197" s="2" t="s">
        <v>260</v>
      </c>
      <c r="B197" s="3" t="str">
        <f ca="1">INDIRECT("sources!B"&amp;MATCH(A197,sources!A1:A580,0))</f>
        <v>Varttala</v>
      </c>
      <c r="C197" s="3" t="str">
        <f ca="1">INDIRECT("sources!C"&amp;MATCH(A197,sources!A1:A580,0))</f>
        <v>Full verbs - Tentative cognition verbs</v>
      </c>
      <c r="D197" s="2">
        <v>2</v>
      </c>
      <c r="E197" s="21">
        <f>D197/75246</f>
        <v>2.6579485952741674E-5</v>
      </c>
      <c r="F197" s="3"/>
      <c r="G197" s="3"/>
      <c r="H197" s="22"/>
    </row>
    <row r="198" spans="1:8" s="14" customFormat="1" hidden="1" x14ac:dyDescent="0.3">
      <c r="A198" s="2" t="s">
        <v>273</v>
      </c>
      <c r="B198" s="3" t="str">
        <f ca="1">INDIRECT("sources!B"&amp;MATCH(A198,sources!A1:A580,0))</f>
        <v>Varttala</v>
      </c>
      <c r="C198" s="3" t="str">
        <f ca="1">INDIRECT("sources!C"&amp;MATCH(A198,sources!A1:A580,0))</f>
        <v>Full verbs - Tentative cognition verbs</v>
      </c>
      <c r="D198" s="2">
        <v>2</v>
      </c>
      <c r="E198" s="21">
        <f>D198/75246</f>
        <v>2.6579485952741674E-5</v>
      </c>
      <c r="F198" s="3"/>
      <c r="G198" s="3"/>
      <c r="H198" s="22"/>
    </row>
    <row r="199" spans="1:8" s="14" customFormat="1" hidden="1" x14ac:dyDescent="0.3">
      <c r="A199" s="2" t="s">
        <v>280</v>
      </c>
      <c r="B199" s="3" t="str">
        <f ca="1">INDIRECT("sources!B"&amp;MATCH(A199,sources!A1:A580,0))</f>
        <v>Varttala</v>
      </c>
      <c r="C199" s="3" t="str">
        <f ca="1">INDIRECT("sources!C"&amp;MATCH(A199,sources!A1:A580,0))</f>
        <v>Full verbs - Tentative cognition verbs</v>
      </c>
      <c r="D199" s="2">
        <v>2</v>
      </c>
      <c r="E199" s="21">
        <f>D199/75246</f>
        <v>2.6579485952741674E-5</v>
      </c>
      <c r="F199" s="3"/>
      <c r="G199" s="3"/>
      <c r="H199" s="22"/>
    </row>
    <row r="200" spans="1:8" s="14" customFormat="1" hidden="1" x14ac:dyDescent="0.3">
      <c r="A200" s="2" t="s">
        <v>339</v>
      </c>
      <c r="B200" s="3" t="str">
        <f ca="1">INDIRECT("sources!B"&amp;MATCH(A200,sources!A1:A580,0))</f>
        <v>Varttala</v>
      </c>
      <c r="C200" s="3" t="str">
        <f ca="1">INDIRECT("sources!C"&amp;MATCH(A200,sources!A1:A580,0))</f>
        <v>Full verbs - Tentative cognition verbs</v>
      </c>
      <c r="D200" s="2">
        <v>2</v>
      </c>
      <c r="E200" s="21">
        <f>D200/75246</f>
        <v>2.6579485952741674E-5</v>
      </c>
      <c r="F200" s="3"/>
      <c r="G200" s="3"/>
      <c r="H200" s="22"/>
    </row>
    <row r="201" spans="1:8" s="14" customFormat="1" hidden="1" x14ac:dyDescent="0.3">
      <c r="A201" s="2" t="s">
        <v>340</v>
      </c>
      <c r="B201" s="3" t="str">
        <f ca="1">INDIRECT("sources!B"&amp;MATCH(A201,sources!A1:A580,0))</f>
        <v>Varttala</v>
      </c>
      <c r="C201" s="3" t="str">
        <f ca="1">INDIRECT("sources!C"&amp;MATCH(A201,sources!A1:A580,0))</f>
        <v>Full verbs - Tentative cognition verbs</v>
      </c>
      <c r="D201" s="2">
        <v>2</v>
      </c>
      <c r="E201" s="21">
        <f>D201/75246</f>
        <v>2.6579485952741674E-5</v>
      </c>
      <c r="F201" s="3"/>
      <c r="G201" s="3"/>
      <c r="H201" s="22"/>
    </row>
    <row r="202" spans="1:8" s="14" customFormat="1" hidden="1" x14ac:dyDescent="0.3">
      <c r="A202" s="2" t="s">
        <v>168</v>
      </c>
      <c r="B202" s="3" t="str">
        <f ca="1">INDIRECT("sources!B"&amp;MATCH(A202,sources!A1:A580,0))</f>
        <v>Varttala</v>
      </c>
      <c r="C202" s="3" t="str">
        <f ca="1">INDIRECT("sources!C"&amp;MATCH(A202,sources!A1:A580,0))</f>
        <v>Full verbs - Tentative cognition verbs</v>
      </c>
      <c r="D202" s="2">
        <v>1</v>
      </c>
      <c r="E202" s="21">
        <f>D202/75246</f>
        <v>1.3289742976370837E-5</v>
      </c>
      <c r="F202" s="3"/>
      <c r="G202" s="3"/>
      <c r="H202" s="22"/>
    </row>
    <row r="203" spans="1:8" s="14" customFormat="1" hidden="1" x14ac:dyDescent="0.3">
      <c r="A203" s="2" t="s">
        <v>23</v>
      </c>
      <c r="B203" s="3" t="str">
        <f ca="1">INDIRECT("sources!B"&amp;MATCH(A203,sources!A1:A580,0))</f>
        <v>Lakoff</v>
      </c>
      <c r="C203" s="3">
        <f ca="1">INDIRECT("sources!C"&amp;MATCH(A203,sources!A1:A580,0))</f>
        <v>0</v>
      </c>
      <c r="D203" s="2">
        <v>5</v>
      </c>
      <c r="E203" s="21">
        <f>D203/75246</f>
        <v>6.6448714881854178E-5</v>
      </c>
      <c r="F203" s="3"/>
      <c r="G203" s="3"/>
      <c r="H203" s="22"/>
    </row>
    <row r="204" spans="1:8" s="14" customFormat="1" hidden="1" x14ac:dyDescent="0.3">
      <c r="A204" s="2" t="s">
        <v>169</v>
      </c>
      <c r="B204" s="3" t="str">
        <f ca="1">INDIRECT("sources!B"&amp;MATCH(A204,sources!A1:A580,0))</f>
        <v>Varttala</v>
      </c>
      <c r="C204" s="3" t="str">
        <f ca="1">INDIRECT("sources!C"&amp;MATCH(A204,sources!A1:A580,0))</f>
        <v>Full verbs - Tentative cognition verbs</v>
      </c>
      <c r="D204" s="2">
        <v>1</v>
      </c>
      <c r="E204" s="21">
        <f>D204/75246</f>
        <v>1.3289742976370837E-5</v>
      </c>
      <c r="F204" s="3"/>
      <c r="G204" s="3"/>
      <c r="H204" s="22"/>
    </row>
    <row r="205" spans="1:8" s="14" customFormat="1" hidden="1" x14ac:dyDescent="0.3">
      <c r="A205" s="2" t="s">
        <v>170</v>
      </c>
      <c r="B205" s="3" t="str">
        <f ca="1">INDIRECT("sources!B"&amp;MATCH(A205,sources!A1:A580,0))</f>
        <v>Varttala</v>
      </c>
      <c r="C205" s="3" t="str">
        <f ca="1">INDIRECT("sources!C"&amp;MATCH(A205,sources!A1:A580,0))</f>
        <v>Full verbs - Tentative cognition verbs</v>
      </c>
      <c r="D205" s="2">
        <v>1</v>
      </c>
      <c r="E205" s="21">
        <f>D205/75246</f>
        <v>1.3289742976370837E-5</v>
      </c>
      <c r="F205" s="3"/>
      <c r="G205" s="3"/>
      <c r="H205" s="22"/>
    </row>
    <row r="206" spans="1:8" s="14" customFormat="1" hidden="1" x14ac:dyDescent="0.3">
      <c r="A206" s="2" t="s">
        <v>208</v>
      </c>
      <c r="B206" s="3" t="str">
        <f ca="1">INDIRECT("sources!B"&amp;MATCH(A206,sources!A1:A580,0))</f>
        <v>Varttala</v>
      </c>
      <c r="C206" s="3" t="str">
        <f ca="1">INDIRECT("sources!C"&amp;MATCH(A206,sources!A1:A580,0))</f>
        <v>Full verbs - Tentative cognition verbs</v>
      </c>
      <c r="D206" s="2">
        <v>1</v>
      </c>
      <c r="E206" s="21">
        <f>D206/75246</f>
        <v>1.3289742976370837E-5</v>
      </c>
      <c r="F206" s="3"/>
      <c r="G206" s="3"/>
      <c r="H206" s="22"/>
    </row>
    <row r="207" spans="1:8" s="14" customFormat="1" hidden="1" x14ac:dyDescent="0.3">
      <c r="A207" s="2" t="s">
        <v>221</v>
      </c>
      <c r="B207" s="3" t="str">
        <f ca="1">INDIRECT("sources!B"&amp;MATCH(A207,sources!A1:A580,0))</f>
        <v>Varttala</v>
      </c>
      <c r="C207" s="3" t="str">
        <f ca="1">INDIRECT("sources!C"&amp;MATCH(A207,sources!A1:A580,0))</f>
        <v>Full verbs - Tentative cognition verbs</v>
      </c>
      <c r="D207" s="2">
        <v>1</v>
      </c>
      <c r="E207" s="21">
        <f>D207/75246</f>
        <v>1.3289742976370837E-5</v>
      </c>
      <c r="F207" s="3"/>
      <c r="G207" s="3"/>
      <c r="H207" s="22"/>
    </row>
    <row r="208" spans="1:8" s="14" customFormat="1" hidden="1" x14ac:dyDescent="0.3">
      <c r="A208" s="2" t="s">
        <v>252</v>
      </c>
      <c r="B208" s="3" t="str">
        <f ca="1">INDIRECT("sources!B"&amp;MATCH(A208,sources!A1:A580,0))</f>
        <v>Varttala</v>
      </c>
      <c r="C208" s="3" t="str">
        <f ca="1">INDIRECT("sources!C"&amp;MATCH(A208,sources!A1:A580,0))</f>
        <v>Full verbs - Tentative cognition verbs</v>
      </c>
      <c r="D208" s="2">
        <v>1</v>
      </c>
      <c r="E208" s="21">
        <f>D208/75246</f>
        <v>1.3289742976370837E-5</v>
      </c>
      <c r="F208" s="3"/>
      <c r="G208" s="3"/>
      <c r="H208" s="22"/>
    </row>
    <row r="209" spans="1:8" s="14" customFormat="1" hidden="1" x14ac:dyDescent="0.3">
      <c r="A209" s="2" t="s">
        <v>269</v>
      </c>
      <c r="B209" s="3" t="str">
        <f ca="1">INDIRECT("sources!B"&amp;MATCH(A209,sources!A1:A580,0))</f>
        <v>Varttala</v>
      </c>
      <c r="C209" s="3" t="str">
        <f ca="1">INDIRECT("sources!C"&amp;MATCH(A209,sources!A1:A580,0))</f>
        <v>Full verbs - Tentative cognition verbs</v>
      </c>
      <c r="D209" s="2">
        <v>1</v>
      </c>
      <c r="E209" s="21">
        <f>D209/75246</f>
        <v>1.3289742976370837E-5</v>
      </c>
      <c r="F209" s="3"/>
      <c r="G209" s="3"/>
      <c r="H209" s="22"/>
    </row>
    <row r="210" spans="1:8" s="14" customFormat="1" hidden="1" x14ac:dyDescent="0.3">
      <c r="A210" s="2" t="s">
        <v>277</v>
      </c>
      <c r="B210" s="3" t="str">
        <f ca="1">INDIRECT("sources!B"&amp;MATCH(A210,sources!A1:A580,0))</f>
        <v>Varttala</v>
      </c>
      <c r="C210" s="3" t="str">
        <f ca="1">INDIRECT("sources!C"&amp;MATCH(A210,sources!A1:A580,0))</f>
        <v>Full verbs - Tentative cognition verbs</v>
      </c>
      <c r="D210" s="2">
        <v>1</v>
      </c>
      <c r="E210" s="21">
        <f>D210/75246</f>
        <v>1.3289742976370837E-5</v>
      </c>
      <c r="F210" s="3"/>
      <c r="G210" s="3"/>
      <c r="H210" s="22"/>
    </row>
    <row r="211" spans="1:8" s="14" customFormat="1" hidden="1" x14ac:dyDescent="0.3">
      <c r="A211" s="2" t="s">
        <v>290</v>
      </c>
      <c r="B211" s="3" t="str">
        <f ca="1">INDIRECT("sources!B"&amp;MATCH(A211,sources!A1:A580,0))</f>
        <v>Varttala</v>
      </c>
      <c r="C211" s="3" t="str">
        <f ca="1">INDIRECT("sources!C"&amp;MATCH(A211,sources!A1:A580,0))</f>
        <v>Full verbs - Tentative cognition verbs</v>
      </c>
      <c r="D211" s="2">
        <v>1</v>
      </c>
      <c r="E211" s="21">
        <f>D211/75246</f>
        <v>1.3289742976370837E-5</v>
      </c>
      <c r="F211" s="3"/>
      <c r="G211" s="3"/>
      <c r="H211" s="22"/>
    </row>
    <row r="212" spans="1:8" s="14" customFormat="1" hidden="1" x14ac:dyDescent="0.3">
      <c r="A212" s="2" t="s">
        <v>320</v>
      </c>
      <c r="B212" s="3" t="str">
        <f ca="1">INDIRECT("sources!B"&amp;MATCH(A212,sources!A1:A580,0))</f>
        <v>Varttala</v>
      </c>
      <c r="C212" s="3" t="str">
        <f ca="1">INDIRECT("sources!C"&amp;MATCH(A212,sources!A1:A580,0))</f>
        <v>Full verbs - Tentative cognition verbs</v>
      </c>
      <c r="D212" s="2">
        <v>1</v>
      </c>
      <c r="E212" s="21">
        <f>D212/75246</f>
        <v>1.3289742976370837E-5</v>
      </c>
      <c r="F212" s="3"/>
      <c r="G212" s="3"/>
      <c r="H212" s="22"/>
    </row>
    <row r="213" spans="1:8" s="14" customFormat="1" hidden="1" x14ac:dyDescent="0.3">
      <c r="A213" s="2" t="s">
        <v>342</v>
      </c>
      <c r="B213" s="3" t="str">
        <f ca="1">INDIRECT("sources!B"&amp;MATCH(A213,sources!A1:A580,0))</f>
        <v>Varttala</v>
      </c>
      <c r="C213" s="3" t="str">
        <f ca="1">INDIRECT("sources!C"&amp;MATCH(A213,sources!A1:A580,0))</f>
        <v>Full verbs - Tentative cognition verbs</v>
      </c>
      <c r="D213" s="2">
        <v>1</v>
      </c>
      <c r="E213" s="21">
        <f>D213/75246</f>
        <v>1.3289742976370837E-5</v>
      </c>
      <c r="F213" s="3"/>
      <c r="G213" s="3"/>
      <c r="H213" s="22"/>
    </row>
    <row r="214" spans="1:8" s="14" customFormat="1" hidden="1" x14ac:dyDescent="0.3">
      <c r="A214" s="2" t="s">
        <v>359</v>
      </c>
      <c r="B214" s="3" t="str">
        <f ca="1">INDIRECT("sources!B"&amp;MATCH(A214,sources!A1:A580,0))</f>
        <v>Varttala</v>
      </c>
      <c r="C214" s="3" t="str">
        <f ca="1">INDIRECT("sources!C"&amp;MATCH(A214,sources!A1:A580,0))</f>
        <v>Full verbs - Tentative linking verbs</v>
      </c>
      <c r="D214" s="2">
        <v>855</v>
      </c>
      <c r="E214" s="21">
        <f>D214/75246</f>
        <v>1.1362730244797066E-2</v>
      </c>
      <c r="F214" s="3"/>
      <c r="G214" s="3"/>
      <c r="H214" s="22"/>
    </row>
    <row r="215" spans="1:8" s="14" customFormat="1" hidden="1" x14ac:dyDescent="0.3">
      <c r="A215" s="2" t="s">
        <v>358</v>
      </c>
      <c r="B215" s="3" t="str">
        <f ca="1">INDIRECT("sources!B"&amp;MATCH(A215,sources!A1:A580,0))</f>
        <v>Varttala</v>
      </c>
      <c r="C215" s="3" t="str">
        <f ca="1">INDIRECT("sources!C"&amp;MATCH(A215,sources!A1:A580,0))</f>
        <v>Full verbs - Tentative linking verbs</v>
      </c>
      <c r="D215" s="2">
        <v>423</v>
      </c>
      <c r="E215" s="21">
        <f>D215/75246</f>
        <v>5.6215612790048641E-3</v>
      </c>
      <c r="F215" s="3"/>
      <c r="G215" s="3"/>
      <c r="H215" s="22"/>
    </row>
    <row r="216" spans="1:8" s="14" customFormat="1" hidden="1" x14ac:dyDescent="0.3">
      <c r="A216" s="2" t="s">
        <v>362</v>
      </c>
      <c r="B216" s="3" t="str">
        <f ca="1">INDIRECT("sources!B"&amp;MATCH(A216,sources!A1:A580,0))</f>
        <v>Varttala</v>
      </c>
      <c r="C216" s="3" t="str">
        <f ca="1">INDIRECT("sources!C"&amp;MATCH(A216,sources!A1:A580,0))</f>
        <v>Full verbs - Tentative linking verbs</v>
      </c>
      <c r="D216" s="2">
        <v>351</v>
      </c>
      <c r="E216" s="21">
        <f>D216/75246</f>
        <v>4.6646997847061642E-3</v>
      </c>
      <c r="F216" s="3"/>
      <c r="G216" s="3"/>
      <c r="H216" s="22"/>
    </row>
    <row r="217" spans="1:8" s="14" customFormat="1" hidden="1" x14ac:dyDescent="0.3">
      <c r="A217" s="2" t="s">
        <v>41</v>
      </c>
      <c r="B217" s="3" t="str">
        <f ca="1">INDIRECT("sources!B"&amp;MATCH(A217,sources!A1:A580,0))</f>
        <v>Lakoff</v>
      </c>
      <c r="C217" s="3">
        <f ca="1">INDIRECT("sources!C"&amp;MATCH(A217,sources!A1:A580,0))</f>
        <v>0</v>
      </c>
      <c r="D217" s="2">
        <v>4</v>
      </c>
      <c r="E217" s="21">
        <f>D217/75246</f>
        <v>5.3158971905483348E-5</v>
      </c>
      <c r="F217" s="3"/>
      <c r="G217" s="3"/>
      <c r="H217" s="22"/>
    </row>
    <row r="218" spans="1:8" s="14" customFormat="1" hidden="1" x14ac:dyDescent="0.3">
      <c r="A218" s="2" t="s">
        <v>366</v>
      </c>
      <c r="B218" s="3" t="str">
        <f ca="1">INDIRECT("sources!B"&amp;MATCH(A218,sources!A1:A580,0))</f>
        <v>Varttala</v>
      </c>
      <c r="C218" s="3" t="str">
        <f ca="1">INDIRECT("sources!C"&amp;MATCH(A218,sources!A1:A580,0))</f>
        <v>Full verbs - Tentative linking verbs</v>
      </c>
      <c r="D218" s="2">
        <v>282</v>
      </c>
      <c r="E218" s="21">
        <f>D218/75246</f>
        <v>3.7477075193365762E-3</v>
      </c>
      <c r="F218" s="3"/>
      <c r="G218" s="3"/>
      <c r="H218" s="22"/>
    </row>
    <row r="219" spans="1:8" s="14" customFormat="1" hidden="1" x14ac:dyDescent="0.3">
      <c r="A219" s="2" t="s">
        <v>361</v>
      </c>
      <c r="B219" s="3" t="str">
        <f ca="1">INDIRECT("sources!B"&amp;MATCH(A219,sources!A1:A580,0))</f>
        <v>Varttala</v>
      </c>
      <c r="C219" s="3" t="str">
        <f ca="1">INDIRECT("sources!C"&amp;MATCH(A219,sources!A1:A580,0))</f>
        <v>Full verbs - Tentative linking verbs</v>
      </c>
      <c r="D219" s="2">
        <v>122</v>
      </c>
      <c r="E219" s="21">
        <f>D219/75246</f>
        <v>1.6213486431172421E-3</v>
      </c>
      <c r="F219" s="3"/>
      <c r="G219" s="3"/>
      <c r="H219" s="22"/>
    </row>
    <row r="220" spans="1:8" s="14" customFormat="1" hidden="1" x14ac:dyDescent="0.3">
      <c r="A220" s="2" t="s">
        <v>363</v>
      </c>
      <c r="B220" s="3" t="str">
        <f ca="1">INDIRECT("sources!B"&amp;MATCH(A220,sources!A1:A580,0))</f>
        <v>Varttala</v>
      </c>
      <c r="C220" s="3" t="str">
        <f ca="1">INDIRECT("sources!C"&amp;MATCH(A220,sources!A1:A580,0))</f>
        <v>Full verbs - Tentative linking verbs</v>
      </c>
      <c r="D220" s="2">
        <v>67</v>
      </c>
      <c r="E220" s="21">
        <f>D220/75246</f>
        <v>8.904127794168461E-4</v>
      </c>
      <c r="F220" s="3"/>
      <c r="G220" s="3"/>
      <c r="H220" s="22"/>
    </row>
    <row r="221" spans="1:8" s="14" customFormat="1" hidden="1" x14ac:dyDescent="0.3">
      <c r="A221" s="2" t="s">
        <v>354</v>
      </c>
      <c r="B221" s="3" t="str">
        <f ca="1">INDIRECT("sources!B"&amp;MATCH(A221,sources!A1:A580,0))</f>
        <v>Varttala</v>
      </c>
      <c r="C221" s="3" t="str">
        <f ca="1">INDIRECT("sources!C"&amp;MATCH(A221,sources!A1:A580,0))</f>
        <v>Full verbs - Tentative linking verbs</v>
      </c>
      <c r="D221" s="2">
        <v>66</v>
      </c>
      <c r="E221" s="21">
        <f>D221/75246</f>
        <v>8.7712303644047526E-4</v>
      </c>
      <c r="F221" s="3"/>
      <c r="G221" s="3"/>
      <c r="H221" s="22"/>
    </row>
    <row r="222" spans="1:8" s="14" customFormat="1" hidden="1" x14ac:dyDescent="0.3">
      <c r="A222" s="2" t="s">
        <v>355</v>
      </c>
      <c r="B222" s="3" t="str">
        <f ca="1">INDIRECT("sources!B"&amp;MATCH(A222,sources!A1:A580,0))</f>
        <v>Varttala</v>
      </c>
      <c r="C222" s="3" t="str">
        <f ca="1">INDIRECT("sources!C"&amp;MATCH(A222,sources!A1:A580,0))</f>
        <v>Full verbs - Tentative linking verbs</v>
      </c>
      <c r="D222" s="2">
        <v>50</v>
      </c>
      <c r="E222" s="21">
        <f>D222/75246</f>
        <v>6.6448714881854186E-4</v>
      </c>
      <c r="F222" s="3"/>
      <c r="G222" s="3"/>
      <c r="H222" s="22"/>
    </row>
    <row r="223" spans="1:8" s="14" customFormat="1" hidden="1" x14ac:dyDescent="0.3">
      <c r="A223" s="2" t="s">
        <v>360</v>
      </c>
      <c r="B223" s="3" t="str">
        <f ca="1">INDIRECT("sources!B"&amp;MATCH(A223,sources!A1:A580,0))</f>
        <v>Varttala</v>
      </c>
      <c r="C223" s="3" t="str">
        <f ca="1">INDIRECT("sources!C"&amp;MATCH(A223,sources!A1:A580,0))</f>
        <v>Full verbs - Tentative linking verbs</v>
      </c>
      <c r="D223" s="2">
        <v>43</v>
      </c>
      <c r="E223" s="21">
        <f>D223/75246</f>
        <v>5.7145894798394596E-4</v>
      </c>
      <c r="F223" s="3"/>
      <c r="G223" s="3"/>
      <c r="H223" s="22"/>
    </row>
    <row r="224" spans="1:8" s="14" customFormat="1" hidden="1" x14ac:dyDescent="0.3">
      <c r="A224" s="2" t="s">
        <v>365</v>
      </c>
      <c r="B224" s="3" t="str">
        <f ca="1">INDIRECT("sources!B"&amp;MATCH(A224,sources!A1:A580,0))</f>
        <v>Varttala</v>
      </c>
      <c r="C224" s="3" t="str">
        <f ca="1">INDIRECT("sources!C"&amp;MATCH(A224,sources!A1:A580,0))</f>
        <v>Full verbs - Tentative linking verbs</v>
      </c>
      <c r="D224" s="2">
        <v>34</v>
      </c>
      <c r="E224" s="21">
        <f>D224/75246</f>
        <v>4.5185126119660847E-4</v>
      </c>
      <c r="F224" s="3"/>
      <c r="G224" s="3"/>
      <c r="H224" s="22"/>
    </row>
    <row r="225" spans="1:8" s="14" customFormat="1" hidden="1" x14ac:dyDescent="0.3">
      <c r="A225" s="2" t="s">
        <v>369</v>
      </c>
      <c r="B225" s="3" t="str">
        <f ca="1">INDIRECT("sources!B"&amp;MATCH(A225,sources!A1:A580,0))</f>
        <v>Varttala</v>
      </c>
      <c r="C225" s="3" t="str">
        <f ca="1">INDIRECT("sources!C"&amp;MATCH(A225,sources!A1:A580,0))</f>
        <v>Full verbs - Tentative linking verbs</v>
      </c>
      <c r="D225" s="2">
        <v>32</v>
      </c>
      <c r="E225" s="21">
        <f>D225/75246</f>
        <v>4.2527177524386678E-4</v>
      </c>
      <c r="F225" s="3"/>
      <c r="G225" s="3"/>
      <c r="H225" s="22"/>
    </row>
    <row r="226" spans="1:8" s="14" customFormat="1" hidden="1" x14ac:dyDescent="0.3">
      <c r="A226" s="2" t="s">
        <v>370</v>
      </c>
      <c r="B226" s="3" t="str">
        <f ca="1">INDIRECT("sources!B"&amp;MATCH(A226,sources!A1:A580,0))</f>
        <v>Varttala</v>
      </c>
      <c r="C226" s="3" t="str">
        <f ca="1">INDIRECT("sources!C"&amp;MATCH(A226,sources!A1:A580,0))</f>
        <v>Full verbs - Tentative linking verbs</v>
      </c>
      <c r="D226" s="2">
        <v>7</v>
      </c>
      <c r="E226" s="21">
        <f>D226/75246</f>
        <v>9.3028200834595852E-5</v>
      </c>
      <c r="F226" s="3"/>
      <c r="G226" s="3"/>
      <c r="H226" s="22"/>
    </row>
    <row r="227" spans="1:8" s="14" customFormat="1" hidden="1" x14ac:dyDescent="0.3">
      <c r="A227" s="2" t="s">
        <v>357</v>
      </c>
      <c r="B227" s="3" t="str">
        <f ca="1">INDIRECT("sources!B"&amp;MATCH(A227,sources!A1:A580,0))</f>
        <v>Varttala</v>
      </c>
      <c r="C227" s="3" t="str">
        <f ca="1">INDIRECT("sources!C"&amp;MATCH(A227,sources!A1:A580,0))</f>
        <v>Full verbs - Tentative linking verbs</v>
      </c>
      <c r="D227" s="2">
        <v>6</v>
      </c>
      <c r="E227" s="21">
        <f>D227/75246</f>
        <v>7.9738457858225022E-5</v>
      </c>
      <c r="F227" s="3"/>
      <c r="G227" s="3"/>
      <c r="H227" s="22"/>
    </row>
    <row r="228" spans="1:8" s="14" customFormat="1" hidden="1" x14ac:dyDescent="0.3">
      <c r="A228" s="2" t="s">
        <v>356</v>
      </c>
      <c r="B228" s="3" t="str">
        <f ca="1">INDIRECT("sources!B"&amp;MATCH(A228,sources!A1:A580,0))</f>
        <v>Varttala</v>
      </c>
      <c r="C228" s="3" t="str">
        <f ca="1">INDIRECT("sources!C"&amp;MATCH(A228,sources!A1:A580,0))</f>
        <v>Full verbs - Tentative linking verbs</v>
      </c>
      <c r="D228" s="2">
        <v>3</v>
      </c>
      <c r="E228" s="21">
        <f>D228/75246</f>
        <v>3.9869228929112511E-5</v>
      </c>
      <c r="F228" s="3"/>
      <c r="G228" s="3"/>
      <c r="H228" s="22"/>
    </row>
    <row r="229" spans="1:8" s="14" customFormat="1" hidden="1" x14ac:dyDescent="0.3">
      <c r="A229" s="2" t="s">
        <v>29</v>
      </c>
      <c r="B229" s="3" t="str">
        <f ca="1">INDIRECT("sources!B"&amp;MATCH(A229,sources!A1:A580,0))</f>
        <v>Lakoff</v>
      </c>
      <c r="C229" s="3">
        <f ca="1">INDIRECT("sources!C"&amp;MATCH(A229,sources!A1:A580,0))</f>
        <v>0</v>
      </c>
      <c r="D229" s="2">
        <v>3</v>
      </c>
      <c r="E229" s="21">
        <f>D229/75246</f>
        <v>3.9869228929112511E-5</v>
      </c>
      <c r="F229" s="3"/>
      <c r="G229" s="3"/>
      <c r="H229" s="22"/>
    </row>
    <row r="230" spans="1:8" s="14" customFormat="1" hidden="1" x14ac:dyDescent="0.3">
      <c r="A230" s="2" t="s">
        <v>56</v>
      </c>
      <c r="B230" s="3" t="str">
        <f ca="1">INDIRECT("sources!B"&amp;MATCH(A230,sources!A1:A580,0))</f>
        <v>Lakoff</v>
      </c>
      <c r="C230" s="3">
        <f ca="1">INDIRECT("sources!C"&amp;MATCH(A230,sources!A1:A580,0))</f>
        <v>0</v>
      </c>
      <c r="D230" s="2">
        <v>3</v>
      </c>
      <c r="E230" s="21">
        <f>D230/75246</f>
        <v>3.9869228929112511E-5</v>
      </c>
      <c r="F230" s="3"/>
      <c r="G230" s="3"/>
      <c r="H230" s="22"/>
    </row>
    <row r="231" spans="1:8" s="14" customFormat="1" hidden="1" x14ac:dyDescent="0.3">
      <c r="A231" s="2" t="s">
        <v>367</v>
      </c>
      <c r="B231" s="3" t="str">
        <f ca="1">INDIRECT("sources!B"&amp;MATCH(A231,sources!A1:A580,0))</f>
        <v>Varttala</v>
      </c>
      <c r="C231" s="3" t="str">
        <f ca="1">INDIRECT("sources!C"&amp;MATCH(A231,sources!A1:A580,0))</f>
        <v>Full verbs - Tentative linking verbs</v>
      </c>
      <c r="D231" s="2">
        <v>3</v>
      </c>
      <c r="E231" s="21">
        <f>D231/75246</f>
        <v>3.9869228929112511E-5</v>
      </c>
      <c r="F231" s="3"/>
      <c r="G231" s="3"/>
      <c r="H231" s="22"/>
    </row>
    <row r="232" spans="1:8" s="14" customFormat="1" hidden="1" x14ac:dyDescent="0.3">
      <c r="A232" s="2" t="s">
        <v>368</v>
      </c>
      <c r="B232" s="3" t="str">
        <f ca="1">INDIRECT("sources!B"&amp;MATCH(A232,sources!A1:A580,0))</f>
        <v>Varttala</v>
      </c>
      <c r="C232" s="3" t="str">
        <f ca="1">INDIRECT("sources!C"&amp;MATCH(A232,sources!A1:A580,0))</f>
        <v>Full verbs - Tentative linking verbs</v>
      </c>
      <c r="D232" s="2">
        <v>1</v>
      </c>
      <c r="E232" s="21">
        <f>D232/75246</f>
        <v>1.3289742976370837E-5</v>
      </c>
      <c r="F232" s="3"/>
      <c r="G232" s="3"/>
      <c r="H232" s="22"/>
    </row>
    <row r="233" spans="1:8" s="14" customFormat="1" hidden="1" x14ac:dyDescent="0.3">
      <c r="A233" s="2" t="s">
        <v>371</v>
      </c>
      <c r="B233" s="3" t="str">
        <f ca="1">INDIRECT("sources!B"&amp;MATCH(A233,sources!A1:A580,0))</f>
        <v>Varttala</v>
      </c>
      <c r="C233" s="3" t="str">
        <f ca="1">INDIRECT("sources!C"&amp;MATCH(A233,sources!A1:A580,0))</f>
        <v>Full verbs - Tentative linking verbs</v>
      </c>
      <c r="D233" s="2">
        <v>1</v>
      </c>
      <c r="E233" s="21">
        <f>D233/75246</f>
        <v>1.3289742976370837E-5</v>
      </c>
      <c r="F233" s="3"/>
      <c r="G233" s="3"/>
      <c r="H233" s="22"/>
    </row>
    <row r="234" spans="1:8" s="14" customFormat="1" hidden="1" x14ac:dyDescent="0.3">
      <c r="A234" s="2" t="s">
        <v>82</v>
      </c>
      <c r="B234" s="3" t="str">
        <f ca="1">INDIRECT("sources!B"&amp;MATCH(A234,sources!A1:A580,0))</f>
        <v>Varttala</v>
      </c>
      <c r="C234" s="3" t="str">
        <f ca="1">INDIRECT("sources!C"&amp;MATCH(A234,sources!A1:A580,0))</f>
        <v>Modal Auxiliares</v>
      </c>
      <c r="D234" s="2">
        <v>9327</v>
      </c>
      <c r="E234" s="21">
        <f>D234/75246</f>
        <v>0.1239534327406108</v>
      </c>
      <c r="F234" s="3"/>
      <c r="G234" s="3"/>
      <c r="H234" s="22"/>
    </row>
    <row r="235" spans="1:8" s="14" customFormat="1" hidden="1" x14ac:dyDescent="0.3">
      <c r="A235" s="2" t="s">
        <v>80</v>
      </c>
      <c r="B235" s="3" t="str">
        <f ca="1">INDIRECT("sources!B"&amp;MATCH(A235,sources!A1:A580,0))</f>
        <v>Varttala</v>
      </c>
      <c r="C235" s="3" t="str">
        <f ca="1">INDIRECT("sources!C"&amp;MATCH(A235,sources!A1:A580,0))</f>
        <v>Modal Auxiliares</v>
      </c>
      <c r="D235" s="2">
        <v>9322</v>
      </c>
      <c r="E235" s="21">
        <f>D235/75246</f>
        <v>0.12388698402572894</v>
      </c>
      <c r="F235" s="3"/>
      <c r="G235" s="3"/>
      <c r="H235" s="22"/>
    </row>
    <row r="236" spans="1:8" s="14" customFormat="1" hidden="1" x14ac:dyDescent="0.3">
      <c r="A236" s="2" t="s">
        <v>83</v>
      </c>
      <c r="B236" s="3" t="str">
        <f ca="1">INDIRECT("sources!B"&amp;MATCH(A236,sources!A1:A580,0))</f>
        <v>Varttala</v>
      </c>
      <c r="C236" s="3" t="str">
        <f ca="1">INDIRECT("sources!C"&amp;MATCH(A236,sources!A1:A580,0))</f>
        <v>Modal Auxiliares</v>
      </c>
      <c r="D236" s="2">
        <v>6085</v>
      </c>
      <c r="E236" s="21">
        <f>D236/75246</f>
        <v>8.0868086011216547E-2</v>
      </c>
      <c r="F236" s="3"/>
      <c r="G236" s="3"/>
      <c r="H236" s="22"/>
    </row>
    <row r="237" spans="1:8" s="14" customFormat="1" hidden="1" x14ac:dyDescent="0.3">
      <c r="A237" s="2" t="s">
        <v>84</v>
      </c>
      <c r="B237" s="3" t="str">
        <f ca="1">INDIRECT("sources!B"&amp;MATCH(A237,sources!A1:A580,0))</f>
        <v>Varttala</v>
      </c>
      <c r="C237" s="3" t="str">
        <f ca="1">INDIRECT("sources!C"&amp;MATCH(A237,sources!A1:A580,0))</f>
        <v>Modal Auxiliares</v>
      </c>
      <c r="D237" s="2">
        <v>3874</v>
      </c>
      <c r="E237" s="21">
        <f>D237/75246</f>
        <v>5.1484464290460621E-2</v>
      </c>
      <c r="F237" s="3"/>
      <c r="G237" s="3"/>
      <c r="H237" s="22"/>
    </row>
    <row r="238" spans="1:8" s="14" customFormat="1" hidden="1" x14ac:dyDescent="0.3">
      <c r="A238" s="2" t="s">
        <v>81</v>
      </c>
      <c r="B238" s="3" t="str">
        <f ca="1">INDIRECT("sources!B"&amp;MATCH(A238,sources!A1:A580,0))</f>
        <v>Varttala</v>
      </c>
      <c r="C238" s="3" t="str">
        <f ca="1">INDIRECT("sources!C"&amp;MATCH(A238,sources!A1:A580,0))</f>
        <v>Modal Auxiliares</v>
      </c>
      <c r="D238" s="2">
        <v>668</v>
      </c>
      <c r="E238" s="21">
        <f>D238/75246</f>
        <v>8.8775483082157193E-3</v>
      </c>
      <c r="F238" s="3"/>
      <c r="G238" s="3"/>
      <c r="H238" s="22"/>
    </row>
    <row r="239" spans="1:8" s="14" customFormat="1" x14ac:dyDescent="0.3">
      <c r="A239" s="2" t="s">
        <v>445</v>
      </c>
      <c r="B239" s="3" t="str">
        <f ca="1">INDIRECT("sources!B"&amp;MATCH(A239,sources!A1:A580,0))</f>
        <v>Varttala</v>
      </c>
      <c r="C239" s="3" t="str">
        <f ca="1">INDIRECT("sources!C"&amp;MATCH(A239,sources!A1:A580,0))</f>
        <v>Nouns - Nonfactive assertive nouns</v>
      </c>
      <c r="D239" s="2">
        <v>251</v>
      </c>
      <c r="E239" s="21">
        <f>D239/75246</f>
        <v>3.3357254870690803E-3</v>
      </c>
      <c r="F239" s="3"/>
      <c r="G239" s="3"/>
      <c r="H239" s="22"/>
    </row>
    <row r="240" spans="1:8" s="14" customFormat="1" x14ac:dyDescent="0.3">
      <c r="A240" s="2" t="s">
        <v>463</v>
      </c>
      <c r="B240" s="3" t="str">
        <f ca="1">INDIRECT("sources!B"&amp;MATCH(A240,sources!A1:A580,0))</f>
        <v>Varttala</v>
      </c>
      <c r="C240" s="3" t="str">
        <f ca="1">INDIRECT("sources!C"&amp;MATCH(A240,sources!A1:A580,0))</f>
        <v>Nouns - Nonfactive assertive nouns</v>
      </c>
      <c r="D240" s="2">
        <v>198</v>
      </c>
      <c r="E240" s="21">
        <f>D240/75246</f>
        <v>2.6313691093214258E-3</v>
      </c>
      <c r="F240" s="3"/>
      <c r="G240" s="3"/>
      <c r="H240" s="22"/>
    </row>
    <row r="241" spans="1:8" s="14" customFormat="1" x14ac:dyDescent="0.3">
      <c r="A241" s="2" t="s">
        <v>446</v>
      </c>
      <c r="B241" s="3" t="str">
        <f ca="1">INDIRECT("sources!B"&amp;MATCH(A241,sources!A1:A580,0))</f>
        <v>Varttala</v>
      </c>
      <c r="C241" s="3" t="str">
        <f ca="1">INDIRECT("sources!C"&amp;MATCH(A241,sources!A1:A580,0))</f>
        <v>Nouns - Nonfactive assertive nouns</v>
      </c>
      <c r="D241" s="2">
        <v>150</v>
      </c>
      <c r="E241" s="21">
        <f>D241/75246</f>
        <v>1.9934614464556257E-3</v>
      </c>
      <c r="F241" s="3"/>
      <c r="G241" s="3"/>
      <c r="H241" s="22"/>
    </row>
    <row r="242" spans="1:8" s="14" customFormat="1" x14ac:dyDescent="0.3">
      <c r="A242" s="2" t="s">
        <v>464</v>
      </c>
      <c r="B242" s="3" t="str">
        <f ca="1">INDIRECT("sources!B"&amp;MATCH(A242,sources!A1:A580,0))</f>
        <v>Varttala</v>
      </c>
      <c r="C242" s="3" t="str">
        <f ca="1">INDIRECT("sources!C"&amp;MATCH(A242,sources!A1:A580,0))</f>
        <v>Nouns - Nonfactive assertive nouns</v>
      </c>
      <c r="D242" s="2">
        <v>47</v>
      </c>
      <c r="E242" s="21">
        <f>D242/75246</f>
        <v>6.2461791988942933E-4</v>
      </c>
      <c r="F242" s="3"/>
      <c r="G242" s="3"/>
      <c r="H242" s="22"/>
    </row>
    <row r="243" spans="1:8" s="14" customFormat="1" x14ac:dyDescent="0.3">
      <c r="A243" s="2" t="s">
        <v>447</v>
      </c>
      <c r="B243" s="3" t="str">
        <f ca="1">INDIRECT("sources!B"&amp;MATCH(A243,sources!A1:A580,0))</f>
        <v>Varttala</v>
      </c>
      <c r="C243" s="3" t="str">
        <f ca="1">INDIRECT("sources!C"&amp;MATCH(A243,sources!A1:A580,0))</f>
        <v>Nouns - Nonfactive assertive nouns</v>
      </c>
      <c r="D243" s="2">
        <v>46</v>
      </c>
      <c r="E243" s="21">
        <f>D243/75246</f>
        <v>6.1132817691305849E-4</v>
      </c>
      <c r="F243" s="3"/>
      <c r="G243" s="3"/>
      <c r="H243" s="22"/>
    </row>
    <row r="244" spans="1:8" s="14" customFormat="1" x14ac:dyDescent="0.3">
      <c r="A244" s="2" t="s">
        <v>448</v>
      </c>
      <c r="B244" s="3" t="str">
        <f ca="1">INDIRECT("sources!B"&amp;MATCH(A244,sources!A1:A580,0))</f>
        <v>Varttala</v>
      </c>
      <c r="C244" s="3" t="str">
        <f ca="1">INDIRECT("sources!C"&amp;MATCH(A244,sources!A1:A580,0))</f>
        <v>Nouns - Nonfactive assertive nouns</v>
      </c>
      <c r="D244" s="2">
        <v>25</v>
      </c>
      <c r="E244" s="21">
        <f>D244/75246</f>
        <v>3.3224357440927093E-4</v>
      </c>
      <c r="F244" s="3"/>
      <c r="G244" s="3"/>
      <c r="H244" s="22"/>
    </row>
    <row r="245" spans="1:8" s="14" customFormat="1" x14ac:dyDescent="0.3">
      <c r="A245" s="2" t="s">
        <v>459</v>
      </c>
      <c r="B245" s="3" t="str">
        <f ca="1">INDIRECT("sources!B"&amp;MATCH(A245,sources!A1:A580,0))</f>
        <v>Varttala</v>
      </c>
      <c r="C245" s="3" t="str">
        <f ca="1">INDIRECT("sources!C"&amp;MATCH(A245,sources!A1:A580,0))</f>
        <v>Nouns - Nonfactive assertive nouns</v>
      </c>
      <c r="D245" s="2">
        <v>9</v>
      </c>
      <c r="E245" s="21">
        <f>D245/75246</f>
        <v>1.1960768678733753E-4</v>
      </c>
      <c r="F245" s="3"/>
      <c r="G245" s="3"/>
      <c r="H245" s="22"/>
    </row>
    <row r="246" spans="1:8" s="14" customFormat="1" x14ac:dyDescent="0.3">
      <c r="A246" s="2" t="s">
        <v>451</v>
      </c>
      <c r="B246" s="3" t="str">
        <f ca="1">INDIRECT("sources!B"&amp;MATCH(A246,sources!A1:A580,0))</f>
        <v>Varttala</v>
      </c>
      <c r="C246" s="3" t="str">
        <f ca="1">INDIRECT("sources!C"&amp;MATCH(A246,sources!A1:A580,0))</f>
        <v>Nouns - Nonfactive assertive nouns</v>
      </c>
      <c r="D246" s="2">
        <v>7</v>
      </c>
      <c r="E246" s="21">
        <f>D246/75246</f>
        <v>9.3028200834595852E-5</v>
      </c>
      <c r="F246" s="3"/>
      <c r="G246" s="3"/>
      <c r="H246" s="22"/>
    </row>
    <row r="247" spans="1:8" s="14" customFormat="1" x14ac:dyDescent="0.3">
      <c r="A247" s="2" t="s">
        <v>449</v>
      </c>
      <c r="B247" s="3" t="str">
        <f ca="1">INDIRECT("sources!B"&amp;MATCH(A247,sources!A1:A580,0))</f>
        <v>Varttala</v>
      </c>
      <c r="C247" s="3" t="str">
        <f ca="1">INDIRECT("sources!C"&amp;MATCH(A247,sources!A1:A580,0))</f>
        <v>Nouns - Nonfactive assertive nouns</v>
      </c>
      <c r="D247" s="2">
        <v>6</v>
      </c>
      <c r="E247" s="21">
        <f>D247/75246</f>
        <v>7.9738457858225022E-5</v>
      </c>
      <c r="F247" s="3"/>
      <c r="G247" s="3"/>
      <c r="H247" s="22"/>
    </row>
    <row r="248" spans="1:8" s="14" customFormat="1" x14ac:dyDescent="0.3">
      <c r="A248" s="2" t="s">
        <v>455</v>
      </c>
      <c r="B248" s="3" t="str">
        <f ca="1">INDIRECT("sources!B"&amp;MATCH(A248,sources!A1:A580,0))</f>
        <v>Varttala</v>
      </c>
      <c r="C248" s="3" t="str">
        <f ca="1">INDIRECT("sources!C"&amp;MATCH(A248,sources!A1:A580,0))</f>
        <v>Nouns - Nonfactive assertive nouns</v>
      </c>
      <c r="D248" s="2">
        <v>5</v>
      </c>
      <c r="E248" s="21">
        <f>D248/75246</f>
        <v>6.6448714881854178E-5</v>
      </c>
      <c r="F248" s="3"/>
      <c r="G248" s="3"/>
      <c r="H248" s="22"/>
    </row>
    <row r="249" spans="1:8" s="14" customFormat="1" x14ac:dyDescent="0.3">
      <c r="A249" s="2" t="s">
        <v>454</v>
      </c>
      <c r="B249" s="3" t="str">
        <f ca="1">INDIRECT("sources!B"&amp;MATCH(A249,sources!A1:A580,0))</f>
        <v>Varttala</v>
      </c>
      <c r="C249" s="3" t="str">
        <f ca="1">INDIRECT("sources!C"&amp;MATCH(A249,sources!A1:A580,0))</f>
        <v>Nouns - Nonfactive assertive nouns</v>
      </c>
      <c r="D249" s="2">
        <v>4</v>
      </c>
      <c r="E249" s="21">
        <f>D249/75246</f>
        <v>5.3158971905483348E-5</v>
      </c>
      <c r="F249" s="3"/>
      <c r="G249" s="3"/>
      <c r="H249" s="22"/>
    </row>
    <row r="250" spans="1:8" s="14" customFormat="1" x14ac:dyDescent="0.3">
      <c r="A250" s="2" t="s">
        <v>453</v>
      </c>
      <c r="B250" s="3" t="str">
        <f ca="1">INDIRECT("sources!B"&amp;MATCH(A250,sources!A1:A580,0))</f>
        <v>Varttala</v>
      </c>
      <c r="C250" s="3" t="str">
        <f ca="1">INDIRECT("sources!C"&amp;MATCH(A250,sources!A1:A580,0))</f>
        <v>Nouns - Nonfactive assertive nouns</v>
      </c>
      <c r="D250" s="2">
        <v>3</v>
      </c>
      <c r="E250" s="21">
        <f>D250/75246</f>
        <v>3.9869228929112511E-5</v>
      </c>
      <c r="F250" s="3"/>
      <c r="G250" s="3"/>
      <c r="H250" s="22"/>
    </row>
    <row r="251" spans="1:8" s="14" customFormat="1" hidden="1" x14ac:dyDescent="0.3">
      <c r="A251" s="2" t="s">
        <v>60</v>
      </c>
      <c r="B251" s="3" t="str">
        <f ca="1">INDIRECT("sources!B"&amp;MATCH(A251,sources!A1:A580,0))</f>
        <v>Lakoff</v>
      </c>
      <c r="C251" s="3">
        <f ca="1">INDIRECT("sources!C"&amp;MATCH(A251,sources!A1:A580,0))</f>
        <v>0</v>
      </c>
      <c r="D251" s="2">
        <v>2</v>
      </c>
      <c r="E251" s="21">
        <f>D251/75246</f>
        <v>2.6579485952741674E-5</v>
      </c>
      <c r="F251" s="3"/>
      <c r="G251" s="3"/>
      <c r="H251" s="22"/>
    </row>
    <row r="252" spans="1:8" s="14" customFormat="1" hidden="1" x14ac:dyDescent="0.3">
      <c r="A252" s="2" t="s">
        <v>54</v>
      </c>
      <c r="B252" s="3" t="str">
        <f ca="1">INDIRECT("sources!B"&amp;MATCH(A252,sources!A1:A580,0))</f>
        <v>Lakoff</v>
      </c>
      <c r="C252" s="3">
        <f ca="1">INDIRECT("sources!C"&amp;MATCH(A252,sources!A1:A580,0))</f>
        <v>0</v>
      </c>
      <c r="D252" s="2">
        <v>2</v>
      </c>
      <c r="E252" s="21">
        <f>D252/75246</f>
        <v>2.6579485952741674E-5</v>
      </c>
      <c r="F252" s="3"/>
      <c r="G252" s="3"/>
      <c r="H252" s="22"/>
    </row>
    <row r="253" spans="1:8" s="14" customFormat="1" x14ac:dyDescent="0.3">
      <c r="A253" s="2" t="s">
        <v>461</v>
      </c>
      <c r="B253" s="3" t="str">
        <f ca="1">INDIRECT("sources!B"&amp;MATCH(A253,sources!A1:A580,0))</f>
        <v>Varttala</v>
      </c>
      <c r="C253" s="3" t="str">
        <f ca="1">INDIRECT("sources!C"&amp;MATCH(A253,sources!A1:A580,0))</f>
        <v>Nouns - Nonfactive assertive nouns</v>
      </c>
      <c r="D253" s="2">
        <v>2</v>
      </c>
      <c r="E253" s="21">
        <f>D253/75246</f>
        <v>2.6579485952741674E-5</v>
      </c>
      <c r="F253" s="3"/>
      <c r="G253" s="3"/>
      <c r="H253" s="22"/>
    </row>
    <row r="254" spans="1:8" s="14" customFormat="1" x14ac:dyDescent="0.3">
      <c r="A254" s="2" t="s">
        <v>456</v>
      </c>
      <c r="B254" s="3" t="str">
        <f ca="1">INDIRECT("sources!B"&amp;MATCH(A254,sources!A1:A580,0))</f>
        <v>Varttala</v>
      </c>
      <c r="C254" s="3" t="str">
        <f ca="1">INDIRECT("sources!C"&amp;MATCH(A254,sources!A1:A580,0))</f>
        <v>Nouns - Nonfactive assertive nouns</v>
      </c>
      <c r="D254" s="2">
        <v>1</v>
      </c>
      <c r="E254" s="21">
        <f>D254/75246</f>
        <v>1.3289742976370837E-5</v>
      </c>
      <c r="F254" s="3"/>
      <c r="G254" s="3"/>
      <c r="H254" s="22"/>
    </row>
    <row r="255" spans="1:8" s="14" customFormat="1" x14ac:dyDescent="0.3">
      <c r="A255" s="2" t="s">
        <v>457</v>
      </c>
      <c r="B255" s="3" t="str">
        <f ca="1">INDIRECT("sources!B"&amp;MATCH(A255,sources!A1:A580,0))</f>
        <v>Varttala</v>
      </c>
      <c r="C255" s="3" t="str">
        <f ca="1">INDIRECT("sources!C"&amp;MATCH(A255,sources!A1:A580,0))</f>
        <v>Nouns - Nonfactive assertive nouns</v>
      </c>
      <c r="D255" s="2">
        <v>1</v>
      </c>
      <c r="E255" s="21">
        <f>D255/75246</f>
        <v>1.3289742976370837E-5</v>
      </c>
      <c r="F255" s="3"/>
      <c r="G255" s="3"/>
      <c r="H255" s="22"/>
    </row>
    <row r="256" spans="1:8" s="14" customFormat="1" x14ac:dyDescent="0.3">
      <c r="A256" s="2" t="s">
        <v>460</v>
      </c>
      <c r="B256" s="3" t="str">
        <f ca="1">INDIRECT("sources!B"&amp;MATCH(A256,sources!A1:A580,0))</f>
        <v>Varttala</v>
      </c>
      <c r="C256" s="3" t="str">
        <f ca="1">INDIRECT("sources!C"&amp;MATCH(A256,sources!A1:A580,0))</f>
        <v>Nouns - Nonfactive assertive nouns</v>
      </c>
      <c r="D256" s="2">
        <v>1</v>
      </c>
      <c r="E256" s="21">
        <f>D256/75246</f>
        <v>1.3289742976370837E-5</v>
      </c>
      <c r="F256" s="3"/>
      <c r="G256" s="3"/>
      <c r="H256" s="22"/>
    </row>
    <row r="257" spans="1:8" s="14" customFormat="1" x14ac:dyDescent="0.3">
      <c r="A257" s="2" t="s">
        <v>572</v>
      </c>
      <c r="B257" s="3" t="str">
        <f ca="1">INDIRECT("sources!B"&amp;MATCH(A257,sources!A1:A580,0))</f>
        <v>Varttala</v>
      </c>
      <c r="C257" s="3" t="str">
        <f ca="1">INDIRECT("sources!C"&amp;MATCH(A257,sources!A1:A580,0))</f>
        <v>Nouns - Nouns of tentative likelihood</v>
      </c>
      <c r="D257" s="2">
        <v>118</v>
      </c>
      <c r="E257" s="21">
        <f>D257/75246</f>
        <v>1.5681896712117587E-3</v>
      </c>
      <c r="F257" s="3"/>
      <c r="G257" s="3"/>
      <c r="H257" s="22"/>
    </row>
    <row r="258" spans="1:8" s="14" customFormat="1" x14ac:dyDescent="0.3">
      <c r="A258" s="2" t="s">
        <v>573</v>
      </c>
      <c r="B258" s="3" t="str">
        <f ca="1">INDIRECT("sources!B"&amp;MATCH(A258,sources!A1:A580,0))</f>
        <v>Varttala</v>
      </c>
      <c r="C258" s="3" t="str">
        <f ca="1">INDIRECT("sources!C"&amp;MATCH(A258,sources!A1:A580,0))</f>
        <v>Nouns - Nouns of tentative likelihood</v>
      </c>
      <c r="D258" s="2">
        <v>73</v>
      </c>
      <c r="E258" s="21">
        <f>D258/75246</f>
        <v>9.7015123727507105E-4</v>
      </c>
      <c r="F258" s="3"/>
      <c r="G258" s="3"/>
      <c r="H258" s="22"/>
    </row>
    <row r="259" spans="1:8" s="14" customFormat="1" x14ac:dyDescent="0.3">
      <c r="A259" s="2" t="s">
        <v>563</v>
      </c>
      <c r="B259" s="3" t="str">
        <f ca="1">INDIRECT("sources!B"&amp;MATCH(A259,sources!A1:A580,0))</f>
        <v>Varttala</v>
      </c>
      <c r="C259" s="3" t="str">
        <f ca="1">INDIRECT("sources!C"&amp;MATCH(A259,sources!A1:A580,0))</f>
        <v>Nouns - Nouns of tentative likelihood</v>
      </c>
      <c r="D259" s="2">
        <v>37</v>
      </c>
      <c r="E259" s="21">
        <f>D259/75246</f>
        <v>4.91720490125721E-4</v>
      </c>
      <c r="F259" s="3"/>
      <c r="G259" s="3"/>
      <c r="H259" s="22"/>
    </row>
    <row r="260" spans="1:8" s="14" customFormat="1" x14ac:dyDescent="0.3">
      <c r="A260" s="2" t="s">
        <v>584</v>
      </c>
      <c r="B260" s="3" t="str">
        <f ca="1">INDIRECT("sources!B"&amp;MATCH(A260,sources!A1:A580,0))</f>
        <v>Varttala</v>
      </c>
      <c r="C260" s="3" t="str">
        <f ca="1">INDIRECT("sources!C"&amp;MATCH(A260,sources!A1:A580,0))</f>
        <v>Nouns - Nouns of tentative likelihood</v>
      </c>
      <c r="D260" s="2">
        <v>34</v>
      </c>
      <c r="E260" s="21">
        <f>D260/75246</f>
        <v>4.5185126119660847E-4</v>
      </c>
      <c r="F260" s="3"/>
      <c r="G260" s="3"/>
      <c r="H260" s="22"/>
    </row>
    <row r="261" spans="1:8" s="14" customFormat="1" x14ac:dyDescent="0.3">
      <c r="A261" s="2" t="s">
        <v>555</v>
      </c>
      <c r="B261" s="3" t="str">
        <f ca="1">INDIRECT("sources!B"&amp;MATCH(A261,sources!A1:A580,0))</f>
        <v>Varttala</v>
      </c>
      <c r="C261" s="3" t="str">
        <f ca="1">INDIRECT("sources!C"&amp;MATCH(A261,sources!A1:A580,0))</f>
        <v>Nouns - Nouns of tentative likelihood</v>
      </c>
      <c r="D261" s="2">
        <v>32</v>
      </c>
      <c r="E261" s="21">
        <f>D261/75246</f>
        <v>4.2527177524386678E-4</v>
      </c>
      <c r="F261" s="3"/>
      <c r="G261" s="3"/>
      <c r="H261" s="22"/>
    </row>
    <row r="262" spans="1:8" s="14" customFormat="1" x14ac:dyDescent="0.3">
      <c r="A262" s="2" t="s">
        <v>574</v>
      </c>
      <c r="B262" s="3" t="str">
        <f ca="1">INDIRECT("sources!B"&amp;MATCH(A262,sources!A1:A580,0))</f>
        <v>Varttala</v>
      </c>
      <c r="C262" s="3" t="str">
        <f ca="1">INDIRECT("sources!C"&amp;MATCH(A262,sources!A1:A580,0))</f>
        <v>Nouns - Nouns of tentative likelihood</v>
      </c>
      <c r="D262" s="2">
        <v>16</v>
      </c>
      <c r="E262" s="21">
        <f>D262/75246</f>
        <v>2.1263588762193339E-4</v>
      </c>
      <c r="F262" s="3"/>
      <c r="G262" s="3"/>
      <c r="H262" s="22"/>
    </row>
    <row r="263" spans="1:8" s="14" customFormat="1" x14ac:dyDescent="0.3">
      <c r="A263" s="2" t="s">
        <v>570</v>
      </c>
      <c r="B263" s="3" t="str">
        <f ca="1">INDIRECT("sources!B"&amp;MATCH(A263,sources!A1:A580,0))</f>
        <v>Varttala</v>
      </c>
      <c r="C263" s="3" t="str">
        <f ca="1">INDIRECT("sources!C"&amp;MATCH(A263,sources!A1:A580,0))</f>
        <v>Nouns - Nouns of tentative likelihood</v>
      </c>
      <c r="D263" s="2">
        <v>13</v>
      </c>
      <c r="E263" s="21">
        <f>D263/75246</f>
        <v>1.7276665869282089E-4</v>
      </c>
      <c r="F263" s="3"/>
      <c r="G263" s="3"/>
      <c r="H263" s="22"/>
    </row>
    <row r="264" spans="1:8" s="14" customFormat="1" x14ac:dyDescent="0.3">
      <c r="A264" s="2" t="s">
        <v>561</v>
      </c>
      <c r="B264" s="3" t="str">
        <f ca="1">INDIRECT("sources!B"&amp;MATCH(A264,sources!A1:A580,0))</f>
        <v>Varttala</v>
      </c>
      <c r="C264" s="3" t="str">
        <f ca="1">INDIRECT("sources!C"&amp;MATCH(A264,sources!A1:A580,0))</f>
        <v>Nouns - Nouns of tentative likelihood</v>
      </c>
      <c r="D264" s="2">
        <v>10</v>
      </c>
      <c r="E264" s="21">
        <f>D264/75246</f>
        <v>1.3289742976370836E-4</v>
      </c>
      <c r="F264" s="3"/>
      <c r="G264" s="3"/>
      <c r="H264" s="22"/>
    </row>
    <row r="265" spans="1:8" s="14" customFormat="1" x14ac:dyDescent="0.3">
      <c r="A265" s="2" t="s">
        <v>571</v>
      </c>
      <c r="B265" s="3" t="str">
        <f ca="1">INDIRECT("sources!B"&amp;MATCH(A265,sources!A1:A580,0))</f>
        <v>Varttala</v>
      </c>
      <c r="C265" s="3" t="str">
        <f ca="1">INDIRECT("sources!C"&amp;MATCH(A265,sources!A1:A580,0))</f>
        <v>Nouns - Nouns of tentative likelihood</v>
      </c>
      <c r="D265" s="2">
        <v>5</v>
      </c>
      <c r="E265" s="21">
        <f>D265/75246</f>
        <v>6.6448714881854178E-5</v>
      </c>
      <c r="F265" s="3"/>
      <c r="G265" s="3"/>
      <c r="H265" s="22"/>
    </row>
    <row r="266" spans="1:8" s="14" customFormat="1" x14ac:dyDescent="0.3">
      <c r="A266" s="2" t="s">
        <v>580</v>
      </c>
      <c r="B266" s="3" t="str">
        <f ca="1">INDIRECT("sources!B"&amp;MATCH(A266,sources!A1:A580,0))</f>
        <v>Varttala</v>
      </c>
      <c r="C266" s="3" t="str">
        <f ca="1">INDIRECT("sources!C"&amp;MATCH(A266,sources!A1:A580,0))</f>
        <v>Nouns - Nouns of tentative likelihood</v>
      </c>
      <c r="D266" s="2">
        <v>5</v>
      </c>
      <c r="E266" s="21">
        <f>D266/75246</f>
        <v>6.6448714881854178E-5</v>
      </c>
      <c r="F266" s="3"/>
      <c r="G266" s="3"/>
      <c r="H266" s="22"/>
    </row>
    <row r="267" spans="1:8" s="14" customFormat="1" x14ac:dyDescent="0.3">
      <c r="A267" s="2" t="s">
        <v>562</v>
      </c>
      <c r="B267" s="3" t="str">
        <f ca="1">INDIRECT("sources!B"&amp;MATCH(A267,sources!A1:A580,0))</f>
        <v>Varttala</v>
      </c>
      <c r="C267" s="3" t="str">
        <f ca="1">INDIRECT("sources!C"&amp;MATCH(A267,sources!A1:A580,0))</f>
        <v>Nouns - Nouns of tentative likelihood</v>
      </c>
      <c r="D267" s="2">
        <v>4</v>
      </c>
      <c r="E267" s="21">
        <f>D267/75246</f>
        <v>5.3158971905483348E-5</v>
      </c>
      <c r="F267" s="3"/>
      <c r="G267" s="3"/>
      <c r="H267" s="22"/>
    </row>
    <row r="268" spans="1:8" s="14" customFormat="1" x14ac:dyDescent="0.3">
      <c r="A268" s="2" t="s">
        <v>564</v>
      </c>
      <c r="B268" s="3" t="str">
        <f ca="1">INDIRECT("sources!B"&amp;MATCH(A268,sources!A1:A580,0))</f>
        <v>Varttala</v>
      </c>
      <c r="C268" s="3" t="str">
        <f ca="1">INDIRECT("sources!C"&amp;MATCH(A268,sources!A1:A580,0))</f>
        <v>Nouns - Nouns of tentative likelihood</v>
      </c>
      <c r="D268" s="2">
        <v>3</v>
      </c>
      <c r="E268" s="21">
        <f>D268/75246</f>
        <v>3.9869228929112511E-5</v>
      </c>
      <c r="F268" s="3"/>
      <c r="G268" s="3"/>
      <c r="H268" s="22"/>
    </row>
    <row r="269" spans="1:8" s="14" customFormat="1" x14ac:dyDescent="0.3">
      <c r="A269" s="2" t="s">
        <v>567</v>
      </c>
      <c r="B269" s="3" t="str">
        <f ca="1">INDIRECT("sources!B"&amp;MATCH(A269,sources!A1:A580,0))</f>
        <v>Varttala</v>
      </c>
      <c r="C269" s="3" t="str">
        <f ca="1">INDIRECT("sources!C"&amp;MATCH(A269,sources!A1:A580,0))</f>
        <v>Nouns - Nouns of tentative likelihood</v>
      </c>
      <c r="D269" s="2">
        <v>3</v>
      </c>
      <c r="E269" s="21">
        <f>D269/75246</f>
        <v>3.9869228929112511E-5</v>
      </c>
      <c r="F269" s="3"/>
      <c r="G269" s="3"/>
      <c r="H269" s="22"/>
    </row>
    <row r="270" spans="1:8" s="14" customFormat="1" x14ac:dyDescent="0.3">
      <c r="A270" s="2" t="s">
        <v>569</v>
      </c>
      <c r="B270" s="3" t="str">
        <f ca="1">INDIRECT("sources!B"&amp;MATCH(A270,sources!A1:A580,0))</f>
        <v>Varttala</v>
      </c>
      <c r="C270" s="3" t="str">
        <f ca="1">INDIRECT("sources!C"&amp;MATCH(A270,sources!A1:A580,0))</f>
        <v>Nouns - Nouns of tentative likelihood</v>
      </c>
      <c r="D270" s="2">
        <v>3</v>
      </c>
      <c r="E270" s="21">
        <f>D270/75246</f>
        <v>3.9869228929112511E-5</v>
      </c>
      <c r="F270" s="3"/>
      <c r="G270" s="3"/>
      <c r="H270" s="22"/>
    </row>
    <row r="271" spans="1:8" s="14" customFormat="1" x14ac:dyDescent="0.3">
      <c r="A271" s="2" t="s">
        <v>575</v>
      </c>
      <c r="B271" s="3" t="str">
        <f ca="1">INDIRECT("sources!B"&amp;MATCH(A271,sources!A1:A580,0))</f>
        <v>Varttala</v>
      </c>
      <c r="C271" s="3" t="str">
        <f ca="1">INDIRECT("sources!C"&amp;MATCH(A271,sources!A1:A580,0))</f>
        <v>Nouns - Nouns of tentative likelihood</v>
      </c>
      <c r="D271" s="2">
        <v>3</v>
      </c>
      <c r="E271" s="21">
        <f>D271/75246</f>
        <v>3.9869228929112511E-5</v>
      </c>
      <c r="F271" s="3"/>
      <c r="G271" s="3"/>
      <c r="H271" s="22"/>
    </row>
    <row r="272" spans="1:8" s="14" customFormat="1" x14ac:dyDescent="0.3">
      <c r="A272" s="2" t="s">
        <v>590</v>
      </c>
      <c r="B272" s="3" t="str">
        <f ca="1">INDIRECT("sources!B"&amp;MATCH(A272,sources!A1:A580,0))</f>
        <v>Varttala</v>
      </c>
      <c r="C272" s="3" t="str">
        <f ca="1">INDIRECT("sources!C"&amp;MATCH(A272,sources!A1:A580,0))</f>
        <v>Nouns - Nouns of tentative likelihood</v>
      </c>
      <c r="D272" s="2">
        <v>3</v>
      </c>
      <c r="E272" s="21">
        <f>D272/75246</f>
        <v>3.9869228929112511E-5</v>
      </c>
      <c r="F272" s="3"/>
      <c r="G272" s="3"/>
      <c r="H272" s="22"/>
    </row>
    <row r="273" spans="1:8" s="14" customFormat="1" x14ac:dyDescent="0.3">
      <c r="A273" s="2" t="s">
        <v>556</v>
      </c>
      <c r="B273" s="3" t="str">
        <f ca="1">INDIRECT("sources!B"&amp;MATCH(A273,sources!A1:A580,0))</f>
        <v>Varttala</v>
      </c>
      <c r="C273" s="3" t="str">
        <f ca="1">INDIRECT("sources!C"&amp;MATCH(A273,sources!A1:A580,0))</f>
        <v>Nouns - Nouns of tentative likelihood</v>
      </c>
      <c r="D273" s="2">
        <v>2</v>
      </c>
      <c r="E273" s="21">
        <f>D273/75246</f>
        <v>2.6579485952741674E-5</v>
      </c>
      <c r="F273" s="3"/>
      <c r="G273" s="3"/>
      <c r="H273" s="22"/>
    </row>
    <row r="274" spans="1:8" s="14" customFormat="1" x14ac:dyDescent="0.3">
      <c r="A274" s="2" t="s">
        <v>557</v>
      </c>
      <c r="B274" s="3" t="str">
        <f ca="1">INDIRECT("sources!B"&amp;MATCH(A274,sources!A1:A580,0))</f>
        <v>Varttala</v>
      </c>
      <c r="C274" s="3" t="str">
        <f ca="1">INDIRECT("sources!C"&amp;MATCH(A274,sources!A1:A580,0))</f>
        <v>Nouns - Nouns of tentative likelihood</v>
      </c>
      <c r="D274" s="2">
        <v>1</v>
      </c>
      <c r="E274" s="21">
        <f>D274/75246</f>
        <v>1.3289742976370837E-5</v>
      </c>
      <c r="F274" s="3"/>
      <c r="G274" s="3"/>
      <c r="H274" s="22"/>
    </row>
    <row r="275" spans="1:8" s="14" customFormat="1" x14ac:dyDescent="0.3">
      <c r="A275" s="2" t="s">
        <v>578</v>
      </c>
      <c r="B275" s="3" t="str">
        <f ca="1">INDIRECT("sources!B"&amp;MATCH(A275,sources!A1:A580,0))</f>
        <v>Varttala</v>
      </c>
      <c r="C275" s="3" t="str">
        <f ca="1">INDIRECT("sources!C"&amp;MATCH(A275,sources!A1:A580,0))</f>
        <v>Nouns - Nouns of tentative likelihood</v>
      </c>
      <c r="D275" s="2">
        <v>1</v>
      </c>
      <c r="E275" s="21">
        <f>D275/75246</f>
        <v>1.3289742976370837E-5</v>
      </c>
      <c r="F275" s="3"/>
      <c r="G275" s="3"/>
      <c r="H275" s="22"/>
    </row>
    <row r="276" spans="1:8" s="14" customFormat="1" hidden="1" x14ac:dyDescent="0.3">
      <c r="A276" s="2" t="s">
        <v>58</v>
      </c>
      <c r="B276" s="3" t="str">
        <f ca="1">INDIRECT("sources!B"&amp;MATCH(A276,sources!A1:A580,0))</f>
        <v>Lakoff</v>
      </c>
      <c r="C276" s="3">
        <f ca="1">INDIRECT("sources!C"&amp;MATCH(A276,sources!A1:A580,0))</f>
        <v>0</v>
      </c>
      <c r="D276" s="2">
        <v>1</v>
      </c>
      <c r="E276" s="21">
        <f>D276/75246</f>
        <v>1.3289742976370837E-5</v>
      </c>
      <c r="F276" s="3"/>
      <c r="G276" s="3"/>
      <c r="H276" s="22"/>
    </row>
    <row r="277" spans="1:8" s="14" customFormat="1" hidden="1" x14ac:dyDescent="0.3">
      <c r="A277" s="2" t="s">
        <v>74</v>
      </c>
      <c r="B277" s="3" t="str">
        <f ca="1">INDIRECT("sources!B"&amp;MATCH(A277,sources!A1:A580,0))</f>
        <v>Lakoff</v>
      </c>
      <c r="C277" s="3">
        <f ca="1">INDIRECT("sources!C"&amp;MATCH(A277,sources!A1:A580,0))</f>
        <v>0</v>
      </c>
      <c r="D277" s="2">
        <v>1</v>
      </c>
      <c r="E277" s="21">
        <f>D277/75246</f>
        <v>1.3289742976370837E-5</v>
      </c>
      <c r="F277" s="3"/>
      <c r="G277" s="3"/>
      <c r="H277" s="22"/>
    </row>
    <row r="278" spans="1:8" s="14" customFormat="1" hidden="1" x14ac:dyDescent="0.3">
      <c r="A278" s="2" t="s">
        <v>32</v>
      </c>
      <c r="B278" s="3" t="str">
        <f ca="1">INDIRECT("sources!B"&amp;MATCH(A278,sources!A1:A580,0))</f>
        <v>Lakoff</v>
      </c>
      <c r="C278" s="3">
        <f ca="1">INDIRECT("sources!C"&amp;MATCH(A278,sources!A1:A580,0))</f>
        <v>0</v>
      </c>
      <c r="D278" s="2">
        <v>1</v>
      </c>
      <c r="E278" s="21">
        <f>D278/75246</f>
        <v>1.3289742976370837E-5</v>
      </c>
      <c r="F278" s="3"/>
      <c r="G278" s="3"/>
      <c r="H278" s="22"/>
    </row>
    <row r="279" spans="1:8" s="14" customFormat="1" x14ac:dyDescent="0.3">
      <c r="A279" s="2" t="s">
        <v>581</v>
      </c>
      <c r="B279" s="3" t="str">
        <f ca="1">INDIRECT("sources!B"&amp;MATCH(A279,sources!A1:A580,0))</f>
        <v>Varttala</v>
      </c>
      <c r="C279" s="3" t="str">
        <f ca="1">INDIRECT("sources!C"&amp;MATCH(A279,sources!A1:A580,0))</f>
        <v>Nouns - Nouns of tentative likelihood</v>
      </c>
      <c r="D279" s="2">
        <v>1</v>
      </c>
      <c r="E279" s="21">
        <f>D279/75246</f>
        <v>1.3289742976370837E-5</v>
      </c>
      <c r="F279" s="3"/>
      <c r="G279" s="3"/>
      <c r="H279" s="22"/>
    </row>
    <row r="280" spans="1:8" s="14" customFormat="1" x14ac:dyDescent="0.3">
      <c r="A280" s="2" t="s">
        <v>586</v>
      </c>
      <c r="B280" s="3" t="str">
        <f ca="1">INDIRECT("sources!B"&amp;MATCH(A280,sources!A1:A580,0))</f>
        <v>Varttala</v>
      </c>
      <c r="C280" s="3" t="str">
        <f ca="1">INDIRECT("sources!C"&amp;MATCH(A280,sources!A1:A580,0))</f>
        <v>Nouns - Nouns of tentative likelihood</v>
      </c>
      <c r="D280" s="2">
        <v>1</v>
      </c>
      <c r="E280" s="21">
        <f>D280/75246</f>
        <v>1.3289742976370837E-5</v>
      </c>
      <c r="F280" s="3"/>
      <c r="G280" s="3"/>
      <c r="H280" s="22"/>
    </row>
    <row r="281" spans="1:8" s="14" customFormat="1" x14ac:dyDescent="0.3">
      <c r="A281" s="2" t="s">
        <v>502</v>
      </c>
      <c r="B281" s="3" t="str">
        <f ca="1">INDIRECT("sources!B"&amp;MATCH(A281,sources!A1:A580,0))</f>
        <v>Varttala</v>
      </c>
      <c r="C281" s="3" t="str">
        <f ca="1">INDIRECT("sources!C"&amp;MATCH(A281,sources!A1:A580,0))</f>
        <v>Nouns - Tentative cognition nouns</v>
      </c>
      <c r="D281" s="2">
        <v>321</v>
      </c>
      <c r="E281" s="21">
        <f>D281/75246</f>
        <v>4.2660074954150385E-3</v>
      </c>
      <c r="F281" s="3"/>
      <c r="G281" s="3"/>
      <c r="H281" s="22"/>
    </row>
    <row r="282" spans="1:8" s="14" customFormat="1" x14ac:dyDescent="0.3">
      <c r="A282" s="2" t="s">
        <v>466</v>
      </c>
      <c r="B282" s="3" t="str">
        <f ca="1">INDIRECT("sources!B"&amp;MATCH(A282,sources!A1:A580,0))</f>
        <v>Varttala</v>
      </c>
      <c r="C282" s="3" t="str">
        <f ca="1">INDIRECT("sources!C"&amp;MATCH(A282,sources!A1:A580,0))</f>
        <v>Nouns - Tentative cognition nouns</v>
      </c>
      <c r="D282" s="2">
        <v>46</v>
      </c>
      <c r="E282" s="21">
        <f>D282/75246</f>
        <v>6.1132817691305849E-4</v>
      </c>
      <c r="F282" s="3"/>
      <c r="G282" s="3"/>
      <c r="H282" s="22"/>
    </row>
    <row r="283" spans="1:8" s="14" customFormat="1" x14ac:dyDescent="0.3">
      <c r="A283" s="2" t="s">
        <v>496</v>
      </c>
      <c r="B283" s="3" t="str">
        <f ca="1">INDIRECT("sources!B"&amp;MATCH(A283,sources!A1:A580,0))</f>
        <v>Varttala</v>
      </c>
      <c r="C283" s="3" t="str">
        <f ca="1">INDIRECT("sources!C"&amp;MATCH(A283,sources!A1:A580,0))</f>
        <v>Nouns - Tentative cognition nouns</v>
      </c>
      <c r="D283" s="2">
        <v>25</v>
      </c>
      <c r="E283" s="21">
        <f>D283/75246</f>
        <v>3.3224357440927093E-4</v>
      </c>
      <c r="F283" s="3"/>
      <c r="G283" s="3"/>
      <c r="H283" s="22"/>
    </row>
    <row r="284" spans="1:8" s="14" customFormat="1" x14ac:dyDescent="0.3">
      <c r="A284" s="2" t="s">
        <v>482</v>
      </c>
      <c r="B284" s="3" t="str">
        <f ca="1">INDIRECT("sources!B"&amp;MATCH(A284,sources!A1:A580,0))</f>
        <v>Varttala</v>
      </c>
      <c r="C284" s="3" t="str">
        <f ca="1">INDIRECT("sources!C"&amp;MATCH(A284,sources!A1:A580,0))</f>
        <v>Nouns - Tentative cognition nouns</v>
      </c>
      <c r="D284" s="2">
        <v>22</v>
      </c>
      <c r="E284" s="21">
        <f>D284/75246</f>
        <v>2.923743454801584E-4</v>
      </c>
      <c r="F284" s="3"/>
      <c r="G284" s="3"/>
      <c r="H284" s="22"/>
    </row>
    <row r="285" spans="1:8" s="14" customFormat="1" x14ac:dyDescent="0.3">
      <c r="A285" s="2" t="s">
        <v>516</v>
      </c>
      <c r="B285" s="3" t="str">
        <f ca="1">INDIRECT("sources!B"&amp;MATCH(A285,sources!A1:A580,0))</f>
        <v>Varttala</v>
      </c>
      <c r="C285" s="3" t="str">
        <f ca="1">INDIRECT("sources!C"&amp;MATCH(A285,sources!A1:A580,0))</f>
        <v>Nouns - Tentative cognition nouns</v>
      </c>
      <c r="D285" s="2">
        <v>22</v>
      </c>
      <c r="E285" s="21">
        <f>D285/75246</f>
        <v>2.923743454801584E-4</v>
      </c>
      <c r="F285" s="3"/>
      <c r="G285" s="3"/>
      <c r="H285" s="22"/>
    </row>
    <row r="286" spans="1:8" s="14" customFormat="1" x14ac:dyDescent="0.3">
      <c r="A286" s="2" t="s">
        <v>472</v>
      </c>
      <c r="B286" s="3" t="str">
        <f ca="1">INDIRECT("sources!B"&amp;MATCH(A286,sources!A1:A580,0))</f>
        <v>Varttala</v>
      </c>
      <c r="C286" s="3" t="str">
        <f ca="1">INDIRECT("sources!C"&amp;MATCH(A286,sources!A1:A580,0))</f>
        <v>Nouns - Tentative cognition nouns</v>
      </c>
      <c r="D286" s="2">
        <v>20</v>
      </c>
      <c r="E286" s="21">
        <f>D286/75246</f>
        <v>2.6579485952741671E-4</v>
      </c>
      <c r="F286" s="3"/>
      <c r="G286" s="3"/>
      <c r="H286" s="22"/>
    </row>
    <row r="287" spans="1:8" s="14" customFormat="1" x14ac:dyDescent="0.3">
      <c r="A287" s="2" t="s">
        <v>549</v>
      </c>
      <c r="B287" s="3" t="str">
        <f ca="1">INDIRECT("sources!B"&amp;MATCH(A287,sources!A1:A580,0))</f>
        <v>Varttala</v>
      </c>
      <c r="C287" s="3" t="str">
        <f ca="1">INDIRECT("sources!C"&amp;MATCH(A287,sources!A1:A580,0))</f>
        <v>Nouns - Tentative cognition nouns</v>
      </c>
      <c r="D287" s="2">
        <v>18</v>
      </c>
      <c r="E287" s="21">
        <f>D287/75246</f>
        <v>2.3921537357467505E-4</v>
      </c>
      <c r="F287" s="3"/>
      <c r="G287" s="3"/>
      <c r="H287" s="22"/>
    </row>
    <row r="288" spans="1:8" s="14" customFormat="1" x14ac:dyDescent="0.3">
      <c r="A288" s="2" t="s">
        <v>473</v>
      </c>
      <c r="B288" s="3" t="str">
        <f ca="1">INDIRECT("sources!B"&amp;MATCH(A288,sources!A1:A580,0))</f>
        <v>Varttala</v>
      </c>
      <c r="C288" s="3" t="str">
        <f ca="1">INDIRECT("sources!C"&amp;MATCH(A288,sources!A1:A580,0))</f>
        <v>Nouns - Tentative cognition nouns</v>
      </c>
      <c r="D288" s="2">
        <v>17</v>
      </c>
      <c r="E288" s="21">
        <f>D288/75246</f>
        <v>2.2592563059830424E-4</v>
      </c>
      <c r="F288" s="3"/>
      <c r="G288" s="3"/>
      <c r="H288" s="22"/>
    </row>
    <row r="289" spans="1:8" s="14" customFormat="1" x14ac:dyDescent="0.3">
      <c r="A289" s="2" t="s">
        <v>514</v>
      </c>
      <c r="B289" s="3" t="str">
        <f ca="1">INDIRECT("sources!B"&amp;MATCH(A289,sources!A1:A580,0))</f>
        <v>Varttala</v>
      </c>
      <c r="C289" s="3" t="str">
        <f ca="1">INDIRECT("sources!C"&amp;MATCH(A289,sources!A1:A580,0))</f>
        <v>Nouns - Tentative cognition nouns</v>
      </c>
      <c r="D289" s="2">
        <v>13</v>
      </c>
      <c r="E289" s="21">
        <f>D289/75246</f>
        <v>1.7276665869282089E-4</v>
      </c>
      <c r="F289" s="3"/>
      <c r="G289" s="3"/>
      <c r="H289" s="22"/>
    </row>
    <row r="290" spans="1:8" s="14" customFormat="1" x14ac:dyDescent="0.3">
      <c r="A290" s="2" t="s">
        <v>532</v>
      </c>
      <c r="B290" s="3" t="str">
        <f ca="1">INDIRECT("sources!B"&amp;MATCH(A290,sources!A1:A580,0))</f>
        <v>Varttala</v>
      </c>
      <c r="C290" s="3" t="str">
        <f ca="1">INDIRECT("sources!C"&amp;MATCH(A290,sources!A1:A580,0))</f>
        <v>Nouns - Tentative cognition nouns</v>
      </c>
      <c r="D290" s="2">
        <v>12</v>
      </c>
      <c r="E290" s="21">
        <f>D290/75246</f>
        <v>1.5947691571645004E-4</v>
      </c>
      <c r="F290" s="3"/>
      <c r="G290" s="3"/>
      <c r="H290" s="22"/>
    </row>
    <row r="291" spans="1:8" s="14" customFormat="1" x14ac:dyDescent="0.3">
      <c r="A291" s="2" t="s">
        <v>476</v>
      </c>
      <c r="B291" s="3" t="str">
        <f ca="1">INDIRECT("sources!B"&amp;MATCH(A291,sources!A1:A580,0))</f>
        <v>Varttala</v>
      </c>
      <c r="C291" s="3" t="str">
        <f ca="1">INDIRECT("sources!C"&amp;MATCH(A291,sources!A1:A580,0))</f>
        <v>Nouns - Tentative cognition nouns</v>
      </c>
      <c r="D291" s="2">
        <v>11</v>
      </c>
      <c r="E291" s="21">
        <f>D291/75246</f>
        <v>1.461871727400792E-4</v>
      </c>
      <c r="F291" s="3"/>
      <c r="G291" s="3"/>
      <c r="H291" s="22"/>
    </row>
    <row r="292" spans="1:8" s="14" customFormat="1" x14ac:dyDescent="0.3">
      <c r="A292" s="2" t="s">
        <v>534</v>
      </c>
      <c r="B292" s="3" t="str">
        <f ca="1">INDIRECT("sources!B"&amp;MATCH(A292,sources!A1:A580,0))</f>
        <v>Varttala</v>
      </c>
      <c r="C292" s="3" t="str">
        <f ca="1">INDIRECT("sources!C"&amp;MATCH(A292,sources!A1:A580,0))</f>
        <v>Nouns - Tentative cognition nouns</v>
      </c>
      <c r="D292" s="2">
        <v>11</v>
      </c>
      <c r="E292" s="21">
        <f>D292/75246</f>
        <v>1.461871727400792E-4</v>
      </c>
      <c r="F292" s="3"/>
      <c r="G292" s="3"/>
      <c r="H292" s="22"/>
    </row>
    <row r="293" spans="1:8" s="14" customFormat="1" x14ac:dyDescent="0.3">
      <c r="A293" s="2" t="s">
        <v>493</v>
      </c>
      <c r="B293" s="3" t="str">
        <f ca="1">INDIRECT("sources!B"&amp;MATCH(A293,sources!A1:A580,0))</f>
        <v>Varttala</v>
      </c>
      <c r="C293" s="3" t="str">
        <f ca="1">INDIRECT("sources!C"&amp;MATCH(A293,sources!A1:A580,0))</f>
        <v>Nouns - Tentative cognition nouns</v>
      </c>
      <c r="D293" s="2">
        <v>10</v>
      </c>
      <c r="E293" s="21">
        <f>D293/75246</f>
        <v>1.3289742976370836E-4</v>
      </c>
      <c r="F293" s="3"/>
      <c r="G293" s="3"/>
      <c r="H293" s="22"/>
    </row>
    <row r="294" spans="1:8" s="14" customFormat="1" x14ac:dyDescent="0.3">
      <c r="A294" s="2" t="s">
        <v>503</v>
      </c>
      <c r="B294" s="3" t="str">
        <f ca="1">INDIRECT("sources!B"&amp;MATCH(A294,sources!A1:A580,0))</f>
        <v>Varttala</v>
      </c>
      <c r="C294" s="3" t="str">
        <f ca="1">INDIRECT("sources!C"&amp;MATCH(A294,sources!A1:A580,0))</f>
        <v>Nouns - Tentative cognition nouns</v>
      </c>
      <c r="D294" s="2">
        <v>9</v>
      </c>
      <c r="E294" s="21">
        <f>D294/75246</f>
        <v>1.1960768678733753E-4</v>
      </c>
      <c r="F294" s="3"/>
      <c r="G294" s="3"/>
      <c r="H294" s="22"/>
    </row>
    <row r="295" spans="1:8" s="14" customFormat="1" x14ac:dyDescent="0.3">
      <c r="A295" s="2" t="s">
        <v>492</v>
      </c>
      <c r="B295" s="3" t="str">
        <f ca="1">INDIRECT("sources!B"&amp;MATCH(A295,sources!A1:A580,0))</f>
        <v>Varttala</v>
      </c>
      <c r="C295" s="3" t="str">
        <f ca="1">INDIRECT("sources!C"&amp;MATCH(A295,sources!A1:A580,0))</f>
        <v>Nouns - Tentative cognition nouns</v>
      </c>
      <c r="D295" s="2">
        <v>8</v>
      </c>
      <c r="E295" s="21">
        <f>D295/75246</f>
        <v>1.063179438109667E-4</v>
      </c>
      <c r="F295" s="3"/>
      <c r="G295" s="3"/>
      <c r="H295" s="22"/>
    </row>
    <row r="296" spans="1:8" s="14" customFormat="1" x14ac:dyDescent="0.3">
      <c r="A296" s="2" t="s">
        <v>488</v>
      </c>
      <c r="B296" s="3" t="str">
        <f ca="1">INDIRECT("sources!B"&amp;MATCH(A296,sources!A1:A580,0))</f>
        <v>Varttala</v>
      </c>
      <c r="C296" s="3" t="str">
        <f ca="1">INDIRECT("sources!C"&amp;MATCH(A296,sources!A1:A580,0))</f>
        <v>Nouns - Tentative cognition nouns</v>
      </c>
      <c r="D296" s="2">
        <v>7</v>
      </c>
      <c r="E296" s="21">
        <f>D296/75246</f>
        <v>9.3028200834595852E-5</v>
      </c>
      <c r="F296" s="3"/>
      <c r="G296" s="3"/>
      <c r="H296" s="22"/>
    </row>
    <row r="297" spans="1:8" s="14" customFormat="1" x14ac:dyDescent="0.3">
      <c r="A297" s="2" t="s">
        <v>506</v>
      </c>
      <c r="B297" s="3" t="str">
        <f ca="1">INDIRECT("sources!B"&amp;MATCH(A297,sources!A1:A580,0))</f>
        <v>Varttala</v>
      </c>
      <c r="C297" s="3" t="str">
        <f ca="1">INDIRECT("sources!C"&amp;MATCH(A297,sources!A1:A580,0))</f>
        <v>Nouns - Tentative cognition nouns</v>
      </c>
      <c r="D297" s="2">
        <v>7</v>
      </c>
      <c r="E297" s="21">
        <f>D297/75246</f>
        <v>9.3028200834595852E-5</v>
      </c>
      <c r="F297" s="3"/>
      <c r="G297" s="3"/>
      <c r="H297" s="22"/>
    </row>
    <row r="298" spans="1:8" s="14" customFormat="1" x14ac:dyDescent="0.3">
      <c r="A298" s="2" t="s">
        <v>517</v>
      </c>
      <c r="B298" s="3" t="str">
        <f ca="1">INDIRECT("sources!B"&amp;MATCH(A298,sources!A1:A580,0))</f>
        <v>Varttala</v>
      </c>
      <c r="C298" s="3" t="str">
        <f ca="1">INDIRECT("sources!C"&amp;MATCH(A298,sources!A1:A580,0))</f>
        <v>Nouns - Tentative cognition nouns</v>
      </c>
      <c r="D298" s="2">
        <v>7</v>
      </c>
      <c r="E298" s="21">
        <f>D298/75246</f>
        <v>9.3028200834595852E-5</v>
      </c>
      <c r="F298" s="3"/>
      <c r="G298" s="3"/>
      <c r="H298" s="22"/>
    </row>
    <row r="299" spans="1:8" s="14" customFormat="1" x14ac:dyDescent="0.3">
      <c r="A299" s="2" t="s">
        <v>480</v>
      </c>
      <c r="B299" s="3" t="str">
        <f ca="1">INDIRECT("sources!B"&amp;MATCH(A299,sources!A1:A580,0))</f>
        <v>Varttala</v>
      </c>
      <c r="C299" s="3" t="str">
        <f ca="1">INDIRECT("sources!C"&amp;MATCH(A299,sources!A1:A580,0))</f>
        <v>Nouns - Tentative cognition nouns</v>
      </c>
      <c r="D299" s="2">
        <v>5</v>
      </c>
      <c r="E299" s="21">
        <f>D299/75246</f>
        <v>6.6448714881854178E-5</v>
      </c>
      <c r="F299" s="3"/>
      <c r="G299" s="3"/>
      <c r="H299" s="22"/>
    </row>
    <row r="300" spans="1:8" s="14" customFormat="1" x14ac:dyDescent="0.3">
      <c r="A300" s="2" t="s">
        <v>483</v>
      </c>
      <c r="B300" s="3" t="str">
        <f ca="1">INDIRECT("sources!B"&amp;MATCH(A300,sources!A1:A580,0))</f>
        <v>Varttala</v>
      </c>
      <c r="C300" s="3" t="str">
        <f ca="1">INDIRECT("sources!C"&amp;MATCH(A300,sources!A1:A580,0))</f>
        <v>Nouns - Tentative cognition nouns</v>
      </c>
      <c r="D300" s="2">
        <v>5</v>
      </c>
      <c r="E300" s="21">
        <f>D300/75246</f>
        <v>6.6448714881854178E-5</v>
      </c>
      <c r="F300" s="3"/>
      <c r="G300" s="3"/>
      <c r="H300" s="22"/>
    </row>
    <row r="301" spans="1:8" s="14" customFormat="1" x14ac:dyDescent="0.3">
      <c r="A301" s="2" t="s">
        <v>520</v>
      </c>
      <c r="B301" s="3" t="str">
        <f ca="1">INDIRECT("sources!B"&amp;MATCH(A301,sources!A1:A580,0))</f>
        <v>Varttala</v>
      </c>
      <c r="C301" s="3" t="str">
        <f ca="1">INDIRECT("sources!C"&amp;MATCH(A301,sources!A1:A580,0))</f>
        <v>Nouns - Tentative cognition nouns</v>
      </c>
      <c r="D301" s="2">
        <v>4</v>
      </c>
      <c r="E301" s="21">
        <f>D301/75246</f>
        <v>5.3158971905483348E-5</v>
      </c>
      <c r="F301" s="3"/>
      <c r="G301" s="3"/>
      <c r="H301" s="22"/>
    </row>
    <row r="302" spans="1:8" s="14" customFormat="1" x14ac:dyDescent="0.3">
      <c r="A302" s="2" t="s">
        <v>530</v>
      </c>
      <c r="B302" s="3" t="str">
        <f ca="1">INDIRECT("sources!B"&amp;MATCH(A302,sources!A1:A580,0))</f>
        <v>Varttala</v>
      </c>
      <c r="C302" s="3" t="str">
        <f ca="1">INDIRECT("sources!C"&amp;MATCH(A302,sources!A1:A580,0))</f>
        <v>Nouns - Tentative cognition nouns</v>
      </c>
      <c r="D302" s="2">
        <v>4</v>
      </c>
      <c r="E302" s="21">
        <f>D302/75246</f>
        <v>5.3158971905483348E-5</v>
      </c>
      <c r="F302" s="3"/>
      <c r="G302" s="3"/>
      <c r="H302" s="22"/>
    </row>
    <row r="303" spans="1:8" s="14" customFormat="1" x14ac:dyDescent="0.3">
      <c r="A303" s="2" t="s">
        <v>510</v>
      </c>
      <c r="B303" s="3" t="str">
        <f ca="1">INDIRECT("sources!B"&amp;MATCH(A303,sources!A1:A580,0))</f>
        <v>Varttala</v>
      </c>
      <c r="C303" s="3" t="str">
        <f ca="1">INDIRECT("sources!C"&amp;MATCH(A303,sources!A1:A580,0))</f>
        <v>Nouns - Tentative cognition nouns</v>
      </c>
      <c r="D303" s="2">
        <v>3</v>
      </c>
      <c r="E303" s="21">
        <f>D303/75246</f>
        <v>3.9869228929112511E-5</v>
      </c>
      <c r="F303" s="3"/>
      <c r="G303" s="3"/>
      <c r="H303" s="22"/>
    </row>
    <row r="304" spans="1:8" s="14" customFormat="1" x14ac:dyDescent="0.3">
      <c r="A304" s="2" t="s">
        <v>547</v>
      </c>
      <c r="B304" s="3" t="str">
        <f ca="1">INDIRECT("sources!B"&amp;MATCH(A304,sources!A1:A580,0))</f>
        <v>Varttala</v>
      </c>
      <c r="C304" s="3" t="str">
        <f ca="1">INDIRECT("sources!C"&amp;MATCH(A304,sources!A1:A580,0))</f>
        <v>Nouns - Tentative cognition nouns</v>
      </c>
      <c r="D304" s="2">
        <v>2</v>
      </c>
      <c r="E304" s="21">
        <f>D304/75246</f>
        <v>2.6579485952741674E-5</v>
      </c>
      <c r="F304" s="3"/>
      <c r="G304" s="3"/>
      <c r="H304" s="22"/>
    </row>
    <row r="305" spans="1:8" s="14" customFormat="1" x14ac:dyDescent="0.3">
      <c r="A305" s="2" t="s">
        <v>552</v>
      </c>
      <c r="B305" s="3" t="str">
        <f ca="1">INDIRECT("sources!B"&amp;MATCH(A305,sources!A1:A580,0))</f>
        <v>Varttala</v>
      </c>
      <c r="C305" s="3" t="str">
        <f ca="1">INDIRECT("sources!C"&amp;MATCH(A305,sources!A1:A580,0))</f>
        <v>Nouns - Tentative cognition nouns</v>
      </c>
      <c r="D305" s="2">
        <v>2</v>
      </c>
      <c r="E305" s="21">
        <f>D305/75246</f>
        <v>2.6579485952741674E-5</v>
      </c>
      <c r="F305" s="3"/>
      <c r="G305" s="3"/>
      <c r="H305" s="22"/>
    </row>
    <row r="306" spans="1:8" s="14" customFormat="1" x14ac:dyDescent="0.3">
      <c r="A306" s="2" t="s">
        <v>467</v>
      </c>
      <c r="B306" s="3" t="str">
        <f ca="1">INDIRECT("sources!B"&amp;MATCH(A306,sources!A1:A580,0))</f>
        <v>Varttala</v>
      </c>
      <c r="C306" s="3" t="str">
        <f ca="1">INDIRECT("sources!C"&amp;MATCH(A306,sources!A1:A580,0))</f>
        <v>Nouns - Tentative cognition nouns</v>
      </c>
      <c r="D306" s="2">
        <v>1</v>
      </c>
      <c r="E306" s="21">
        <f>D306/75246</f>
        <v>1.3289742976370837E-5</v>
      </c>
      <c r="F306" s="3"/>
      <c r="G306" s="3"/>
      <c r="H306" s="22"/>
    </row>
    <row r="307" spans="1:8" s="14" customFormat="1" x14ac:dyDescent="0.3">
      <c r="A307" s="2" t="s">
        <v>468</v>
      </c>
      <c r="B307" s="3" t="str">
        <f ca="1">INDIRECT("sources!B"&amp;MATCH(A307,sources!A1:A580,0))</f>
        <v>Varttala</v>
      </c>
      <c r="C307" s="3" t="str">
        <f ca="1">INDIRECT("sources!C"&amp;MATCH(A307,sources!A1:A580,0))</f>
        <v>Nouns - Tentative cognition nouns</v>
      </c>
      <c r="D307" s="2">
        <v>1</v>
      </c>
      <c r="E307" s="21">
        <f>D307/75246</f>
        <v>1.3289742976370837E-5</v>
      </c>
      <c r="F307" s="3"/>
      <c r="G307" s="3"/>
      <c r="H307" s="22"/>
    </row>
    <row r="308" spans="1:8" s="14" customFormat="1" x14ac:dyDescent="0.3">
      <c r="A308" s="2" t="s">
        <v>477</v>
      </c>
      <c r="B308" s="3" t="str">
        <f ca="1">INDIRECT("sources!B"&amp;MATCH(A308,sources!A1:A580,0))</f>
        <v>Varttala</v>
      </c>
      <c r="C308" s="3" t="str">
        <f ca="1">INDIRECT("sources!C"&amp;MATCH(A308,sources!A1:A580,0))</f>
        <v>Nouns - Tentative cognition nouns</v>
      </c>
      <c r="D308" s="2">
        <v>1</v>
      </c>
      <c r="E308" s="21">
        <f>D308/75246</f>
        <v>1.3289742976370837E-5</v>
      </c>
      <c r="F308" s="3"/>
      <c r="G308" s="3"/>
      <c r="H308" s="22"/>
    </row>
    <row r="309" spans="1:8" s="14" customFormat="1" x14ac:dyDescent="0.3">
      <c r="A309" s="2" t="s">
        <v>498</v>
      </c>
      <c r="B309" s="3" t="str">
        <f ca="1">INDIRECT("sources!B"&amp;MATCH(A309,sources!A1:A580,0))</f>
        <v>Varttala</v>
      </c>
      <c r="C309" s="3" t="str">
        <f ca="1">INDIRECT("sources!C"&amp;MATCH(A309,sources!A1:A580,0))</f>
        <v>Nouns - Tentative cognition nouns</v>
      </c>
      <c r="D309" s="2">
        <v>1</v>
      </c>
      <c r="E309" s="21">
        <f>D309/75246</f>
        <v>1.3289742976370837E-5</v>
      </c>
      <c r="F309" s="3"/>
      <c r="G309" s="3"/>
      <c r="H309" s="22"/>
    </row>
    <row r="310" spans="1:8" s="14" customFormat="1" x14ac:dyDescent="0.3">
      <c r="A310" s="2" t="s">
        <v>504</v>
      </c>
      <c r="B310" s="3" t="str">
        <f ca="1">INDIRECT("sources!B"&amp;MATCH(A310,sources!A1:A580,0))</f>
        <v>Varttala</v>
      </c>
      <c r="C310" s="3" t="str">
        <f ca="1">INDIRECT("sources!C"&amp;MATCH(A310,sources!A1:A580,0))</f>
        <v>Nouns - Tentative cognition nouns</v>
      </c>
      <c r="D310" s="2">
        <v>1</v>
      </c>
      <c r="E310" s="21">
        <f>D310/75246</f>
        <v>1.3289742976370837E-5</v>
      </c>
      <c r="F310" s="3"/>
      <c r="G310" s="3"/>
      <c r="H310" s="22"/>
    </row>
    <row r="311" spans="1:8" s="14" customFormat="1" x14ac:dyDescent="0.3">
      <c r="A311" s="2" t="s">
        <v>508</v>
      </c>
      <c r="B311" s="3" t="str">
        <f ca="1">INDIRECT("sources!B"&amp;MATCH(A311,sources!A1:A580,0))</f>
        <v>Varttala</v>
      </c>
      <c r="C311" s="3" t="str">
        <f ca="1">INDIRECT("sources!C"&amp;MATCH(A311,sources!A1:A580,0))</f>
        <v>Nouns - Tentative cognition nouns</v>
      </c>
      <c r="D311" s="2">
        <v>1</v>
      </c>
      <c r="E311" s="21">
        <f>D311/75246</f>
        <v>1.3289742976370837E-5</v>
      </c>
      <c r="F311" s="3"/>
      <c r="G311" s="3"/>
      <c r="H311" s="22"/>
    </row>
    <row r="312" spans="1:8" s="14" customFormat="1" x14ac:dyDescent="0.3">
      <c r="A312" s="2" t="s">
        <v>540</v>
      </c>
      <c r="B312" s="3" t="str">
        <f ca="1">INDIRECT("sources!B"&amp;MATCH(A312,sources!A1:A580,0))</f>
        <v>Varttala</v>
      </c>
      <c r="C312" s="3" t="str">
        <f ca="1">INDIRECT("sources!C"&amp;MATCH(A312,sources!A1:A580,0))</f>
        <v>Nouns - Tentative cognition nouns</v>
      </c>
      <c r="D312" s="2">
        <v>1</v>
      </c>
      <c r="E312" s="21">
        <f>D312/75246</f>
        <v>1.3289742976370837E-5</v>
      </c>
      <c r="F312" s="3"/>
      <c r="G312" s="3"/>
      <c r="H312" s="22"/>
    </row>
    <row r="313" spans="1:8" s="14" customFormat="1" x14ac:dyDescent="0.3">
      <c r="A313" s="2" t="s">
        <v>544</v>
      </c>
      <c r="B313" s="3" t="str">
        <f ca="1">INDIRECT("sources!B"&amp;MATCH(A313,sources!A1:A580,0))</f>
        <v>Varttala</v>
      </c>
      <c r="C313" s="3" t="str">
        <f ca="1">INDIRECT("sources!C"&amp;MATCH(A313,sources!A1:A580,0))</f>
        <v>Nouns - Tentative cognition nouns</v>
      </c>
      <c r="D313" s="2">
        <v>1</v>
      </c>
      <c r="E313" s="21">
        <f>D313/75246</f>
        <v>1.3289742976370837E-5</v>
      </c>
      <c r="F313" s="3"/>
      <c r="G313" s="3"/>
      <c r="H313" s="22"/>
    </row>
    <row r="314" spans="1:8" x14ac:dyDescent="0.3">
      <c r="A314" s="8"/>
      <c r="B314" s="23"/>
    </row>
    <row r="315" spans="1:8" x14ac:dyDescent="0.3">
      <c r="A315"/>
      <c r="B315" s="2"/>
      <c r="C315" s="2"/>
    </row>
    <row r="316" spans="1:8" x14ac:dyDescent="0.3">
      <c r="A316"/>
      <c r="B316" s="2"/>
      <c r="C316" s="2"/>
    </row>
  </sheetData>
  <autoFilter ref="A1:E313">
    <filterColumn colId="1">
      <filters>
        <filter val="Varttala"/>
      </filters>
    </filterColumn>
    <filterColumn colId="2">
      <filters>
        <filter val="Nouns - Nonfactive assertive nouns"/>
        <filter val="Nouns - Nouns of tentative likelihood"/>
        <filter val="Nouns - Tentative cognition nouns"/>
      </filters>
    </filterColumn>
    <sortState ref="A2:E313">
      <sortCondition ref="C1:C313"/>
    </sortState>
  </autoFilter>
  <sortState ref="F2:H313">
    <sortCondition ref="F2:F3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16" sqref="B16"/>
    </sheetView>
  </sheetViews>
  <sheetFormatPr defaultRowHeight="14.4" x14ac:dyDescent="0.3"/>
  <cols>
    <col min="1" max="1" width="13.33203125" style="1" customWidth="1"/>
    <col min="2" max="2" width="30.77734375" style="2" customWidth="1"/>
    <col min="3" max="3" width="23.77734375" style="15" customWidth="1"/>
    <col min="4" max="4" width="23.77734375" style="31" customWidth="1"/>
  </cols>
  <sheetData>
    <row r="1" spans="1:4" x14ac:dyDescent="0.3">
      <c r="A1" s="25" t="s">
        <v>606</v>
      </c>
      <c r="B1" s="25"/>
      <c r="C1" s="25"/>
      <c r="D1" s="25"/>
    </row>
    <row r="2" spans="1:4" s="12" customFormat="1" x14ac:dyDescent="0.3">
      <c r="A2" s="19" t="s">
        <v>0</v>
      </c>
      <c r="B2" s="19" t="s">
        <v>596</v>
      </c>
      <c r="C2" s="20" t="s">
        <v>608</v>
      </c>
      <c r="D2" s="29" t="s">
        <v>607</v>
      </c>
    </row>
    <row r="3" spans="1:4" x14ac:dyDescent="0.3">
      <c r="A3" s="16" t="s">
        <v>595</v>
      </c>
      <c r="B3" s="17">
        <f ca="1">COUNTIF('hedges-gc'!B2:B310, "Lakoff")</f>
        <v>34</v>
      </c>
      <c r="C3" s="18">
        <f ca="1">SUMIFS('hedges-gc'!D2:D310,'hedges-gc'!B2:B310,"Lakoff")</f>
        <v>5654</v>
      </c>
      <c r="D3" s="28">
        <f ca="1">C3/C6</f>
        <v>7.9266497497511537E-2</v>
      </c>
    </row>
    <row r="4" spans="1:4" x14ac:dyDescent="0.3">
      <c r="A4" s="16" t="s">
        <v>597</v>
      </c>
      <c r="B4" s="17">
        <f ca="1">COUNTIF('hedges-gc'!B2:B310, "Jordan")</f>
        <v>6</v>
      </c>
      <c r="C4" s="18">
        <f ca="1">SUMIFS('hedges-gc'!D2:D310,'hedges-gc'!B2:B310,"Jordan")</f>
        <v>8246</v>
      </c>
      <c r="D4" s="28">
        <f ca="1">C4/C6</f>
        <v>0.11560515358409623</v>
      </c>
    </row>
    <row r="5" spans="1:4" x14ac:dyDescent="0.3">
      <c r="A5" s="16" t="s">
        <v>598</v>
      </c>
      <c r="B5" s="17">
        <f ca="1">COUNTIF('hedges-gc'!B2:B310, "Varttala")</f>
        <v>269</v>
      </c>
      <c r="C5" s="18">
        <f ca="1">SUMIFS('hedges-gc'!D2:D310,'hedges-gc'!B2:B310,"Varttala")</f>
        <v>57429</v>
      </c>
      <c r="D5" s="28">
        <f ca="1">C5/C6</f>
        <v>0.80512834891839224</v>
      </c>
    </row>
    <row r="6" spans="1:4" x14ac:dyDescent="0.3">
      <c r="A6" s="16" t="s">
        <v>609</v>
      </c>
      <c r="B6" s="17">
        <f ca="1">SUM(B3:B5)</f>
        <v>309</v>
      </c>
      <c r="C6" s="18">
        <f ca="1">SUM(C3:C5)</f>
        <v>71329</v>
      </c>
      <c r="D6" s="28"/>
    </row>
    <row r="7" spans="1:4" x14ac:dyDescent="0.3">
      <c r="A7" s="10"/>
      <c r="B7" s="26"/>
      <c r="C7" s="27"/>
      <c r="D7" s="30"/>
    </row>
    <row r="8" spans="1:4" x14ac:dyDescent="0.3">
      <c r="A8" s="25" t="s">
        <v>599</v>
      </c>
      <c r="B8" s="25"/>
      <c r="C8" s="20" t="s">
        <v>608</v>
      </c>
      <c r="D8" s="29" t="s">
        <v>607</v>
      </c>
    </row>
    <row r="9" spans="1:4" x14ac:dyDescent="0.3">
      <c r="A9" s="16" t="s">
        <v>600</v>
      </c>
      <c r="B9" s="17">
        <f ca="1">COUNTIF('hedges-gc'!C2:C310, "Modal Auxiliares")</f>
        <v>5</v>
      </c>
      <c r="C9" s="18">
        <f ca="1">SUMIFS('hedges-gc'!D2:D310,'hedges-gc'!C2:C310,"Modal Auxiliares")</f>
        <v>25844</v>
      </c>
      <c r="D9" s="28">
        <f ca="1">C9/C14</f>
        <v>0.45001654216510822</v>
      </c>
    </row>
    <row r="10" spans="1:4" x14ac:dyDescent="0.3">
      <c r="A10" s="16" t="s">
        <v>601</v>
      </c>
      <c r="B10" s="17">
        <f ca="1">COUNTIF('hedges-gc'!C2:C310, "Full verbs - Nonfactive reporting verbs") + COUNTIF('hedges-gc'!C2:C310, "Full verbs - Tentative cognition verbs") + COUNTIF('hedges-gc'!C2:C310, "Full verbs - Tentative linking verbs")</f>
        <v>151</v>
      </c>
      <c r="C10" s="18">
        <f ca="1">SUMIFS('hedges-gc'!D2:D310,'hedges-gc'!C2:C310,"Full verbs - Nonfactive reporting verbs") + SUMIFS('hedges-gc'!D2:D310,'hedges-gc'!C2:C310,"Full verbs - Tentative cognition verbs") + SUMIFS('hedges-gc'!D2:D310,'hedges-gc'!C2:C310,"Full verbs - Tentative linking verbs")</f>
        <v>24659</v>
      </c>
      <c r="D10" s="28">
        <f ca="1">C10/C14</f>
        <v>0.42938236779327515</v>
      </c>
    </row>
    <row r="11" spans="1:4" x14ac:dyDescent="0.3">
      <c r="A11" s="16" t="s">
        <v>602</v>
      </c>
      <c r="B11" s="17">
        <f ca="1">COUNTIF('hedges-gc'!C2:C310, "Adverbs - Approximative Adverbs") + COUNTIF('hedges-gc'!C2:C310, "Adverbs - Adverbs of Indefinite Degree")</f>
        <v>23</v>
      </c>
      <c r="C11" s="18">
        <f ca="1">SUMIFS('hedges-gc'!D2:D310,'hedges-gc'!C2:C310,"Adverbs - Approximative Adverbs") + SUMIFS('hedges-gc'!D2:D310,'hedges-gc'!C2:C310,"Adverbs - Adverbs of Indefinite Degree")</f>
        <v>4742</v>
      </c>
      <c r="D11" s="28">
        <f ca="1">C11/C14</f>
        <v>8.2571523098086338E-2</v>
      </c>
    </row>
    <row r="12" spans="1:4" x14ac:dyDescent="0.3">
      <c r="A12" s="16" t="s">
        <v>603</v>
      </c>
      <c r="B12" s="17">
        <f ca="1">COUNTIF('hedges-gc'!C2:C310, "Adjectives - Approximative Adjectives") + COUNTIF('hedges-gc'!C2:C310, "Adjectives - Adjectives of Indefinite Degree")</f>
        <v>24</v>
      </c>
      <c r="C12" s="18">
        <f ca="1">SUMIFS('hedges-gc'!D2:D310,'hedges-gc'!C2:C310,"Adjectives - Approximative Adjectives") + SUMIFS('hedges-gc'!D2:D310,'hedges-gc'!C2:C310,"Adjectives - Adjectives of Indefinite Degree")</f>
        <v>833</v>
      </c>
      <c r="D12" s="28">
        <f ca="1">C12/C14</f>
        <v>1.4504866879102893E-2</v>
      </c>
    </row>
    <row r="13" spans="1:4" x14ac:dyDescent="0.3">
      <c r="A13" s="16" t="s">
        <v>604</v>
      </c>
      <c r="B13" s="17">
        <f ca="1">COUNTIF('hedges-gc'!C2:C310, "Nouns - Nonfactive assertive nouns") + COUNTIF('hedges-gc'!C2:C310, "Nouns - Nouns of tentative likelihood") + COUNTIF('hedges-gc'!C2:C310, "Nouns - Tentative cognition nouns")</f>
        <v>66</v>
      </c>
      <c r="C13" s="18">
        <f ca="1">SUMIFS('hedges-gc'!D2:D310,'hedges-gc'!C2:C310,"Nouns - Nonfactive assertive nouns") + SUMIFS('hedges-gc'!D2:D310,'hedges-gc'!C2:C310,"Nouns - Nouns of tentative likelihood") + SUMIFS('hedges-gc'!D2:D310,'hedges-gc'!C2:C310,"Nouns - Tentative cognition nouns")</f>
        <v>1351</v>
      </c>
      <c r="D13" s="28">
        <f ca="1">C13/C14</f>
        <v>2.3524700064427379E-2</v>
      </c>
    </row>
    <row r="14" spans="1:4" x14ac:dyDescent="0.3">
      <c r="A14" s="16" t="s">
        <v>609</v>
      </c>
      <c r="B14" s="17">
        <f ca="1">SUM(B9:B13)</f>
        <v>269</v>
      </c>
      <c r="C14" s="18">
        <f ca="1">SUM(C9:C13)</f>
        <v>57429</v>
      </c>
      <c r="D14" s="28"/>
    </row>
    <row r="15" spans="1:4" x14ac:dyDescent="0.3">
      <c r="A15" s="10"/>
      <c r="B15" s="26"/>
      <c r="C15" s="27"/>
      <c r="D15" s="30"/>
    </row>
    <row r="16" spans="1:4" x14ac:dyDescent="0.3">
      <c r="A16" s="10"/>
      <c r="B16" s="26"/>
      <c r="C16" s="27"/>
      <c r="D16" s="30"/>
    </row>
    <row r="17" spans="1:4" x14ac:dyDescent="0.3">
      <c r="A17" s="10"/>
      <c r="B17" s="26"/>
      <c r="C17" s="27"/>
      <c r="D17" s="30"/>
    </row>
    <row r="19" spans="1:4" x14ac:dyDescent="0.3">
      <c r="A19" s="25" t="s">
        <v>610</v>
      </c>
      <c r="B19" s="25"/>
      <c r="C19" s="25"/>
      <c r="D19" s="25"/>
    </row>
    <row r="20" spans="1:4" s="12" customFormat="1" x14ac:dyDescent="0.3">
      <c r="A20" s="24" t="s">
        <v>0</v>
      </c>
      <c r="B20" s="24" t="s">
        <v>596</v>
      </c>
      <c r="C20" s="20" t="s">
        <v>608</v>
      </c>
      <c r="D20" s="29" t="s">
        <v>607</v>
      </c>
    </row>
    <row r="21" spans="1:4" x14ac:dyDescent="0.3">
      <c r="A21" s="16" t="s">
        <v>595</v>
      </c>
      <c r="B21" s="17">
        <f ca="1">COUNTIF('hedges-ic'!B2:B313, "Lakoff")</f>
        <v>34</v>
      </c>
      <c r="C21" s="18">
        <f ca="1">SUMIFS('hedges-ic'!D2:D313,'hedges-gc'!B2:B313,"Lakoff")</f>
        <v>5028</v>
      </c>
      <c r="D21" s="28">
        <f ca="1">C21/C24</f>
        <v>6.682349188628843E-2</v>
      </c>
    </row>
    <row r="22" spans="1:4" x14ac:dyDescent="0.3">
      <c r="A22" s="16" t="s">
        <v>597</v>
      </c>
      <c r="B22" s="17">
        <f ca="1">COUNTIF('hedges-ic'!B2:B313, "Jordan")</f>
        <v>6</v>
      </c>
      <c r="C22" s="18">
        <f ca="1">SUMIFS('hedges-ic'!D2:D313,'hedges-gc'!B2:B313,"Jordan")</f>
        <v>4871</v>
      </c>
      <c r="D22" s="28">
        <f ca="1">C22/C24</f>
        <v>6.4736919048948072E-2</v>
      </c>
    </row>
    <row r="23" spans="1:4" x14ac:dyDescent="0.3">
      <c r="A23" s="16" t="s">
        <v>598</v>
      </c>
      <c r="B23" s="17">
        <f ca="1">COUNTIF('hedges-ic'!B2:B313, "Varttala")</f>
        <v>272</v>
      </c>
      <c r="C23" s="18">
        <f ca="1">SUMIFS('hedges-ic'!D2:D313,'hedges-gc'!B2:B313,"Varttala")</f>
        <v>65344</v>
      </c>
      <c r="D23" s="28">
        <f ca="1">C23/C24</f>
        <v>0.86843958906476348</v>
      </c>
    </row>
    <row r="24" spans="1:4" x14ac:dyDescent="0.3">
      <c r="A24" s="16" t="s">
        <v>609</v>
      </c>
      <c r="B24" s="17">
        <f ca="1">SUM(B21:B23)</f>
        <v>312</v>
      </c>
      <c r="C24" s="18">
        <f ca="1">SUM(C21:C23)</f>
        <v>75243</v>
      </c>
      <c r="D24" s="28"/>
    </row>
    <row r="26" spans="1:4" x14ac:dyDescent="0.3">
      <c r="A26" s="25" t="s">
        <v>599</v>
      </c>
      <c r="B26" s="25"/>
      <c r="C26" s="20" t="s">
        <v>608</v>
      </c>
      <c r="D26" s="29" t="s">
        <v>607</v>
      </c>
    </row>
    <row r="27" spans="1:4" x14ac:dyDescent="0.3">
      <c r="A27" s="16" t="s">
        <v>600</v>
      </c>
      <c r="B27" s="17">
        <f ca="1">COUNTIF('hedges-ic'!C2:C313, "Modal Auxiliares")</f>
        <v>5</v>
      </c>
      <c r="C27" s="18">
        <f ca="1">SUMIFS('hedges-ic'!D2:D313,'hedges-ic'!C2:C313,"Modal Auxiliares")</f>
        <v>29276</v>
      </c>
      <c r="D27" s="28">
        <f ca="1">C27/C32</f>
        <v>0.57846275439636441</v>
      </c>
    </row>
    <row r="28" spans="1:4" x14ac:dyDescent="0.3">
      <c r="A28" s="16" t="s">
        <v>601</v>
      </c>
      <c r="B28" s="17">
        <f ca="1">COUNTIF('hedges-ic'!C2:C313, "Full verbs - Nonfactive reporting verbs") + COUNTIF('hedges-ic'!C2:C313, "Full verbs - Tentative cognition verbs") + COUNTIF('hedges-ic'!C2:C313, "Full verbs - Tentative linking verbs")</f>
        <v>151</v>
      </c>
      <c r="C28" s="18">
        <f ca="1">SUMIFS('hedges-ic'!D2:D313,'hedges-ic'!C2:C313,"Adjectives - Approximative Adjectives") + SUMIFS('hedges-ic'!D2:D313,'hedges-ic'!C2:C313,"Adjectives - Adjectives of Indefinite Degree")</f>
        <v>939</v>
      </c>
      <c r="D28" s="28">
        <f ca="1">C28/C32</f>
        <v>1.8553645524599881E-2</v>
      </c>
    </row>
    <row r="29" spans="1:4" x14ac:dyDescent="0.3">
      <c r="A29" s="16" t="s">
        <v>602</v>
      </c>
      <c r="B29" s="17">
        <f ca="1">COUNTIF('hedges-ic'!C2:C313, "Adverbs - Approximative Adverbs") + COUNTIF('hedges-ic'!C2:C313, "Adverbs - Adverbs of Indefinite Degree")</f>
        <v>23</v>
      </c>
      <c r="C29" s="18">
        <f ca="1">SUMIFS('hedges-ic'!D2:D313,'hedges-ic'!C2:C313,"Adverbs - Approximative Adverbs") + SUMIFS('hedges-ic'!D2:D313,'hedges-ic'!C2:C313,"Adverbs - Adverbs of Indefinite Degree")</f>
        <v>6592</v>
      </c>
      <c r="D29" s="28">
        <f ca="1">C29/C32</f>
        <v>0.13025093854969375</v>
      </c>
    </row>
    <row r="30" spans="1:4" x14ac:dyDescent="0.3">
      <c r="A30" s="16" t="s">
        <v>603</v>
      </c>
      <c r="B30" s="17">
        <f ca="1">COUNTIF('hedges-ic'!C2:C313, "Adjectives - Approximative Adjectives") + COUNTIF('hedges-ic'!C2:C313, "Adjectives - Adjectives of Indefinite Degree")</f>
        <v>23</v>
      </c>
      <c r="C30" s="18">
        <f ca="1">SUMIFS('hedges-ic'!D2:D313,'hedges-ic'!C2:C313,"Full verbs - Nonfactive reporting verbs") + SUMIFS('hedges-ic'!D2:D313,'hedges-ic'!C2:C313,"Full verbs - Tentative cognition verbs") + SUMIFS('hedges-ic'!D2:D313,'hedges-ic'!C2:C313,"Full verbs - Tentative linking verbs")</f>
        <v>12060</v>
      </c>
      <c r="D30" s="28">
        <f ca="1">C30/C32</f>
        <v>0.23829282750444578</v>
      </c>
    </row>
    <row r="31" spans="1:4" x14ac:dyDescent="0.3">
      <c r="A31" s="16" t="s">
        <v>604</v>
      </c>
      <c r="B31" s="17">
        <f ca="1">COUNTIF('hedges-ic'!C2:C313, "Nouns - Nonfactive assertive nouns") + COUNTIF('hedges-ic'!C2:C313, "Nouns - Nouns of tentative likelihood") + COUNTIF('hedges-ic'!C2:C313, "Nouns - Tentative cognition nouns")</f>
        <v>70</v>
      </c>
      <c r="C31" s="18">
        <f ca="1">SUMIFS('hedges-ic'!D2:D313,'hedges-ic'!C2:C313,"Nouns - Nonfactive assertive nouns") + SUMIFS('hedges-ic'!D2:D313,'hedges-ic'!C2:C313,"Nouns - Nouns of tentative likelihood") + SUMIFS('hedges-ic'!D2:D313,'hedges-ic'!C2:C313,"Nouns - Tentative cognition nouns")</f>
        <v>1743</v>
      </c>
      <c r="D31" s="28">
        <f ca="1">C31/C32</f>
        <v>3.4439834024896268E-2</v>
      </c>
    </row>
    <row r="32" spans="1:4" x14ac:dyDescent="0.3">
      <c r="A32" s="16" t="s">
        <v>609</v>
      </c>
      <c r="B32" s="17">
        <f ca="1">SUM(B27:B31)</f>
        <v>272</v>
      </c>
      <c r="C32" s="18">
        <f ca="1">SUM(C27:C31)</f>
        <v>50610</v>
      </c>
      <c r="D32" s="28"/>
    </row>
  </sheetData>
  <mergeCells count="4">
    <mergeCell ref="A8:B8"/>
    <mergeCell ref="A1:D1"/>
    <mergeCell ref="A19:D19"/>
    <mergeCell ref="A26:B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0"/>
  <sheetViews>
    <sheetView topLeftCell="A36" workbookViewId="0">
      <selection activeCell="A56" sqref="A56"/>
    </sheetView>
  </sheetViews>
  <sheetFormatPr defaultRowHeight="14.4" x14ac:dyDescent="0.3"/>
  <cols>
    <col min="1" max="1" width="19.33203125" style="5" customWidth="1"/>
    <col min="2" max="2" width="29.33203125" style="5" customWidth="1"/>
    <col min="3" max="3" width="35.77734375" style="9" customWidth="1"/>
  </cols>
  <sheetData>
    <row r="1" spans="1:3" x14ac:dyDescent="0.3">
      <c r="A1" s="4" t="s">
        <v>52</v>
      </c>
      <c r="B1" s="4" t="s">
        <v>595</v>
      </c>
    </row>
    <row r="2" spans="1:3" x14ac:dyDescent="0.3">
      <c r="A2" s="4" t="s">
        <v>53</v>
      </c>
      <c r="B2" s="4" t="s">
        <v>595</v>
      </c>
    </row>
    <row r="3" spans="1:3" x14ac:dyDescent="0.3">
      <c r="A3" s="4" t="s">
        <v>59</v>
      </c>
      <c r="B3" s="4" t="s">
        <v>595</v>
      </c>
    </row>
    <row r="4" spans="1:3" x14ac:dyDescent="0.3">
      <c r="A4" s="4" t="s">
        <v>51</v>
      </c>
      <c r="B4" s="4" t="s">
        <v>595</v>
      </c>
    </row>
    <row r="5" spans="1:3" x14ac:dyDescent="0.3">
      <c r="A5" s="4" t="s">
        <v>50</v>
      </c>
      <c r="B5" s="4" t="s">
        <v>595</v>
      </c>
    </row>
    <row r="6" spans="1:3" x14ac:dyDescent="0.3">
      <c r="A6" s="4" t="s">
        <v>400</v>
      </c>
      <c r="B6" s="6" t="s">
        <v>598</v>
      </c>
      <c r="C6" s="9" t="s">
        <v>399</v>
      </c>
    </row>
    <row r="7" spans="1:3" x14ac:dyDescent="0.3">
      <c r="A7" s="4" t="s">
        <v>68</v>
      </c>
      <c r="B7" s="4" t="s">
        <v>595</v>
      </c>
    </row>
    <row r="8" spans="1:3" x14ac:dyDescent="0.3">
      <c r="A8" s="4" t="s">
        <v>57</v>
      </c>
      <c r="B8" s="4" t="s">
        <v>595</v>
      </c>
    </row>
    <row r="9" spans="1:3" x14ac:dyDescent="0.3">
      <c r="A9" s="4" t="s">
        <v>55</v>
      </c>
      <c r="B9" s="4" t="s">
        <v>595</v>
      </c>
    </row>
    <row r="10" spans="1:3" x14ac:dyDescent="0.3">
      <c r="A10" s="4" t="s">
        <v>443</v>
      </c>
      <c r="B10" s="6" t="s">
        <v>598</v>
      </c>
      <c r="C10" s="9" t="s">
        <v>442</v>
      </c>
    </row>
    <row r="11" spans="1:3" x14ac:dyDescent="0.3">
      <c r="A11" s="4" t="s">
        <v>444</v>
      </c>
      <c r="B11" s="6" t="s">
        <v>598</v>
      </c>
      <c r="C11" s="9" t="s">
        <v>442</v>
      </c>
    </row>
    <row r="12" spans="1:3" x14ac:dyDescent="0.3">
      <c r="A12" s="4" t="s">
        <v>86</v>
      </c>
      <c r="B12" s="6" t="s">
        <v>598</v>
      </c>
      <c r="C12" s="9" t="s">
        <v>85</v>
      </c>
    </row>
    <row r="13" spans="1:3" x14ac:dyDescent="0.3">
      <c r="A13" s="4" t="s">
        <v>88</v>
      </c>
      <c r="B13" s="6" t="s">
        <v>598</v>
      </c>
      <c r="C13" s="9" t="s">
        <v>85</v>
      </c>
    </row>
    <row r="14" spans="1:3" x14ac:dyDescent="0.3">
      <c r="A14" s="4" t="s">
        <v>87</v>
      </c>
      <c r="B14" s="6" t="s">
        <v>598</v>
      </c>
      <c r="C14" s="9" t="s">
        <v>85</v>
      </c>
    </row>
    <row r="15" spans="1:3" x14ac:dyDescent="0.3">
      <c r="A15" s="4" t="s">
        <v>89</v>
      </c>
      <c r="B15" s="6" t="s">
        <v>598</v>
      </c>
      <c r="C15" s="9" t="s">
        <v>85</v>
      </c>
    </row>
    <row r="16" spans="1:3" x14ac:dyDescent="0.3">
      <c r="A16" s="4" t="s">
        <v>90</v>
      </c>
      <c r="B16" s="6" t="s">
        <v>598</v>
      </c>
      <c r="C16" s="9" t="s">
        <v>85</v>
      </c>
    </row>
    <row r="17" spans="1:3" x14ac:dyDescent="0.3">
      <c r="A17" s="4" t="s">
        <v>92</v>
      </c>
      <c r="B17" s="6" t="s">
        <v>598</v>
      </c>
      <c r="C17" s="9" t="s">
        <v>85</v>
      </c>
    </row>
    <row r="18" spans="1:3" x14ac:dyDescent="0.3">
      <c r="A18" s="4" t="s">
        <v>91</v>
      </c>
      <c r="B18" s="6" t="s">
        <v>598</v>
      </c>
      <c r="C18" s="9" t="s">
        <v>85</v>
      </c>
    </row>
    <row r="19" spans="1:3" x14ac:dyDescent="0.3">
      <c r="A19" s="4" t="s">
        <v>93</v>
      </c>
      <c r="B19" s="6" t="s">
        <v>598</v>
      </c>
      <c r="C19" s="9" t="s">
        <v>85</v>
      </c>
    </row>
    <row r="20" spans="1:3" x14ac:dyDescent="0.3">
      <c r="A20" s="4" t="s">
        <v>37</v>
      </c>
      <c r="B20" s="4" t="s">
        <v>595</v>
      </c>
    </row>
    <row r="21" spans="1:3" x14ac:dyDescent="0.3">
      <c r="A21" s="4" t="s">
        <v>555</v>
      </c>
      <c r="B21" s="6" t="s">
        <v>598</v>
      </c>
      <c r="C21" s="9" t="s">
        <v>554</v>
      </c>
    </row>
    <row r="22" spans="1:3" x14ac:dyDescent="0.3">
      <c r="A22" s="4" t="s">
        <v>556</v>
      </c>
      <c r="B22" s="6" t="s">
        <v>598</v>
      </c>
      <c r="C22" s="9" t="s">
        <v>554</v>
      </c>
    </row>
    <row r="23" spans="1:3" x14ac:dyDescent="0.3">
      <c r="A23" s="4" t="s">
        <v>166</v>
      </c>
      <c r="B23" s="6" t="s">
        <v>598</v>
      </c>
      <c r="C23" s="9" t="s">
        <v>165</v>
      </c>
    </row>
    <row r="24" spans="1:3" x14ac:dyDescent="0.3">
      <c r="A24" s="4" t="s">
        <v>168</v>
      </c>
      <c r="B24" s="6" t="s">
        <v>598</v>
      </c>
      <c r="C24" s="9" t="s">
        <v>165</v>
      </c>
    </row>
    <row r="25" spans="1:3" x14ac:dyDescent="0.3">
      <c r="A25" s="4" t="s">
        <v>167</v>
      </c>
      <c r="B25" s="6" t="s">
        <v>598</v>
      </c>
      <c r="C25" s="9" t="s">
        <v>165</v>
      </c>
    </row>
    <row r="26" spans="1:3" x14ac:dyDescent="0.3">
      <c r="A26" s="4" t="s">
        <v>169</v>
      </c>
      <c r="B26" s="6" t="s">
        <v>598</v>
      </c>
      <c r="C26" s="9" t="s">
        <v>165</v>
      </c>
    </row>
    <row r="27" spans="1:3" x14ac:dyDescent="0.3">
      <c r="A27" s="4" t="s">
        <v>58</v>
      </c>
      <c r="B27" s="4" t="s">
        <v>595</v>
      </c>
    </row>
    <row r="28" spans="1:3" x14ac:dyDescent="0.3">
      <c r="A28" s="4" t="s">
        <v>354</v>
      </c>
      <c r="B28" s="6" t="s">
        <v>598</v>
      </c>
      <c r="C28" s="9" t="s">
        <v>353</v>
      </c>
    </row>
    <row r="29" spans="1:3" x14ac:dyDescent="0.3">
      <c r="A29" s="4" t="s">
        <v>557</v>
      </c>
      <c r="B29" s="6" t="s">
        <v>598</v>
      </c>
      <c r="C29" s="9" t="s">
        <v>554</v>
      </c>
    </row>
    <row r="30" spans="1:3" x14ac:dyDescent="0.3">
      <c r="A30" s="4" t="s">
        <v>558</v>
      </c>
      <c r="B30" s="6" t="s">
        <v>598</v>
      </c>
      <c r="C30" s="9" t="s">
        <v>554</v>
      </c>
    </row>
    <row r="31" spans="1:3" x14ac:dyDescent="0.3">
      <c r="A31" s="4" t="s">
        <v>356</v>
      </c>
      <c r="B31" s="6" t="s">
        <v>598</v>
      </c>
      <c r="C31" s="9" t="s">
        <v>353</v>
      </c>
    </row>
    <row r="32" spans="1:3" x14ac:dyDescent="0.3">
      <c r="A32" s="4" t="s">
        <v>357</v>
      </c>
      <c r="B32" s="6" t="s">
        <v>598</v>
      </c>
      <c r="C32" s="9" t="s">
        <v>353</v>
      </c>
    </row>
    <row r="33" spans="1:3" x14ac:dyDescent="0.3">
      <c r="A33" s="4" t="s">
        <v>355</v>
      </c>
      <c r="B33" s="6" t="s">
        <v>598</v>
      </c>
      <c r="C33" s="9" t="s">
        <v>353</v>
      </c>
    </row>
    <row r="34" spans="1:3" x14ac:dyDescent="0.3">
      <c r="A34" s="4" t="s">
        <v>408</v>
      </c>
      <c r="B34" s="6" t="s">
        <v>598</v>
      </c>
      <c r="C34" s="9" t="s">
        <v>407</v>
      </c>
    </row>
    <row r="35" spans="1:3" x14ac:dyDescent="0.3">
      <c r="A35" s="4" t="s">
        <v>466</v>
      </c>
      <c r="B35" s="6" t="s">
        <v>598</v>
      </c>
      <c r="C35" s="9" t="s">
        <v>465</v>
      </c>
    </row>
    <row r="36" spans="1:3" x14ac:dyDescent="0.3">
      <c r="A36" s="4" t="s">
        <v>467</v>
      </c>
      <c r="B36" s="6" t="s">
        <v>598</v>
      </c>
      <c r="C36" s="9" t="s">
        <v>465</v>
      </c>
    </row>
    <row r="37" spans="1:3" x14ac:dyDescent="0.3">
      <c r="A37" s="4" t="s">
        <v>170</v>
      </c>
      <c r="B37" s="6" t="s">
        <v>598</v>
      </c>
      <c r="C37" s="9" t="s">
        <v>165</v>
      </c>
    </row>
    <row r="38" spans="1:3" x14ac:dyDescent="0.3">
      <c r="A38" s="4" t="s">
        <v>172</v>
      </c>
      <c r="B38" s="6" t="s">
        <v>598</v>
      </c>
      <c r="C38" s="9" t="s">
        <v>165</v>
      </c>
    </row>
    <row r="39" spans="1:3" x14ac:dyDescent="0.3">
      <c r="A39" s="4" t="s">
        <v>401</v>
      </c>
      <c r="B39" s="6" t="s">
        <v>598</v>
      </c>
      <c r="C39" s="9" t="s">
        <v>399</v>
      </c>
    </row>
    <row r="40" spans="1:3" x14ac:dyDescent="0.3">
      <c r="A40" s="4" t="s">
        <v>171</v>
      </c>
      <c r="B40" s="6" t="s">
        <v>598</v>
      </c>
      <c r="C40" s="9" t="s">
        <v>165</v>
      </c>
    </row>
    <row r="41" spans="1:3" x14ac:dyDescent="0.3">
      <c r="A41" s="4" t="s">
        <v>173</v>
      </c>
      <c r="B41" s="6" t="s">
        <v>598</v>
      </c>
      <c r="C41" s="9" t="s">
        <v>165</v>
      </c>
    </row>
    <row r="42" spans="1:3" x14ac:dyDescent="0.3">
      <c r="A42" s="4" t="s">
        <v>468</v>
      </c>
      <c r="B42" s="6" t="s">
        <v>598</v>
      </c>
      <c r="C42" s="9" t="s">
        <v>465</v>
      </c>
    </row>
    <row r="43" spans="1:3" x14ac:dyDescent="0.3">
      <c r="A43" s="4" t="s">
        <v>469</v>
      </c>
      <c r="B43" s="6" t="s">
        <v>598</v>
      </c>
      <c r="C43" s="9" t="s">
        <v>465</v>
      </c>
    </row>
    <row r="44" spans="1:3" x14ac:dyDescent="0.3">
      <c r="A44" s="4" t="s">
        <v>94</v>
      </c>
      <c r="B44" s="6" t="s">
        <v>598</v>
      </c>
      <c r="C44" s="9" t="s">
        <v>85</v>
      </c>
    </row>
    <row r="45" spans="1:3" x14ac:dyDescent="0.3">
      <c r="A45" s="4" t="s">
        <v>96</v>
      </c>
      <c r="B45" s="6" t="s">
        <v>598</v>
      </c>
      <c r="C45" s="9" t="s">
        <v>85</v>
      </c>
    </row>
    <row r="46" spans="1:3" x14ac:dyDescent="0.3">
      <c r="A46" s="4" t="s">
        <v>95</v>
      </c>
      <c r="B46" s="6" t="s">
        <v>598</v>
      </c>
      <c r="C46" s="9" t="s">
        <v>85</v>
      </c>
    </row>
    <row r="47" spans="1:3" x14ac:dyDescent="0.3">
      <c r="A47" s="4" t="s">
        <v>97</v>
      </c>
      <c r="B47" s="6" t="s">
        <v>598</v>
      </c>
      <c r="C47" s="9" t="s">
        <v>85</v>
      </c>
    </row>
    <row r="48" spans="1:3" x14ac:dyDescent="0.3">
      <c r="A48" s="4" t="s">
        <v>445</v>
      </c>
      <c r="B48" s="6" t="s">
        <v>598</v>
      </c>
      <c r="C48" s="9" t="s">
        <v>442</v>
      </c>
    </row>
    <row r="49" spans="1:3" x14ac:dyDescent="0.3">
      <c r="A49" s="4" t="s">
        <v>446</v>
      </c>
      <c r="B49" s="6" t="s">
        <v>598</v>
      </c>
      <c r="C49" s="9" t="s">
        <v>442</v>
      </c>
    </row>
    <row r="50" spans="1:3" x14ac:dyDescent="0.3">
      <c r="A50" s="4" t="s">
        <v>402</v>
      </c>
      <c r="B50" s="6" t="s">
        <v>598</v>
      </c>
      <c r="C50" s="9" t="s">
        <v>399</v>
      </c>
    </row>
    <row r="51" spans="1:3" x14ac:dyDescent="0.3">
      <c r="A51" s="4" t="s">
        <v>40</v>
      </c>
      <c r="B51" s="4" t="s">
        <v>595</v>
      </c>
    </row>
    <row r="52" spans="1:3" x14ac:dyDescent="0.3">
      <c r="A52" s="4" t="s">
        <v>98</v>
      </c>
      <c r="B52" s="6" t="s">
        <v>598</v>
      </c>
      <c r="C52" s="9" t="s">
        <v>85</v>
      </c>
    </row>
    <row r="53" spans="1:3" x14ac:dyDescent="0.3">
      <c r="A53" s="4" t="s">
        <v>100</v>
      </c>
      <c r="B53" s="6" t="s">
        <v>598</v>
      </c>
      <c r="C53" s="9" t="s">
        <v>85</v>
      </c>
    </row>
    <row r="54" spans="1:3" x14ac:dyDescent="0.3">
      <c r="A54" s="4" t="s">
        <v>101</v>
      </c>
      <c r="B54" s="6" t="s">
        <v>598</v>
      </c>
      <c r="C54" s="9" t="s">
        <v>85</v>
      </c>
    </row>
    <row r="55" spans="1:3" x14ac:dyDescent="0.3">
      <c r="A55" s="4" t="s">
        <v>447</v>
      </c>
      <c r="B55" s="6" t="s">
        <v>598</v>
      </c>
      <c r="C55" s="9" t="s">
        <v>442</v>
      </c>
    </row>
    <row r="56" spans="1:3" x14ac:dyDescent="0.3">
      <c r="A56" s="4" t="s">
        <v>448</v>
      </c>
      <c r="B56" s="6" t="s">
        <v>598</v>
      </c>
      <c r="C56" s="9" t="s">
        <v>442</v>
      </c>
    </row>
    <row r="57" spans="1:3" x14ac:dyDescent="0.3">
      <c r="A57" s="4" t="s">
        <v>99</v>
      </c>
      <c r="B57" s="6" t="s">
        <v>598</v>
      </c>
      <c r="C57" s="9" t="s">
        <v>85</v>
      </c>
    </row>
    <row r="58" spans="1:3" x14ac:dyDescent="0.3">
      <c r="A58" s="4" t="s">
        <v>174</v>
      </c>
      <c r="B58" s="6" t="s">
        <v>598</v>
      </c>
      <c r="C58" s="9" t="s">
        <v>165</v>
      </c>
    </row>
    <row r="59" spans="1:3" x14ac:dyDescent="0.3">
      <c r="A59" s="4" t="s">
        <v>176</v>
      </c>
      <c r="B59" s="6" t="s">
        <v>598</v>
      </c>
      <c r="C59" s="9" t="s">
        <v>165</v>
      </c>
    </row>
    <row r="60" spans="1:3" x14ac:dyDescent="0.3">
      <c r="A60" s="4" t="s">
        <v>175</v>
      </c>
      <c r="B60" s="6" t="s">
        <v>598</v>
      </c>
      <c r="C60" s="9" t="s">
        <v>165</v>
      </c>
    </row>
    <row r="61" spans="1:3" x14ac:dyDescent="0.3">
      <c r="A61" s="4" t="s">
        <v>177</v>
      </c>
      <c r="B61" s="6" t="s">
        <v>598</v>
      </c>
      <c r="C61" s="9" t="s">
        <v>165</v>
      </c>
    </row>
    <row r="62" spans="1:3" x14ac:dyDescent="0.3">
      <c r="A62" s="4" t="s">
        <v>470</v>
      </c>
      <c r="B62" s="6" t="s">
        <v>598</v>
      </c>
      <c r="C62" s="9" t="s">
        <v>465</v>
      </c>
    </row>
    <row r="63" spans="1:3" x14ac:dyDescent="0.3">
      <c r="A63" s="4" t="s">
        <v>471</v>
      </c>
      <c r="B63" s="6" t="s">
        <v>598</v>
      </c>
      <c r="C63" s="9" t="s">
        <v>465</v>
      </c>
    </row>
    <row r="64" spans="1:3" x14ac:dyDescent="0.3">
      <c r="A64" s="4" t="s">
        <v>182</v>
      </c>
      <c r="B64" s="6" t="s">
        <v>598</v>
      </c>
      <c r="C64" s="9" t="s">
        <v>165</v>
      </c>
    </row>
    <row r="65" spans="1:3" x14ac:dyDescent="0.3">
      <c r="A65" s="4" t="s">
        <v>184</v>
      </c>
      <c r="B65" s="6" t="s">
        <v>598</v>
      </c>
      <c r="C65" s="9" t="s">
        <v>165</v>
      </c>
    </row>
    <row r="66" spans="1:3" x14ac:dyDescent="0.3">
      <c r="A66" s="4" t="s">
        <v>183</v>
      </c>
      <c r="B66" s="6" t="s">
        <v>598</v>
      </c>
      <c r="C66" s="9" t="s">
        <v>165</v>
      </c>
    </row>
    <row r="67" spans="1:3" x14ac:dyDescent="0.3">
      <c r="A67" s="4" t="s">
        <v>185</v>
      </c>
      <c r="B67" s="6" t="s">
        <v>598</v>
      </c>
      <c r="C67" s="9" t="s">
        <v>165</v>
      </c>
    </row>
    <row r="68" spans="1:3" x14ac:dyDescent="0.3">
      <c r="A68" s="4" t="s">
        <v>472</v>
      </c>
      <c r="B68" s="6" t="s">
        <v>598</v>
      </c>
      <c r="C68" s="9" t="s">
        <v>465</v>
      </c>
    </row>
    <row r="69" spans="1:3" x14ac:dyDescent="0.3">
      <c r="A69" s="4" t="s">
        <v>473</v>
      </c>
      <c r="B69" s="6" t="s">
        <v>598</v>
      </c>
      <c r="C69" s="9" t="s">
        <v>465</v>
      </c>
    </row>
    <row r="70" spans="1:3" x14ac:dyDescent="0.3">
      <c r="A70" s="4" t="s">
        <v>559</v>
      </c>
      <c r="B70" s="6" t="s">
        <v>598</v>
      </c>
      <c r="C70" s="9" t="s">
        <v>554</v>
      </c>
    </row>
    <row r="71" spans="1:3" x14ac:dyDescent="0.3">
      <c r="A71" s="4" t="s">
        <v>560</v>
      </c>
      <c r="B71" s="6" t="s">
        <v>598</v>
      </c>
      <c r="C71" s="9" t="s">
        <v>554</v>
      </c>
    </row>
    <row r="72" spans="1:3" x14ac:dyDescent="0.3">
      <c r="A72" s="4" t="s">
        <v>24</v>
      </c>
      <c r="B72" s="4" t="s">
        <v>595</v>
      </c>
    </row>
    <row r="73" spans="1:3" x14ac:dyDescent="0.3">
      <c r="A73" s="4" t="s">
        <v>474</v>
      </c>
      <c r="B73" s="6" t="s">
        <v>598</v>
      </c>
      <c r="C73" s="9" t="s">
        <v>465</v>
      </c>
    </row>
    <row r="74" spans="1:3" x14ac:dyDescent="0.3">
      <c r="A74" s="4" t="s">
        <v>475</v>
      </c>
      <c r="B74" s="6" t="s">
        <v>598</v>
      </c>
      <c r="C74" s="9" t="s">
        <v>465</v>
      </c>
    </row>
    <row r="75" spans="1:3" x14ac:dyDescent="0.3">
      <c r="A75" s="4" t="s">
        <v>186</v>
      </c>
      <c r="B75" s="6" t="s">
        <v>598</v>
      </c>
      <c r="C75" s="9" t="s">
        <v>165</v>
      </c>
    </row>
    <row r="76" spans="1:3" x14ac:dyDescent="0.3">
      <c r="A76" s="4" t="s">
        <v>188</v>
      </c>
      <c r="B76" s="6" t="s">
        <v>598</v>
      </c>
      <c r="C76" s="9" t="s">
        <v>165</v>
      </c>
    </row>
    <row r="77" spans="1:3" x14ac:dyDescent="0.3">
      <c r="A77" s="4" t="s">
        <v>187</v>
      </c>
      <c r="B77" s="6" t="s">
        <v>598</v>
      </c>
      <c r="C77" s="9" t="s">
        <v>165</v>
      </c>
    </row>
    <row r="78" spans="1:3" x14ac:dyDescent="0.3">
      <c r="A78" s="4" t="s">
        <v>189</v>
      </c>
      <c r="B78" s="6" t="s">
        <v>598</v>
      </c>
      <c r="C78" s="9" t="s">
        <v>165</v>
      </c>
    </row>
    <row r="79" spans="1:3" x14ac:dyDescent="0.3">
      <c r="A79" s="7" t="s">
        <v>80</v>
      </c>
      <c r="B79" s="6" t="s">
        <v>598</v>
      </c>
      <c r="C79" s="9" t="s">
        <v>79</v>
      </c>
    </row>
    <row r="80" spans="1:3" x14ac:dyDescent="0.3">
      <c r="A80" s="4" t="s">
        <v>73</v>
      </c>
      <c r="B80" s="4" t="s">
        <v>595</v>
      </c>
    </row>
    <row r="81" spans="1:3" x14ac:dyDescent="0.3">
      <c r="A81" s="4" t="s">
        <v>74</v>
      </c>
      <c r="B81" s="4" t="s">
        <v>595</v>
      </c>
    </row>
    <row r="82" spans="1:3" x14ac:dyDescent="0.3">
      <c r="A82" s="4" t="s">
        <v>561</v>
      </c>
      <c r="B82" s="6" t="s">
        <v>598</v>
      </c>
      <c r="C82" s="9" t="s">
        <v>554</v>
      </c>
    </row>
    <row r="83" spans="1:3" x14ac:dyDescent="0.3">
      <c r="A83" s="4" t="s">
        <v>562</v>
      </c>
      <c r="B83" s="6" t="s">
        <v>598</v>
      </c>
      <c r="C83" s="9" t="s">
        <v>554</v>
      </c>
    </row>
    <row r="84" spans="1:3" x14ac:dyDescent="0.3">
      <c r="A84" s="4" t="s">
        <v>409</v>
      </c>
      <c r="B84" s="6" t="s">
        <v>598</v>
      </c>
      <c r="C84" s="9" t="s">
        <v>407</v>
      </c>
    </row>
    <row r="85" spans="1:3" x14ac:dyDescent="0.3">
      <c r="A85" s="4" t="s">
        <v>563</v>
      </c>
      <c r="B85" s="6" t="s">
        <v>598</v>
      </c>
      <c r="C85" s="9" t="s">
        <v>554</v>
      </c>
    </row>
    <row r="86" spans="1:3" x14ac:dyDescent="0.3">
      <c r="A86" s="4" t="s">
        <v>564</v>
      </c>
      <c r="B86" s="6" t="s">
        <v>598</v>
      </c>
      <c r="C86" s="9" t="s">
        <v>554</v>
      </c>
    </row>
    <row r="87" spans="1:3" x14ac:dyDescent="0.3">
      <c r="A87" s="4" t="s">
        <v>102</v>
      </c>
      <c r="B87" s="6" t="s">
        <v>598</v>
      </c>
      <c r="C87" s="9" t="s">
        <v>85</v>
      </c>
    </row>
    <row r="88" spans="1:3" x14ac:dyDescent="0.3">
      <c r="A88" s="4" t="s">
        <v>104</v>
      </c>
      <c r="B88" s="6" t="s">
        <v>598</v>
      </c>
      <c r="C88" s="9" t="s">
        <v>85</v>
      </c>
    </row>
    <row r="89" spans="1:3" x14ac:dyDescent="0.3">
      <c r="A89" s="4" t="s">
        <v>103</v>
      </c>
      <c r="B89" s="6" t="s">
        <v>598</v>
      </c>
      <c r="C89" s="9" t="s">
        <v>85</v>
      </c>
    </row>
    <row r="90" spans="1:3" x14ac:dyDescent="0.3">
      <c r="A90" s="4" t="s">
        <v>105</v>
      </c>
      <c r="B90" s="6" t="s">
        <v>598</v>
      </c>
      <c r="C90" s="9" t="s">
        <v>85</v>
      </c>
    </row>
    <row r="91" spans="1:3" x14ac:dyDescent="0.3">
      <c r="A91" s="4" t="s">
        <v>106</v>
      </c>
      <c r="B91" s="6" t="s">
        <v>598</v>
      </c>
      <c r="C91" s="9" t="s">
        <v>85</v>
      </c>
    </row>
    <row r="92" spans="1:3" x14ac:dyDescent="0.3">
      <c r="A92" s="4" t="s">
        <v>108</v>
      </c>
      <c r="B92" s="6" t="s">
        <v>598</v>
      </c>
      <c r="C92" s="9" t="s">
        <v>85</v>
      </c>
    </row>
    <row r="93" spans="1:3" x14ac:dyDescent="0.3">
      <c r="A93" s="4" t="s">
        <v>109</v>
      </c>
      <c r="B93" s="6" t="s">
        <v>598</v>
      </c>
      <c r="C93" s="9" t="s">
        <v>85</v>
      </c>
    </row>
    <row r="94" spans="1:3" x14ac:dyDescent="0.3">
      <c r="A94" s="4" t="s">
        <v>107</v>
      </c>
      <c r="B94" s="6" t="s">
        <v>598</v>
      </c>
      <c r="C94" s="9" t="s">
        <v>85</v>
      </c>
    </row>
    <row r="95" spans="1:3" x14ac:dyDescent="0.3">
      <c r="A95" s="4" t="s">
        <v>437</v>
      </c>
      <c r="B95" s="6" t="s">
        <v>598</v>
      </c>
      <c r="C95" s="9" t="s">
        <v>436</v>
      </c>
    </row>
    <row r="96" spans="1:3" x14ac:dyDescent="0.3">
      <c r="A96" s="4" t="s">
        <v>403</v>
      </c>
      <c r="B96" s="6" t="s">
        <v>598</v>
      </c>
      <c r="C96" s="9" t="s">
        <v>399</v>
      </c>
    </row>
    <row r="97" spans="1:3" x14ac:dyDescent="0.3">
      <c r="A97" s="4" t="s">
        <v>449</v>
      </c>
      <c r="B97" s="6" t="s">
        <v>598</v>
      </c>
      <c r="C97" s="9" t="s">
        <v>442</v>
      </c>
    </row>
    <row r="98" spans="1:3" x14ac:dyDescent="0.3">
      <c r="A98" s="4" t="s">
        <v>450</v>
      </c>
      <c r="B98" s="6" t="s">
        <v>598</v>
      </c>
      <c r="C98" s="9" t="s">
        <v>442</v>
      </c>
    </row>
    <row r="99" spans="1:3" x14ac:dyDescent="0.3">
      <c r="A99" s="4" t="s">
        <v>190</v>
      </c>
      <c r="B99" s="6" t="s">
        <v>598</v>
      </c>
      <c r="C99" s="9" t="s">
        <v>165</v>
      </c>
    </row>
    <row r="100" spans="1:3" x14ac:dyDescent="0.3">
      <c r="A100" s="4" t="s">
        <v>192</v>
      </c>
      <c r="B100" s="6" t="s">
        <v>598</v>
      </c>
      <c r="C100" s="9" t="s">
        <v>165</v>
      </c>
    </row>
    <row r="101" spans="1:3" x14ac:dyDescent="0.3">
      <c r="A101" s="4" t="s">
        <v>191</v>
      </c>
      <c r="B101" s="6" t="s">
        <v>598</v>
      </c>
      <c r="C101" s="9" t="s">
        <v>165</v>
      </c>
    </row>
    <row r="102" spans="1:3" x14ac:dyDescent="0.3">
      <c r="A102" s="4" t="s">
        <v>193</v>
      </c>
      <c r="B102" s="6" t="s">
        <v>598</v>
      </c>
      <c r="C102" s="9" t="s">
        <v>165</v>
      </c>
    </row>
    <row r="103" spans="1:3" x14ac:dyDescent="0.3">
      <c r="A103" s="4" t="s">
        <v>476</v>
      </c>
      <c r="B103" s="6" t="s">
        <v>598</v>
      </c>
      <c r="C103" s="9" t="s">
        <v>465</v>
      </c>
    </row>
    <row r="104" spans="1:3" x14ac:dyDescent="0.3">
      <c r="A104" s="4" t="s">
        <v>477</v>
      </c>
      <c r="B104" s="6" t="s">
        <v>598</v>
      </c>
      <c r="C104" s="9" t="s">
        <v>465</v>
      </c>
    </row>
    <row r="105" spans="1:3" x14ac:dyDescent="0.3">
      <c r="A105" s="4" t="s">
        <v>478</v>
      </c>
      <c r="B105" s="6" t="s">
        <v>598</v>
      </c>
      <c r="C105" s="9" t="s">
        <v>465</v>
      </c>
    </row>
    <row r="106" spans="1:3" x14ac:dyDescent="0.3">
      <c r="A106" s="4" t="s">
        <v>479</v>
      </c>
      <c r="B106" s="6" t="s">
        <v>598</v>
      </c>
      <c r="C106" s="9" t="s">
        <v>465</v>
      </c>
    </row>
    <row r="107" spans="1:3" x14ac:dyDescent="0.3">
      <c r="A107" s="4" t="s">
        <v>194</v>
      </c>
      <c r="B107" s="6" t="s">
        <v>598</v>
      </c>
      <c r="C107" s="9" t="s">
        <v>165</v>
      </c>
    </row>
    <row r="108" spans="1:3" x14ac:dyDescent="0.3">
      <c r="A108" s="4" t="s">
        <v>196</v>
      </c>
      <c r="B108" s="6" t="s">
        <v>598</v>
      </c>
      <c r="C108" s="9" t="s">
        <v>165</v>
      </c>
    </row>
    <row r="109" spans="1:3" x14ac:dyDescent="0.3">
      <c r="A109" s="4" t="s">
        <v>195</v>
      </c>
      <c r="B109" s="6" t="s">
        <v>598</v>
      </c>
      <c r="C109" s="9" t="s">
        <v>165</v>
      </c>
    </row>
    <row r="110" spans="1:3" x14ac:dyDescent="0.3">
      <c r="A110" s="4" t="s">
        <v>197</v>
      </c>
      <c r="B110" s="6" t="s">
        <v>598</v>
      </c>
      <c r="C110" s="9" t="s">
        <v>165</v>
      </c>
    </row>
    <row r="111" spans="1:3" x14ac:dyDescent="0.3">
      <c r="A111" s="4" t="s">
        <v>198</v>
      </c>
      <c r="B111" s="6" t="s">
        <v>598</v>
      </c>
      <c r="C111" s="9" t="s">
        <v>165</v>
      </c>
    </row>
    <row r="112" spans="1:3" x14ac:dyDescent="0.3">
      <c r="A112" s="4" t="s">
        <v>200</v>
      </c>
      <c r="B112" s="6" t="s">
        <v>598</v>
      </c>
      <c r="C112" s="9" t="s">
        <v>165</v>
      </c>
    </row>
    <row r="113" spans="1:3" x14ac:dyDescent="0.3">
      <c r="A113" s="4" t="s">
        <v>199</v>
      </c>
      <c r="B113" s="6" t="s">
        <v>598</v>
      </c>
      <c r="C113" s="9" t="s">
        <v>165</v>
      </c>
    </row>
    <row r="114" spans="1:3" x14ac:dyDescent="0.3">
      <c r="A114" s="4" t="s">
        <v>201</v>
      </c>
      <c r="B114" s="6" t="s">
        <v>598</v>
      </c>
      <c r="C114" s="9" t="s">
        <v>165</v>
      </c>
    </row>
    <row r="115" spans="1:3" x14ac:dyDescent="0.3">
      <c r="A115" s="4" t="s">
        <v>480</v>
      </c>
      <c r="B115" s="6" t="s">
        <v>598</v>
      </c>
      <c r="C115" s="9" t="s">
        <v>465</v>
      </c>
    </row>
    <row r="116" spans="1:3" x14ac:dyDescent="0.3">
      <c r="A116" s="4" t="s">
        <v>481</v>
      </c>
      <c r="B116" s="6" t="s">
        <v>598</v>
      </c>
      <c r="C116" s="9" t="s">
        <v>465</v>
      </c>
    </row>
    <row r="117" spans="1:3" x14ac:dyDescent="0.3">
      <c r="A117" s="4" t="s">
        <v>202</v>
      </c>
      <c r="B117" s="6" t="s">
        <v>598</v>
      </c>
      <c r="C117" s="9" t="s">
        <v>165</v>
      </c>
    </row>
    <row r="118" spans="1:3" x14ac:dyDescent="0.3">
      <c r="A118" s="4" t="s">
        <v>410</v>
      </c>
      <c r="B118" s="6" t="s">
        <v>598</v>
      </c>
      <c r="C118" s="9" t="s">
        <v>407</v>
      </c>
    </row>
    <row r="119" spans="1:3" x14ac:dyDescent="0.3">
      <c r="A119" s="4" t="s">
        <v>374</v>
      </c>
      <c r="B119" s="6" t="s">
        <v>598</v>
      </c>
      <c r="C119" s="9" t="s">
        <v>373</v>
      </c>
    </row>
    <row r="120" spans="1:3" x14ac:dyDescent="0.3">
      <c r="A120" s="4" t="s">
        <v>204</v>
      </c>
      <c r="B120" s="6" t="s">
        <v>598</v>
      </c>
      <c r="C120" s="9" t="s">
        <v>165</v>
      </c>
    </row>
    <row r="121" spans="1:3" x14ac:dyDescent="0.3">
      <c r="A121" s="4" t="s">
        <v>205</v>
      </c>
      <c r="B121" s="6" t="s">
        <v>598</v>
      </c>
      <c r="C121" s="9" t="s">
        <v>165</v>
      </c>
    </row>
    <row r="122" spans="1:3" x14ac:dyDescent="0.3">
      <c r="A122" s="4" t="s">
        <v>203</v>
      </c>
      <c r="B122" s="6" t="s">
        <v>598</v>
      </c>
      <c r="C122" s="9" t="s">
        <v>165</v>
      </c>
    </row>
    <row r="123" spans="1:3" x14ac:dyDescent="0.3">
      <c r="A123" s="4" t="s">
        <v>482</v>
      </c>
      <c r="B123" s="6" t="s">
        <v>598</v>
      </c>
      <c r="C123" s="9" t="s">
        <v>465</v>
      </c>
    </row>
    <row r="124" spans="1:3" x14ac:dyDescent="0.3">
      <c r="A124" s="4" t="s">
        <v>483</v>
      </c>
      <c r="B124" s="6" t="s">
        <v>598</v>
      </c>
      <c r="C124" s="9" t="s">
        <v>465</v>
      </c>
    </row>
    <row r="125" spans="1:3" x14ac:dyDescent="0.3">
      <c r="A125" s="4" t="s">
        <v>110</v>
      </c>
      <c r="B125" s="6" t="s">
        <v>598</v>
      </c>
      <c r="C125" s="9" t="s">
        <v>85</v>
      </c>
    </row>
    <row r="126" spans="1:3" x14ac:dyDescent="0.3">
      <c r="A126" s="4" t="s">
        <v>112</v>
      </c>
      <c r="B126" s="6" t="s">
        <v>598</v>
      </c>
      <c r="C126" s="9" t="s">
        <v>85</v>
      </c>
    </row>
    <row r="127" spans="1:3" x14ac:dyDescent="0.3">
      <c r="A127" s="4" t="s">
        <v>113</v>
      </c>
      <c r="B127" s="6" t="s">
        <v>598</v>
      </c>
      <c r="C127" s="9" t="s">
        <v>85</v>
      </c>
    </row>
    <row r="128" spans="1:3" x14ac:dyDescent="0.3">
      <c r="A128" s="4" t="s">
        <v>111</v>
      </c>
      <c r="B128" s="6" t="s">
        <v>598</v>
      </c>
      <c r="C128" s="9" t="s">
        <v>85</v>
      </c>
    </row>
    <row r="129" spans="1:3" x14ac:dyDescent="0.3">
      <c r="A129" s="4" t="s">
        <v>451</v>
      </c>
      <c r="B129" s="6" t="s">
        <v>598</v>
      </c>
      <c r="C129" s="9" t="s">
        <v>442</v>
      </c>
    </row>
    <row r="130" spans="1:3" x14ac:dyDescent="0.3">
      <c r="A130" s="4" t="s">
        <v>452</v>
      </c>
      <c r="B130" s="6" t="s">
        <v>598</v>
      </c>
      <c r="C130" s="9" t="s">
        <v>442</v>
      </c>
    </row>
    <row r="131" spans="1:3" x14ac:dyDescent="0.3">
      <c r="A131" s="6" t="s">
        <v>6</v>
      </c>
      <c r="B131" s="6" t="s">
        <v>597</v>
      </c>
    </row>
    <row r="132" spans="1:3" x14ac:dyDescent="0.3">
      <c r="A132" s="4" t="s">
        <v>78</v>
      </c>
      <c r="B132" s="4" t="s">
        <v>595</v>
      </c>
    </row>
    <row r="133" spans="1:3" x14ac:dyDescent="0.3">
      <c r="A133" s="4" t="s">
        <v>77</v>
      </c>
      <c r="B133" s="4" t="s">
        <v>595</v>
      </c>
    </row>
    <row r="134" spans="1:3" x14ac:dyDescent="0.3">
      <c r="A134" s="4" t="s">
        <v>484</v>
      </c>
      <c r="B134" s="6" t="s">
        <v>598</v>
      </c>
      <c r="C134" s="9" t="s">
        <v>465</v>
      </c>
    </row>
    <row r="135" spans="1:3" x14ac:dyDescent="0.3">
      <c r="A135" s="4" t="s">
        <v>485</v>
      </c>
      <c r="B135" s="6" t="s">
        <v>598</v>
      </c>
      <c r="C135" s="9" t="s">
        <v>465</v>
      </c>
    </row>
    <row r="136" spans="1:3" x14ac:dyDescent="0.3">
      <c r="A136" s="4" t="s">
        <v>206</v>
      </c>
      <c r="B136" s="6" t="s">
        <v>598</v>
      </c>
      <c r="C136" s="9" t="s">
        <v>165</v>
      </c>
    </row>
    <row r="137" spans="1:3" x14ac:dyDescent="0.3">
      <c r="A137" s="4" t="s">
        <v>208</v>
      </c>
      <c r="B137" s="6" t="s">
        <v>598</v>
      </c>
      <c r="C137" s="9" t="s">
        <v>165</v>
      </c>
    </row>
    <row r="138" spans="1:3" x14ac:dyDescent="0.3">
      <c r="A138" s="4" t="s">
        <v>209</v>
      </c>
      <c r="B138" s="6" t="s">
        <v>598</v>
      </c>
      <c r="C138" s="9" t="s">
        <v>165</v>
      </c>
    </row>
    <row r="139" spans="1:3" x14ac:dyDescent="0.3">
      <c r="A139" s="4" t="s">
        <v>207</v>
      </c>
      <c r="B139" s="6" t="s">
        <v>598</v>
      </c>
      <c r="C139" s="9" t="s">
        <v>165</v>
      </c>
    </row>
    <row r="140" spans="1:3" x14ac:dyDescent="0.3">
      <c r="A140" s="4" t="s">
        <v>48</v>
      </c>
      <c r="B140" s="4" t="s">
        <v>595</v>
      </c>
    </row>
    <row r="141" spans="1:3" x14ac:dyDescent="0.3">
      <c r="A141" s="4" t="s">
        <v>411</v>
      </c>
      <c r="B141" s="6" t="s">
        <v>598</v>
      </c>
      <c r="C141" s="9" t="s">
        <v>407</v>
      </c>
    </row>
    <row r="142" spans="1:3" x14ac:dyDescent="0.3">
      <c r="A142" s="4" t="s">
        <v>210</v>
      </c>
      <c r="B142" s="6" t="s">
        <v>598</v>
      </c>
      <c r="C142" s="9" t="s">
        <v>165</v>
      </c>
    </row>
    <row r="143" spans="1:3" x14ac:dyDescent="0.3">
      <c r="A143" s="4" t="s">
        <v>212</v>
      </c>
      <c r="B143" s="6" t="s">
        <v>598</v>
      </c>
      <c r="C143" s="9" t="s">
        <v>165</v>
      </c>
    </row>
    <row r="144" spans="1:3" x14ac:dyDescent="0.3">
      <c r="A144" s="4" t="s">
        <v>213</v>
      </c>
      <c r="B144" s="6" t="s">
        <v>598</v>
      </c>
      <c r="C144" s="9" t="s">
        <v>165</v>
      </c>
    </row>
    <row r="145" spans="1:3" x14ac:dyDescent="0.3">
      <c r="A145" s="4" t="s">
        <v>211</v>
      </c>
      <c r="B145" s="6" t="s">
        <v>598</v>
      </c>
      <c r="C145" s="9" t="s">
        <v>165</v>
      </c>
    </row>
    <row r="146" spans="1:3" x14ac:dyDescent="0.3">
      <c r="A146" s="4" t="s">
        <v>375</v>
      </c>
      <c r="B146" s="6" t="s">
        <v>598</v>
      </c>
      <c r="C146" s="9" t="s">
        <v>373</v>
      </c>
    </row>
    <row r="147" spans="1:3" x14ac:dyDescent="0.3">
      <c r="A147" s="4" t="s">
        <v>376</v>
      </c>
      <c r="B147" s="6" t="s">
        <v>598</v>
      </c>
      <c r="C147" s="9" t="s">
        <v>373</v>
      </c>
    </row>
    <row r="148" spans="1:3" x14ac:dyDescent="0.3">
      <c r="A148" s="4" t="s">
        <v>214</v>
      </c>
      <c r="B148" s="6" t="s">
        <v>598</v>
      </c>
      <c r="C148" s="9" t="s">
        <v>165</v>
      </c>
    </row>
    <row r="149" spans="1:3" x14ac:dyDescent="0.3">
      <c r="A149" s="4" t="s">
        <v>216</v>
      </c>
      <c r="B149" s="6" t="s">
        <v>598</v>
      </c>
      <c r="C149" s="9" t="s">
        <v>165</v>
      </c>
    </row>
    <row r="150" spans="1:3" x14ac:dyDescent="0.3">
      <c r="A150" s="4" t="s">
        <v>217</v>
      </c>
      <c r="B150" s="6" t="s">
        <v>598</v>
      </c>
      <c r="C150" s="9" t="s">
        <v>165</v>
      </c>
    </row>
    <row r="151" spans="1:3" x14ac:dyDescent="0.3">
      <c r="A151" s="4" t="s">
        <v>215</v>
      </c>
      <c r="B151" s="6" t="s">
        <v>598</v>
      </c>
      <c r="C151" s="9" t="s">
        <v>165</v>
      </c>
    </row>
    <row r="152" spans="1:3" x14ac:dyDescent="0.3">
      <c r="A152" s="4" t="s">
        <v>31</v>
      </c>
      <c r="B152" s="4" t="s">
        <v>595</v>
      </c>
    </row>
    <row r="153" spans="1:3" x14ac:dyDescent="0.3">
      <c r="A153" s="4" t="s">
        <v>22</v>
      </c>
      <c r="B153" s="4" t="s">
        <v>595</v>
      </c>
    </row>
    <row r="154" spans="1:3" x14ac:dyDescent="0.3">
      <c r="A154" s="4" t="s">
        <v>218</v>
      </c>
      <c r="B154" s="6" t="s">
        <v>598</v>
      </c>
      <c r="C154" s="9" t="s">
        <v>165</v>
      </c>
    </row>
    <row r="155" spans="1:3" x14ac:dyDescent="0.3">
      <c r="A155" s="4" t="s">
        <v>220</v>
      </c>
      <c r="B155" s="6" t="s">
        <v>598</v>
      </c>
      <c r="C155" s="9" t="s">
        <v>165</v>
      </c>
    </row>
    <row r="156" spans="1:3" x14ac:dyDescent="0.3">
      <c r="A156" s="4" t="s">
        <v>219</v>
      </c>
      <c r="B156" s="6" t="s">
        <v>598</v>
      </c>
      <c r="C156" s="9" t="s">
        <v>165</v>
      </c>
    </row>
    <row r="157" spans="1:3" x14ac:dyDescent="0.3">
      <c r="A157" s="4" t="s">
        <v>221</v>
      </c>
      <c r="B157" s="6" t="s">
        <v>598</v>
      </c>
      <c r="C157" s="9" t="s">
        <v>165</v>
      </c>
    </row>
    <row r="158" spans="1:3" x14ac:dyDescent="0.3">
      <c r="A158" s="4" t="s">
        <v>486</v>
      </c>
      <c r="B158" s="6" t="s">
        <v>598</v>
      </c>
      <c r="C158" s="9" t="s">
        <v>465</v>
      </c>
    </row>
    <row r="159" spans="1:3" x14ac:dyDescent="0.3">
      <c r="A159" s="4" t="s">
        <v>487</v>
      </c>
      <c r="B159" s="6" t="s">
        <v>598</v>
      </c>
      <c r="C159" s="9" t="s">
        <v>465</v>
      </c>
    </row>
    <row r="160" spans="1:3" x14ac:dyDescent="0.3">
      <c r="A160" s="4" t="s">
        <v>226</v>
      </c>
      <c r="B160" s="6" t="s">
        <v>598</v>
      </c>
      <c r="C160" s="9" t="s">
        <v>165</v>
      </c>
    </row>
    <row r="161" spans="1:3" x14ac:dyDescent="0.3">
      <c r="A161" s="4" t="s">
        <v>228</v>
      </c>
      <c r="B161" s="6" t="s">
        <v>598</v>
      </c>
      <c r="C161" s="9" t="s">
        <v>165</v>
      </c>
    </row>
    <row r="162" spans="1:3" x14ac:dyDescent="0.3">
      <c r="A162" s="4" t="s">
        <v>227</v>
      </c>
      <c r="B162" s="6" t="s">
        <v>598</v>
      </c>
      <c r="C162" s="9" t="s">
        <v>165</v>
      </c>
    </row>
    <row r="163" spans="1:3" x14ac:dyDescent="0.3">
      <c r="A163" s="4" t="s">
        <v>229</v>
      </c>
      <c r="B163" s="6" t="s">
        <v>598</v>
      </c>
      <c r="C163" s="9" t="s">
        <v>165</v>
      </c>
    </row>
    <row r="164" spans="1:3" x14ac:dyDescent="0.3">
      <c r="A164" s="4" t="s">
        <v>488</v>
      </c>
      <c r="B164" s="6" t="s">
        <v>598</v>
      </c>
      <c r="C164" s="9" t="s">
        <v>465</v>
      </c>
    </row>
    <row r="165" spans="1:3" x14ac:dyDescent="0.3">
      <c r="A165" s="4" t="s">
        <v>489</v>
      </c>
      <c r="B165" s="6" t="s">
        <v>598</v>
      </c>
      <c r="C165" s="9" t="s">
        <v>465</v>
      </c>
    </row>
    <row r="166" spans="1:3" x14ac:dyDescent="0.3">
      <c r="A166" s="4" t="s">
        <v>32</v>
      </c>
      <c r="B166" s="4" t="s">
        <v>595</v>
      </c>
    </row>
    <row r="167" spans="1:3" x14ac:dyDescent="0.3">
      <c r="A167" s="4" t="s">
        <v>230</v>
      </c>
      <c r="B167" s="6" t="s">
        <v>598</v>
      </c>
      <c r="C167" s="9" t="s">
        <v>165</v>
      </c>
    </row>
    <row r="168" spans="1:3" x14ac:dyDescent="0.3">
      <c r="A168" s="4" t="s">
        <v>491</v>
      </c>
      <c r="B168" s="6" t="s">
        <v>598</v>
      </c>
      <c r="C168" s="9" t="s">
        <v>465</v>
      </c>
    </row>
    <row r="169" spans="1:3" x14ac:dyDescent="0.3">
      <c r="A169" s="4" t="s">
        <v>490</v>
      </c>
      <c r="B169" s="6" t="s">
        <v>598</v>
      </c>
      <c r="C169" s="9" t="s">
        <v>465</v>
      </c>
    </row>
    <row r="170" spans="1:3" x14ac:dyDescent="0.3">
      <c r="A170" s="4" t="s">
        <v>492</v>
      </c>
      <c r="B170" s="6" t="s">
        <v>598</v>
      </c>
      <c r="C170" s="9" t="s">
        <v>465</v>
      </c>
    </row>
    <row r="171" spans="1:3" x14ac:dyDescent="0.3">
      <c r="A171" s="4" t="s">
        <v>493</v>
      </c>
      <c r="B171" s="6" t="s">
        <v>598</v>
      </c>
      <c r="C171" s="9" t="s">
        <v>465</v>
      </c>
    </row>
    <row r="172" spans="1:3" x14ac:dyDescent="0.3">
      <c r="A172" s="4" t="s">
        <v>232</v>
      </c>
      <c r="B172" s="6" t="s">
        <v>598</v>
      </c>
      <c r="C172" s="9" t="s">
        <v>165</v>
      </c>
    </row>
    <row r="173" spans="1:3" x14ac:dyDescent="0.3">
      <c r="A173" s="4" t="s">
        <v>233</v>
      </c>
      <c r="B173" s="6" t="s">
        <v>598</v>
      </c>
      <c r="C173" s="9" t="s">
        <v>165</v>
      </c>
    </row>
    <row r="174" spans="1:3" x14ac:dyDescent="0.3">
      <c r="A174" s="4" t="s">
        <v>231</v>
      </c>
      <c r="B174" s="6" t="s">
        <v>598</v>
      </c>
      <c r="C174" s="9" t="s">
        <v>165</v>
      </c>
    </row>
    <row r="175" spans="1:3" x14ac:dyDescent="0.3">
      <c r="A175" s="4" t="s">
        <v>234</v>
      </c>
      <c r="B175" s="6" t="s">
        <v>598</v>
      </c>
      <c r="C175" s="9" t="s">
        <v>165</v>
      </c>
    </row>
    <row r="176" spans="1:3" x14ac:dyDescent="0.3">
      <c r="A176" s="4" t="s">
        <v>236</v>
      </c>
      <c r="B176" s="6" t="s">
        <v>598</v>
      </c>
      <c r="C176" s="9" t="s">
        <v>165</v>
      </c>
    </row>
    <row r="177" spans="1:3" x14ac:dyDescent="0.3">
      <c r="A177" s="4" t="s">
        <v>235</v>
      </c>
      <c r="B177" s="6" t="s">
        <v>598</v>
      </c>
      <c r="C177" s="9" t="s">
        <v>165</v>
      </c>
    </row>
    <row r="178" spans="1:3" x14ac:dyDescent="0.3">
      <c r="A178" s="4" t="s">
        <v>237</v>
      </c>
      <c r="B178" s="6" t="s">
        <v>598</v>
      </c>
      <c r="C178" s="9" t="s">
        <v>165</v>
      </c>
    </row>
    <row r="179" spans="1:3" x14ac:dyDescent="0.3">
      <c r="A179" s="4" t="s">
        <v>412</v>
      </c>
      <c r="B179" s="6" t="s">
        <v>598</v>
      </c>
      <c r="C179" s="9" t="s">
        <v>407</v>
      </c>
    </row>
    <row r="180" spans="1:3" x14ac:dyDescent="0.3">
      <c r="A180" s="4" t="s">
        <v>377</v>
      </c>
      <c r="B180" s="6" t="s">
        <v>598</v>
      </c>
      <c r="C180" s="9" t="s">
        <v>373</v>
      </c>
    </row>
    <row r="181" spans="1:3" x14ac:dyDescent="0.3">
      <c r="A181" s="4" t="s">
        <v>495</v>
      </c>
      <c r="B181" s="6" t="s">
        <v>598</v>
      </c>
      <c r="C181" s="9" t="s">
        <v>465</v>
      </c>
    </row>
    <row r="182" spans="1:3" x14ac:dyDescent="0.3">
      <c r="A182" s="4" t="s">
        <v>494</v>
      </c>
      <c r="B182" s="6" t="s">
        <v>598</v>
      </c>
      <c r="C182" s="9" t="s">
        <v>465</v>
      </c>
    </row>
    <row r="183" spans="1:3" x14ac:dyDescent="0.3">
      <c r="A183" s="4" t="s">
        <v>238</v>
      </c>
      <c r="B183" s="6" t="s">
        <v>598</v>
      </c>
      <c r="C183" s="9" t="s">
        <v>165</v>
      </c>
    </row>
    <row r="184" spans="1:3" x14ac:dyDescent="0.3">
      <c r="A184" s="4" t="s">
        <v>240</v>
      </c>
      <c r="B184" s="6" t="s">
        <v>598</v>
      </c>
      <c r="C184" s="9" t="s">
        <v>165</v>
      </c>
    </row>
    <row r="185" spans="1:3" x14ac:dyDescent="0.3">
      <c r="A185" s="4" t="s">
        <v>241</v>
      </c>
      <c r="B185" s="6" t="s">
        <v>598</v>
      </c>
      <c r="C185" s="9" t="s">
        <v>165</v>
      </c>
    </row>
    <row r="186" spans="1:3" x14ac:dyDescent="0.3">
      <c r="A186" s="4" t="s">
        <v>239</v>
      </c>
      <c r="B186" s="6" t="s">
        <v>598</v>
      </c>
      <c r="C186" s="9" t="s">
        <v>165</v>
      </c>
    </row>
    <row r="187" spans="1:3" x14ac:dyDescent="0.3">
      <c r="A187" s="4" t="s">
        <v>242</v>
      </c>
      <c r="B187" s="6" t="s">
        <v>598</v>
      </c>
      <c r="C187" s="9" t="s">
        <v>165</v>
      </c>
    </row>
    <row r="188" spans="1:3" x14ac:dyDescent="0.3">
      <c r="A188" s="4" t="s">
        <v>245</v>
      </c>
      <c r="B188" s="6" t="s">
        <v>598</v>
      </c>
      <c r="C188" s="9" t="s">
        <v>165</v>
      </c>
    </row>
    <row r="189" spans="1:3" x14ac:dyDescent="0.3">
      <c r="A189" s="4" t="s">
        <v>243</v>
      </c>
      <c r="B189" s="6" t="s">
        <v>598</v>
      </c>
      <c r="C189" s="9" t="s">
        <v>165</v>
      </c>
    </row>
    <row r="190" spans="1:3" x14ac:dyDescent="0.3">
      <c r="A190" s="4" t="s">
        <v>244</v>
      </c>
      <c r="B190" s="6" t="s">
        <v>598</v>
      </c>
      <c r="C190" s="9" t="s">
        <v>165</v>
      </c>
    </row>
    <row r="191" spans="1:3" x14ac:dyDescent="0.3">
      <c r="A191" s="4" t="s">
        <v>246</v>
      </c>
      <c r="B191" s="6" t="s">
        <v>598</v>
      </c>
      <c r="C191" s="9" t="s">
        <v>165</v>
      </c>
    </row>
    <row r="192" spans="1:3" x14ac:dyDescent="0.3">
      <c r="A192" s="4" t="s">
        <v>249</v>
      </c>
      <c r="B192" s="6" t="s">
        <v>598</v>
      </c>
      <c r="C192" s="9" t="s">
        <v>165</v>
      </c>
    </row>
    <row r="193" spans="1:3" x14ac:dyDescent="0.3">
      <c r="A193" s="4" t="s">
        <v>247</v>
      </c>
      <c r="B193" s="6" t="s">
        <v>598</v>
      </c>
      <c r="C193" s="9" t="s">
        <v>165</v>
      </c>
    </row>
    <row r="194" spans="1:3" x14ac:dyDescent="0.3">
      <c r="A194" s="4" t="s">
        <v>29</v>
      </c>
      <c r="B194" s="4" t="s">
        <v>595</v>
      </c>
    </row>
    <row r="195" spans="1:3" x14ac:dyDescent="0.3">
      <c r="A195" s="4" t="s">
        <v>114</v>
      </c>
      <c r="B195" s="6" t="s">
        <v>598</v>
      </c>
      <c r="C195" s="9" t="s">
        <v>85</v>
      </c>
    </row>
    <row r="196" spans="1:3" x14ac:dyDescent="0.3">
      <c r="A196" s="4" t="s">
        <v>116</v>
      </c>
      <c r="B196" s="6" t="s">
        <v>598</v>
      </c>
      <c r="C196" s="9" t="s">
        <v>85</v>
      </c>
    </row>
    <row r="197" spans="1:3" x14ac:dyDescent="0.3">
      <c r="A197" s="4" t="s">
        <v>115</v>
      </c>
      <c r="B197" s="6" t="s">
        <v>598</v>
      </c>
      <c r="C197" s="9" t="s">
        <v>85</v>
      </c>
    </row>
    <row r="198" spans="1:3" x14ac:dyDescent="0.3">
      <c r="A198" s="4" t="s">
        <v>252</v>
      </c>
      <c r="B198" s="6" t="s">
        <v>598</v>
      </c>
      <c r="C198" s="9" t="s">
        <v>165</v>
      </c>
    </row>
    <row r="199" spans="1:3" x14ac:dyDescent="0.3">
      <c r="A199" s="4" t="s">
        <v>250</v>
      </c>
      <c r="B199" s="6" t="s">
        <v>598</v>
      </c>
      <c r="C199" s="9" t="s">
        <v>165</v>
      </c>
    </row>
    <row r="200" spans="1:3" x14ac:dyDescent="0.3">
      <c r="A200" s="4" t="s">
        <v>254</v>
      </c>
      <c r="B200" s="6" t="s">
        <v>598</v>
      </c>
      <c r="C200" s="9" t="s">
        <v>165</v>
      </c>
    </row>
    <row r="201" spans="1:3" x14ac:dyDescent="0.3">
      <c r="A201" s="4" t="s">
        <v>253</v>
      </c>
      <c r="B201" s="6" t="s">
        <v>598</v>
      </c>
      <c r="C201" s="9" t="s">
        <v>165</v>
      </c>
    </row>
    <row r="202" spans="1:3" x14ac:dyDescent="0.3">
      <c r="A202" s="4" t="s">
        <v>251</v>
      </c>
      <c r="B202" s="6" t="s">
        <v>598</v>
      </c>
      <c r="C202" s="9" t="s">
        <v>165</v>
      </c>
    </row>
    <row r="203" spans="1:3" x14ac:dyDescent="0.3">
      <c r="A203" s="4" t="s">
        <v>117</v>
      </c>
      <c r="B203" s="6" t="s">
        <v>598</v>
      </c>
      <c r="C203" s="9" t="s">
        <v>85</v>
      </c>
    </row>
    <row r="204" spans="1:3" x14ac:dyDescent="0.3">
      <c r="A204" s="4" t="s">
        <v>119</v>
      </c>
      <c r="B204" s="6" t="s">
        <v>598</v>
      </c>
      <c r="C204" s="9" t="s">
        <v>85</v>
      </c>
    </row>
    <row r="205" spans="1:3" x14ac:dyDescent="0.3">
      <c r="A205" s="4" t="s">
        <v>120</v>
      </c>
      <c r="B205" s="6" t="s">
        <v>598</v>
      </c>
      <c r="C205" s="9" t="s">
        <v>85</v>
      </c>
    </row>
    <row r="206" spans="1:3" x14ac:dyDescent="0.3">
      <c r="A206" s="4" t="s">
        <v>118</v>
      </c>
      <c r="B206" s="6" t="s">
        <v>598</v>
      </c>
      <c r="C206" s="9" t="s">
        <v>85</v>
      </c>
    </row>
    <row r="207" spans="1:3" x14ac:dyDescent="0.3">
      <c r="A207" s="4" t="s">
        <v>248</v>
      </c>
      <c r="B207" s="6" t="s">
        <v>598</v>
      </c>
      <c r="C207" s="9" t="s">
        <v>165</v>
      </c>
    </row>
    <row r="208" spans="1:3" x14ac:dyDescent="0.3">
      <c r="A208" s="4" t="s">
        <v>378</v>
      </c>
      <c r="B208" s="6" t="s">
        <v>598</v>
      </c>
      <c r="C208" s="9" t="s">
        <v>373</v>
      </c>
    </row>
    <row r="209" spans="1:3" x14ac:dyDescent="0.3">
      <c r="A209" s="4" t="s">
        <v>438</v>
      </c>
      <c r="B209" s="6" t="s">
        <v>598</v>
      </c>
      <c r="C209" s="9" t="s">
        <v>436</v>
      </c>
    </row>
    <row r="210" spans="1:3" x14ac:dyDescent="0.3">
      <c r="A210" s="4" t="s">
        <v>496</v>
      </c>
      <c r="B210" s="6" t="s">
        <v>598</v>
      </c>
      <c r="C210" s="9" t="s">
        <v>465</v>
      </c>
    </row>
    <row r="211" spans="1:3" x14ac:dyDescent="0.3">
      <c r="A211" s="4" t="s">
        <v>497</v>
      </c>
      <c r="B211" s="6" t="s">
        <v>598</v>
      </c>
      <c r="C211" s="9" t="s">
        <v>465</v>
      </c>
    </row>
    <row r="212" spans="1:3" x14ac:dyDescent="0.3">
      <c r="A212" s="4" t="s">
        <v>70</v>
      </c>
      <c r="B212" s="4" t="s">
        <v>595</v>
      </c>
    </row>
    <row r="213" spans="1:3" x14ac:dyDescent="0.3">
      <c r="A213" s="4" t="s">
        <v>61</v>
      </c>
      <c r="B213" s="4" t="s">
        <v>595</v>
      </c>
    </row>
    <row r="214" spans="1:3" x14ac:dyDescent="0.3">
      <c r="A214" s="4" t="s">
        <v>64</v>
      </c>
      <c r="B214" s="4" t="s">
        <v>595</v>
      </c>
    </row>
    <row r="215" spans="1:3" x14ac:dyDescent="0.3">
      <c r="A215" s="4" t="s">
        <v>257</v>
      </c>
      <c r="B215" s="6" t="s">
        <v>598</v>
      </c>
      <c r="C215" s="9" t="s">
        <v>165</v>
      </c>
    </row>
    <row r="216" spans="1:3" x14ac:dyDescent="0.3">
      <c r="A216" s="4" t="s">
        <v>379</v>
      </c>
      <c r="B216" s="6" t="s">
        <v>598</v>
      </c>
      <c r="C216" s="9" t="s">
        <v>373</v>
      </c>
    </row>
    <row r="217" spans="1:3" x14ac:dyDescent="0.3">
      <c r="A217" s="4" t="s">
        <v>121</v>
      </c>
      <c r="B217" s="6" t="s">
        <v>598</v>
      </c>
      <c r="C217" s="9" t="s">
        <v>85</v>
      </c>
    </row>
    <row r="218" spans="1:3" x14ac:dyDescent="0.3">
      <c r="A218" s="4" t="s">
        <v>123</v>
      </c>
      <c r="B218" s="6" t="s">
        <v>598</v>
      </c>
      <c r="C218" s="9" t="s">
        <v>85</v>
      </c>
    </row>
    <row r="219" spans="1:3" x14ac:dyDescent="0.3">
      <c r="A219" s="4" t="s">
        <v>124</v>
      </c>
      <c r="B219" s="6" t="s">
        <v>598</v>
      </c>
      <c r="C219" s="9" t="s">
        <v>85</v>
      </c>
    </row>
    <row r="220" spans="1:3" x14ac:dyDescent="0.3">
      <c r="A220" s="4" t="s">
        <v>122</v>
      </c>
      <c r="B220" s="6" t="s">
        <v>598</v>
      </c>
      <c r="C220" s="9" t="s">
        <v>85</v>
      </c>
    </row>
    <row r="221" spans="1:3" x14ac:dyDescent="0.3">
      <c r="A221" s="4" t="s">
        <v>255</v>
      </c>
      <c r="B221" s="6" t="s">
        <v>598</v>
      </c>
      <c r="C221" s="9" t="s">
        <v>165</v>
      </c>
    </row>
    <row r="222" spans="1:3" x14ac:dyDescent="0.3">
      <c r="A222" s="4" t="s">
        <v>258</v>
      </c>
      <c r="B222" s="6" t="s">
        <v>598</v>
      </c>
      <c r="C222" s="9" t="s">
        <v>165</v>
      </c>
    </row>
    <row r="223" spans="1:3" x14ac:dyDescent="0.3">
      <c r="A223" s="4" t="s">
        <v>256</v>
      </c>
      <c r="B223" s="6" t="s">
        <v>598</v>
      </c>
      <c r="C223" s="9" t="s">
        <v>165</v>
      </c>
    </row>
    <row r="224" spans="1:3" x14ac:dyDescent="0.3">
      <c r="A224" s="4" t="s">
        <v>259</v>
      </c>
      <c r="B224" s="6" t="s">
        <v>598</v>
      </c>
      <c r="C224" s="9" t="s">
        <v>165</v>
      </c>
    </row>
    <row r="225" spans="1:3" x14ac:dyDescent="0.3">
      <c r="A225" s="4" t="s">
        <v>261</v>
      </c>
      <c r="B225" s="6" t="s">
        <v>598</v>
      </c>
      <c r="C225" s="9" t="s">
        <v>165</v>
      </c>
    </row>
    <row r="226" spans="1:3" x14ac:dyDescent="0.3">
      <c r="A226" s="4" t="s">
        <v>260</v>
      </c>
      <c r="B226" s="6" t="s">
        <v>598</v>
      </c>
      <c r="C226" s="9" t="s">
        <v>165</v>
      </c>
    </row>
    <row r="227" spans="1:3" x14ac:dyDescent="0.3">
      <c r="A227" s="4" t="s">
        <v>262</v>
      </c>
      <c r="B227" s="6" t="s">
        <v>598</v>
      </c>
      <c r="C227" s="9" t="s">
        <v>165</v>
      </c>
    </row>
    <row r="228" spans="1:3" x14ac:dyDescent="0.3">
      <c r="A228" s="4" t="s">
        <v>498</v>
      </c>
      <c r="B228" s="6" t="s">
        <v>598</v>
      </c>
      <c r="C228" s="9" t="s">
        <v>465</v>
      </c>
    </row>
    <row r="229" spans="1:3" x14ac:dyDescent="0.3">
      <c r="A229" s="4" t="s">
        <v>499</v>
      </c>
      <c r="B229" s="6" t="s">
        <v>598</v>
      </c>
      <c r="C229" s="9" t="s">
        <v>465</v>
      </c>
    </row>
    <row r="230" spans="1:3" x14ac:dyDescent="0.3">
      <c r="A230" s="4" t="s">
        <v>501</v>
      </c>
      <c r="B230" s="6" t="s">
        <v>598</v>
      </c>
      <c r="C230" s="9" t="s">
        <v>465</v>
      </c>
    </row>
    <row r="231" spans="1:3" x14ac:dyDescent="0.3">
      <c r="A231" s="4" t="s">
        <v>500</v>
      </c>
      <c r="B231" s="6" t="s">
        <v>598</v>
      </c>
      <c r="C231" s="9" t="s">
        <v>465</v>
      </c>
    </row>
    <row r="232" spans="1:3" x14ac:dyDescent="0.3">
      <c r="A232" s="4" t="s">
        <v>263</v>
      </c>
      <c r="B232" s="6" t="s">
        <v>598</v>
      </c>
      <c r="C232" s="9" t="s">
        <v>165</v>
      </c>
    </row>
    <row r="233" spans="1:3" x14ac:dyDescent="0.3">
      <c r="A233" s="4" t="s">
        <v>265</v>
      </c>
      <c r="B233" s="6" t="s">
        <v>598</v>
      </c>
      <c r="C233" s="9" t="s">
        <v>165</v>
      </c>
    </row>
    <row r="234" spans="1:3" x14ac:dyDescent="0.3">
      <c r="A234" s="4" t="s">
        <v>264</v>
      </c>
      <c r="B234" s="6" t="s">
        <v>598</v>
      </c>
      <c r="C234" s="9" t="s">
        <v>165</v>
      </c>
    </row>
    <row r="235" spans="1:3" x14ac:dyDescent="0.3">
      <c r="A235" s="4" t="s">
        <v>266</v>
      </c>
      <c r="B235" s="6" t="s">
        <v>598</v>
      </c>
      <c r="C235" s="9" t="s">
        <v>165</v>
      </c>
    </row>
    <row r="236" spans="1:3" x14ac:dyDescent="0.3">
      <c r="A236" s="4" t="s">
        <v>502</v>
      </c>
      <c r="B236" s="6" t="s">
        <v>598</v>
      </c>
      <c r="C236" s="9" t="s">
        <v>465</v>
      </c>
    </row>
    <row r="237" spans="1:3" x14ac:dyDescent="0.3">
      <c r="A237" s="4" t="s">
        <v>503</v>
      </c>
      <c r="B237" s="6" t="s">
        <v>598</v>
      </c>
      <c r="C237" s="9" t="s">
        <v>465</v>
      </c>
    </row>
    <row r="238" spans="1:3" x14ac:dyDescent="0.3">
      <c r="A238" s="4" t="s">
        <v>504</v>
      </c>
      <c r="B238" s="6" t="s">
        <v>598</v>
      </c>
      <c r="C238" s="9" t="s">
        <v>465</v>
      </c>
    </row>
    <row r="239" spans="1:3" x14ac:dyDescent="0.3">
      <c r="A239" s="4" t="s">
        <v>505</v>
      </c>
      <c r="B239" s="6" t="s">
        <v>598</v>
      </c>
      <c r="C239" s="9" t="s">
        <v>465</v>
      </c>
    </row>
    <row r="240" spans="1:3" x14ac:dyDescent="0.3">
      <c r="A240" s="4" t="s">
        <v>267</v>
      </c>
      <c r="B240" s="6" t="s">
        <v>598</v>
      </c>
      <c r="C240" s="9" t="s">
        <v>165</v>
      </c>
    </row>
    <row r="241" spans="1:3" x14ac:dyDescent="0.3">
      <c r="A241" s="4" t="s">
        <v>269</v>
      </c>
      <c r="B241" s="6" t="s">
        <v>598</v>
      </c>
      <c r="C241" s="9" t="s">
        <v>165</v>
      </c>
    </row>
    <row r="242" spans="1:3" x14ac:dyDescent="0.3">
      <c r="A242" s="4" t="s">
        <v>268</v>
      </c>
      <c r="B242" s="6" t="s">
        <v>598</v>
      </c>
      <c r="C242" s="9" t="s">
        <v>165</v>
      </c>
    </row>
    <row r="243" spans="1:3" x14ac:dyDescent="0.3">
      <c r="A243" s="4" t="s">
        <v>270</v>
      </c>
      <c r="B243" s="6" t="s">
        <v>598</v>
      </c>
      <c r="C243" s="9" t="s">
        <v>165</v>
      </c>
    </row>
    <row r="244" spans="1:3" x14ac:dyDescent="0.3">
      <c r="A244" s="4" t="s">
        <v>413</v>
      </c>
      <c r="B244" s="6" t="s">
        <v>598</v>
      </c>
      <c r="C244" s="9" t="s">
        <v>407</v>
      </c>
    </row>
    <row r="245" spans="1:3" x14ac:dyDescent="0.3">
      <c r="A245" s="4" t="s">
        <v>125</v>
      </c>
      <c r="B245" s="6" t="s">
        <v>598</v>
      </c>
      <c r="C245" s="9" t="s">
        <v>85</v>
      </c>
    </row>
    <row r="246" spans="1:3" x14ac:dyDescent="0.3">
      <c r="A246" s="4" t="s">
        <v>127</v>
      </c>
      <c r="B246" s="6" t="s">
        <v>598</v>
      </c>
      <c r="C246" s="9" t="s">
        <v>85</v>
      </c>
    </row>
    <row r="247" spans="1:3" x14ac:dyDescent="0.3">
      <c r="A247" s="4" t="s">
        <v>126</v>
      </c>
      <c r="B247" s="6" t="s">
        <v>598</v>
      </c>
      <c r="C247" s="9" t="s">
        <v>85</v>
      </c>
    </row>
    <row r="248" spans="1:3" x14ac:dyDescent="0.3">
      <c r="A248" s="4" t="s">
        <v>128</v>
      </c>
      <c r="B248" s="6" t="s">
        <v>598</v>
      </c>
      <c r="C248" s="9" t="s">
        <v>85</v>
      </c>
    </row>
    <row r="249" spans="1:3" x14ac:dyDescent="0.3">
      <c r="A249" s="4" t="s">
        <v>453</v>
      </c>
      <c r="B249" s="6" t="s">
        <v>598</v>
      </c>
      <c r="C249" s="9" t="s">
        <v>442</v>
      </c>
    </row>
    <row r="250" spans="1:3" x14ac:dyDescent="0.3">
      <c r="A250" s="4" t="s">
        <v>454</v>
      </c>
      <c r="B250" s="6" t="s">
        <v>598</v>
      </c>
      <c r="C250" s="9" t="s">
        <v>442</v>
      </c>
    </row>
    <row r="251" spans="1:3" x14ac:dyDescent="0.3">
      <c r="A251" s="4" t="s">
        <v>131</v>
      </c>
      <c r="B251" s="6" t="s">
        <v>598</v>
      </c>
      <c r="C251" s="9" t="s">
        <v>85</v>
      </c>
    </row>
    <row r="252" spans="1:3" x14ac:dyDescent="0.3">
      <c r="A252" s="4" t="s">
        <v>130</v>
      </c>
      <c r="B252" s="6" t="s">
        <v>598</v>
      </c>
      <c r="C252" s="9" t="s">
        <v>85</v>
      </c>
    </row>
    <row r="253" spans="1:3" x14ac:dyDescent="0.3">
      <c r="A253" s="4" t="s">
        <v>129</v>
      </c>
      <c r="B253" s="6" t="s">
        <v>598</v>
      </c>
      <c r="C253" s="9" t="s">
        <v>85</v>
      </c>
    </row>
    <row r="254" spans="1:3" x14ac:dyDescent="0.3">
      <c r="A254" s="4" t="s">
        <v>132</v>
      </c>
      <c r="B254" s="6" t="s">
        <v>598</v>
      </c>
      <c r="C254" s="9" t="s">
        <v>85</v>
      </c>
    </row>
    <row r="255" spans="1:3" x14ac:dyDescent="0.3">
      <c r="A255" s="4" t="s">
        <v>506</v>
      </c>
      <c r="B255" s="6" t="s">
        <v>598</v>
      </c>
      <c r="C255" s="9" t="s">
        <v>465</v>
      </c>
    </row>
    <row r="256" spans="1:3" x14ac:dyDescent="0.3">
      <c r="A256" s="4" t="s">
        <v>507</v>
      </c>
      <c r="B256" s="6" t="s">
        <v>598</v>
      </c>
      <c r="C256" s="9" t="s">
        <v>465</v>
      </c>
    </row>
    <row r="257" spans="1:3" x14ac:dyDescent="0.3">
      <c r="A257" s="4" t="s">
        <v>414</v>
      </c>
      <c r="B257" s="6" t="s">
        <v>598</v>
      </c>
      <c r="C257" s="9" t="s">
        <v>407</v>
      </c>
    </row>
    <row r="258" spans="1:3" x14ac:dyDescent="0.3">
      <c r="A258" s="4" t="s">
        <v>47</v>
      </c>
      <c r="B258" s="4" t="s">
        <v>595</v>
      </c>
    </row>
    <row r="259" spans="1:3" x14ac:dyDescent="0.3">
      <c r="A259" s="4" t="s">
        <v>43</v>
      </c>
      <c r="B259" s="4" t="s">
        <v>595</v>
      </c>
    </row>
    <row r="260" spans="1:3" x14ac:dyDescent="0.3">
      <c r="A260" s="4" t="s">
        <v>41</v>
      </c>
      <c r="B260" s="4" t="s">
        <v>595</v>
      </c>
    </row>
    <row r="261" spans="1:3" x14ac:dyDescent="0.3">
      <c r="A261" s="4" t="s">
        <v>45</v>
      </c>
      <c r="B261" s="4" t="s">
        <v>595</v>
      </c>
    </row>
    <row r="262" spans="1:3" x14ac:dyDescent="0.3">
      <c r="A262" s="4" t="s">
        <v>44</v>
      </c>
      <c r="B262" s="4" t="s">
        <v>595</v>
      </c>
    </row>
    <row r="263" spans="1:3" x14ac:dyDescent="0.3">
      <c r="A263" s="4" t="s">
        <v>23</v>
      </c>
      <c r="B263" s="4" t="s">
        <v>595</v>
      </c>
    </row>
    <row r="264" spans="1:3" x14ac:dyDescent="0.3">
      <c r="A264" s="4" t="s">
        <v>67</v>
      </c>
      <c r="B264" s="4" t="s">
        <v>595</v>
      </c>
    </row>
    <row r="265" spans="1:3" x14ac:dyDescent="0.3">
      <c r="A265" s="4" t="s">
        <v>42</v>
      </c>
      <c r="B265" s="4" t="s">
        <v>595</v>
      </c>
    </row>
    <row r="266" spans="1:3" x14ac:dyDescent="0.3">
      <c r="A266" s="4" t="s">
        <v>565</v>
      </c>
      <c r="B266" s="6" t="s">
        <v>598</v>
      </c>
      <c r="C266" s="9" t="s">
        <v>554</v>
      </c>
    </row>
    <row r="267" spans="1:3" x14ac:dyDescent="0.3">
      <c r="A267" s="4" t="s">
        <v>566</v>
      </c>
      <c r="B267" s="6" t="s">
        <v>598</v>
      </c>
      <c r="C267" s="9" t="s">
        <v>554</v>
      </c>
    </row>
    <row r="268" spans="1:3" x14ac:dyDescent="0.3">
      <c r="A268" s="4" t="s">
        <v>455</v>
      </c>
      <c r="B268" s="6" t="s">
        <v>598</v>
      </c>
      <c r="C268" s="9" t="s">
        <v>442</v>
      </c>
    </row>
    <row r="269" spans="1:3" x14ac:dyDescent="0.3">
      <c r="A269" s="4" t="s">
        <v>456</v>
      </c>
      <c r="B269" s="6" t="s">
        <v>598</v>
      </c>
      <c r="C269" s="9" t="s">
        <v>442</v>
      </c>
    </row>
    <row r="270" spans="1:3" x14ac:dyDescent="0.3">
      <c r="A270" s="4" t="s">
        <v>271</v>
      </c>
      <c r="B270" s="6" t="s">
        <v>598</v>
      </c>
      <c r="C270" s="9" t="s">
        <v>165</v>
      </c>
    </row>
    <row r="271" spans="1:3" x14ac:dyDescent="0.3">
      <c r="A271" s="4" t="s">
        <v>272</v>
      </c>
      <c r="B271" s="6" t="s">
        <v>598</v>
      </c>
      <c r="C271" s="9" t="s">
        <v>165</v>
      </c>
    </row>
    <row r="272" spans="1:3" x14ac:dyDescent="0.3">
      <c r="A272" s="4" t="s">
        <v>508</v>
      </c>
      <c r="B272" s="6" t="s">
        <v>598</v>
      </c>
      <c r="C272" s="9" t="s">
        <v>465</v>
      </c>
    </row>
    <row r="273" spans="1:3" x14ac:dyDescent="0.3">
      <c r="A273" s="4" t="s">
        <v>509</v>
      </c>
      <c r="B273" s="6" t="s">
        <v>598</v>
      </c>
      <c r="C273" s="9" t="s">
        <v>465</v>
      </c>
    </row>
    <row r="274" spans="1:3" x14ac:dyDescent="0.3">
      <c r="A274" s="4" t="s">
        <v>274</v>
      </c>
      <c r="B274" s="6" t="s">
        <v>598</v>
      </c>
      <c r="C274" s="9" t="s">
        <v>165</v>
      </c>
    </row>
    <row r="275" spans="1:3" x14ac:dyDescent="0.3">
      <c r="A275" s="4" t="s">
        <v>273</v>
      </c>
      <c r="B275" s="6" t="s">
        <v>598</v>
      </c>
      <c r="C275" s="9" t="s">
        <v>165</v>
      </c>
    </row>
    <row r="276" spans="1:3" x14ac:dyDescent="0.3">
      <c r="A276" s="4" t="s">
        <v>275</v>
      </c>
      <c r="B276" s="6" t="s">
        <v>598</v>
      </c>
      <c r="C276" s="9" t="s">
        <v>165</v>
      </c>
    </row>
    <row r="277" spans="1:3" x14ac:dyDescent="0.3">
      <c r="A277" s="4" t="s">
        <v>276</v>
      </c>
      <c r="B277" s="6" t="s">
        <v>598</v>
      </c>
      <c r="C277" s="9" t="s">
        <v>165</v>
      </c>
    </row>
    <row r="278" spans="1:3" x14ac:dyDescent="0.3">
      <c r="A278" s="4" t="s">
        <v>510</v>
      </c>
      <c r="B278" s="6" t="s">
        <v>598</v>
      </c>
      <c r="C278" s="9" t="s">
        <v>465</v>
      </c>
    </row>
    <row r="279" spans="1:3" x14ac:dyDescent="0.3">
      <c r="A279" s="4" t="s">
        <v>511</v>
      </c>
      <c r="B279" s="6" t="s">
        <v>598</v>
      </c>
      <c r="C279" s="9" t="s">
        <v>465</v>
      </c>
    </row>
    <row r="280" spans="1:3" x14ac:dyDescent="0.3">
      <c r="A280" s="4" t="s">
        <v>278</v>
      </c>
      <c r="B280" s="6" t="s">
        <v>598</v>
      </c>
      <c r="C280" s="9" t="s">
        <v>165</v>
      </c>
    </row>
    <row r="281" spans="1:3" x14ac:dyDescent="0.3">
      <c r="A281" s="4" t="s">
        <v>279</v>
      </c>
      <c r="B281" s="6" t="s">
        <v>598</v>
      </c>
      <c r="C281" s="9" t="s">
        <v>165</v>
      </c>
    </row>
    <row r="282" spans="1:3" x14ac:dyDescent="0.3">
      <c r="A282" s="4" t="s">
        <v>277</v>
      </c>
      <c r="B282" s="6" t="s">
        <v>598</v>
      </c>
      <c r="C282" s="9" t="s">
        <v>165</v>
      </c>
    </row>
    <row r="283" spans="1:3" x14ac:dyDescent="0.3">
      <c r="A283" s="4" t="s">
        <v>280</v>
      </c>
      <c r="B283" s="6" t="s">
        <v>598</v>
      </c>
      <c r="C283" s="9" t="s">
        <v>165</v>
      </c>
    </row>
    <row r="284" spans="1:3" x14ac:dyDescent="0.3">
      <c r="A284" s="4" t="s">
        <v>282</v>
      </c>
      <c r="B284" s="6" t="s">
        <v>598</v>
      </c>
      <c r="C284" s="9" t="s">
        <v>165</v>
      </c>
    </row>
    <row r="285" spans="1:3" x14ac:dyDescent="0.3">
      <c r="A285" s="4" t="s">
        <v>281</v>
      </c>
      <c r="B285" s="6" t="s">
        <v>598</v>
      </c>
      <c r="C285" s="9" t="s">
        <v>165</v>
      </c>
    </row>
    <row r="286" spans="1:3" x14ac:dyDescent="0.3">
      <c r="A286" s="4" t="s">
        <v>283</v>
      </c>
      <c r="B286" s="6" t="s">
        <v>598</v>
      </c>
      <c r="C286" s="9" t="s">
        <v>165</v>
      </c>
    </row>
    <row r="287" spans="1:3" x14ac:dyDescent="0.3">
      <c r="A287" s="4" t="s">
        <v>512</v>
      </c>
      <c r="B287" s="6" t="s">
        <v>598</v>
      </c>
      <c r="C287" s="9" t="s">
        <v>465</v>
      </c>
    </row>
    <row r="288" spans="1:3" x14ac:dyDescent="0.3">
      <c r="A288" s="4" t="s">
        <v>513</v>
      </c>
      <c r="B288" s="6" t="s">
        <v>598</v>
      </c>
      <c r="C288" s="9" t="s">
        <v>465</v>
      </c>
    </row>
    <row r="289" spans="1:3" x14ac:dyDescent="0.3">
      <c r="A289" s="4" t="s">
        <v>404</v>
      </c>
      <c r="B289" s="6" t="s">
        <v>598</v>
      </c>
      <c r="C289" s="9" t="s">
        <v>399</v>
      </c>
    </row>
    <row r="290" spans="1:3" x14ac:dyDescent="0.3">
      <c r="A290" s="4" t="s">
        <v>10</v>
      </c>
      <c r="B290" s="4" t="s">
        <v>595</v>
      </c>
    </row>
    <row r="291" spans="1:3" x14ac:dyDescent="0.3">
      <c r="A291" s="4" t="s">
        <v>415</v>
      </c>
      <c r="B291" s="6" t="s">
        <v>598</v>
      </c>
      <c r="C291" s="9" t="s">
        <v>407</v>
      </c>
    </row>
    <row r="292" spans="1:3" x14ac:dyDescent="0.3">
      <c r="A292" s="4" t="s">
        <v>28</v>
      </c>
      <c r="B292" s="4" t="s">
        <v>595</v>
      </c>
    </row>
    <row r="293" spans="1:3" x14ac:dyDescent="0.3">
      <c r="A293" s="4" t="s">
        <v>567</v>
      </c>
      <c r="B293" s="6" t="s">
        <v>598</v>
      </c>
      <c r="C293" s="9" t="s">
        <v>554</v>
      </c>
    </row>
    <row r="294" spans="1:3" x14ac:dyDescent="0.3">
      <c r="A294" s="4" t="s">
        <v>568</v>
      </c>
      <c r="B294" s="6" t="s">
        <v>598</v>
      </c>
      <c r="C294" s="9" t="s">
        <v>554</v>
      </c>
    </row>
    <row r="295" spans="1:3" x14ac:dyDescent="0.3">
      <c r="A295" s="4" t="s">
        <v>35</v>
      </c>
      <c r="B295" s="4" t="s">
        <v>595</v>
      </c>
    </row>
    <row r="296" spans="1:3" x14ac:dyDescent="0.3">
      <c r="A296" s="4" t="s">
        <v>416</v>
      </c>
      <c r="B296" s="6" t="s">
        <v>598</v>
      </c>
      <c r="C296" s="9" t="s">
        <v>407</v>
      </c>
    </row>
    <row r="297" spans="1:3" x14ac:dyDescent="0.3">
      <c r="A297" s="4" t="s">
        <v>358</v>
      </c>
      <c r="B297" s="6" t="s">
        <v>598</v>
      </c>
      <c r="C297" s="9" t="s">
        <v>353</v>
      </c>
    </row>
    <row r="298" spans="1:3" x14ac:dyDescent="0.3">
      <c r="A298" s="4" t="s">
        <v>360</v>
      </c>
      <c r="B298" s="6" t="s">
        <v>598</v>
      </c>
      <c r="C298" s="9" t="s">
        <v>353</v>
      </c>
    </row>
    <row r="299" spans="1:3" x14ac:dyDescent="0.3">
      <c r="A299" s="4" t="s">
        <v>361</v>
      </c>
      <c r="B299" s="6" t="s">
        <v>598</v>
      </c>
      <c r="C299" s="9" t="s">
        <v>353</v>
      </c>
    </row>
    <row r="300" spans="1:3" x14ac:dyDescent="0.3">
      <c r="A300" s="4" t="s">
        <v>359</v>
      </c>
      <c r="B300" s="6" t="s">
        <v>598</v>
      </c>
      <c r="C300" s="9" t="s">
        <v>353</v>
      </c>
    </row>
    <row r="301" spans="1:3" x14ac:dyDescent="0.3">
      <c r="A301" s="4" t="s">
        <v>11</v>
      </c>
      <c r="B301" s="4" t="s">
        <v>595</v>
      </c>
    </row>
    <row r="302" spans="1:3" x14ac:dyDescent="0.3">
      <c r="A302" s="4" t="s">
        <v>417</v>
      </c>
      <c r="B302" s="6" t="s">
        <v>598</v>
      </c>
      <c r="C302" s="9" t="s">
        <v>407</v>
      </c>
    </row>
    <row r="303" spans="1:3" x14ac:dyDescent="0.3">
      <c r="A303" s="4" t="s">
        <v>380</v>
      </c>
      <c r="B303" s="6" t="s">
        <v>598</v>
      </c>
      <c r="C303" s="9" t="s">
        <v>373</v>
      </c>
    </row>
    <row r="304" spans="1:3" x14ac:dyDescent="0.3">
      <c r="A304" s="4" t="s">
        <v>284</v>
      </c>
      <c r="B304" s="6" t="s">
        <v>598</v>
      </c>
      <c r="C304" s="9" t="s">
        <v>165</v>
      </c>
    </row>
    <row r="305" spans="1:3" x14ac:dyDescent="0.3">
      <c r="A305" s="4" t="s">
        <v>286</v>
      </c>
      <c r="B305" s="6" t="s">
        <v>598</v>
      </c>
      <c r="C305" s="9" t="s">
        <v>165</v>
      </c>
    </row>
    <row r="306" spans="1:3" x14ac:dyDescent="0.3">
      <c r="A306" s="4" t="s">
        <v>287</v>
      </c>
      <c r="B306" s="6" t="s">
        <v>598</v>
      </c>
      <c r="C306" s="9" t="s">
        <v>165</v>
      </c>
    </row>
    <row r="307" spans="1:3" x14ac:dyDescent="0.3">
      <c r="A307" s="4" t="s">
        <v>285</v>
      </c>
      <c r="B307" s="6" t="s">
        <v>598</v>
      </c>
      <c r="C307" s="9" t="s">
        <v>165</v>
      </c>
    </row>
    <row r="308" spans="1:3" x14ac:dyDescent="0.3">
      <c r="A308" s="4" t="s">
        <v>418</v>
      </c>
      <c r="B308" s="6" t="s">
        <v>598</v>
      </c>
      <c r="C308" s="9" t="s">
        <v>407</v>
      </c>
    </row>
    <row r="309" spans="1:3" x14ac:dyDescent="0.3">
      <c r="A309" s="4" t="s">
        <v>419</v>
      </c>
      <c r="B309" s="6" t="s">
        <v>598</v>
      </c>
      <c r="C309" s="9" t="s">
        <v>407</v>
      </c>
    </row>
    <row r="310" spans="1:3" x14ac:dyDescent="0.3">
      <c r="A310" s="4" t="s">
        <v>381</v>
      </c>
      <c r="B310" s="6" t="s">
        <v>598</v>
      </c>
      <c r="C310" s="9" t="s">
        <v>373</v>
      </c>
    </row>
    <row r="311" spans="1:3" x14ac:dyDescent="0.3">
      <c r="A311" s="4" t="s">
        <v>382</v>
      </c>
      <c r="B311" s="6" t="s">
        <v>598</v>
      </c>
      <c r="C311" s="9" t="s">
        <v>373</v>
      </c>
    </row>
    <row r="312" spans="1:3" x14ac:dyDescent="0.3">
      <c r="A312" s="4" t="s">
        <v>3</v>
      </c>
      <c r="B312" s="4" t="s">
        <v>597</v>
      </c>
    </row>
    <row r="313" spans="1:3" x14ac:dyDescent="0.3">
      <c r="A313" s="4" t="s">
        <v>2</v>
      </c>
      <c r="B313" s="4" t="s">
        <v>597</v>
      </c>
    </row>
    <row r="314" spans="1:3" x14ac:dyDescent="0.3">
      <c r="A314" s="6" t="s">
        <v>4</v>
      </c>
      <c r="B314" s="6" t="s">
        <v>597</v>
      </c>
    </row>
    <row r="315" spans="1:3" x14ac:dyDescent="0.3">
      <c r="A315" s="6" t="s">
        <v>9</v>
      </c>
      <c r="B315" s="6" t="s">
        <v>597</v>
      </c>
    </row>
    <row r="316" spans="1:3" x14ac:dyDescent="0.3">
      <c r="A316" s="4" t="s">
        <v>420</v>
      </c>
      <c r="B316" s="6" t="s">
        <v>598</v>
      </c>
      <c r="C316" s="9" t="s">
        <v>407</v>
      </c>
    </row>
    <row r="317" spans="1:3" x14ac:dyDescent="0.3">
      <c r="A317" s="4" t="s">
        <v>383</v>
      </c>
      <c r="B317" s="6" t="s">
        <v>598</v>
      </c>
      <c r="C317" s="9" t="s">
        <v>373</v>
      </c>
    </row>
    <row r="318" spans="1:3" x14ac:dyDescent="0.3">
      <c r="A318" s="4" t="s">
        <v>421</v>
      </c>
      <c r="B318" s="6" t="s">
        <v>598</v>
      </c>
      <c r="C318" s="9" t="s">
        <v>407</v>
      </c>
    </row>
    <row r="319" spans="1:3" x14ac:dyDescent="0.3">
      <c r="A319" s="4" t="s">
        <v>384</v>
      </c>
      <c r="B319" s="6" t="s">
        <v>598</v>
      </c>
      <c r="C319" s="9" t="s">
        <v>373</v>
      </c>
    </row>
    <row r="320" spans="1:3" x14ac:dyDescent="0.3">
      <c r="A320" s="4" t="s">
        <v>12</v>
      </c>
      <c r="B320" s="4" t="s">
        <v>595</v>
      </c>
    </row>
    <row r="321" spans="1:3" x14ac:dyDescent="0.3">
      <c r="A321" s="4" t="s">
        <v>19</v>
      </c>
      <c r="B321" s="4" t="s">
        <v>595</v>
      </c>
    </row>
    <row r="322" spans="1:3" x14ac:dyDescent="0.3">
      <c r="A322" s="7" t="s">
        <v>81</v>
      </c>
      <c r="B322" s="6" t="s">
        <v>598</v>
      </c>
      <c r="C322" s="9" t="s">
        <v>79</v>
      </c>
    </row>
    <row r="323" spans="1:3" x14ac:dyDescent="0.3">
      <c r="A323" s="4" t="s">
        <v>46</v>
      </c>
      <c r="B323" s="4" t="s">
        <v>595</v>
      </c>
    </row>
    <row r="324" spans="1:3" x14ac:dyDescent="0.3">
      <c r="A324" s="4" t="s">
        <v>405</v>
      </c>
      <c r="B324" s="6" t="s">
        <v>598</v>
      </c>
      <c r="C324" s="9" t="s">
        <v>399</v>
      </c>
    </row>
    <row r="325" spans="1:3" x14ac:dyDescent="0.3">
      <c r="A325" s="4" t="s">
        <v>422</v>
      </c>
      <c r="B325" s="6" t="s">
        <v>598</v>
      </c>
      <c r="C325" s="9" t="s">
        <v>407</v>
      </c>
    </row>
    <row r="326" spans="1:3" x14ac:dyDescent="0.3">
      <c r="A326" s="4" t="s">
        <v>60</v>
      </c>
      <c r="B326" s="4" t="s">
        <v>595</v>
      </c>
    </row>
    <row r="327" spans="1:3" x14ac:dyDescent="0.3">
      <c r="A327" s="4" t="s">
        <v>423</v>
      </c>
      <c r="B327" s="6" t="s">
        <v>598</v>
      </c>
      <c r="C327" s="9" t="s">
        <v>407</v>
      </c>
    </row>
    <row r="328" spans="1:3" x14ac:dyDescent="0.3">
      <c r="A328" s="4" t="s">
        <v>424</v>
      </c>
      <c r="B328" s="6" t="s">
        <v>598</v>
      </c>
      <c r="C328" s="9" t="s">
        <v>407</v>
      </c>
    </row>
    <row r="329" spans="1:3" x14ac:dyDescent="0.3">
      <c r="A329" s="4" t="s">
        <v>514</v>
      </c>
      <c r="B329" s="6" t="s">
        <v>598</v>
      </c>
      <c r="C329" s="9" t="s">
        <v>465</v>
      </c>
    </row>
    <row r="330" spans="1:3" x14ac:dyDescent="0.3">
      <c r="A330" s="4" t="s">
        <v>515</v>
      </c>
      <c r="B330" s="6" t="s">
        <v>598</v>
      </c>
      <c r="C330" s="9" t="s">
        <v>465</v>
      </c>
    </row>
    <row r="331" spans="1:3" x14ac:dyDescent="0.3">
      <c r="A331" s="4" t="s">
        <v>569</v>
      </c>
      <c r="B331" s="6" t="s">
        <v>598</v>
      </c>
      <c r="C331" s="9" t="s">
        <v>554</v>
      </c>
    </row>
    <row r="332" spans="1:3" x14ac:dyDescent="0.3">
      <c r="A332" s="4" t="s">
        <v>36</v>
      </c>
      <c r="B332" s="4" t="s">
        <v>595</v>
      </c>
    </row>
    <row r="333" spans="1:3" x14ac:dyDescent="0.3">
      <c r="A333" s="4" t="s">
        <v>516</v>
      </c>
      <c r="B333" s="6" t="s">
        <v>598</v>
      </c>
      <c r="C333" s="9" t="s">
        <v>465</v>
      </c>
    </row>
    <row r="334" spans="1:3" x14ac:dyDescent="0.3">
      <c r="A334" s="4" t="s">
        <v>517</v>
      </c>
      <c r="B334" s="6" t="s">
        <v>598</v>
      </c>
      <c r="C334" s="9" t="s">
        <v>465</v>
      </c>
    </row>
    <row r="335" spans="1:3" x14ac:dyDescent="0.3">
      <c r="A335" s="4" t="s">
        <v>571</v>
      </c>
      <c r="B335" s="6" t="s">
        <v>598</v>
      </c>
      <c r="C335" s="9" t="s">
        <v>554</v>
      </c>
    </row>
    <row r="336" spans="1:3" x14ac:dyDescent="0.3">
      <c r="A336" s="4" t="s">
        <v>570</v>
      </c>
      <c r="B336" s="6" t="s">
        <v>598</v>
      </c>
      <c r="C336" s="9" t="s">
        <v>554</v>
      </c>
    </row>
    <row r="337" spans="1:3" x14ac:dyDescent="0.3">
      <c r="A337" s="4" t="s">
        <v>572</v>
      </c>
      <c r="B337" s="6" t="s">
        <v>598</v>
      </c>
      <c r="C337" s="9" t="s">
        <v>554</v>
      </c>
    </row>
    <row r="338" spans="1:3" x14ac:dyDescent="0.3">
      <c r="A338" s="4" t="s">
        <v>573</v>
      </c>
      <c r="B338" s="6" t="s">
        <v>598</v>
      </c>
      <c r="C338" s="9" t="s">
        <v>554</v>
      </c>
    </row>
    <row r="339" spans="1:3" x14ac:dyDescent="0.3">
      <c r="A339" s="4" t="s">
        <v>27</v>
      </c>
      <c r="B339" s="4" t="s">
        <v>595</v>
      </c>
    </row>
    <row r="340" spans="1:3" x14ac:dyDescent="0.3">
      <c r="A340" s="4" t="s">
        <v>385</v>
      </c>
      <c r="B340" s="6" t="s">
        <v>598</v>
      </c>
      <c r="C340" s="9" t="s">
        <v>373</v>
      </c>
    </row>
    <row r="341" spans="1:3" x14ac:dyDescent="0.3">
      <c r="A341" s="4" t="s">
        <v>26</v>
      </c>
      <c r="B341" s="4" t="s">
        <v>595</v>
      </c>
    </row>
    <row r="342" spans="1:3" x14ac:dyDescent="0.3">
      <c r="A342" s="4" t="s">
        <v>386</v>
      </c>
      <c r="B342" s="6" t="s">
        <v>598</v>
      </c>
      <c r="C342" s="9" t="s">
        <v>373</v>
      </c>
    </row>
    <row r="343" spans="1:3" x14ac:dyDescent="0.3">
      <c r="A343" s="4" t="s">
        <v>288</v>
      </c>
      <c r="B343" s="6" t="s">
        <v>598</v>
      </c>
      <c r="C343" s="9" t="s">
        <v>165</v>
      </c>
    </row>
    <row r="344" spans="1:3" x14ac:dyDescent="0.3">
      <c r="A344" s="4" t="s">
        <v>290</v>
      </c>
      <c r="B344" s="6" t="s">
        <v>598</v>
      </c>
      <c r="C344" s="9" t="s">
        <v>165</v>
      </c>
    </row>
    <row r="345" spans="1:3" x14ac:dyDescent="0.3">
      <c r="A345" s="4" t="s">
        <v>289</v>
      </c>
      <c r="B345" s="6" t="s">
        <v>598</v>
      </c>
      <c r="C345" s="9" t="s">
        <v>165</v>
      </c>
    </row>
    <row r="346" spans="1:3" x14ac:dyDescent="0.3">
      <c r="A346" s="4" t="s">
        <v>291</v>
      </c>
      <c r="B346" s="6" t="s">
        <v>598</v>
      </c>
      <c r="C346" s="9" t="s">
        <v>165</v>
      </c>
    </row>
    <row r="347" spans="1:3" x14ac:dyDescent="0.3">
      <c r="A347" s="4" t="s">
        <v>518</v>
      </c>
      <c r="B347" s="6" t="s">
        <v>598</v>
      </c>
      <c r="C347" s="9" t="s">
        <v>465</v>
      </c>
    </row>
    <row r="348" spans="1:3" x14ac:dyDescent="0.3">
      <c r="A348" s="4" t="s">
        <v>519</v>
      </c>
      <c r="B348" s="6" t="s">
        <v>598</v>
      </c>
      <c r="C348" s="9" t="s">
        <v>465</v>
      </c>
    </row>
    <row r="349" spans="1:3" x14ac:dyDescent="0.3">
      <c r="A349" s="6" t="s">
        <v>5</v>
      </c>
      <c r="B349" s="6" t="s">
        <v>597</v>
      </c>
    </row>
    <row r="350" spans="1:3" x14ac:dyDescent="0.3">
      <c r="A350" s="4" t="s">
        <v>520</v>
      </c>
      <c r="B350" s="6" t="s">
        <v>598</v>
      </c>
      <c r="C350" s="9" t="s">
        <v>465</v>
      </c>
    </row>
    <row r="351" spans="1:3" x14ac:dyDescent="0.3">
      <c r="A351" s="4" t="s">
        <v>521</v>
      </c>
      <c r="B351" s="6" t="s">
        <v>598</v>
      </c>
      <c r="C351" s="9" t="s">
        <v>465</v>
      </c>
    </row>
    <row r="352" spans="1:3" x14ac:dyDescent="0.3">
      <c r="A352" s="4" t="s">
        <v>523</v>
      </c>
      <c r="B352" s="6" t="s">
        <v>598</v>
      </c>
      <c r="C352" s="9" t="s">
        <v>465</v>
      </c>
    </row>
    <row r="353" spans="1:3" x14ac:dyDescent="0.3">
      <c r="A353" s="4" t="s">
        <v>522</v>
      </c>
      <c r="B353" s="6" t="s">
        <v>598</v>
      </c>
      <c r="C353" s="9" t="s">
        <v>465</v>
      </c>
    </row>
    <row r="354" spans="1:3" x14ac:dyDescent="0.3">
      <c r="A354" s="4" t="s">
        <v>524</v>
      </c>
      <c r="B354" s="6" t="s">
        <v>598</v>
      </c>
      <c r="C354" s="9" t="s">
        <v>465</v>
      </c>
    </row>
    <row r="355" spans="1:3" x14ac:dyDescent="0.3">
      <c r="A355" s="4" t="s">
        <v>133</v>
      </c>
      <c r="B355" s="6" t="s">
        <v>598</v>
      </c>
      <c r="C355" s="9" t="s">
        <v>85</v>
      </c>
    </row>
    <row r="356" spans="1:3" x14ac:dyDescent="0.3">
      <c r="A356" s="4" t="s">
        <v>137</v>
      </c>
      <c r="B356" s="6" t="s">
        <v>598</v>
      </c>
      <c r="C356" s="9" t="s">
        <v>85</v>
      </c>
    </row>
    <row r="357" spans="1:3" x14ac:dyDescent="0.3">
      <c r="A357" s="4" t="s">
        <v>135</v>
      </c>
      <c r="B357" s="6" t="s">
        <v>598</v>
      </c>
      <c r="C357" s="9" t="s">
        <v>85</v>
      </c>
    </row>
    <row r="358" spans="1:3" x14ac:dyDescent="0.3">
      <c r="A358" s="4" t="s">
        <v>139</v>
      </c>
      <c r="B358" s="6" t="s">
        <v>598</v>
      </c>
      <c r="C358" s="9" t="s">
        <v>85</v>
      </c>
    </row>
    <row r="359" spans="1:3" x14ac:dyDescent="0.3">
      <c r="A359" s="4" t="s">
        <v>136</v>
      </c>
      <c r="B359" s="6" t="s">
        <v>598</v>
      </c>
      <c r="C359" s="9" t="s">
        <v>85</v>
      </c>
    </row>
    <row r="360" spans="1:3" x14ac:dyDescent="0.3">
      <c r="A360" s="4" t="s">
        <v>140</v>
      </c>
      <c r="B360" s="6" t="s">
        <v>598</v>
      </c>
      <c r="C360" s="9" t="s">
        <v>85</v>
      </c>
    </row>
    <row r="361" spans="1:3" x14ac:dyDescent="0.3">
      <c r="A361" s="4" t="s">
        <v>525</v>
      </c>
      <c r="B361" s="6" t="s">
        <v>598</v>
      </c>
      <c r="C361" s="9" t="s">
        <v>465</v>
      </c>
    </row>
    <row r="362" spans="1:3" x14ac:dyDescent="0.3">
      <c r="A362" s="4" t="s">
        <v>134</v>
      </c>
      <c r="B362" s="6" t="s">
        <v>598</v>
      </c>
      <c r="C362" s="9" t="s">
        <v>85</v>
      </c>
    </row>
    <row r="363" spans="1:3" x14ac:dyDescent="0.3">
      <c r="A363" s="4" t="s">
        <v>138</v>
      </c>
      <c r="B363" s="6" t="s">
        <v>598</v>
      </c>
      <c r="C363" s="9" t="s">
        <v>85</v>
      </c>
    </row>
    <row r="364" spans="1:3" x14ac:dyDescent="0.3">
      <c r="A364" s="4" t="s">
        <v>141</v>
      </c>
      <c r="B364" s="6" t="s">
        <v>598</v>
      </c>
      <c r="C364" s="9" t="s">
        <v>85</v>
      </c>
    </row>
    <row r="365" spans="1:3" x14ac:dyDescent="0.3">
      <c r="A365" s="4" t="s">
        <v>143</v>
      </c>
      <c r="B365" s="6" t="s">
        <v>598</v>
      </c>
      <c r="C365" s="9" t="s">
        <v>85</v>
      </c>
    </row>
    <row r="366" spans="1:3" x14ac:dyDescent="0.3">
      <c r="A366" s="4" t="s">
        <v>144</v>
      </c>
      <c r="B366" s="6" t="s">
        <v>598</v>
      </c>
      <c r="C366" s="9" t="s">
        <v>85</v>
      </c>
    </row>
    <row r="367" spans="1:3" x14ac:dyDescent="0.3">
      <c r="A367" s="4" t="s">
        <v>142</v>
      </c>
      <c r="B367" s="6" t="s">
        <v>598</v>
      </c>
      <c r="C367" s="9" t="s">
        <v>85</v>
      </c>
    </row>
    <row r="368" spans="1:3" x14ac:dyDescent="0.3">
      <c r="A368" s="4" t="s">
        <v>145</v>
      </c>
      <c r="B368" s="6" t="s">
        <v>598</v>
      </c>
      <c r="C368" s="9" t="s">
        <v>85</v>
      </c>
    </row>
    <row r="369" spans="1:3" x14ac:dyDescent="0.3">
      <c r="A369" s="4" t="s">
        <v>147</v>
      </c>
      <c r="B369" s="6" t="s">
        <v>598</v>
      </c>
      <c r="C369" s="9" t="s">
        <v>85</v>
      </c>
    </row>
    <row r="370" spans="1:3" x14ac:dyDescent="0.3">
      <c r="A370" s="4" t="s">
        <v>148</v>
      </c>
      <c r="B370" s="6" t="s">
        <v>598</v>
      </c>
      <c r="C370" s="9" t="s">
        <v>85</v>
      </c>
    </row>
    <row r="371" spans="1:3" x14ac:dyDescent="0.3">
      <c r="A371" s="4" t="s">
        <v>146</v>
      </c>
      <c r="B371" s="6" t="s">
        <v>598</v>
      </c>
      <c r="C371" s="9" t="s">
        <v>85</v>
      </c>
    </row>
    <row r="372" spans="1:3" x14ac:dyDescent="0.3">
      <c r="A372" s="4" t="s">
        <v>575</v>
      </c>
      <c r="B372" s="6" t="s">
        <v>598</v>
      </c>
      <c r="C372" s="9" t="s">
        <v>554</v>
      </c>
    </row>
    <row r="373" spans="1:3" x14ac:dyDescent="0.3">
      <c r="A373" s="4" t="s">
        <v>574</v>
      </c>
      <c r="B373" s="6" t="s">
        <v>598</v>
      </c>
      <c r="C373" s="9" t="s">
        <v>554</v>
      </c>
    </row>
    <row r="374" spans="1:3" x14ac:dyDescent="0.3">
      <c r="A374" s="4" t="s">
        <v>149</v>
      </c>
      <c r="B374" s="6" t="s">
        <v>598</v>
      </c>
      <c r="C374" s="9" t="s">
        <v>85</v>
      </c>
    </row>
    <row r="375" spans="1:3" x14ac:dyDescent="0.3">
      <c r="A375" s="4" t="s">
        <v>151</v>
      </c>
      <c r="B375" s="6" t="s">
        <v>598</v>
      </c>
      <c r="C375" s="9" t="s">
        <v>85</v>
      </c>
    </row>
    <row r="376" spans="1:3" x14ac:dyDescent="0.3">
      <c r="A376" s="4" t="s">
        <v>150</v>
      </c>
      <c r="B376" s="6" t="s">
        <v>598</v>
      </c>
      <c r="C376" s="9" t="s">
        <v>85</v>
      </c>
    </row>
    <row r="377" spans="1:3" x14ac:dyDescent="0.3">
      <c r="A377" s="4" t="s">
        <v>152</v>
      </c>
      <c r="B377" s="6" t="s">
        <v>598</v>
      </c>
      <c r="C377" s="9" t="s">
        <v>85</v>
      </c>
    </row>
    <row r="378" spans="1:3" x14ac:dyDescent="0.3">
      <c r="A378" s="4" t="s">
        <v>576</v>
      </c>
      <c r="B378" s="6" t="s">
        <v>598</v>
      </c>
      <c r="C378" s="9" t="s">
        <v>554</v>
      </c>
    </row>
    <row r="379" spans="1:3" x14ac:dyDescent="0.3">
      <c r="A379" s="4" t="s">
        <v>577</v>
      </c>
      <c r="B379" s="6" t="s">
        <v>598</v>
      </c>
      <c r="C379" s="9" t="s">
        <v>554</v>
      </c>
    </row>
    <row r="380" spans="1:3" x14ac:dyDescent="0.3">
      <c r="A380" s="4" t="s">
        <v>56</v>
      </c>
      <c r="B380" s="4" t="s">
        <v>595</v>
      </c>
    </row>
    <row r="381" spans="1:3" x14ac:dyDescent="0.3">
      <c r="A381" s="4" t="s">
        <v>153</v>
      </c>
      <c r="B381" s="6" t="s">
        <v>598</v>
      </c>
      <c r="C381" s="9" t="s">
        <v>85</v>
      </c>
    </row>
    <row r="382" spans="1:3" x14ac:dyDescent="0.3">
      <c r="A382" s="4" t="s">
        <v>155</v>
      </c>
      <c r="B382" s="6" t="s">
        <v>598</v>
      </c>
      <c r="C382" s="9" t="s">
        <v>85</v>
      </c>
    </row>
    <row r="383" spans="1:3" x14ac:dyDescent="0.3">
      <c r="A383" s="4" t="s">
        <v>156</v>
      </c>
      <c r="B383" s="6" t="s">
        <v>598</v>
      </c>
      <c r="C383" s="9" t="s">
        <v>85</v>
      </c>
    </row>
    <row r="384" spans="1:3" x14ac:dyDescent="0.3">
      <c r="A384" s="4" t="s">
        <v>457</v>
      </c>
      <c r="B384" s="6" t="s">
        <v>598</v>
      </c>
      <c r="C384" s="9" t="s">
        <v>442</v>
      </c>
    </row>
    <row r="385" spans="1:3" x14ac:dyDescent="0.3">
      <c r="A385" s="4" t="s">
        <v>458</v>
      </c>
      <c r="B385" s="6" t="s">
        <v>598</v>
      </c>
      <c r="C385" s="9" t="s">
        <v>442</v>
      </c>
    </row>
    <row r="386" spans="1:3" x14ac:dyDescent="0.3">
      <c r="A386" s="4" t="s">
        <v>154</v>
      </c>
      <c r="B386" s="6" t="s">
        <v>598</v>
      </c>
      <c r="C386" s="9" t="s">
        <v>85</v>
      </c>
    </row>
    <row r="387" spans="1:3" x14ac:dyDescent="0.3">
      <c r="A387" s="4" t="s">
        <v>387</v>
      </c>
      <c r="B387" s="6" t="s">
        <v>598</v>
      </c>
      <c r="C387" s="9" t="s">
        <v>373</v>
      </c>
    </row>
    <row r="388" spans="1:3" x14ac:dyDescent="0.3">
      <c r="A388" s="4" t="s">
        <v>388</v>
      </c>
      <c r="B388" s="6" t="s">
        <v>598</v>
      </c>
      <c r="C388" s="9" t="s">
        <v>373</v>
      </c>
    </row>
    <row r="389" spans="1:3" x14ac:dyDescent="0.3">
      <c r="A389" s="4" t="s">
        <v>526</v>
      </c>
      <c r="B389" s="6" t="s">
        <v>598</v>
      </c>
      <c r="C389" s="9" t="s">
        <v>465</v>
      </c>
    </row>
    <row r="390" spans="1:3" x14ac:dyDescent="0.3">
      <c r="A390" s="4" t="s">
        <v>527</v>
      </c>
      <c r="B390" s="6" t="s">
        <v>598</v>
      </c>
      <c r="C390" s="9" t="s">
        <v>465</v>
      </c>
    </row>
    <row r="391" spans="1:3" x14ac:dyDescent="0.3">
      <c r="A391" s="4" t="s">
        <v>292</v>
      </c>
      <c r="B391" s="6" t="s">
        <v>598</v>
      </c>
      <c r="C391" s="9" t="s">
        <v>165</v>
      </c>
    </row>
    <row r="392" spans="1:3" x14ac:dyDescent="0.3">
      <c r="A392" s="4" t="s">
        <v>294</v>
      </c>
      <c r="B392" s="6" t="s">
        <v>598</v>
      </c>
      <c r="C392" s="9" t="s">
        <v>165</v>
      </c>
    </row>
    <row r="393" spans="1:3" x14ac:dyDescent="0.3">
      <c r="A393" s="4" t="s">
        <v>293</v>
      </c>
      <c r="B393" s="6" t="s">
        <v>598</v>
      </c>
      <c r="C393" s="9" t="s">
        <v>165</v>
      </c>
    </row>
    <row r="394" spans="1:3" x14ac:dyDescent="0.3">
      <c r="A394" s="4" t="s">
        <v>295</v>
      </c>
      <c r="B394" s="6" t="s">
        <v>598</v>
      </c>
      <c r="C394" s="9" t="s">
        <v>165</v>
      </c>
    </row>
    <row r="395" spans="1:3" x14ac:dyDescent="0.3">
      <c r="A395" s="4" t="s">
        <v>528</v>
      </c>
      <c r="B395" s="6" t="s">
        <v>598</v>
      </c>
      <c r="C395" s="9" t="s">
        <v>465</v>
      </c>
    </row>
    <row r="396" spans="1:3" x14ac:dyDescent="0.3">
      <c r="A396" s="4" t="s">
        <v>529</v>
      </c>
      <c r="B396" s="6" t="s">
        <v>598</v>
      </c>
      <c r="C396" s="9" t="s">
        <v>465</v>
      </c>
    </row>
    <row r="397" spans="1:3" x14ac:dyDescent="0.3">
      <c r="A397" s="4" t="s">
        <v>14</v>
      </c>
      <c r="B397" s="4" t="s">
        <v>595</v>
      </c>
    </row>
    <row r="398" spans="1:3" x14ac:dyDescent="0.3">
      <c r="A398" s="4" t="s">
        <v>15</v>
      </c>
      <c r="B398" s="4" t="s">
        <v>595</v>
      </c>
    </row>
    <row r="399" spans="1:3" x14ac:dyDescent="0.3">
      <c r="A399" s="4" t="s">
        <v>389</v>
      </c>
      <c r="B399" s="6" t="s">
        <v>598</v>
      </c>
      <c r="C399" s="9" t="s">
        <v>373</v>
      </c>
    </row>
    <row r="400" spans="1:3" x14ac:dyDescent="0.3">
      <c r="A400" s="4" t="s">
        <v>425</v>
      </c>
      <c r="B400" s="6" t="s">
        <v>598</v>
      </c>
      <c r="C400" s="9" t="s">
        <v>407</v>
      </c>
    </row>
    <row r="401" spans="1:3" x14ac:dyDescent="0.3">
      <c r="A401" s="4" t="s">
        <v>426</v>
      </c>
      <c r="B401" s="6" t="s">
        <v>598</v>
      </c>
      <c r="C401" s="9" t="s">
        <v>407</v>
      </c>
    </row>
    <row r="402" spans="1:3" x14ac:dyDescent="0.3">
      <c r="A402" s="4" t="s">
        <v>25</v>
      </c>
      <c r="B402" s="4" t="s">
        <v>595</v>
      </c>
    </row>
    <row r="403" spans="1:3" x14ac:dyDescent="0.3">
      <c r="A403" s="4" t="s">
        <v>579</v>
      </c>
      <c r="B403" s="6" t="s">
        <v>598</v>
      </c>
      <c r="C403" s="9" t="s">
        <v>554</v>
      </c>
    </row>
    <row r="404" spans="1:3" x14ac:dyDescent="0.3">
      <c r="A404" s="4" t="s">
        <v>578</v>
      </c>
      <c r="B404" s="6" t="s">
        <v>598</v>
      </c>
      <c r="C404" s="9" t="s">
        <v>554</v>
      </c>
    </row>
    <row r="405" spans="1:3" x14ac:dyDescent="0.3">
      <c r="A405" s="4" t="s">
        <v>296</v>
      </c>
      <c r="B405" s="6" t="s">
        <v>598</v>
      </c>
      <c r="C405" s="9" t="s">
        <v>165</v>
      </c>
    </row>
    <row r="406" spans="1:3" x14ac:dyDescent="0.3">
      <c r="A406" s="4" t="s">
        <v>298</v>
      </c>
      <c r="B406" s="6" t="s">
        <v>598</v>
      </c>
      <c r="C406" s="9" t="s">
        <v>165</v>
      </c>
    </row>
    <row r="407" spans="1:3" x14ac:dyDescent="0.3">
      <c r="A407" s="4" t="s">
        <v>299</v>
      </c>
      <c r="B407" s="6" t="s">
        <v>598</v>
      </c>
      <c r="C407" s="9" t="s">
        <v>165</v>
      </c>
    </row>
    <row r="408" spans="1:3" x14ac:dyDescent="0.3">
      <c r="A408" s="4" t="s">
        <v>530</v>
      </c>
      <c r="B408" s="6" t="s">
        <v>598</v>
      </c>
      <c r="C408" s="9" t="s">
        <v>465</v>
      </c>
    </row>
    <row r="409" spans="1:3" x14ac:dyDescent="0.3">
      <c r="A409" s="4" t="s">
        <v>531</v>
      </c>
      <c r="B409" s="6" t="s">
        <v>598</v>
      </c>
      <c r="C409" s="9" t="s">
        <v>465</v>
      </c>
    </row>
    <row r="410" spans="1:3" x14ac:dyDescent="0.3">
      <c r="A410" s="4" t="s">
        <v>297</v>
      </c>
      <c r="B410" s="6" t="s">
        <v>598</v>
      </c>
      <c r="C410" s="9" t="s">
        <v>165</v>
      </c>
    </row>
    <row r="411" spans="1:3" x14ac:dyDescent="0.3">
      <c r="A411" s="4" t="s">
        <v>580</v>
      </c>
      <c r="B411" s="6" t="s">
        <v>598</v>
      </c>
      <c r="C411" s="9" t="s">
        <v>554</v>
      </c>
    </row>
    <row r="412" spans="1:3" x14ac:dyDescent="0.3">
      <c r="A412" s="4" t="s">
        <v>581</v>
      </c>
      <c r="B412" s="6" t="s">
        <v>598</v>
      </c>
      <c r="C412" s="9" t="s">
        <v>554</v>
      </c>
    </row>
    <row r="413" spans="1:3" x14ac:dyDescent="0.3">
      <c r="A413" s="4" t="s">
        <v>459</v>
      </c>
      <c r="B413" s="6" t="s">
        <v>598</v>
      </c>
      <c r="C413" s="9" t="s">
        <v>442</v>
      </c>
    </row>
    <row r="414" spans="1:3" x14ac:dyDescent="0.3">
      <c r="A414" s="4" t="s">
        <v>460</v>
      </c>
      <c r="B414" s="6" t="s">
        <v>598</v>
      </c>
      <c r="C414" s="9" t="s">
        <v>442</v>
      </c>
    </row>
    <row r="415" spans="1:3" x14ac:dyDescent="0.3">
      <c r="A415" s="4" t="s">
        <v>157</v>
      </c>
      <c r="B415" s="6" t="s">
        <v>598</v>
      </c>
      <c r="C415" s="9" t="s">
        <v>85</v>
      </c>
    </row>
    <row r="416" spans="1:3" x14ac:dyDescent="0.3">
      <c r="A416" s="4" t="s">
        <v>159</v>
      </c>
      <c r="B416" s="6" t="s">
        <v>598</v>
      </c>
      <c r="C416" s="9" t="s">
        <v>85</v>
      </c>
    </row>
    <row r="417" spans="1:3" x14ac:dyDescent="0.3">
      <c r="A417" s="4" t="s">
        <v>158</v>
      </c>
      <c r="B417" s="6" t="s">
        <v>598</v>
      </c>
      <c r="C417" s="9" t="s">
        <v>85</v>
      </c>
    </row>
    <row r="418" spans="1:3" x14ac:dyDescent="0.3">
      <c r="A418" s="4" t="s">
        <v>160</v>
      </c>
      <c r="B418" s="6" t="s">
        <v>598</v>
      </c>
      <c r="C418" s="9" t="s">
        <v>85</v>
      </c>
    </row>
    <row r="419" spans="1:3" x14ac:dyDescent="0.3">
      <c r="A419" s="4" t="s">
        <v>461</v>
      </c>
      <c r="B419" s="6" t="s">
        <v>598</v>
      </c>
      <c r="C419" s="9" t="s">
        <v>442</v>
      </c>
    </row>
    <row r="420" spans="1:3" x14ac:dyDescent="0.3">
      <c r="A420" s="4" t="s">
        <v>462</v>
      </c>
      <c r="B420" s="6" t="s">
        <v>598</v>
      </c>
      <c r="C420" s="9" t="s">
        <v>442</v>
      </c>
    </row>
    <row r="421" spans="1:3" x14ac:dyDescent="0.3">
      <c r="A421" s="4" t="s">
        <v>582</v>
      </c>
      <c r="B421" s="6" t="s">
        <v>598</v>
      </c>
      <c r="C421" s="9" t="s">
        <v>554</v>
      </c>
    </row>
    <row r="422" spans="1:3" x14ac:dyDescent="0.3">
      <c r="A422" s="4" t="s">
        <v>583</v>
      </c>
      <c r="B422" s="6" t="s">
        <v>598</v>
      </c>
      <c r="C422" s="9" t="s">
        <v>554</v>
      </c>
    </row>
    <row r="423" spans="1:3" x14ac:dyDescent="0.3">
      <c r="A423" s="4" t="s">
        <v>439</v>
      </c>
      <c r="B423" s="6" t="s">
        <v>598</v>
      </c>
      <c r="C423" s="9" t="s">
        <v>436</v>
      </c>
    </row>
    <row r="424" spans="1:3" x14ac:dyDescent="0.3">
      <c r="A424" s="4" t="s">
        <v>76</v>
      </c>
      <c r="B424" s="4" t="s">
        <v>595</v>
      </c>
    </row>
    <row r="425" spans="1:3" x14ac:dyDescent="0.3">
      <c r="A425" s="4" t="s">
        <v>75</v>
      </c>
      <c r="B425" s="4" t="s">
        <v>595</v>
      </c>
    </row>
    <row r="426" spans="1:3" x14ac:dyDescent="0.3">
      <c r="A426" s="4" t="s">
        <v>33</v>
      </c>
      <c r="B426" s="4" t="s">
        <v>595</v>
      </c>
    </row>
    <row r="427" spans="1:3" x14ac:dyDescent="0.3">
      <c r="A427" s="4" t="s">
        <v>34</v>
      </c>
      <c r="B427" s="4" t="s">
        <v>595</v>
      </c>
    </row>
    <row r="428" spans="1:3" x14ac:dyDescent="0.3">
      <c r="A428" s="4" t="s">
        <v>390</v>
      </c>
      <c r="B428" s="6" t="s">
        <v>598</v>
      </c>
      <c r="C428" s="9" t="s">
        <v>373</v>
      </c>
    </row>
    <row r="429" spans="1:3" x14ac:dyDescent="0.3">
      <c r="A429" s="4" t="s">
        <v>18</v>
      </c>
      <c r="B429" s="4" t="s">
        <v>595</v>
      </c>
    </row>
    <row r="430" spans="1:3" x14ac:dyDescent="0.3">
      <c r="A430" s="4" t="s">
        <v>69</v>
      </c>
      <c r="B430" s="4" t="s">
        <v>595</v>
      </c>
    </row>
    <row r="431" spans="1:3" x14ac:dyDescent="0.3">
      <c r="A431" s="4" t="s">
        <v>300</v>
      </c>
      <c r="B431" s="6" t="s">
        <v>598</v>
      </c>
      <c r="C431" s="9" t="s">
        <v>165</v>
      </c>
    </row>
    <row r="432" spans="1:3" x14ac:dyDescent="0.3">
      <c r="A432" s="4" t="s">
        <v>427</v>
      </c>
      <c r="B432" s="6" t="s">
        <v>598</v>
      </c>
      <c r="C432" s="9" t="s">
        <v>407</v>
      </c>
    </row>
    <row r="433" spans="1:3" x14ac:dyDescent="0.3">
      <c r="A433" s="4" t="s">
        <v>391</v>
      </c>
      <c r="B433" s="6" t="s">
        <v>598</v>
      </c>
      <c r="C433" s="9" t="s">
        <v>373</v>
      </c>
    </row>
    <row r="434" spans="1:3" x14ac:dyDescent="0.3">
      <c r="A434" s="4" t="s">
        <v>302</v>
      </c>
      <c r="B434" s="6" t="s">
        <v>598</v>
      </c>
      <c r="C434" s="9" t="s">
        <v>165</v>
      </c>
    </row>
    <row r="435" spans="1:3" x14ac:dyDescent="0.3">
      <c r="A435" s="4" t="s">
        <v>303</v>
      </c>
      <c r="B435" s="6" t="s">
        <v>598</v>
      </c>
      <c r="C435" s="9" t="s">
        <v>165</v>
      </c>
    </row>
    <row r="436" spans="1:3" x14ac:dyDescent="0.3">
      <c r="A436" s="4" t="s">
        <v>301</v>
      </c>
      <c r="B436" s="6" t="s">
        <v>598</v>
      </c>
      <c r="C436" s="9" t="s">
        <v>165</v>
      </c>
    </row>
    <row r="437" spans="1:3" x14ac:dyDescent="0.3">
      <c r="A437" s="4" t="s">
        <v>178</v>
      </c>
      <c r="B437" s="6" t="s">
        <v>598</v>
      </c>
      <c r="C437" s="9" t="s">
        <v>165</v>
      </c>
    </row>
    <row r="438" spans="1:3" x14ac:dyDescent="0.3">
      <c r="A438" s="4" t="s">
        <v>180</v>
      </c>
      <c r="B438" s="6" t="s">
        <v>598</v>
      </c>
      <c r="C438" s="9" t="s">
        <v>165</v>
      </c>
    </row>
    <row r="439" spans="1:3" x14ac:dyDescent="0.3">
      <c r="A439" s="4" t="s">
        <v>179</v>
      </c>
      <c r="B439" s="6" t="s">
        <v>598</v>
      </c>
      <c r="C439" s="9" t="s">
        <v>165</v>
      </c>
    </row>
    <row r="440" spans="1:3" x14ac:dyDescent="0.3">
      <c r="A440" s="4" t="s">
        <v>181</v>
      </c>
      <c r="B440" s="6" t="s">
        <v>598</v>
      </c>
      <c r="C440" s="9" t="s">
        <v>165</v>
      </c>
    </row>
    <row r="441" spans="1:3" x14ac:dyDescent="0.3">
      <c r="A441" s="4" t="s">
        <v>222</v>
      </c>
      <c r="B441" s="6" t="s">
        <v>598</v>
      </c>
      <c r="C441" s="9" t="s">
        <v>165</v>
      </c>
    </row>
    <row r="442" spans="1:3" x14ac:dyDescent="0.3">
      <c r="A442" s="4" t="s">
        <v>224</v>
      </c>
      <c r="B442" s="6" t="s">
        <v>598</v>
      </c>
      <c r="C442" s="9" t="s">
        <v>165</v>
      </c>
    </row>
    <row r="443" spans="1:3" x14ac:dyDescent="0.3">
      <c r="A443" s="4" t="s">
        <v>223</v>
      </c>
      <c r="B443" s="6" t="s">
        <v>598</v>
      </c>
      <c r="C443" s="9" t="s">
        <v>165</v>
      </c>
    </row>
    <row r="444" spans="1:3" x14ac:dyDescent="0.3">
      <c r="A444" s="4" t="s">
        <v>225</v>
      </c>
      <c r="B444" s="6" t="s">
        <v>598</v>
      </c>
      <c r="C444" s="9" t="s">
        <v>165</v>
      </c>
    </row>
    <row r="445" spans="1:3" x14ac:dyDescent="0.3">
      <c r="A445" s="4" t="s">
        <v>304</v>
      </c>
      <c r="B445" s="6" t="s">
        <v>598</v>
      </c>
      <c r="C445" s="9" t="s">
        <v>165</v>
      </c>
    </row>
    <row r="446" spans="1:3" x14ac:dyDescent="0.3">
      <c r="A446" s="4" t="s">
        <v>306</v>
      </c>
      <c r="B446" s="6" t="s">
        <v>598</v>
      </c>
      <c r="C446" s="9" t="s">
        <v>165</v>
      </c>
    </row>
    <row r="447" spans="1:3" x14ac:dyDescent="0.3">
      <c r="A447" s="4" t="s">
        <v>307</v>
      </c>
      <c r="B447" s="6" t="s">
        <v>598</v>
      </c>
      <c r="C447" s="9" t="s">
        <v>165</v>
      </c>
    </row>
    <row r="448" spans="1:3" x14ac:dyDescent="0.3">
      <c r="A448" s="4" t="s">
        <v>305</v>
      </c>
      <c r="B448" s="6" t="s">
        <v>598</v>
      </c>
      <c r="C448" s="9" t="s">
        <v>165</v>
      </c>
    </row>
    <row r="449" spans="1:3" x14ac:dyDescent="0.3">
      <c r="A449" s="4" t="s">
        <v>428</v>
      </c>
      <c r="B449" s="6" t="s">
        <v>598</v>
      </c>
      <c r="C449" s="9" t="s">
        <v>407</v>
      </c>
    </row>
    <row r="450" spans="1:3" x14ac:dyDescent="0.3">
      <c r="A450" s="4" t="s">
        <v>16</v>
      </c>
      <c r="B450" s="4" t="s">
        <v>595</v>
      </c>
    </row>
    <row r="451" spans="1:3" x14ac:dyDescent="0.3">
      <c r="A451" s="4" t="s">
        <v>429</v>
      </c>
      <c r="B451" s="6" t="s">
        <v>598</v>
      </c>
      <c r="C451" s="9" t="s">
        <v>407</v>
      </c>
    </row>
    <row r="452" spans="1:3" x14ac:dyDescent="0.3">
      <c r="A452" s="4" t="s">
        <v>440</v>
      </c>
      <c r="B452" s="6" t="s">
        <v>598</v>
      </c>
      <c r="C452" s="9" t="s">
        <v>436</v>
      </c>
    </row>
    <row r="453" spans="1:3" x14ac:dyDescent="0.3">
      <c r="A453" s="4" t="s">
        <v>13</v>
      </c>
      <c r="B453" s="4" t="s">
        <v>595</v>
      </c>
    </row>
    <row r="454" spans="1:3" x14ac:dyDescent="0.3">
      <c r="A454" s="4" t="s">
        <v>310</v>
      </c>
      <c r="B454" s="6" t="s">
        <v>598</v>
      </c>
      <c r="C454" s="9" t="s">
        <v>165</v>
      </c>
    </row>
    <row r="455" spans="1:3" x14ac:dyDescent="0.3">
      <c r="A455" s="4" t="s">
        <v>532</v>
      </c>
      <c r="B455" s="6" t="s">
        <v>598</v>
      </c>
      <c r="C455" s="9" t="s">
        <v>465</v>
      </c>
    </row>
    <row r="456" spans="1:3" x14ac:dyDescent="0.3">
      <c r="A456" s="4" t="s">
        <v>533</v>
      </c>
      <c r="B456" s="6" t="s">
        <v>598</v>
      </c>
      <c r="C456" s="9" t="s">
        <v>465</v>
      </c>
    </row>
    <row r="457" spans="1:3" x14ac:dyDescent="0.3">
      <c r="A457" s="4" t="s">
        <v>534</v>
      </c>
      <c r="B457" s="6" t="s">
        <v>598</v>
      </c>
      <c r="C457" s="9" t="s">
        <v>465</v>
      </c>
    </row>
    <row r="458" spans="1:3" x14ac:dyDescent="0.3">
      <c r="A458" s="4" t="s">
        <v>535</v>
      </c>
      <c r="B458" s="6" t="s">
        <v>598</v>
      </c>
      <c r="C458" s="9" t="s">
        <v>465</v>
      </c>
    </row>
    <row r="459" spans="1:3" x14ac:dyDescent="0.3">
      <c r="A459" s="4" t="s">
        <v>308</v>
      </c>
      <c r="B459" s="6" t="s">
        <v>598</v>
      </c>
      <c r="C459" s="9" t="s">
        <v>165</v>
      </c>
    </row>
    <row r="460" spans="1:3" x14ac:dyDescent="0.3">
      <c r="A460" s="4" t="s">
        <v>312</v>
      </c>
      <c r="B460" s="6" t="s">
        <v>598</v>
      </c>
      <c r="C460" s="9" t="s">
        <v>165</v>
      </c>
    </row>
    <row r="461" spans="1:3" x14ac:dyDescent="0.3">
      <c r="A461" s="4" t="s">
        <v>362</v>
      </c>
      <c r="B461" s="6" t="s">
        <v>598</v>
      </c>
      <c r="C461" s="9" t="s">
        <v>353</v>
      </c>
    </row>
    <row r="462" spans="1:3" x14ac:dyDescent="0.3">
      <c r="A462" s="4" t="s">
        <v>363</v>
      </c>
      <c r="B462" s="6" t="s">
        <v>598</v>
      </c>
      <c r="C462" s="9" t="s">
        <v>353</v>
      </c>
    </row>
    <row r="463" spans="1:3" x14ac:dyDescent="0.3">
      <c r="A463" s="4" t="s">
        <v>364</v>
      </c>
      <c r="B463" s="6" t="s">
        <v>598</v>
      </c>
      <c r="C463" s="9" t="s">
        <v>353</v>
      </c>
    </row>
    <row r="464" spans="1:3" x14ac:dyDescent="0.3">
      <c r="A464" s="6" t="s">
        <v>7</v>
      </c>
      <c r="B464" s="6" t="s">
        <v>597</v>
      </c>
    </row>
    <row r="465" spans="1:3" x14ac:dyDescent="0.3">
      <c r="A465" s="6" t="s">
        <v>8</v>
      </c>
      <c r="B465" s="6" t="s">
        <v>597</v>
      </c>
    </row>
    <row r="466" spans="1:3" x14ac:dyDescent="0.3">
      <c r="A466" s="4" t="s">
        <v>311</v>
      </c>
      <c r="B466" s="6" t="s">
        <v>598</v>
      </c>
      <c r="C466" s="9" t="s">
        <v>165</v>
      </c>
    </row>
    <row r="467" spans="1:3" x14ac:dyDescent="0.3">
      <c r="A467" s="4" t="s">
        <v>309</v>
      </c>
      <c r="B467" s="6" t="s">
        <v>598</v>
      </c>
      <c r="C467" s="9" t="s">
        <v>165</v>
      </c>
    </row>
    <row r="468" spans="1:3" x14ac:dyDescent="0.3">
      <c r="A468" s="4" t="s">
        <v>71</v>
      </c>
      <c r="B468" s="4" t="s">
        <v>595</v>
      </c>
    </row>
    <row r="469" spans="1:3" x14ac:dyDescent="0.3">
      <c r="A469" s="4" t="s">
        <v>62</v>
      </c>
      <c r="B469" s="4" t="s">
        <v>595</v>
      </c>
    </row>
    <row r="470" spans="1:3" x14ac:dyDescent="0.3">
      <c r="A470" s="4" t="s">
        <v>65</v>
      </c>
      <c r="B470" s="4" t="s">
        <v>595</v>
      </c>
    </row>
    <row r="471" spans="1:3" x14ac:dyDescent="0.3">
      <c r="A471" s="4" t="s">
        <v>392</v>
      </c>
      <c r="B471" s="6" t="s">
        <v>598</v>
      </c>
      <c r="C471" s="9" t="s">
        <v>373</v>
      </c>
    </row>
    <row r="472" spans="1:3" x14ac:dyDescent="0.3">
      <c r="A472" s="7" t="s">
        <v>82</v>
      </c>
      <c r="B472" s="6" t="s">
        <v>598</v>
      </c>
      <c r="C472" s="9" t="s">
        <v>79</v>
      </c>
    </row>
    <row r="473" spans="1:3" x14ac:dyDescent="0.3">
      <c r="A473" s="4" t="s">
        <v>584</v>
      </c>
      <c r="B473" s="6" t="s">
        <v>598</v>
      </c>
      <c r="C473" s="9" t="s">
        <v>554</v>
      </c>
    </row>
    <row r="474" spans="1:3" x14ac:dyDescent="0.3">
      <c r="A474" s="4" t="s">
        <v>430</v>
      </c>
      <c r="B474" s="6" t="s">
        <v>598</v>
      </c>
      <c r="C474" s="9" t="s">
        <v>407</v>
      </c>
    </row>
    <row r="475" spans="1:3" x14ac:dyDescent="0.3">
      <c r="A475" s="4" t="s">
        <v>393</v>
      </c>
      <c r="B475" s="6" t="s">
        <v>598</v>
      </c>
      <c r="C475" s="9" t="s">
        <v>373</v>
      </c>
    </row>
    <row r="476" spans="1:3" x14ac:dyDescent="0.3">
      <c r="A476" s="4" t="s">
        <v>585</v>
      </c>
      <c r="B476" s="6" t="s">
        <v>598</v>
      </c>
      <c r="C476" s="9" t="s">
        <v>554</v>
      </c>
    </row>
    <row r="477" spans="1:3" x14ac:dyDescent="0.3">
      <c r="A477" s="4" t="s">
        <v>431</v>
      </c>
      <c r="B477" s="6" t="s">
        <v>598</v>
      </c>
      <c r="C477" s="9" t="s">
        <v>407</v>
      </c>
    </row>
    <row r="478" spans="1:3" x14ac:dyDescent="0.3">
      <c r="A478" s="4" t="s">
        <v>394</v>
      </c>
      <c r="B478" s="6" t="s">
        <v>598</v>
      </c>
      <c r="C478" s="9" t="s">
        <v>373</v>
      </c>
    </row>
    <row r="479" spans="1:3" x14ac:dyDescent="0.3">
      <c r="A479" s="4" t="s">
        <v>432</v>
      </c>
      <c r="B479" s="6" t="s">
        <v>598</v>
      </c>
      <c r="C479" s="9" t="s">
        <v>407</v>
      </c>
    </row>
    <row r="480" spans="1:3" x14ac:dyDescent="0.3">
      <c r="A480" s="4" t="s">
        <v>49</v>
      </c>
      <c r="B480" s="4" t="s">
        <v>595</v>
      </c>
    </row>
    <row r="481" spans="1:3" x14ac:dyDescent="0.3">
      <c r="A481" s="4" t="s">
        <v>406</v>
      </c>
      <c r="B481" s="6" t="s">
        <v>598</v>
      </c>
      <c r="C481" s="9" t="s">
        <v>399</v>
      </c>
    </row>
    <row r="482" spans="1:3" x14ac:dyDescent="0.3">
      <c r="A482" s="4" t="s">
        <v>17</v>
      </c>
      <c r="B482" s="4" t="s">
        <v>595</v>
      </c>
    </row>
    <row r="483" spans="1:3" x14ac:dyDescent="0.3">
      <c r="A483" s="4" t="s">
        <v>1</v>
      </c>
      <c r="B483" s="4" t="s">
        <v>597</v>
      </c>
    </row>
    <row r="484" spans="1:3" x14ac:dyDescent="0.3">
      <c r="A484" s="4" t="s">
        <v>365</v>
      </c>
      <c r="B484" s="6" t="s">
        <v>598</v>
      </c>
      <c r="C484" s="9" t="s">
        <v>353</v>
      </c>
    </row>
    <row r="485" spans="1:3" x14ac:dyDescent="0.3">
      <c r="A485" s="4" t="s">
        <v>367</v>
      </c>
      <c r="B485" s="6" t="s">
        <v>598</v>
      </c>
      <c r="C485" s="9" t="s">
        <v>353</v>
      </c>
    </row>
    <row r="486" spans="1:3" x14ac:dyDescent="0.3">
      <c r="A486" s="4" t="s">
        <v>368</v>
      </c>
      <c r="B486" s="6" t="s">
        <v>598</v>
      </c>
      <c r="C486" s="9" t="s">
        <v>353</v>
      </c>
    </row>
    <row r="487" spans="1:3" x14ac:dyDescent="0.3">
      <c r="A487" s="4" t="s">
        <v>366</v>
      </c>
      <c r="B487" s="6" t="s">
        <v>598</v>
      </c>
      <c r="C487" s="9" t="s">
        <v>353</v>
      </c>
    </row>
    <row r="488" spans="1:3" x14ac:dyDescent="0.3">
      <c r="A488" s="4" t="s">
        <v>313</v>
      </c>
      <c r="B488" s="6" t="s">
        <v>598</v>
      </c>
      <c r="C488" s="9" t="s">
        <v>165</v>
      </c>
    </row>
    <row r="489" spans="1:3" x14ac:dyDescent="0.3">
      <c r="A489" s="4" t="s">
        <v>315</v>
      </c>
      <c r="B489" s="6" t="s">
        <v>598</v>
      </c>
      <c r="C489" s="9" t="s">
        <v>165</v>
      </c>
    </row>
    <row r="490" spans="1:3" x14ac:dyDescent="0.3">
      <c r="A490" s="4" t="s">
        <v>314</v>
      </c>
      <c r="B490" s="6" t="s">
        <v>598</v>
      </c>
      <c r="C490" s="9" t="s">
        <v>165</v>
      </c>
    </row>
    <row r="491" spans="1:3" x14ac:dyDescent="0.3">
      <c r="A491" s="4" t="s">
        <v>316</v>
      </c>
      <c r="B491" s="6" t="s">
        <v>598</v>
      </c>
      <c r="C491" s="9" t="s">
        <v>165</v>
      </c>
    </row>
    <row r="492" spans="1:3" x14ac:dyDescent="0.3">
      <c r="A492" s="4" t="s">
        <v>536</v>
      </c>
      <c r="B492" s="6" t="s">
        <v>598</v>
      </c>
      <c r="C492" s="9" t="s">
        <v>465</v>
      </c>
    </row>
    <row r="493" spans="1:3" x14ac:dyDescent="0.3">
      <c r="A493" s="4" t="s">
        <v>537</v>
      </c>
      <c r="B493" s="6" t="s">
        <v>598</v>
      </c>
      <c r="C493" s="9" t="s">
        <v>465</v>
      </c>
    </row>
    <row r="494" spans="1:3" x14ac:dyDescent="0.3">
      <c r="A494" s="4" t="s">
        <v>21</v>
      </c>
      <c r="B494" s="4" t="s">
        <v>595</v>
      </c>
    </row>
    <row r="495" spans="1:3" x14ac:dyDescent="0.3">
      <c r="A495" s="4" t="s">
        <v>395</v>
      </c>
      <c r="B495" s="6" t="s">
        <v>598</v>
      </c>
      <c r="C495" s="9" t="s">
        <v>373</v>
      </c>
    </row>
    <row r="496" spans="1:3" x14ac:dyDescent="0.3">
      <c r="A496" s="4" t="s">
        <v>433</v>
      </c>
      <c r="B496" s="6" t="s">
        <v>598</v>
      </c>
      <c r="C496" s="9" t="s">
        <v>407</v>
      </c>
    </row>
    <row r="497" spans="1:3" x14ac:dyDescent="0.3">
      <c r="A497" s="4" t="s">
        <v>396</v>
      </c>
      <c r="B497" s="6" t="s">
        <v>598</v>
      </c>
      <c r="C497" s="9" t="s">
        <v>373</v>
      </c>
    </row>
    <row r="498" spans="1:3" x14ac:dyDescent="0.3">
      <c r="A498" s="4" t="s">
        <v>161</v>
      </c>
      <c r="B498" s="6" t="s">
        <v>598</v>
      </c>
      <c r="C498" s="9" t="s">
        <v>85</v>
      </c>
    </row>
    <row r="499" spans="1:3" x14ac:dyDescent="0.3">
      <c r="A499" s="4" t="s">
        <v>163</v>
      </c>
      <c r="B499" s="6" t="s">
        <v>598</v>
      </c>
      <c r="C499" s="9" t="s">
        <v>85</v>
      </c>
    </row>
    <row r="500" spans="1:3" x14ac:dyDescent="0.3">
      <c r="A500" s="4" t="s">
        <v>164</v>
      </c>
      <c r="B500" s="6" t="s">
        <v>598</v>
      </c>
      <c r="C500" s="9" t="s">
        <v>85</v>
      </c>
    </row>
    <row r="501" spans="1:3" x14ac:dyDescent="0.3">
      <c r="A501" s="4" t="s">
        <v>463</v>
      </c>
      <c r="B501" s="6" t="s">
        <v>598</v>
      </c>
      <c r="C501" s="9" t="s">
        <v>442</v>
      </c>
    </row>
    <row r="502" spans="1:3" x14ac:dyDescent="0.3">
      <c r="A502" s="4" t="s">
        <v>464</v>
      </c>
      <c r="B502" s="6" t="s">
        <v>598</v>
      </c>
      <c r="C502" s="9" t="s">
        <v>442</v>
      </c>
    </row>
    <row r="503" spans="1:3" x14ac:dyDescent="0.3">
      <c r="A503" s="4" t="s">
        <v>162</v>
      </c>
      <c r="B503" s="6" t="s">
        <v>598</v>
      </c>
      <c r="C503" s="9" t="s">
        <v>85</v>
      </c>
    </row>
    <row r="504" spans="1:3" x14ac:dyDescent="0.3">
      <c r="A504" s="4" t="s">
        <v>317</v>
      </c>
      <c r="B504" s="6" t="s">
        <v>598</v>
      </c>
      <c r="C504" s="9" t="s">
        <v>165</v>
      </c>
    </row>
    <row r="505" spans="1:3" x14ac:dyDescent="0.3">
      <c r="A505" s="4" t="s">
        <v>319</v>
      </c>
      <c r="B505" s="6" t="s">
        <v>598</v>
      </c>
      <c r="C505" s="9" t="s">
        <v>165</v>
      </c>
    </row>
    <row r="506" spans="1:3" x14ac:dyDescent="0.3">
      <c r="A506" s="4" t="s">
        <v>318</v>
      </c>
      <c r="B506" s="6" t="s">
        <v>598</v>
      </c>
      <c r="C506" s="9" t="s">
        <v>165</v>
      </c>
    </row>
    <row r="507" spans="1:3" x14ac:dyDescent="0.3">
      <c r="A507" s="4" t="s">
        <v>320</v>
      </c>
      <c r="B507" s="6" t="s">
        <v>598</v>
      </c>
      <c r="C507" s="9" t="s">
        <v>165</v>
      </c>
    </row>
    <row r="508" spans="1:3" x14ac:dyDescent="0.3">
      <c r="A508" s="4" t="s">
        <v>538</v>
      </c>
      <c r="B508" s="6" t="s">
        <v>598</v>
      </c>
      <c r="C508" s="9" t="s">
        <v>465</v>
      </c>
    </row>
    <row r="509" spans="1:3" x14ac:dyDescent="0.3">
      <c r="A509" s="4" t="s">
        <v>539</v>
      </c>
      <c r="B509" s="6" t="s">
        <v>598</v>
      </c>
      <c r="C509" s="9" t="s">
        <v>465</v>
      </c>
    </row>
    <row r="510" spans="1:3" x14ac:dyDescent="0.3">
      <c r="A510" s="4" t="s">
        <v>321</v>
      </c>
      <c r="B510" s="6" t="s">
        <v>598</v>
      </c>
      <c r="C510" s="9" t="s">
        <v>165</v>
      </c>
    </row>
    <row r="511" spans="1:3" x14ac:dyDescent="0.3">
      <c r="A511" s="4" t="s">
        <v>323</v>
      </c>
      <c r="B511" s="6" t="s">
        <v>598</v>
      </c>
      <c r="C511" s="9" t="s">
        <v>165</v>
      </c>
    </row>
    <row r="512" spans="1:3" x14ac:dyDescent="0.3">
      <c r="A512" s="4" t="s">
        <v>322</v>
      </c>
      <c r="B512" s="6" t="s">
        <v>598</v>
      </c>
      <c r="C512" s="9" t="s">
        <v>165</v>
      </c>
    </row>
    <row r="513" spans="1:3" x14ac:dyDescent="0.3">
      <c r="A513" s="4" t="s">
        <v>324</v>
      </c>
      <c r="B513" s="6" t="s">
        <v>598</v>
      </c>
      <c r="C513" s="9" t="s">
        <v>165</v>
      </c>
    </row>
    <row r="514" spans="1:3" x14ac:dyDescent="0.3">
      <c r="A514" s="4" t="s">
        <v>325</v>
      </c>
      <c r="B514" s="6" t="s">
        <v>598</v>
      </c>
      <c r="C514" s="9" t="s">
        <v>165</v>
      </c>
    </row>
    <row r="515" spans="1:3" x14ac:dyDescent="0.3">
      <c r="A515" s="4" t="s">
        <v>327</v>
      </c>
      <c r="B515" s="6" t="s">
        <v>598</v>
      </c>
      <c r="C515" s="9" t="s">
        <v>165</v>
      </c>
    </row>
    <row r="516" spans="1:3" x14ac:dyDescent="0.3">
      <c r="A516" s="4" t="s">
        <v>328</v>
      </c>
      <c r="B516" s="6" t="s">
        <v>598</v>
      </c>
      <c r="C516" s="9" t="s">
        <v>165</v>
      </c>
    </row>
    <row r="517" spans="1:3" x14ac:dyDescent="0.3">
      <c r="A517" s="4" t="s">
        <v>326</v>
      </c>
      <c r="B517" s="6" t="s">
        <v>598</v>
      </c>
      <c r="C517" s="9" t="s">
        <v>165</v>
      </c>
    </row>
    <row r="518" spans="1:3" x14ac:dyDescent="0.3">
      <c r="A518" s="4" t="s">
        <v>540</v>
      </c>
      <c r="B518" s="6" t="s">
        <v>598</v>
      </c>
      <c r="C518" s="9" t="s">
        <v>465</v>
      </c>
    </row>
    <row r="519" spans="1:3" x14ac:dyDescent="0.3">
      <c r="A519" s="4" t="s">
        <v>541</v>
      </c>
      <c r="B519" s="6" t="s">
        <v>598</v>
      </c>
      <c r="C519" s="9" t="s">
        <v>465</v>
      </c>
    </row>
    <row r="520" spans="1:3" x14ac:dyDescent="0.3">
      <c r="A520" s="4" t="s">
        <v>20</v>
      </c>
      <c r="B520" s="4" t="s">
        <v>595</v>
      </c>
    </row>
    <row r="521" spans="1:3" x14ac:dyDescent="0.3">
      <c r="A521" s="4" t="s">
        <v>369</v>
      </c>
      <c r="B521" s="6" t="s">
        <v>598</v>
      </c>
      <c r="C521" s="9" t="s">
        <v>353</v>
      </c>
    </row>
    <row r="522" spans="1:3" x14ac:dyDescent="0.3">
      <c r="A522" s="4" t="s">
        <v>371</v>
      </c>
      <c r="B522" s="6" t="s">
        <v>598</v>
      </c>
      <c r="C522" s="9" t="s">
        <v>353</v>
      </c>
    </row>
    <row r="523" spans="1:3" x14ac:dyDescent="0.3">
      <c r="A523" s="4" t="s">
        <v>587</v>
      </c>
      <c r="B523" s="6" t="s">
        <v>598</v>
      </c>
      <c r="C523" s="9" t="s">
        <v>554</v>
      </c>
    </row>
    <row r="524" spans="1:3" x14ac:dyDescent="0.3">
      <c r="A524" s="4" t="s">
        <v>586</v>
      </c>
      <c r="B524" s="6" t="s">
        <v>598</v>
      </c>
      <c r="C524" s="9" t="s">
        <v>554</v>
      </c>
    </row>
    <row r="525" spans="1:3" x14ac:dyDescent="0.3">
      <c r="A525" s="4" t="s">
        <v>372</v>
      </c>
      <c r="B525" s="6" t="s">
        <v>598</v>
      </c>
      <c r="C525" s="9" t="s">
        <v>353</v>
      </c>
    </row>
    <row r="526" spans="1:3" x14ac:dyDescent="0.3">
      <c r="A526" s="4" t="s">
        <v>370</v>
      </c>
      <c r="B526" s="6" t="s">
        <v>598</v>
      </c>
      <c r="C526" s="9" t="s">
        <v>353</v>
      </c>
    </row>
    <row r="527" spans="1:3" x14ac:dyDescent="0.3">
      <c r="A527" s="4" t="s">
        <v>542</v>
      </c>
      <c r="B527" s="6" t="s">
        <v>598</v>
      </c>
      <c r="C527" s="9" t="s">
        <v>465</v>
      </c>
    </row>
    <row r="528" spans="1:3" x14ac:dyDescent="0.3">
      <c r="A528" s="4" t="s">
        <v>543</v>
      </c>
      <c r="B528" s="6" t="s">
        <v>598</v>
      </c>
      <c r="C528" s="9" t="s">
        <v>465</v>
      </c>
    </row>
    <row r="529" spans="1:3" x14ac:dyDescent="0.3">
      <c r="A529" s="4" t="s">
        <v>545</v>
      </c>
      <c r="B529" s="6" t="s">
        <v>598</v>
      </c>
      <c r="C529" s="9" t="s">
        <v>465</v>
      </c>
    </row>
    <row r="530" spans="1:3" x14ac:dyDescent="0.3">
      <c r="A530" s="4" t="s">
        <v>329</v>
      </c>
      <c r="B530" s="6" t="s">
        <v>598</v>
      </c>
      <c r="C530" s="9" t="s">
        <v>165</v>
      </c>
    </row>
    <row r="531" spans="1:3" x14ac:dyDescent="0.3">
      <c r="A531" s="4" t="s">
        <v>331</v>
      </c>
      <c r="B531" s="6" t="s">
        <v>598</v>
      </c>
      <c r="C531" s="9" t="s">
        <v>165</v>
      </c>
    </row>
    <row r="532" spans="1:3" x14ac:dyDescent="0.3">
      <c r="A532" s="4" t="s">
        <v>330</v>
      </c>
      <c r="B532" s="6" t="s">
        <v>598</v>
      </c>
      <c r="C532" s="9" t="s">
        <v>165</v>
      </c>
    </row>
    <row r="533" spans="1:3" x14ac:dyDescent="0.3">
      <c r="A533" s="4" t="s">
        <v>332</v>
      </c>
      <c r="B533" s="6" t="s">
        <v>598</v>
      </c>
      <c r="C533" s="9" t="s">
        <v>165</v>
      </c>
    </row>
    <row r="534" spans="1:3" x14ac:dyDescent="0.3">
      <c r="A534" s="4" t="s">
        <v>544</v>
      </c>
      <c r="B534" s="6" t="s">
        <v>598</v>
      </c>
      <c r="C534" s="9" t="s">
        <v>465</v>
      </c>
    </row>
    <row r="535" spans="1:3" x14ac:dyDescent="0.3">
      <c r="A535" s="4" t="s">
        <v>547</v>
      </c>
      <c r="B535" s="6" t="s">
        <v>598</v>
      </c>
      <c r="C535" s="9" t="s">
        <v>465</v>
      </c>
    </row>
    <row r="536" spans="1:3" x14ac:dyDescent="0.3">
      <c r="A536" s="4" t="s">
        <v>546</v>
      </c>
      <c r="B536" s="6" t="s">
        <v>598</v>
      </c>
      <c r="C536" s="9" t="s">
        <v>465</v>
      </c>
    </row>
    <row r="537" spans="1:3" x14ac:dyDescent="0.3">
      <c r="A537" s="4" t="s">
        <v>72</v>
      </c>
      <c r="B537" s="4" t="s">
        <v>595</v>
      </c>
    </row>
    <row r="538" spans="1:3" x14ac:dyDescent="0.3">
      <c r="A538" s="4" t="s">
        <v>63</v>
      </c>
      <c r="B538" s="4" t="s">
        <v>595</v>
      </c>
    </row>
    <row r="539" spans="1:3" x14ac:dyDescent="0.3">
      <c r="A539" s="4" t="s">
        <v>66</v>
      </c>
      <c r="B539" s="4" t="s">
        <v>595</v>
      </c>
    </row>
    <row r="540" spans="1:3" x14ac:dyDescent="0.3">
      <c r="A540" s="4" t="s">
        <v>333</v>
      </c>
      <c r="B540" s="6" t="s">
        <v>598</v>
      </c>
      <c r="C540" s="9" t="s">
        <v>165</v>
      </c>
    </row>
    <row r="541" spans="1:3" x14ac:dyDescent="0.3">
      <c r="A541" s="4" t="s">
        <v>336</v>
      </c>
      <c r="B541" s="6" t="s">
        <v>598</v>
      </c>
      <c r="C541" s="9" t="s">
        <v>165</v>
      </c>
    </row>
    <row r="542" spans="1:3" x14ac:dyDescent="0.3">
      <c r="A542" s="4" t="s">
        <v>548</v>
      </c>
      <c r="B542" s="6" t="s">
        <v>598</v>
      </c>
      <c r="C542" s="9" t="s">
        <v>465</v>
      </c>
    </row>
    <row r="543" spans="1:3" x14ac:dyDescent="0.3">
      <c r="A543" s="4" t="s">
        <v>334</v>
      </c>
      <c r="B543" s="6" t="s">
        <v>598</v>
      </c>
      <c r="C543" s="9" t="s">
        <v>165</v>
      </c>
    </row>
    <row r="544" spans="1:3" x14ac:dyDescent="0.3">
      <c r="A544" s="4" t="s">
        <v>335</v>
      </c>
      <c r="B544" s="6" t="s">
        <v>598</v>
      </c>
      <c r="C544" s="9" t="s">
        <v>165</v>
      </c>
    </row>
    <row r="545" spans="1:3" x14ac:dyDescent="0.3">
      <c r="A545" s="4" t="s">
        <v>549</v>
      </c>
      <c r="B545" s="6" t="s">
        <v>598</v>
      </c>
      <c r="C545" s="9" t="s">
        <v>465</v>
      </c>
    </row>
    <row r="546" spans="1:3" x14ac:dyDescent="0.3">
      <c r="A546" s="4" t="s">
        <v>588</v>
      </c>
      <c r="B546" s="6" t="s">
        <v>598</v>
      </c>
      <c r="C546" s="9" t="s">
        <v>554</v>
      </c>
    </row>
    <row r="547" spans="1:3" x14ac:dyDescent="0.3">
      <c r="A547" s="4" t="s">
        <v>589</v>
      </c>
      <c r="B547" s="6" t="s">
        <v>598</v>
      </c>
      <c r="C547" s="9" t="s">
        <v>554</v>
      </c>
    </row>
    <row r="548" spans="1:3" x14ac:dyDescent="0.3">
      <c r="A548" s="4" t="s">
        <v>434</v>
      </c>
      <c r="B548" s="6" t="s">
        <v>598</v>
      </c>
      <c r="C548" s="9" t="s">
        <v>407</v>
      </c>
    </row>
    <row r="549" spans="1:3" x14ac:dyDescent="0.3">
      <c r="A549" s="4" t="s">
        <v>435</v>
      </c>
      <c r="B549" s="6" t="s">
        <v>598</v>
      </c>
      <c r="C549" s="9" t="s">
        <v>407</v>
      </c>
    </row>
    <row r="550" spans="1:3" x14ac:dyDescent="0.3">
      <c r="A550" s="4" t="s">
        <v>590</v>
      </c>
      <c r="B550" s="6" t="s">
        <v>598</v>
      </c>
      <c r="C550" s="9" t="s">
        <v>554</v>
      </c>
    </row>
    <row r="551" spans="1:3" x14ac:dyDescent="0.3">
      <c r="A551" s="4" t="s">
        <v>591</v>
      </c>
      <c r="B551" s="6" t="s">
        <v>598</v>
      </c>
      <c r="C551" s="9" t="s">
        <v>554</v>
      </c>
    </row>
    <row r="552" spans="1:3" x14ac:dyDescent="0.3">
      <c r="A552" s="4" t="s">
        <v>38</v>
      </c>
      <c r="B552" s="4" t="s">
        <v>595</v>
      </c>
    </row>
    <row r="553" spans="1:3" x14ac:dyDescent="0.3">
      <c r="A553" s="4" t="s">
        <v>39</v>
      </c>
      <c r="B553" s="4" t="s">
        <v>595</v>
      </c>
    </row>
    <row r="554" spans="1:3" x14ac:dyDescent="0.3">
      <c r="A554" s="4" t="s">
        <v>397</v>
      </c>
      <c r="B554" s="6" t="s">
        <v>598</v>
      </c>
      <c r="C554" s="9" t="s">
        <v>373</v>
      </c>
    </row>
    <row r="555" spans="1:3" x14ac:dyDescent="0.3">
      <c r="A555" s="4" t="s">
        <v>30</v>
      </c>
      <c r="B555" s="4" t="s">
        <v>595</v>
      </c>
    </row>
    <row r="556" spans="1:3" x14ac:dyDescent="0.3">
      <c r="A556" s="4" t="s">
        <v>337</v>
      </c>
      <c r="B556" s="6" t="s">
        <v>598</v>
      </c>
      <c r="C556" s="9" t="s">
        <v>165</v>
      </c>
    </row>
    <row r="557" spans="1:3" x14ac:dyDescent="0.3">
      <c r="A557" s="4" t="s">
        <v>339</v>
      </c>
      <c r="B557" s="6" t="s">
        <v>598</v>
      </c>
      <c r="C557" s="9" t="s">
        <v>165</v>
      </c>
    </row>
    <row r="558" spans="1:3" x14ac:dyDescent="0.3">
      <c r="A558" s="4" t="s">
        <v>340</v>
      </c>
      <c r="B558" s="6" t="s">
        <v>598</v>
      </c>
      <c r="C558" s="9" t="s">
        <v>165</v>
      </c>
    </row>
    <row r="559" spans="1:3" x14ac:dyDescent="0.3">
      <c r="A559" s="4" t="s">
        <v>550</v>
      </c>
      <c r="B559" s="6" t="s">
        <v>598</v>
      </c>
      <c r="C559" s="9" t="s">
        <v>465</v>
      </c>
    </row>
    <row r="560" spans="1:3" x14ac:dyDescent="0.3">
      <c r="A560" s="4" t="s">
        <v>551</v>
      </c>
      <c r="B560" s="6" t="s">
        <v>598</v>
      </c>
      <c r="C560" s="9" t="s">
        <v>465</v>
      </c>
    </row>
    <row r="561" spans="1:3" x14ac:dyDescent="0.3">
      <c r="A561" s="4" t="s">
        <v>338</v>
      </c>
      <c r="B561" s="6" t="s">
        <v>598</v>
      </c>
      <c r="C561" s="9" t="s">
        <v>165</v>
      </c>
    </row>
    <row r="562" spans="1:3" x14ac:dyDescent="0.3">
      <c r="A562" s="4" t="s">
        <v>441</v>
      </c>
      <c r="B562" s="6" t="s">
        <v>598</v>
      </c>
      <c r="C562" s="9" t="s">
        <v>436</v>
      </c>
    </row>
    <row r="563" spans="1:3" x14ac:dyDescent="0.3">
      <c r="A563" s="4" t="s">
        <v>54</v>
      </c>
      <c r="B563" s="4" t="s">
        <v>595</v>
      </c>
    </row>
    <row r="564" spans="1:3" x14ac:dyDescent="0.3">
      <c r="A564" s="4" t="s">
        <v>552</v>
      </c>
      <c r="B564" s="6" t="s">
        <v>598</v>
      </c>
      <c r="C564" s="9" t="s">
        <v>465</v>
      </c>
    </row>
    <row r="565" spans="1:3" x14ac:dyDescent="0.3">
      <c r="A565" s="4" t="s">
        <v>553</v>
      </c>
      <c r="B565" s="6" t="s">
        <v>598</v>
      </c>
      <c r="C565" s="9" t="s">
        <v>465</v>
      </c>
    </row>
    <row r="566" spans="1:3" x14ac:dyDescent="0.3">
      <c r="A566" s="4" t="s">
        <v>398</v>
      </c>
      <c r="B566" s="6" t="s">
        <v>598</v>
      </c>
      <c r="C566" s="9" t="s">
        <v>373</v>
      </c>
    </row>
    <row r="567" spans="1:3" x14ac:dyDescent="0.3">
      <c r="A567" s="7" t="s">
        <v>83</v>
      </c>
      <c r="B567" s="6" t="s">
        <v>598</v>
      </c>
      <c r="C567" s="9" t="s">
        <v>79</v>
      </c>
    </row>
    <row r="568" spans="1:3" x14ac:dyDescent="0.3">
      <c r="A568" s="4" t="s">
        <v>341</v>
      </c>
      <c r="B568" s="6" t="s">
        <v>598</v>
      </c>
      <c r="C568" s="9" t="s">
        <v>165</v>
      </c>
    </row>
    <row r="569" spans="1:3" x14ac:dyDescent="0.3">
      <c r="A569" s="4" t="s">
        <v>343</v>
      </c>
      <c r="B569" s="6" t="s">
        <v>598</v>
      </c>
      <c r="C569" s="9" t="s">
        <v>165</v>
      </c>
    </row>
    <row r="570" spans="1:3" x14ac:dyDescent="0.3">
      <c r="A570" s="4" t="s">
        <v>342</v>
      </c>
      <c r="B570" s="6" t="s">
        <v>598</v>
      </c>
      <c r="C570" s="9" t="s">
        <v>165</v>
      </c>
    </row>
    <row r="571" spans="1:3" x14ac:dyDescent="0.3">
      <c r="A571" s="4" t="s">
        <v>344</v>
      </c>
      <c r="B571" s="6" t="s">
        <v>598</v>
      </c>
      <c r="C571" s="9" t="s">
        <v>165</v>
      </c>
    </row>
    <row r="572" spans="1:3" x14ac:dyDescent="0.3">
      <c r="A572" s="4" t="s">
        <v>345</v>
      </c>
      <c r="B572" s="6" t="s">
        <v>598</v>
      </c>
      <c r="C572" s="9" t="s">
        <v>165</v>
      </c>
    </row>
    <row r="573" spans="1:3" x14ac:dyDescent="0.3">
      <c r="A573" s="4" t="s">
        <v>347</v>
      </c>
      <c r="B573" s="6" t="s">
        <v>598</v>
      </c>
      <c r="C573" s="9" t="s">
        <v>165</v>
      </c>
    </row>
    <row r="574" spans="1:3" x14ac:dyDescent="0.3">
      <c r="A574" s="4" t="s">
        <v>348</v>
      </c>
      <c r="B574" s="6" t="s">
        <v>598</v>
      </c>
      <c r="C574" s="9" t="s">
        <v>165</v>
      </c>
    </row>
    <row r="575" spans="1:3" x14ac:dyDescent="0.3">
      <c r="A575" s="4" t="s">
        <v>346</v>
      </c>
      <c r="B575" s="6" t="s">
        <v>598</v>
      </c>
      <c r="C575" s="9" t="s">
        <v>165</v>
      </c>
    </row>
    <row r="576" spans="1:3" x14ac:dyDescent="0.3">
      <c r="A576" s="4" t="s">
        <v>351</v>
      </c>
      <c r="B576" s="6" t="s">
        <v>598</v>
      </c>
      <c r="C576" s="9" t="s">
        <v>165</v>
      </c>
    </row>
    <row r="577" spans="1:3" x14ac:dyDescent="0.3">
      <c r="A577" s="4" t="s">
        <v>350</v>
      </c>
      <c r="B577" s="6" t="s">
        <v>598</v>
      </c>
      <c r="C577" s="9" t="s">
        <v>165</v>
      </c>
    </row>
    <row r="578" spans="1:3" x14ac:dyDescent="0.3">
      <c r="A578" s="4" t="s">
        <v>349</v>
      </c>
      <c r="B578" s="6" t="s">
        <v>598</v>
      </c>
      <c r="C578" s="9" t="s">
        <v>165</v>
      </c>
    </row>
    <row r="579" spans="1:3" x14ac:dyDescent="0.3">
      <c r="A579" s="4" t="s">
        <v>352</v>
      </c>
      <c r="B579" s="6" t="s">
        <v>598</v>
      </c>
      <c r="C579" s="9" t="s">
        <v>165</v>
      </c>
    </row>
    <row r="580" spans="1:3" x14ac:dyDescent="0.3">
      <c r="A580" s="7" t="s">
        <v>84</v>
      </c>
      <c r="B580" s="6" t="s">
        <v>598</v>
      </c>
      <c r="C580" s="9" t="s">
        <v>79</v>
      </c>
    </row>
  </sheetData>
  <sortState ref="A1:C580">
    <sortCondition ref="A1:A5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hedges-gc</vt:lpstr>
      <vt:lpstr>hedges-ic</vt:lpstr>
      <vt:lpstr>overall</vt:lpstr>
      <vt:lpstr>sources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Ebert, F.</dc:creator>
  <cp:lastModifiedBy>Ebert, F.</cp:lastModifiedBy>
  <dcterms:created xsi:type="dcterms:W3CDTF">2017-04-18T12:15:43Z</dcterms:created>
  <dcterms:modified xsi:type="dcterms:W3CDTF">2017-04-19T09:38:09Z</dcterms:modified>
</cp:coreProperties>
</file>