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"/>
    </mc:Choice>
  </mc:AlternateContent>
  <xr:revisionPtr revIDLastSave="1089" documentId="11_FCC9E17DDF51C54A1A3D9BFC69DB0C4BF401B41C" xr6:coauthVersionLast="47" xr6:coauthVersionMax="47" xr10:uidLastSave="{8AC1B661-39A2-417C-8ADB-EB4069B0300D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AA16" i="1" s="1"/>
  <c r="Y15" i="1"/>
  <c r="AA15" i="1" s="1"/>
  <c r="E37" i="1"/>
  <c r="G37" i="1" s="1"/>
  <c r="E43" i="1"/>
  <c r="O75" i="1"/>
  <c r="G36" i="1"/>
  <c r="O80" i="1" l="1"/>
  <c r="O79" i="1"/>
  <c r="O78" i="1"/>
  <c r="O76" i="1"/>
  <c r="O74" i="1"/>
  <c r="O73" i="1"/>
  <c r="O72" i="1"/>
  <c r="O64" i="1"/>
  <c r="E77" i="1"/>
  <c r="E47" i="1"/>
  <c r="E48" i="1"/>
  <c r="E49" i="1"/>
  <c r="G49" i="1" s="1"/>
  <c r="E51" i="1"/>
  <c r="E53" i="1"/>
  <c r="E54" i="1"/>
  <c r="E55" i="1"/>
  <c r="E59" i="1"/>
  <c r="E73" i="1"/>
  <c r="E74" i="1"/>
  <c r="E75" i="1"/>
  <c r="E76" i="1"/>
  <c r="E91" i="1"/>
  <c r="G91" i="1" s="1"/>
  <c r="E92" i="1"/>
  <c r="G92" i="1" s="1"/>
  <c r="E93" i="1"/>
  <c r="G93" i="1" s="1"/>
  <c r="E94" i="1"/>
  <c r="G94" i="1" s="1"/>
  <c r="E99" i="1"/>
  <c r="E95" i="1"/>
  <c r="G95" i="1" s="1"/>
  <c r="E89" i="1"/>
  <c r="E88" i="1"/>
  <c r="E87" i="1"/>
  <c r="E86" i="1"/>
  <c r="E85" i="1"/>
  <c r="E84" i="1"/>
  <c r="E83" i="1"/>
  <c r="E82" i="1"/>
  <c r="E81" i="1"/>
  <c r="E80" i="1"/>
  <c r="E79" i="1"/>
  <c r="E78" i="1"/>
  <c r="E72" i="1"/>
  <c r="E71" i="1"/>
  <c r="E70" i="1"/>
  <c r="E69" i="1"/>
  <c r="E68" i="1"/>
  <c r="E67" i="1"/>
  <c r="E66" i="1"/>
  <c r="E65" i="1"/>
  <c r="E64" i="1"/>
  <c r="G64" i="1" s="1"/>
  <c r="E63" i="1"/>
  <c r="E62" i="1"/>
  <c r="E61" i="1"/>
  <c r="E60" i="1"/>
  <c r="E58" i="1"/>
  <c r="E57" i="1"/>
  <c r="E56" i="1"/>
  <c r="E52" i="1"/>
  <c r="E50" i="1"/>
  <c r="E45" i="1"/>
  <c r="E21" i="1"/>
  <c r="E42" i="1"/>
  <c r="E40" i="1"/>
  <c r="E39" i="1"/>
  <c r="E38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97" i="1"/>
  <c r="E12" i="1"/>
  <c r="E6" i="1"/>
  <c r="E5" i="1"/>
  <c r="E11" i="1"/>
  <c r="E10" i="1"/>
  <c r="E9" i="1"/>
  <c r="E8" i="1"/>
  <c r="O66" i="1"/>
  <c r="O65" i="1"/>
  <c r="O81" i="1" l="1"/>
  <c r="O67" i="1"/>
  <c r="O13" i="1"/>
  <c r="G10" i="1"/>
  <c r="G72" i="1"/>
  <c r="O58" i="1"/>
  <c r="G42" i="1"/>
  <c r="G40" i="1"/>
  <c r="G41" i="1"/>
  <c r="G43" i="1" l="1"/>
  <c r="G99" i="1"/>
  <c r="G39" i="1"/>
  <c r="O56" i="1"/>
  <c r="O54" i="1"/>
  <c r="G33" i="1" l="1"/>
  <c r="O43" i="1"/>
  <c r="O42" i="1"/>
  <c r="O41" i="1"/>
  <c r="O24" i="1"/>
  <c r="G79" i="1"/>
  <c r="G80" i="1"/>
  <c r="G78" i="1"/>
  <c r="G77" i="1"/>
  <c r="G76" i="1"/>
  <c r="G75" i="1"/>
  <c r="G74" i="1"/>
  <c r="G73" i="1"/>
  <c r="O32" i="1"/>
  <c r="O28" i="1"/>
  <c r="O29" i="1"/>
  <c r="G5" i="1"/>
  <c r="O16" i="1"/>
  <c r="O8" i="1"/>
  <c r="O7" i="1"/>
  <c r="O34" i="1"/>
  <c r="O33" i="1"/>
  <c r="O31" i="1"/>
  <c r="O30" i="1"/>
  <c r="O27" i="1"/>
  <c r="O25" i="1"/>
  <c r="O23" i="1"/>
  <c r="O22" i="1"/>
  <c r="O20" i="1"/>
  <c r="O19" i="1"/>
  <c r="O15" i="1"/>
  <c r="O14" i="1"/>
  <c r="O12" i="1"/>
  <c r="O11" i="1"/>
  <c r="O10" i="1"/>
  <c r="O9" i="1"/>
  <c r="O5" i="1"/>
  <c r="G35" i="1"/>
  <c r="G34" i="1"/>
  <c r="G45" i="1"/>
  <c r="G32" i="1"/>
  <c r="O17" i="1"/>
  <c r="G38" i="1" l="1"/>
  <c r="G67" i="1" l="1"/>
  <c r="G30" i="1" l="1"/>
  <c r="G71" i="1" l="1"/>
  <c r="G62" i="1"/>
  <c r="G60" i="1"/>
  <c r="G56" i="1"/>
  <c r="G68" i="1"/>
  <c r="G66" i="1"/>
  <c r="G65" i="1"/>
  <c r="G63" i="1"/>
  <c r="G55" i="1"/>
  <c r="G61" i="1"/>
  <c r="G58" i="1"/>
  <c r="G59" i="1"/>
  <c r="G57" i="1"/>
  <c r="O35" i="1" l="1"/>
  <c r="G89" i="1"/>
  <c r="G88" i="1"/>
  <c r="G87" i="1"/>
  <c r="G86" i="1"/>
  <c r="G85" i="1"/>
  <c r="G84" i="1"/>
  <c r="G83" i="1"/>
  <c r="G82" i="1"/>
  <c r="G81" i="1"/>
  <c r="O45" i="1"/>
  <c r="O44" i="1"/>
  <c r="G70" i="1"/>
  <c r="G69" i="1"/>
  <c r="G54" i="1"/>
  <c r="O18" i="1"/>
  <c r="O36" i="1" s="1"/>
  <c r="G31" i="1"/>
  <c r="G29" i="1"/>
  <c r="G28" i="1"/>
  <c r="G53" i="1"/>
  <c r="G52" i="1"/>
  <c r="G51" i="1"/>
  <c r="G50" i="1"/>
  <c r="G48" i="1"/>
  <c r="G4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7" i="1"/>
  <c r="G12" i="1"/>
  <c r="G11" i="1"/>
  <c r="O6" i="1"/>
  <c r="G9" i="1"/>
  <c r="G8" i="1"/>
  <c r="G6" i="1"/>
  <c r="G100" i="1" l="1"/>
  <c r="G101" i="1"/>
  <c r="G102" i="1" s="1"/>
  <c r="O49" i="1"/>
</calcChain>
</file>

<file path=xl/sharedStrings.xml><?xml version="1.0" encoding="utf-8"?>
<sst xmlns="http://schemas.openxmlformats.org/spreadsheetml/2006/main" count="503" uniqueCount="325">
  <si>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</si>
  <si>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</si>
  <si>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</si>
  <si>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</si>
  <si>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</si>
  <si>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</si>
  <si>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</si>
  <si>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</si>
  <si>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</si>
  <si>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</si>
  <si>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</si>
  <si>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</si>
  <si>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</si>
  <si>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</si>
  <si>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</si>
  <si>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</si>
  <si>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</si>
  <si>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</si>
  <si>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</si>
  <si>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</si>
  <si>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</si>
  <si>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</si>
  <si>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</si>
  <si>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</si>
  <si>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</si>
  <si>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</si>
  <si>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</si>
  <si>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</si>
  <si>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</si>
  <si>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</si>
  <si>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</si>
  <si>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</si>
  <si>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</si>
  <si>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</si>
  <si>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</si>
  <si>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</si>
  <si>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</si>
  <si>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</si>
  <si>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</si>
  <si>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</si>
  <si>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</si>
  <si>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</si>
  <si>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</si>
  <si>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</si>
  <si>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</si>
  <si>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</si>
  <si>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</si>
  <si>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</si>
  <si>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</si>
  <si>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</si>
  <si>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</si>
  <si>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</si>
  <si>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</si>
  <si>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</si>
  <si>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</si>
  <si>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</si>
  <si>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</si>
  <si>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</si>
  <si>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</si>
  <si>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</si>
  <si>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</si>
  <si>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</si>
  <si>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</si>
  <si>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</si>
  <si>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</si>
  <si>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</si>
  <si>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</si>
  <si>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</si>
  <si>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</si>
  <si>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</si>
  <si>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</si>
  <si>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</si>
  <si>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</si>
  <si>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</si>
  <si>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</si>
  <si>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</si>
  <si>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</si>
  <si>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</si>
  <si>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</si>
  <si>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</si>
  <si>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</si>
  <si>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</si>
  <si>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</si>
  <si>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</si>
  <si>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</si>
  <si>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</si>
  <si>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</si>
  <si>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</si>
  <si>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</si>
  <si>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</si>
  <si>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</si>
  <si>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</si>
  <si>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</si>
  <si>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</si>
  <si>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</si>
  <si>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</si>
  <si>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</si>
  <si>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</si>
  <si>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</si>
  <si>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</si>
  <si>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</si>
  <si>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</si>
  <si>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</si>
  <si>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</si>
  <si>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</si>
  <si>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</si>
  <si>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</si>
  <si>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</si>
  <si>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</si>
  <si>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</si>
  <si>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</si>
  <si>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</si>
  <si>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</si>
  <si>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</si>
  <si>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</si>
  <si>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</si>
  <si>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</si>
  <si>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</si>
  <si>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</si>
  <si>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</si>
  <si>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</si>
  <si>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</si>
  <si>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</si>
  <si>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</si>
  <si>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</si>
  <si>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</si>
  <si>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</si>
  <si>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</si>
  <si>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</si>
  <si>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</si>
  <si>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</si>
  <si>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</si>
  <si>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</si>
  <si>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</si>
  <si>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</si>
  <si>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</si>
  <si>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</si>
  <si>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</si>
  <si>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</si>
  <si>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</si>
  <si>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</si>
  <si>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</si>
  <si>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</si>
  <si>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</si>
  <si>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</si>
  <si>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</si>
  <si>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</si>
  <si>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</si>
  <si>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</si>
  <si>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</si>
  <si>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</si>
  <si>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</si>
  <si>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</si>
  <si>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</si>
  <si>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</si>
  <si>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</si>
  <si>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</si>
  <si>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</si>
  <si>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</si>
  <si>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</si>
  <si>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</si>
  <si>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</si>
  <si>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</si>
  <si>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</si>
  <si>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</si>
  <si>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</si>
  <si>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</si>
  <si>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</si>
  <si>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</si>
  <si>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</si>
  <si>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</si>
  <si>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</si>
  <si>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</si>
  <si>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</si>
  <si>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</si>
  <si>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</si>
  <si>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</si>
  <si>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</si>
  <si>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</si>
  <si>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</si>
  <si>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</si>
  <si>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</si>
  <si>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</si>
  <si>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</si>
  <si>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</si>
  <si>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</si>
  <si>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</si>
  <si>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</si>
  <si>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</si>
  <si>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</si>
  <si>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</si>
  <si>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</si>
  <si>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</si>
  <si>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</si>
  <si>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</si>
  <si>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</si>
  <si>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</si>
  <si>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</si>
  <si>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</si>
  <si>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</si>
  <si>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</si>
  <si>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</si>
  <si>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</si>
  <si>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</si>
  <si>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</si>
  <si>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</si>
  <si>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</si>
  <si>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</si>
  <si>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</si>
  <si>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</si>
  <si>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</si>
  <si>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</si>
  <si>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</si>
  <si>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</si>
  <si>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</si>
  <si>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</si>
  <si>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</si>
  <si>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</si>
  <si>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 xml:space="preserve">https://www.mcmaster.com/8662K88/ </t>
  </si>
  <si>
    <t xml:space="preserve">https://www.mcmaster.com/8975K12-8975K123/ 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</si>
  <si>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</si>
  <si>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</si>
  <si>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</si>
  <si>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</si>
  <si>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</si>
  <si>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</si>
  <si>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</si>
  <si>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</si>
  <si>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</si>
  <si>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</si>
  <si>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</si>
  <si>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</si>
  <si>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</si>
  <si>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</si>
  <si>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</si>
  <si>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</si>
  <si>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</si>
  <si>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</si>
  <si>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</si>
  <si>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</si>
  <si>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</si>
  <si>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</si>
  <si>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</si>
  <si>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</si>
  <si>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</si>
  <si>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</si>
  <si>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</si>
  <si>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</si>
  <si>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</si>
  <si>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</si>
  <si>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</si>
  <si>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</si>
  <si>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</si>
  <si>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https://www.amazon.com/gp/product/B0CJ26FGZC/ref=ox_sc_act_title_2?smid=A2IFOCZBWBH5F8&amp;th=1 </t>
  </si>
  <si>
    <t>110v Spindle Motor Kit，2.2Kw Square Air Cooled Spindle Motor 24000Rpm 400Hz ，VFD Variable Frequency Drive ，7 pcs ER11 Collets</t>
  </si>
  <si>
    <t xml:space="preserve">https://www.amazon.com/gp/product/B09VXH18J8/ref=ewc_pr_img_1?smid=A3E9T3KQ1YPBBY&amp;th=1 </t>
  </si>
  <si>
    <t>RATTMMOTOR 2.2KW VFD</t>
  </si>
  <si>
    <t>Stub Allen Key set</t>
  </si>
  <si>
    <t xml:space="preserve">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</t>
  </si>
  <si>
    <t>ER20 Collet - 1/4 in</t>
  </si>
  <si>
    <t xml:space="preserve">https://www.mcmaster.com/1724N17/ </t>
  </si>
  <si>
    <t xml:space="preserve">https://www.mcmaster.com/1724N13/ </t>
  </si>
  <si>
    <t>ER20 Collet - 1/8 in</t>
  </si>
  <si>
    <t>Specialty Metals</t>
  </si>
  <si>
    <t>6061 1" x 6"</t>
  </si>
  <si>
    <t>6061 2.5" x 5"</t>
  </si>
  <si>
    <t>6061 3.5" x  6"</t>
  </si>
  <si>
    <t>Stock material</t>
  </si>
  <si>
    <t>N/a</t>
  </si>
  <si>
    <t>Hinges</t>
  </si>
  <si>
    <t xml:space="preserve">https://www.mcmaster.com/6812N511/ </t>
  </si>
  <si>
    <t>80/20</t>
  </si>
  <si>
    <t xml:space="preserve">https://8020.net/20-2020.html </t>
  </si>
  <si>
    <r>
      <t xml:space="preserve">20-2020 </t>
    </r>
    <r>
      <rPr>
        <b/>
        <sz val="10"/>
        <color theme="1"/>
        <rFont val="Calibri"/>
        <family val="2"/>
        <scheme val="minor"/>
      </rPr>
      <t>LENGTH: 596.6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</si>
  <si>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636.6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</si>
  <si>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593.6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</si>
  <si>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553.6 millimeters</t>
    </r>
  </si>
  <si>
    <t>Total per machine:</t>
  </si>
  <si>
    <t xml:space="preserve">https://www.mcmaster.com/8054T16-8054T317/ </t>
  </si>
  <si>
    <t>M3x10mm self tap</t>
  </si>
  <si>
    <t xml:space="preserve">https://www.mcmaster.com/90031A151/ </t>
  </si>
  <si>
    <t>Need to add:</t>
  </si>
  <si>
    <t>NOTE: Only one set of tools needed</t>
  </si>
  <si>
    <t>Base Stock 4ft</t>
  </si>
  <si>
    <t>NOTE: This qty will make 16 assemblies</t>
  </si>
  <si>
    <t>Crank Stock 3ft</t>
  </si>
  <si>
    <t>Slider Stock 3ft</t>
  </si>
  <si>
    <t>Component Total:</t>
  </si>
  <si>
    <t>Component Total per machine:</t>
  </si>
  <si>
    <t>1.5" x 3" ANSI Caution Safety Label: Eye protection required. (LB-0321)</t>
  </si>
  <si>
    <t>https://www.mysafetylabels.com/msl/caution-eye-protection-required-safety-label/sku-lb-0321</t>
  </si>
  <si>
    <t>.75" x .84" ANSI Z535.4 and ISO 3864-2 Warning (Triangle) Safety Label: ISO W017 - Burn Hazard / Hot Surface (LB-0290)</t>
  </si>
  <si>
    <t>https://www.mysafetylabels.com/warning-labels/burn-hazard-hot-surface-safety-label/sku-lb-0290</t>
  </si>
  <si>
    <t>MySafetyLabels</t>
  </si>
  <si>
    <t>NOTE: This qty is for 15 machines</t>
  </si>
  <si>
    <t>NOTE: Computer must have ethernet</t>
  </si>
  <si>
    <t>Safety Stickers/PPE</t>
  </si>
  <si>
    <t xml:space="preserve">https://www.uline.com/Product/Detail/S-13390C/Safety-Glasses/Ice-Wraparounds-Clear?model=S-13390C&amp;RootChecked=yes </t>
  </si>
  <si>
    <t>Safety glasses</t>
  </si>
  <si>
    <t xml:space="preserve">https://www.uline.com/Product/Detail/H-3437/Lockout-Tagout/Electrical-Plug-Prong-Lockout </t>
  </si>
  <si>
    <t>Lockout Tagout</t>
  </si>
  <si>
    <t>ULINE</t>
  </si>
  <si>
    <t>Padlock</t>
  </si>
  <si>
    <t xml:space="preserve">https://www.uline.com/Product/Detail/H-8621R/Lockout-Tagout/Uline-Lockout-Padlock-Keyed-Different-1-1-2-Shackle-Red?model=H-8621R&amp;RootChecked=yes </t>
  </si>
  <si>
    <t>NOTE: Local metal supplier to UTK; Price per 1 machine</t>
  </si>
  <si>
    <t xml:space="preserve">https://8020.net/14157.html </t>
  </si>
  <si>
    <r>
      <t xml:space="preserve">14157 </t>
    </r>
    <r>
      <rPr>
        <b/>
        <sz val="10"/>
        <color theme="1"/>
        <rFont val="Calibri"/>
        <family val="2"/>
        <scheme val="minor"/>
      </rPr>
      <t>LENGTH: 8 meters</t>
    </r>
  </si>
  <si>
    <t>super glue</t>
  </si>
  <si>
    <t>1CH Optocoupler isolation board</t>
  </si>
  <si>
    <t xml:space="preserve">https://www.amazon.com/dp/B01L1OI1HC?ref_=ppx_hzsearch_conn_dt_b_fed_asin_title_4&amp;th=1 </t>
  </si>
  <si>
    <t xml:space="preserve">https://www.mysafetylabels.com/do-not-open-while-machine-is-in-operation-warning-label/sku-lb-2432 </t>
  </si>
  <si>
    <t xml:space="preserve">https://www.mysafetylabels.com/warning-labels/rotating-cutter-safety-label/sku-lb-0199 </t>
  </si>
  <si>
    <t>1.5" x 3" Hand Cut Warning Label: Moving Parts Can Crush And Cut, Do Not Operate With Guard Removed, Lockout/Tagout Before Servicing (LB-0231)</t>
  </si>
  <si>
    <t>1.5" x 3" ANSI Warning Label: Do Not Open</t>
  </si>
  <si>
    <t xml:space="preserve">https://www.mysafetylabels.com/115-volts-ansi-danger-label/sku-lb-2396-115 </t>
  </si>
  <si>
    <t>2"x 3" ANSI Z535.4 and ISO 3864-2 Warning (Triangle) Safety Label: ISO W012 - Electrical Shock / Electrocution (LB-0012)</t>
  </si>
  <si>
    <t xml:space="preserve">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</t>
  </si>
  <si>
    <t>CZH-LABS</t>
  </si>
  <si>
    <t>L Connector brackets</t>
  </si>
  <si>
    <t xml:space="preserve">https://www.amazon.com/gp/product/B0BY51FJGY/ref=ewc_pr_img_1?smid=AO6JMNGOG26ZH&amp;th=1 </t>
  </si>
  <si>
    <t xml:space="preserve">  </t>
  </si>
  <si>
    <t>old motors for x and y</t>
  </si>
  <si>
    <t>Spindle Option 2</t>
  </si>
  <si>
    <t xml:space="preserve">https://www.amazon.com/gp/product/B0B99QL131/ref=ox_sc_act_title_2?th=1 </t>
  </si>
  <si>
    <t>110v Spindle Motor Kit，1.5Kw Square Air Cooled Spindle Motor 24000Rpm 400Hz ，VFD Variable Frequency Drive ，7 pcs ER11 Collets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</si>
</sst>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0" fontId="6" fillId="0" borderId="2" xfId="0" applyFont="1" applyBorder="1"/>
    <xf numFmtId="0" fontId="7" fillId="0" borderId="3" xfId="1" applyFont="1" applyFill="1" applyBorder="1"/>
    <xf numFmtId="0" fontId="6" fillId="0" borderId="3" xfId="0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0" borderId="3" xfId="0" applyFont="1" applyBorder="1"/>
    <xf numFmtId="0" fontId="1" fillId="0" borderId="3" xfId="1" applyBorder="1"/>
    <xf numFmtId="0" fontId="7" fillId="0" borderId="3" xfId="1" applyFont="1" applyBorder="1"/>
    <xf numFmtId="0" fontId="7" fillId="0" borderId="3" xfId="1" applyFont="1" applyBorder="1" applyAlignment="1"/>
    <xf numFmtId="0" fontId="1" fillId="0" borderId="3" xfId="1" applyBorder="1" applyAlignment="1"/>
    <xf numFmtId="0" fontId="1" fillId="0" borderId="3" xfId="1" applyFill="1" applyBorder="1"/>
    <xf numFmtId="0" fontId="9" fillId="0" borderId="5" xfId="0" applyFont="1" applyBorder="1" applyAlignment="1">
      <alignment horizontal="left"/>
    </xf>
    <xf numFmtId="164" fontId="6" fillId="0" borderId="9" xfId="0" applyNumberFormat="1" applyFont="1" applyBorder="1"/>
    <xf numFmtId="0" fontId="1" fillId="0" borderId="0" xfId="1"/>
    <xf numFmtId="0" fontId="6" fillId="0" borderId="10" xfId="0" applyFont="1" applyBorder="1"/>
    <xf numFmtId="0" fontId="1" fillId="0" borderId="3" xfId="1" applyFill="1" applyBorder="1" applyAlignment="1"/>
    <xf numFmtId="0" fontId="1" fillId="0" borderId="3" xfId="1" applyBorder="1" applyAlignment="1">
      <alignment horizontal="fill"/>
    </xf>
    <xf numFmtId="0" fontId="10" fillId="3" borderId="13" xfId="0" applyFont="1" applyFill="1" applyBorder="1" applyAlignment="1">
      <alignment horizontal="center"/>
    </xf>
    <xf numFmtId="0" fontId="0" fillId="0" borderId="15" xfId="0" applyBorder="1"/>
    <xf numFmtId="164" fontId="6" fillId="0" borderId="16" xfId="0" applyNumberFormat="1" applyFont="1" applyBorder="1"/>
    <xf numFmtId="0" fontId="1" fillId="0" borderId="0" xfId="1" applyFill="1" applyBorder="1"/>
    <xf numFmtId="0" fontId="11" fillId="0" borderId="0" xfId="0" applyFont="1"/>
    <xf numFmtId="0" fontId="1" fillId="0" borderId="17" xfId="1" applyFill="1" applyBorder="1"/>
    <xf numFmtId="0" fontId="6" fillId="0" borderId="19" xfId="0" applyFont="1" applyBorder="1"/>
    <xf numFmtId="0" fontId="13" fillId="0" borderId="3" xfId="0" applyFont="1" applyBorder="1"/>
    <xf numFmtId="164" fontId="6" fillId="0" borderId="20" xfId="0" applyNumberFormat="1" applyFont="1" applyBorder="1"/>
    <xf numFmtId="0" fontId="6" fillId="0" borderId="21" xfId="0" applyFont="1" applyBorder="1"/>
    <xf numFmtId="0" fontId="13" fillId="0" borderId="22" xfId="0" applyFont="1" applyBorder="1"/>
    <xf numFmtId="0" fontId="6" fillId="0" borderId="22" xfId="0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4" xfId="0" applyNumberFormat="1" applyFont="1" applyBorder="1"/>
    <xf numFmtId="0" fontId="10" fillId="0" borderId="1" xfId="0" applyFont="1" applyBorder="1"/>
    <xf numFmtId="0" fontId="6" fillId="0" borderId="0" xfId="0" applyFont="1"/>
    <xf numFmtId="164" fontId="6" fillId="0" borderId="0" xfId="0" applyNumberFormat="1" applyFont="1"/>
    <xf numFmtId="0" fontId="0" fillId="0" borderId="17" xfId="0" applyBorder="1"/>
    <xf numFmtId="164" fontId="6" fillId="0" borderId="25" xfId="0" applyNumberFormat="1" applyFont="1" applyBorder="1"/>
    <xf numFmtId="0" fontId="0" fillId="0" borderId="26" xfId="0" applyBorder="1"/>
    <xf numFmtId="164" fontId="6" fillId="0" borderId="27" xfId="0" applyNumberFormat="1" applyFont="1" applyBorder="1"/>
    <xf numFmtId="0" fontId="0" fillId="0" borderId="28" xfId="0" applyBorder="1"/>
    <xf numFmtId="164" fontId="6" fillId="0" borderId="29" xfId="0" applyNumberFormat="1" applyFont="1" applyBorder="1"/>
    <xf numFmtId="0" fontId="1" fillId="0" borderId="0" xfId="1" applyBorder="1"/>
    <xf numFmtId="0" fontId="3" fillId="0" borderId="30" xfId="0" applyFont="1" applyBorder="1"/>
    <xf numFmtId="0" fontId="3" fillId="0" borderId="31" xfId="0" applyFont="1" applyBorder="1"/>
    <xf numFmtId="0" fontId="6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164" fontId="6" fillId="0" borderId="36" xfId="0" applyNumberFormat="1" applyFont="1" applyBorder="1"/>
    <xf numFmtId="8" fontId="0" fillId="0" borderId="0" xfId="0" applyNumberFormat="1"/>
    <xf numFmtId="164" fontId="6" fillId="0" borderId="37" xfId="0" applyNumberFormat="1" applyFont="1" applyBorder="1"/>
    <xf numFmtId="164" fontId="0" fillId="0" borderId="1" xfId="0" applyNumberFormat="1" applyBorder="1"/>
    <xf numFmtId="164" fontId="6" fillId="0" borderId="1" xfId="0" applyNumberFormat="1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8" xfId="0" applyFont="1" applyFill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0" borderId="12" xfId="0" applyFont="1" applyBorder="1"/>
    <xf numFmtId="0" fontId="5" fillId="0" borderId="18" xfId="0" applyFont="1" applyBorder="1"/>
    <xf numFmtId="0" fontId="12" fillId="0" borderId="12" xfId="0" applyFont="1" applyBorder="1"/>
    <xf numFmtId="0" fontId="12" fillId="0" borderId="1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2" xfId="0" applyFont="1" applyFill="1" applyBorder="1"/>
    <xf numFmtId="0" fontId="5" fillId="0" borderId="3" xfId="0" applyFont="1" applyBorder="1"/>
    <xf numFmtId="0" fontId="5" fillId="0" borderId="38" xfId="0" applyFont="1" applyBorder="1"/>
    <xf numFmtId="0" fontId="0" fillId="0" borderId="39" xfId="0" applyBorder="1"/>
    <xf numFmtId="0" fontId="6" fillId="0" borderId="40" xfId="0" applyFont="1" applyBorder="1"/>
    <xf numFmtId="0" fontId="1" fillId="0" borderId="41" xfId="1" applyFill="1" applyBorder="1"/>
    <xf numFmtId="0" fontId="6" fillId="0" borderId="41" xfId="0" applyFont="1" applyBorder="1"/>
    <xf numFmtId="0" fontId="0" fillId="0" borderId="42" xfId="0" applyBorder="1"/>
    <xf numFmtId="164" fontId="6" fillId="0" borderId="41" xfId="0" applyNumberFormat="1" applyFont="1" applyBorder="1"/>
    <xf numFmtId="164" fontId="6" fillId="0" borderId="43" xfId="0" applyNumberFormat="1" applyFont="1" applyBorder="1"/>
    <xf numFmtId="0" fontId="1" fillId="0" borderId="22" xfId="1" applyFill="1" applyBorder="1"/>
    <xf numFmtId="0" fontId="0" fillId="0" borderId="4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cmaster.com/8054T16-8054T317/" TargetMode="External"/><Relationship Id="rId21" Type="http://schemas.openxmlformats.org/officeDocument/2006/relationships/hyperlink" Target="https://www.amazon.com/dp/B08HCQDF6X?ref=ppx_yo2ov_dt_b_product_details&amp;th=1" TargetMode="External"/><Relationship Id="rId42" Type="http://schemas.openxmlformats.org/officeDocument/2006/relationships/hyperlink" Target="https://www.mcmaster.com/91290A115/" TargetMode="External"/><Relationship Id="rId63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84" Type="http://schemas.openxmlformats.org/officeDocument/2006/relationships/hyperlink" Target="https://www.mcmaster.com/7641K921-7641K927/" TargetMode="External"/><Relationship Id="rId16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107" Type="http://schemas.openxmlformats.org/officeDocument/2006/relationships/hyperlink" Target="https://www.mcmaster.com/8961K84/" TargetMode="External"/><Relationship Id="rId11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32" Type="http://schemas.openxmlformats.org/officeDocument/2006/relationships/hyperlink" Target="https://www.mcmaster.com/8054T16-8054T361/" TargetMode="External"/><Relationship Id="rId37" Type="http://schemas.openxmlformats.org/officeDocument/2006/relationships/hyperlink" Target="https://www.mcmaster.com/90128A250/" TargetMode="External"/><Relationship Id="rId53" Type="http://schemas.openxmlformats.org/officeDocument/2006/relationships/hyperlink" Target="https://www.mcmaster.com/1416K41/" TargetMode="External"/><Relationship Id="rId58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74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79" Type="http://schemas.openxmlformats.org/officeDocument/2006/relationships/hyperlink" Target="https://www.mscdirect.com/product/details/86274404" TargetMode="External"/><Relationship Id="rId102" Type="http://schemas.openxmlformats.org/officeDocument/2006/relationships/hyperlink" Target="https://www.amazon.com/dp/B07PZ1WB8S?psc=1&amp;smid=A26VZBPE6PT1GF&amp;ref_=chk_typ_imgToDp" TargetMode="External"/><Relationship Id="rId123" Type="http://schemas.openxmlformats.org/officeDocument/2006/relationships/hyperlink" Target="https://www.uline.com/Product/Detail/S-13390C/Safety-Glasses/Ice-Wraparounds-Clear?model=S-13390C&amp;RootChecked=yes" TargetMode="External"/><Relationship Id="rId128" Type="http://schemas.openxmlformats.org/officeDocument/2006/relationships/hyperlink" Target="https://www.mysafetylabels.com/do-not-open-while-machine-is-in-operation-warning-label/sku-lb-2432" TargetMode="External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amazon.com/dp/B07TCVTD2K?ref=ppx_yo2ov_dt_b_fed_asin_title&amp;th=1" TargetMode="External"/><Relationship Id="rId95" Type="http://schemas.openxmlformats.org/officeDocument/2006/relationships/hyperlink" Target="https://www.mscdirect.com/product/details/82976580" TargetMode="External"/><Relationship Id="rId22" Type="http://schemas.openxmlformats.org/officeDocument/2006/relationships/hyperlink" Target="https://www.amazon.com/dp/B08HC8ZKGB?ref=ppx_yo2ov_dt_b_product_details&amp;th=1" TargetMode="External"/><Relationship Id="rId27" Type="http://schemas.openxmlformats.org/officeDocument/2006/relationships/hyperlink" Target="https://www.mcmaster.com/9689K13/" TargetMode="External"/><Relationship Id="rId43" Type="http://schemas.openxmlformats.org/officeDocument/2006/relationships/hyperlink" Target="https://www.mcmaster.com/91290A154/" TargetMode="External"/><Relationship Id="rId48" Type="http://schemas.openxmlformats.org/officeDocument/2006/relationships/hyperlink" Target="https://makerstore.cc/product/elec-cable-2s-xtension/" TargetMode="External"/><Relationship Id="rId64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69" Type="http://schemas.openxmlformats.org/officeDocument/2006/relationships/hyperlink" Target="https://www.mscdirect.com/product/details/94110061" TargetMode="External"/><Relationship Id="rId113" Type="http://schemas.openxmlformats.org/officeDocument/2006/relationships/hyperlink" Target="https://www.mcmaster.com/6812N511/" TargetMode="External"/><Relationship Id="rId118" Type="http://schemas.openxmlformats.org/officeDocument/2006/relationships/hyperlink" Target="https://www.mcmaster.com/99461A942/" TargetMode="External"/><Relationship Id="rId134" Type="http://schemas.openxmlformats.org/officeDocument/2006/relationships/hyperlink" Target="https://www.amazon.com/gp/product/B0CJ26FGZC/ref=ox_sc_act_title_2?smid=A2IFOCZBWBH5F8&amp;th=1" TargetMode="External"/><Relationship Id="rId80" Type="http://schemas.openxmlformats.org/officeDocument/2006/relationships/hyperlink" Target="https://www.mscdirect.com/product/details/86272507" TargetMode="External"/><Relationship Id="rId85" Type="http://schemas.openxmlformats.org/officeDocument/2006/relationships/hyperlink" Target="https://www.mcmaster.com/7641K921-7641K926/" TargetMode="External"/><Relationship Id="rId12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7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33" Type="http://schemas.openxmlformats.org/officeDocument/2006/relationships/hyperlink" Target="https://www.mcmaster.com/8054T16-8054T366/" TargetMode="External"/><Relationship Id="rId38" Type="http://schemas.openxmlformats.org/officeDocument/2006/relationships/hyperlink" Target="https://www.mcmaster.com/91251A540/" TargetMode="External"/><Relationship Id="rId59" Type="http://schemas.openxmlformats.org/officeDocument/2006/relationships/hyperlink" Target="https://www.amazon.com/16-AWG-Inline-Fuse-Holder/dp/B08K3NFZCP?ref_=ast_sto_dp&amp;th=1" TargetMode="External"/><Relationship Id="rId103" Type="http://schemas.openxmlformats.org/officeDocument/2006/relationships/hyperlink" Target="https://www.amazon.com/dp/B07TF63R4C?ref_=ppx_hzsearch_conn_dt_b_fed_asin_title_1&amp;th=1" TargetMode="External"/><Relationship Id="rId108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124" Type="http://schemas.openxmlformats.org/officeDocument/2006/relationships/hyperlink" Target="https://www.uline.com/Product/Detail/H-3437/Lockout-Tagout/Electrical-Plug-Prong-Lockout" TargetMode="External"/><Relationship Id="rId129" Type="http://schemas.openxmlformats.org/officeDocument/2006/relationships/hyperlink" Target="https://www.mysafetylabels.com/warning-labels/rotating-cutter-safety-label/sku-lb-0199" TargetMode="External"/><Relationship Id="rId54" Type="http://schemas.openxmlformats.org/officeDocument/2006/relationships/hyperlink" Target="https://www.mcmaster.com/90591A260/" TargetMode="External"/><Relationship Id="rId70" Type="http://schemas.openxmlformats.org/officeDocument/2006/relationships/hyperlink" Target="https://www.mcmaster.com/1190K37/" TargetMode="External"/><Relationship Id="rId75" Type="http://schemas.openxmlformats.org/officeDocument/2006/relationships/hyperlink" Target="https://www.mscdirect.com/product/details/38353306" TargetMode="External"/><Relationship Id="rId91" Type="http://schemas.openxmlformats.org/officeDocument/2006/relationships/hyperlink" Target="https://www.mcmaster.com/7312K11/" TargetMode="External"/><Relationship Id="rId96" Type="http://schemas.openxmlformats.org/officeDocument/2006/relationships/hyperlink" Target="https://www.amazon.com/dp/B08ZJ6HNGK?ref_=ppx_hzsearch_conn_dt_b_fed_asin_title_1&amp;th=1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28" Type="http://schemas.openxmlformats.org/officeDocument/2006/relationships/hyperlink" Target="https://www.mcmaster.com/8251T2-8251T351/" TargetMode="External"/><Relationship Id="rId49" Type="http://schemas.openxmlformats.org/officeDocument/2006/relationships/hyperlink" Target="https://www.amazon.com/Shielded-Extreme-Flexible-Electrical-Machine/dp/B0C1YH4J1T?ref_=ast_sto_dp&amp;th=1" TargetMode="External"/><Relationship Id="rId114" Type="http://schemas.openxmlformats.org/officeDocument/2006/relationships/hyperlink" Target="https://8020.net/20-2020.html" TargetMode="External"/><Relationship Id="rId119" Type="http://schemas.openxmlformats.org/officeDocument/2006/relationships/hyperlink" Target="https://www.mcmaster.com/90031A151/" TargetMode="External"/><Relationship Id="rId44" Type="http://schemas.openxmlformats.org/officeDocument/2006/relationships/hyperlink" Target="https://www.mcmaster.com/90591A255/" TargetMode="External"/><Relationship Id="rId60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65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81" Type="http://schemas.openxmlformats.org/officeDocument/2006/relationships/hyperlink" Target="https://www.mscdirect.com/product/details/62529482" TargetMode="External"/><Relationship Id="rId86" Type="http://schemas.openxmlformats.org/officeDocument/2006/relationships/hyperlink" Target="https://www.mcmaster.com/7578K112-7578K725/" TargetMode="External"/><Relationship Id="rId130" Type="http://schemas.openxmlformats.org/officeDocument/2006/relationships/hyperlink" Target="https://www.mysafetylabels.com/115-volts-ansi-danger-label/sku-lb-2396-115" TargetMode="External"/><Relationship Id="rId135" Type="http://schemas.openxmlformats.org/officeDocument/2006/relationships/hyperlink" Target="https://www.amazon.com/gp/product/B0B99QL131/ref=ox_sc_act_title_2?th=1" TargetMode="External"/><Relationship Id="rId13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18" Type="http://schemas.openxmlformats.org/officeDocument/2006/relationships/hyperlink" Target="https://www.amazon.com/gp/product/B086ZP4N7K/ref=ox_sc_act_title_7?smid=AON9H44N0KDA1&amp;th=1" TargetMode="External"/><Relationship Id="rId39" Type="http://schemas.openxmlformats.org/officeDocument/2006/relationships/hyperlink" Target="https://www.mcmaster.com/91251A527/" TargetMode="External"/><Relationship Id="rId109" Type="http://schemas.openxmlformats.org/officeDocument/2006/relationships/hyperlink" Target="https://www.amazon.com/Gratury-Waterproof-Enclosure-Electrical-510%C3%97410%C3%97200mm/dp/B0BFPW79LS?ref_=ast_sto_dp&amp;th=1" TargetMode="External"/><Relationship Id="rId34" Type="http://schemas.openxmlformats.org/officeDocument/2006/relationships/hyperlink" Target="https://www.mcmaster.com/8054T16-8054T338/" TargetMode="External"/><Relationship Id="rId50" Type="http://schemas.openxmlformats.org/officeDocument/2006/relationships/hyperlink" Target="https://www.amazon.com/Strong-120x120x25mm-Computer-Cooling-1600RPM/dp/B07D493BDX?ref_=ast_sto_dp&amp;th=1" TargetMode="External"/><Relationship Id="rId55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76" Type="http://schemas.openxmlformats.org/officeDocument/2006/relationships/hyperlink" Target="https://www.mcmaster.com/5374A56/" TargetMode="External"/><Relationship Id="rId97" Type="http://schemas.openxmlformats.org/officeDocument/2006/relationships/hyperlink" Target="https://www.mcmaster.com/6682T93/" TargetMode="External"/><Relationship Id="rId104" Type="http://schemas.openxmlformats.org/officeDocument/2006/relationships/hyperlink" Target="https://www.amazon.com/gp/product/B00PNEPW4C/ref=ox_sc_act_title_22?smid=AWQBCGWISS7BL&amp;psc=1" TargetMode="External"/><Relationship Id="rId120" Type="http://schemas.openxmlformats.org/officeDocument/2006/relationships/hyperlink" Target="https://www.mcmaster.com/8662K88/" TargetMode="External"/><Relationship Id="rId125" Type="http://schemas.openxmlformats.org/officeDocument/2006/relationships/hyperlink" Target="https://www.uline.com/Product/Detail/H-8621R/Lockout-Tagout/Uline-Lockout-Padlock-Keyed-Different-1-1-2-Shackle-Red?model=H-8621R&amp;RootChecked=yes" TargetMode="External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mcmaster.com/5709A44/" TargetMode="External"/><Relationship Id="rId92" Type="http://schemas.openxmlformats.org/officeDocument/2006/relationships/hyperlink" Target="https://www.mcmaster.com/8975K12-8975K123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8251T2-8251T391/" TargetMode="External"/><Relationship Id="rId24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40" Type="http://schemas.openxmlformats.org/officeDocument/2006/relationships/hyperlink" Target="https://www.mcmaster.com/91251A542/" TargetMode="External"/><Relationship Id="rId45" Type="http://schemas.openxmlformats.org/officeDocument/2006/relationships/hyperlink" Target="https://www.mcmaster.com/91290A232/" TargetMode="External"/><Relationship Id="rId66" Type="http://schemas.openxmlformats.org/officeDocument/2006/relationships/hyperlink" Target="https://www.mscdirect.com/product/details/16520850" TargetMode="External"/><Relationship Id="rId87" Type="http://schemas.openxmlformats.org/officeDocument/2006/relationships/hyperlink" Target="https://www.mcmaster.com/7566K205/" TargetMode="External"/><Relationship Id="rId110" Type="http://schemas.openxmlformats.org/officeDocument/2006/relationships/hyperlink" Target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" TargetMode="External"/><Relationship Id="rId115" Type="http://schemas.openxmlformats.org/officeDocument/2006/relationships/hyperlink" Target="https://8020.net/20-2020.html" TargetMode="External"/><Relationship Id="rId131" Type="http://schemas.openxmlformats.org/officeDocument/2006/relationships/hyperlink" Target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82" Type="http://schemas.openxmlformats.org/officeDocument/2006/relationships/hyperlink" Target="https://www.mcmaster.com/7641K921-7641K928/" TargetMode="External"/><Relationship Id="rId19" Type="http://schemas.openxmlformats.org/officeDocument/2006/relationships/hyperlink" Target="https://www.mcmaster.com/5428N111/" TargetMode="External"/><Relationship Id="rId14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30" Type="http://schemas.openxmlformats.org/officeDocument/2006/relationships/hyperlink" Target="https://www.mcmaster.com/8251T2-8251T321/" TargetMode="External"/><Relationship Id="rId35" Type="http://schemas.openxmlformats.org/officeDocument/2006/relationships/hyperlink" Target="https://www.mcmaster.com/6785K22/" TargetMode="External"/><Relationship Id="rId56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77" Type="http://schemas.openxmlformats.org/officeDocument/2006/relationships/hyperlink" Target="https://www.amazon.com/Neiko-02846A-Hammer-Orange-Handle/dp/B002GQ967Y?ref_=ast_sto_dp&amp;th=1" TargetMode="External"/><Relationship Id="rId100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105" Type="http://schemas.openxmlformats.org/officeDocument/2006/relationships/hyperlink" Target="https://www.amazon.com/gp/product/B08CTM3279/ref=ox_sc_act_title_5?smid=A2GTSJRNFEVVSP&amp;psc=1" TargetMode="External"/><Relationship Id="rId126" Type="http://schemas.openxmlformats.org/officeDocument/2006/relationships/hyperlink" Target="https://8020.net/14157.html" TargetMode="External"/><Relationship Id="rId8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Relationship Id="rId51" Type="http://schemas.openxmlformats.org/officeDocument/2006/relationships/hyperlink" Target="https://www.amazon.com/KInuoxj-Converter-Regulator-Waterproof-Transformer/dp/B0CS2KJSKS?ref_=ast_sto_dp" TargetMode="External"/><Relationship Id="rId72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93" Type="http://schemas.openxmlformats.org/officeDocument/2006/relationships/hyperlink" Target="https://www.mcmaster.com/9008K11-9008K113/" TargetMode="External"/><Relationship Id="rId98" Type="http://schemas.openxmlformats.org/officeDocument/2006/relationships/hyperlink" Target="https://www.mscdirect.com/product/details/51724680" TargetMode="External"/><Relationship Id="rId121" Type="http://schemas.openxmlformats.org/officeDocument/2006/relationships/hyperlink" Target="https://www.mysafetylabels.com/msl/caution-eye-protection-required-safety-label/sku-lb-0321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mcmaster.com/8574K53/" TargetMode="External"/><Relationship Id="rId46" Type="http://schemas.openxmlformats.org/officeDocument/2006/relationships/hyperlink" Target="https://www.mcmaster.com/91290A252/" TargetMode="External"/><Relationship Id="rId67" Type="http://schemas.openxmlformats.org/officeDocument/2006/relationships/hyperlink" Target="https://www.mscdirect.com/product/details/89024806" TargetMode="External"/><Relationship Id="rId116" Type="http://schemas.openxmlformats.org/officeDocument/2006/relationships/hyperlink" Target="https://8020.net/20-2020.html" TargetMode="External"/><Relationship Id="rId20" Type="http://schemas.openxmlformats.org/officeDocument/2006/relationships/hyperlink" Target="https://www.mcmaster.com/5537T651/" TargetMode="External"/><Relationship Id="rId41" Type="http://schemas.openxmlformats.org/officeDocument/2006/relationships/hyperlink" Target="https://www.mcmaster.com/90128A236/" TargetMode="External"/><Relationship Id="rId62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83" Type="http://schemas.openxmlformats.org/officeDocument/2006/relationships/hyperlink" Target="https://www.mcmaster.com/7641K921-7641K929/" TargetMode="External"/><Relationship Id="rId88" Type="http://schemas.openxmlformats.org/officeDocument/2006/relationships/hyperlink" Target="https://www.mcmaster.com/99461A942/" TargetMode="External"/><Relationship Id="rId111" Type="http://schemas.openxmlformats.org/officeDocument/2006/relationships/hyperlink" Target="https://www.mcmaster.com/1724N17/" TargetMode="External"/><Relationship Id="rId132" Type="http://schemas.openxmlformats.org/officeDocument/2006/relationships/hyperlink" Target="https://www.amazon.com/gp/product/B0BY51FJGY/ref=ewc_pr_img_1?smid=AO6JMNGOG26ZH&amp;th=1" TargetMode="External"/><Relationship Id="rId15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6" Type="http://schemas.openxmlformats.org/officeDocument/2006/relationships/hyperlink" Target="https://www.mscdirect.com/product/details/06820898" TargetMode="External"/><Relationship Id="rId57" Type="http://schemas.openxmlformats.org/officeDocument/2006/relationships/hyperlink" Target="https://www.amazon.com/AplysiaTech-N52-3-Powerful-Neodymium-Scientific/dp/B0DC65Z3SF?ref_=ast_sto_dp" TargetMode="External"/><Relationship Id="rId106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127" Type="http://schemas.openxmlformats.org/officeDocument/2006/relationships/hyperlink" Target="https://www.amazon.com/dp/B01L1OI1HC?ref_=ppx_hzsearch_conn_dt_b_fed_asin_title_4&amp;th=1" TargetMode="External"/><Relationship Id="rId10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1" Type="http://schemas.openxmlformats.org/officeDocument/2006/relationships/hyperlink" Target="https://www.mcmaster.com/8251T2-8251T371/" TargetMode="External"/><Relationship Id="rId52" Type="http://schemas.openxmlformats.org/officeDocument/2006/relationships/hyperlink" Target="https://www.amazon.com/dp/B0BKGDT455?psc=1&amp;ref=ppx_yo2ov_dt_b_product_details" TargetMode="External"/><Relationship Id="rId73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78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94" Type="http://schemas.openxmlformats.org/officeDocument/2006/relationships/hyperlink" Target="https://www.mscdirect.com/product/details/65249682" TargetMode="External"/><Relationship Id="rId99" Type="http://schemas.openxmlformats.org/officeDocument/2006/relationships/hyperlink" Target="https://www.amazon.com/gp/product/B0CJR4Y192/ref=ox_sc_act_title_2?smid=A1NCCSMTWFDZ34&amp;psc=1" TargetMode="External"/><Relationship Id="rId101" Type="http://schemas.openxmlformats.org/officeDocument/2006/relationships/hyperlink" Target="https://www.grainger.com/product/DAYTON-Definite-Purpose-Magnetic-783Y04" TargetMode="External"/><Relationship Id="rId122" Type="http://schemas.openxmlformats.org/officeDocument/2006/relationships/hyperlink" Target="https://www.mysafetylabels.com/warning-labels/burn-hazard-hot-surface-safety-label/sku-lb-0290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mcmaster.com/93945K155/" TargetMode="External"/><Relationship Id="rId26" Type="http://schemas.openxmlformats.org/officeDocument/2006/relationships/hyperlink" Target="https://www.mcmaster.com/9504K321/" TargetMode="External"/><Relationship Id="rId47" Type="http://schemas.openxmlformats.org/officeDocument/2006/relationships/hyperlink" Target="https://www.mcmaster.com/91290A196/" TargetMode="External"/><Relationship Id="rId68" Type="http://schemas.openxmlformats.org/officeDocument/2006/relationships/hyperlink" Target="https://www.mscdirect.com/product/details/03433620" TargetMode="External"/><Relationship Id="rId89" Type="http://schemas.openxmlformats.org/officeDocument/2006/relationships/hyperlink" Target="https://www.mcmaster.com/69915K53/" TargetMode="External"/><Relationship Id="rId112" Type="http://schemas.openxmlformats.org/officeDocument/2006/relationships/hyperlink" Target="https://www.mcmaster.com/1724N13/" TargetMode="External"/><Relationship Id="rId133" Type="http://schemas.openxmlformats.org/officeDocument/2006/relationships/hyperlink" Target="https://www.amazon.com/gp/product/B09VXH18J8/ref=ewc_pr_img_1?smid=A3E9T3KQ1YPBBY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07"/>
  <sheetViews>
    <sheetView tabSelected="1" topLeftCell="A6" zoomScale="85" zoomScaleNormal="85" workbookViewId="0">
      <selection activeCell="B41" sqref="B41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7" max="7" width="9.85546875" bestFit="1" customWidth="1"/>
    <col min="10" max="10" width="23.5703125" customWidth="1"/>
    <col min="15" max="15" width="15.42578125" customWidth="1"/>
    <col min="22" max="22" width="24.140625" customWidth="1"/>
  </cols>
  <sheetData>
    <row r="1" spans="2:27" ht="15.75" thickBot="1" x14ac:dyDescent="0.3"/>
    <row r="2" spans="2:27" ht="16.5" thickBot="1" x14ac:dyDescent="0.3">
      <c r="B2" s="1" t="s">
        <v>186</v>
      </c>
      <c r="D2" s="59" t="s">
        <v>187</v>
      </c>
      <c r="E2" s="60"/>
      <c r="F2" s="61"/>
      <c r="G2" s="19">
        <v>1</v>
      </c>
      <c r="J2" s="1" t="s">
        <v>142</v>
      </c>
      <c r="K2" s="72" t="s">
        <v>282</v>
      </c>
      <c r="L2" s="73"/>
      <c r="M2" s="73"/>
      <c r="N2" s="73"/>
      <c r="O2" s="74"/>
    </row>
    <row r="3" spans="2:27" ht="15.75" thickBot="1" x14ac:dyDescent="0.3">
      <c r="B3" s="44" t="s">
        <v>0</v>
      </c>
      <c r="C3" s="45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J3" s="44" t="s">
        <v>0</v>
      </c>
      <c r="K3" s="44" t="s">
        <v>1</v>
      </c>
      <c r="L3" s="44" t="s">
        <v>2</v>
      </c>
      <c r="M3" s="44" t="s">
        <v>3</v>
      </c>
      <c r="N3" s="44" t="s">
        <v>4</v>
      </c>
      <c r="O3" s="44" t="s">
        <v>5</v>
      </c>
    </row>
    <row r="4" spans="2:27" ht="15.75" thickBot="1" x14ac:dyDescent="0.3">
      <c r="B4" s="62" t="s">
        <v>6</v>
      </c>
      <c r="C4" s="68"/>
      <c r="D4" s="68"/>
      <c r="E4" s="68"/>
      <c r="F4" s="68"/>
      <c r="G4" s="69"/>
      <c r="J4" s="62" t="s">
        <v>11</v>
      </c>
      <c r="K4" s="63"/>
      <c r="L4" s="63"/>
      <c r="M4" s="63"/>
      <c r="N4" s="63"/>
      <c r="O4" s="64"/>
    </row>
    <row r="5" spans="2:27" x14ac:dyDescent="0.25">
      <c r="B5" s="2" t="s">
        <v>7</v>
      </c>
      <c r="C5" s="3" t="s">
        <v>8</v>
      </c>
      <c r="D5" s="4" t="s">
        <v>9</v>
      </c>
      <c r="E5" s="39">
        <f>G2*10</f>
        <v>10</v>
      </c>
      <c r="F5" s="5">
        <v>3.33</v>
      </c>
      <c r="G5" s="40">
        <f>E5*F5</f>
        <v>33.299999999999997</v>
      </c>
      <c r="J5" s="2" t="s">
        <v>143</v>
      </c>
      <c r="K5" s="12" t="s">
        <v>144</v>
      </c>
      <c r="L5" s="4" t="s">
        <v>9</v>
      </c>
      <c r="M5" s="4">
        <v>1</v>
      </c>
      <c r="N5" s="5">
        <v>20.99</v>
      </c>
      <c r="O5" s="40">
        <f t="shared" ref="O5:O13" si="0">M5*N5</f>
        <v>20.99</v>
      </c>
    </row>
    <row r="6" spans="2:27" ht="15.75" thickBot="1" x14ac:dyDescent="0.3">
      <c r="B6" s="16" t="s">
        <v>10</v>
      </c>
      <c r="C6" s="43" t="s">
        <v>118</v>
      </c>
      <c r="D6" s="35" t="s">
        <v>9</v>
      </c>
      <c r="E6" s="37">
        <f>G2*10</f>
        <v>10</v>
      </c>
      <c r="F6" s="36">
        <v>1.73</v>
      </c>
      <c r="G6" s="38">
        <f t="shared" ref="G6" si="1">E6*F6</f>
        <v>17.3</v>
      </c>
      <c r="J6" s="2" t="s">
        <v>12</v>
      </c>
      <c r="K6" s="8" t="s">
        <v>13</v>
      </c>
      <c r="L6" s="4" t="s">
        <v>9</v>
      </c>
      <c r="M6" s="20">
        <v>1</v>
      </c>
      <c r="N6" s="5">
        <v>14.99</v>
      </c>
      <c r="O6" s="6">
        <f>M6*N6</f>
        <v>14.99</v>
      </c>
    </row>
    <row r="7" spans="2:27" ht="15.75" thickBot="1" x14ac:dyDescent="0.3">
      <c r="B7" s="62" t="s">
        <v>11</v>
      </c>
      <c r="C7" s="63"/>
      <c r="D7" s="63"/>
      <c r="E7" s="63"/>
      <c r="F7" s="63"/>
      <c r="G7" s="64"/>
      <c r="J7" s="2" t="s">
        <v>178</v>
      </c>
      <c r="K7" s="12" t="s">
        <v>228</v>
      </c>
      <c r="L7" s="4" t="s">
        <v>9</v>
      </c>
      <c r="M7" s="4">
        <v>1</v>
      </c>
      <c r="N7" s="5">
        <v>19.989999999999998</v>
      </c>
      <c r="O7" s="6">
        <f t="shared" si="0"/>
        <v>19.989999999999998</v>
      </c>
    </row>
    <row r="8" spans="2:27" x14ac:dyDescent="0.25">
      <c r="B8" s="2" t="s">
        <v>324</v>
      </c>
      <c r="C8" s="12" t="s">
        <v>323</v>
      </c>
      <c r="D8" s="4" t="s">
        <v>9</v>
      </c>
      <c r="E8" s="39">
        <f>G2*1</f>
        <v>1</v>
      </c>
      <c r="F8" s="5">
        <v>278.99</v>
      </c>
      <c r="G8" s="40">
        <f t="shared" ref="G8:G14" si="2">E8*F8</f>
        <v>278.99</v>
      </c>
      <c r="J8" s="2" t="s">
        <v>179</v>
      </c>
      <c r="K8" s="12" t="s">
        <v>180</v>
      </c>
      <c r="L8" s="4" t="s">
        <v>9</v>
      </c>
      <c r="M8" s="4">
        <v>1</v>
      </c>
      <c r="N8" s="5">
        <v>8.99</v>
      </c>
      <c r="O8" s="6">
        <f t="shared" si="0"/>
        <v>8.99</v>
      </c>
    </row>
    <row r="9" spans="2:27" x14ac:dyDescent="0.25">
      <c r="B9" s="2" t="s">
        <v>120</v>
      </c>
      <c r="C9" s="8" t="s">
        <v>119</v>
      </c>
      <c r="D9" s="4" t="s">
        <v>9</v>
      </c>
      <c r="E9" s="20">
        <f>G2*1</f>
        <v>1</v>
      </c>
      <c r="F9" s="5">
        <v>30.99</v>
      </c>
      <c r="G9" s="6">
        <f t="shared" si="2"/>
        <v>30.99</v>
      </c>
      <c r="J9" s="2" t="s">
        <v>145</v>
      </c>
      <c r="K9" s="12" t="s">
        <v>146</v>
      </c>
      <c r="L9" s="4" t="s">
        <v>9</v>
      </c>
      <c r="M9" s="4">
        <v>1</v>
      </c>
      <c r="N9" s="5">
        <v>6.99</v>
      </c>
      <c r="O9" s="6">
        <f t="shared" si="0"/>
        <v>6.99</v>
      </c>
    </row>
    <row r="10" spans="2:27" x14ac:dyDescent="0.25">
      <c r="B10" s="2" t="s">
        <v>250</v>
      </c>
      <c r="C10" s="8" t="s">
        <v>251</v>
      </c>
      <c r="D10" s="4" t="s">
        <v>9</v>
      </c>
      <c r="E10" s="20">
        <f>G2*1</f>
        <v>1</v>
      </c>
      <c r="F10" s="5">
        <v>129.49</v>
      </c>
      <c r="G10" s="6">
        <f t="shared" si="2"/>
        <v>129.49</v>
      </c>
      <c r="J10" s="2" t="s">
        <v>147</v>
      </c>
      <c r="K10" s="12" t="s">
        <v>148</v>
      </c>
      <c r="L10" s="4" t="s">
        <v>9</v>
      </c>
      <c r="M10" s="4">
        <v>1</v>
      </c>
      <c r="N10" s="5">
        <v>27.99</v>
      </c>
      <c r="O10" s="6">
        <f t="shared" si="0"/>
        <v>27.99</v>
      </c>
    </row>
    <row r="11" spans="2:27" x14ac:dyDescent="0.25">
      <c r="B11" s="2" t="s">
        <v>14</v>
      </c>
      <c r="C11" s="7" t="s">
        <v>15</v>
      </c>
      <c r="D11" s="4" t="s">
        <v>9</v>
      </c>
      <c r="E11" s="20">
        <f>G2*4</f>
        <v>4</v>
      </c>
      <c r="F11" s="5">
        <v>20.18</v>
      </c>
      <c r="G11" s="6">
        <f t="shared" si="2"/>
        <v>80.72</v>
      </c>
      <c r="J11" s="2" t="s">
        <v>149</v>
      </c>
      <c r="K11" s="12" t="s">
        <v>150</v>
      </c>
      <c r="L11" s="4" t="s">
        <v>9</v>
      </c>
      <c r="M11" s="4">
        <v>1</v>
      </c>
      <c r="N11" s="5">
        <v>13.33</v>
      </c>
      <c r="O11" s="6">
        <f t="shared" si="0"/>
        <v>13.33</v>
      </c>
    </row>
    <row r="12" spans="2:27" x14ac:dyDescent="0.25">
      <c r="B12" s="2" t="s">
        <v>16</v>
      </c>
      <c r="C12" s="7" t="s">
        <v>17</v>
      </c>
      <c r="D12" s="4" t="s">
        <v>9</v>
      </c>
      <c r="E12" s="20">
        <f>G2*1</f>
        <v>1</v>
      </c>
      <c r="F12" s="5">
        <v>18.88</v>
      </c>
      <c r="G12" s="6">
        <f t="shared" si="2"/>
        <v>18.88</v>
      </c>
      <c r="J12" s="2" t="s">
        <v>151</v>
      </c>
      <c r="K12" s="12" t="s">
        <v>152</v>
      </c>
      <c r="L12" s="4" t="s">
        <v>9</v>
      </c>
      <c r="M12" s="4">
        <v>1</v>
      </c>
      <c r="N12" s="5">
        <v>18.690000000000001</v>
      </c>
      <c r="O12" s="6">
        <f t="shared" si="0"/>
        <v>18.690000000000001</v>
      </c>
    </row>
    <row r="13" spans="2:27" ht="15.75" thickBot="1" x14ac:dyDescent="0.3">
      <c r="B13" s="2" t="s">
        <v>18</v>
      </c>
      <c r="C13" s="7" t="s">
        <v>19</v>
      </c>
      <c r="D13" s="4" t="s">
        <v>9</v>
      </c>
      <c r="E13" s="20">
        <f>G2*1</f>
        <v>1</v>
      </c>
      <c r="F13" s="5">
        <v>16.989999999999998</v>
      </c>
      <c r="G13" s="6">
        <f t="shared" si="2"/>
        <v>16.989999999999998</v>
      </c>
      <c r="J13" s="2" t="s">
        <v>257</v>
      </c>
      <c r="K13" s="12" t="s">
        <v>258</v>
      </c>
      <c r="L13" s="4" t="s">
        <v>9</v>
      </c>
      <c r="M13" s="4">
        <v>1</v>
      </c>
      <c r="N13" s="5">
        <v>24.99</v>
      </c>
      <c r="O13" s="6">
        <f t="shared" si="0"/>
        <v>24.99</v>
      </c>
    </row>
    <row r="14" spans="2:27" ht="15.75" thickBot="1" x14ac:dyDescent="0.3">
      <c r="B14" s="2" t="s">
        <v>20</v>
      </c>
      <c r="C14" s="7" t="s">
        <v>21</v>
      </c>
      <c r="D14" s="4" t="s">
        <v>9</v>
      </c>
      <c r="E14" s="20">
        <f>G2*1</f>
        <v>1</v>
      </c>
      <c r="F14" s="5">
        <v>16.989999999999998</v>
      </c>
      <c r="G14" s="6">
        <f t="shared" si="2"/>
        <v>16.989999999999998</v>
      </c>
      <c r="J14" s="2" t="s">
        <v>153</v>
      </c>
      <c r="K14" s="12" t="s">
        <v>154</v>
      </c>
      <c r="L14" s="4" t="s">
        <v>9</v>
      </c>
      <c r="M14" s="4">
        <v>1</v>
      </c>
      <c r="N14" s="5">
        <v>15.09</v>
      </c>
      <c r="O14" s="6">
        <f t="shared" ref="O14:O20" si="3">M14*N14</f>
        <v>15.09</v>
      </c>
      <c r="V14" s="78" t="s">
        <v>322</v>
      </c>
    </row>
    <row r="15" spans="2:27" x14ac:dyDescent="0.25">
      <c r="B15" s="2" t="s">
        <v>121</v>
      </c>
      <c r="C15" s="9" t="s">
        <v>22</v>
      </c>
      <c r="D15" s="4" t="s">
        <v>23</v>
      </c>
      <c r="E15" s="20">
        <f>G2*1</f>
        <v>1</v>
      </c>
      <c r="F15" s="5">
        <v>7.24</v>
      </c>
      <c r="G15" s="6">
        <f>E15*F15</f>
        <v>7.24</v>
      </c>
      <c r="J15" s="2" t="s">
        <v>155</v>
      </c>
      <c r="K15" s="12" t="s">
        <v>156</v>
      </c>
      <c r="L15" s="4" t="s">
        <v>9</v>
      </c>
      <c r="M15" s="4">
        <v>1</v>
      </c>
      <c r="N15" s="5">
        <v>25.5</v>
      </c>
      <c r="O15" s="6">
        <f t="shared" si="3"/>
        <v>25.5</v>
      </c>
      <c r="V15" s="79" t="s">
        <v>254</v>
      </c>
      <c r="W15" s="80" t="s">
        <v>253</v>
      </c>
      <c r="X15" s="81" t="s">
        <v>9</v>
      </c>
      <c r="Y15" s="82">
        <f>AA9*1</f>
        <v>0</v>
      </c>
      <c r="Z15" s="83">
        <v>209.99</v>
      </c>
      <c r="AA15" s="84">
        <f t="shared" ref="AA15:AA16" si="4">Y15*Z15</f>
        <v>0</v>
      </c>
    </row>
    <row r="16" spans="2:27" ht="15.75" thickBot="1" x14ac:dyDescent="0.3">
      <c r="B16" s="2" t="s">
        <v>24</v>
      </c>
      <c r="C16" s="7" t="s">
        <v>25</v>
      </c>
      <c r="D16" s="4" t="s">
        <v>23</v>
      </c>
      <c r="E16" s="20">
        <f>G2*1</f>
        <v>1</v>
      </c>
      <c r="F16" s="5">
        <v>67.989999999999995</v>
      </c>
      <c r="G16" s="6">
        <f>E16*F16</f>
        <v>67.989999999999995</v>
      </c>
      <c r="J16" s="2" t="s">
        <v>184</v>
      </c>
      <c r="K16" s="12" t="s">
        <v>185</v>
      </c>
      <c r="L16" s="4" t="s">
        <v>9</v>
      </c>
      <c r="M16" s="4">
        <v>1</v>
      </c>
      <c r="N16" s="5">
        <v>162</v>
      </c>
      <c r="O16" s="6">
        <f t="shared" si="3"/>
        <v>162</v>
      </c>
      <c r="V16" s="28" t="s">
        <v>256</v>
      </c>
      <c r="W16" s="85" t="s">
        <v>255</v>
      </c>
      <c r="X16" s="30" t="s">
        <v>9</v>
      </c>
      <c r="Y16" s="86">
        <f>AA9*1</f>
        <v>0</v>
      </c>
      <c r="Z16" s="31">
        <v>90</v>
      </c>
      <c r="AA16" s="32">
        <f t="shared" si="4"/>
        <v>0</v>
      </c>
    </row>
    <row r="17" spans="2:22" x14ac:dyDescent="0.25">
      <c r="B17" s="2" t="s">
        <v>248</v>
      </c>
      <c r="C17" s="8" t="s">
        <v>249</v>
      </c>
      <c r="D17" s="4" t="s">
        <v>9</v>
      </c>
      <c r="E17" s="20">
        <f>G2*1</f>
        <v>1</v>
      </c>
      <c r="F17" s="5">
        <v>6.39</v>
      </c>
      <c r="G17" s="6">
        <f t="shared" ref="G17:G22" si="5">E17*F17</f>
        <v>6.39</v>
      </c>
      <c r="J17" s="2" t="s">
        <v>133</v>
      </c>
      <c r="K17" s="11" t="s">
        <v>136</v>
      </c>
      <c r="L17" s="4" t="s">
        <v>9</v>
      </c>
      <c r="M17" s="20">
        <v>1</v>
      </c>
      <c r="N17" s="5">
        <v>23.99</v>
      </c>
      <c r="O17" s="6">
        <f t="shared" si="3"/>
        <v>23.99</v>
      </c>
    </row>
    <row r="18" spans="2:22" x14ac:dyDescent="0.25">
      <c r="B18" s="2" t="s">
        <v>26</v>
      </c>
      <c r="C18" s="8" t="s">
        <v>122</v>
      </c>
      <c r="D18" s="4" t="s">
        <v>9</v>
      </c>
      <c r="E18" s="20">
        <f>G2*1</f>
        <v>1</v>
      </c>
      <c r="F18" s="5">
        <v>12.99</v>
      </c>
      <c r="G18" s="6">
        <f t="shared" si="5"/>
        <v>12.99</v>
      </c>
      <c r="J18" s="2" t="s">
        <v>63</v>
      </c>
      <c r="K18" s="12" t="s">
        <v>64</v>
      </c>
      <c r="L18" s="4" t="s">
        <v>9</v>
      </c>
      <c r="M18" s="20">
        <v>1</v>
      </c>
      <c r="N18" s="5">
        <v>13.99</v>
      </c>
      <c r="O18" s="6">
        <f t="shared" si="3"/>
        <v>13.99</v>
      </c>
      <c r="V18" s="23" t="s">
        <v>281</v>
      </c>
    </row>
    <row r="19" spans="2:22" x14ac:dyDescent="0.25">
      <c r="B19" s="2" t="s">
        <v>27</v>
      </c>
      <c r="C19" s="8" t="s">
        <v>233</v>
      </c>
      <c r="D19" s="4" t="s">
        <v>9</v>
      </c>
      <c r="E19" s="20">
        <f>G2*2</f>
        <v>2</v>
      </c>
      <c r="F19" s="5">
        <v>9.99</v>
      </c>
      <c r="G19" s="6">
        <f t="shared" si="5"/>
        <v>19.98</v>
      </c>
      <c r="J19" s="2" t="s">
        <v>157</v>
      </c>
      <c r="K19" s="12" t="s">
        <v>183</v>
      </c>
      <c r="L19" s="4" t="s">
        <v>9</v>
      </c>
      <c r="M19" s="4">
        <v>1</v>
      </c>
      <c r="N19" s="5">
        <v>12.81</v>
      </c>
      <c r="O19" s="6">
        <f t="shared" si="3"/>
        <v>12.81</v>
      </c>
      <c r="V19" t="s">
        <v>307</v>
      </c>
    </row>
    <row r="20" spans="2:22" ht="15.75" thickBot="1" x14ac:dyDescent="0.3">
      <c r="B20" s="2" t="s">
        <v>28</v>
      </c>
      <c r="C20" s="7" t="s">
        <v>29</v>
      </c>
      <c r="D20" s="4" t="s">
        <v>9</v>
      </c>
      <c r="E20" s="20">
        <f>G2*1</f>
        <v>1</v>
      </c>
      <c r="F20" s="5">
        <v>39.99</v>
      </c>
      <c r="G20" s="6">
        <f t="shared" si="5"/>
        <v>39.99</v>
      </c>
      <c r="J20" s="16" t="s">
        <v>158</v>
      </c>
      <c r="K20" s="22" t="s">
        <v>159</v>
      </c>
      <c r="L20" s="35" t="s">
        <v>9</v>
      </c>
      <c r="M20" s="35">
        <v>1</v>
      </c>
      <c r="N20" s="36">
        <v>34.97</v>
      </c>
      <c r="O20" s="38">
        <f t="shared" si="3"/>
        <v>34.97</v>
      </c>
    </row>
    <row r="21" spans="2:22" ht="15.75" thickBot="1" x14ac:dyDescent="0.3">
      <c r="B21" s="2" t="s">
        <v>30</v>
      </c>
      <c r="C21" s="7" t="s">
        <v>31</v>
      </c>
      <c r="D21" s="4" t="s">
        <v>123</v>
      </c>
      <c r="E21" s="20">
        <f>G2*2</f>
        <v>2</v>
      </c>
      <c r="F21" s="5">
        <v>34.69</v>
      </c>
      <c r="G21" s="6">
        <f t="shared" si="5"/>
        <v>69.38</v>
      </c>
      <c r="J21" s="62" t="s">
        <v>44</v>
      </c>
      <c r="K21" s="63"/>
      <c r="L21" s="63"/>
      <c r="M21" s="63"/>
      <c r="N21" s="63"/>
      <c r="O21" s="64"/>
      <c r="V21" t="s">
        <v>321</v>
      </c>
    </row>
    <row r="22" spans="2:22" x14ac:dyDescent="0.25">
      <c r="B22" s="2" t="s">
        <v>32</v>
      </c>
      <c r="C22" s="7" t="s">
        <v>33</v>
      </c>
      <c r="D22" s="4" t="s">
        <v>124</v>
      </c>
      <c r="E22" s="20">
        <f>G2*1</f>
        <v>1</v>
      </c>
      <c r="F22" s="5">
        <v>40.39</v>
      </c>
      <c r="G22" s="6">
        <f t="shared" si="5"/>
        <v>40.39</v>
      </c>
      <c r="J22" s="2" t="s">
        <v>160</v>
      </c>
      <c r="K22" s="12" t="s">
        <v>182</v>
      </c>
      <c r="L22" s="4" t="s">
        <v>9</v>
      </c>
      <c r="M22" s="4">
        <v>1</v>
      </c>
      <c r="N22" s="5">
        <v>9.5399999999999991</v>
      </c>
      <c r="O22" s="40">
        <f t="shared" ref="O22:O25" si="6">M22*N22</f>
        <v>9.5399999999999991</v>
      </c>
    </row>
    <row r="23" spans="2:22" x14ac:dyDescent="0.25">
      <c r="B23" s="2" t="s">
        <v>34</v>
      </c>
      <c r="C23" s="17" t="s">
        <v>125</v>
      </c>
      <c r="D23" s="4" t="s">
        <v>9</v>
      </c>
      <c r="E23" s="20">
        <f>G2*1</f>
        <v>1</v>
      </c>
      <c r="F23" s="5">
        <v>16.989999999999998</v>
      </c>
      <c r="G23" s="6">
        <f>E23*F23</f>
        <v>16.989999999999998</v>
      </c>
      <c r="J23" s="2" t="s">
        <v>161</v>
      </c>
      <c r="K23" s="12" t="s">
        <v>162</v>
      </c>
      <c r="L23" s="4" t="s">
        <v>9</v>
      </c>
      <c r="M23" s="4">
        <v>1</v>
      </c>
      <c r="N23" s="5">
        <v>41.86</v>
      </c>
      <c r="O23" s="6">
        <f t="shared" si="6"/>
        <v>41.86</v>
      </c>
    </row>
    <row r="24" spans="2:22" x14ac:dyDescent="0.25">
      <c r="B24" s="2" t="s">
        <v>35</v>
      </c>
      <c r="C24" s="10" t="s">
        <v>36</v>
      </c>
      <c r="D24" s="4" t="s">
        <v>9</v>
      </c>
      <c r="E24" s="20">
        <f>G2*1</f>
        <v>1</v>
      </c>
      <c r="F24" s="5">
        <v>8.99</v>
      </c>
      <c r="G24" s="6">
        <f t="shared" ref="G24:G43" si="7">E24*F24</f>
        <v>8.99</v>
      </c>
      <c r="J24" s="2" t="s">
        <v>215</v>
      </c>
      <c r="K24" s="12" t="s">
        <v>216</v>
      </c>
      <c r="L24" s="4" t="s">
        <v>9</v>
      </c>
      <c r="M24" s="4">
        <v>1</v>
      </c>
      <c r="N24" s="5">
        <v>36.15</v>
      </c>
      <c r="O24" s="6">
        <f t="shared" si="6"/>
        <v>36.15</v>
      </c>
    </row>
    <row r="25" spans="2:22" ht="15.75" thickBot="1" x14ac:dyDescent="0.3">
      <c r="B25" s="2" t="s">
        <v>37</v>
      </c>
      <c r="C25" s="7" t="s">
        <v>38</v>
      </c>
      <c r="D25" s="4" t="s">
        <v>126</v>
      </c>
      <c r="E25" s="20">
        <f>G2*1</f>
        <v>1</v>
      </c>
      <c r="F25" s="5">
        <v>48.99</v>
      </c>
      <c r="G25" s="6">
        <f t="shared" si="7"/>
        <v>48.99</v>
      </c>
      <c r="J25" s="16" t="s">
        <v>163</v>
      </c>
      <c r="K25" s="22" t="s">
        <v>164</v>
      </c>
      <c r="L25" s="35" t="s">
        <v>9</v>
      </c>
      <c r="M25" s="35">
        <v>1</v>
      </c>
      <c r="N25" s="36">
        <v>7.55</v>
      </c>
      <c r="O25" s="38">
        <f t="shared" si="6"/>
        <v>7.55</v>
      </c>
      <c r="R25" t="s">
        <v>189</v>
      </c>
    </row>
    <row r="26" spans="2:22" ht="15.75" thickBot="1" x14ac:dyDescent="0.3">
      <c r="B26" s="2" t="s">
        <v>39</v>
      </c>
      <c r="C26" s="11" t="s">
        <v>40</v>
      </c>
      <c r="D26" s="4" t="s">
        <v>9</v>
      </c>
      <c r="E26" s="20">
        <f>G2*1</f>
        <v>1</v>
      </c>
      <c r="F26" s="5">
        <v>8.99</v>
      </c>
      <c r="G26" s="6">
        <f t="shared" si="7"/>
        <v>8.99</v>
      </c>
      <c r="J26" s="62" t="s">
        <v>106</v>
      </c>
      <c r="K26" s="63"/>
      <c r="L26" s="63"/>
      <c r="M26" s="63"/>
      <c r="N26" s="63"/>
      <c r="O26" s="64"/>
    </row>
    <row r="27" spans="2:22" x14ac:dyDescent="0.25">
      <c r="B27" s="2" t="s">
        <v>41</v>
      </c>
      <c r="C27" s="11" t="s">
        <v>42</v>
      </c>
      <c r="D27" s="4" t="s">
        <v>127</v>
      </c>
      <c r="E27" s="20">
        <f>G2*1</f>
        <v>1</v>
      </c>
      <c r="F27" s="5">
        <v>124</v>
      </c>
      <c r="G27" s="6">
        <f t="shared" si="7"/>
        <v>124</v>
      </c>
      <c r="J27" s="2" t="s">
        <v>165</v>
      </c>
      <c r="K27" s="12" t="s">
        <v>166</v>
      </c>
      <c r="L27" s="4" t="s">
        <v>9</v>
      </c>
      <c r="M27" s="4">
        <v>1</v>
      </c>
      <c r="N27" s="5">
        <v>55.35</v>
      </c>
      <c r="O27" s="40">
        <f>M27*N27</f>
        <v>55.35</v>
      </c>
    </row>
    <row r="28" spans="2:22" x14ac:dyDescent="0.25">
      <c r="B28" s="2" t="s">
        <v>55</v>
      </c>
      <c r="C28" s="7" t="s">
        <v>56</v>
      </c>
      <c r="D28" s="4" t="s">
        <v>127</v>
      </c>
      <c r="E28" s="20">
        <f>G2*1</f>
        <v>1</v>
      </c>
      <c r="F28" s="5">
        <v>45.34</v>
      </c>
      <c r="G28" s="6">
        <f t="shared" si="7"/>
        <v>45.34</v>
      </c>
      <c r="J28" s="2" t="s">
        <v>192</v>
      </c>
      <c r="K28" s="12" t="s">
        <v>190</v>
      </c>
      <c r="L28" s="4" t="s">
        <v>9</v>
      </c>
      <c r="M28" s="4">
        <v>1</v>
      </c>
      <c r="N28" s="5">
        <v>35.76</v>
      </c>
      <c r="O28" s="6">
        <f t="shared" ref="O28:O29" si="8">M28*N28</f>
        <v>35.76</v>
      </c>
    </row>
    <row r="29" spans="2:22" x14ac:dyDescent="0.25">
      <c r="B29" s="2" t="s">
        <v>57</v>
      </c>
      <c r="C29" s="7" t="s">
        <v>58</v>
      </c>
      <c r="D29" s="4" t="s">
        <v>9</v>
      </c>
      <c r="E29" s="20">
        <f>G2*1</f>
        <v>1</v>
      </c>
      <c r="F29" s="5">
        <v>48.58</v>
      </c>
      <c r="G29" s="6">
        <f>E29*F29</f>
        <v>48.58</v>
      </c>
      <c r="J29" s="2" t="s">
        <v>193</v>
      </c>
      <c r="K29" s="12" t="s">
        <v>191</v>
      </c>
      <c r="L29" s="4" t="s">
        <v>9</v>
      </c>
      <c r="M29" s="4">
        <v>1</v>
      </c>
      <c r="N29" s="5">
        <v>30.07</v>
      </c>
      <c r="O29" s="6">
        <f t="shared" si="8"/>
        <v>30.07</v>
      </c>
    </row>
    <row r="30" spans="2:22" x14ac:dyDescent="0.25">
      <c r="B30" s="2" t="s">
        <v>59</v>
      </c>
      <c r="C30" s="8" t="s">
        <v>60</v>
      </c>
      <c r="D30" s="4" t="s">
        <v>128</v>
      </c>
      <c r="E30" s="20">
        <f>G2*1</f>
        <v>1</v>
      </c>
      <c r="F30" s="5">
        <v>51.74</v>
      </c>
      <c r="G30" s="6">
        <f t="shared" ref="G30" si="9">E30*F30</f>
        <v>51.74</v>
      </c>
      <c r="J30" s="2" t="s">
        <v>167</v>
      </c>
      <c r="K30" s="12" t="s">
        <v>168</v>
      </c>
      <c r="L30" s="4" t="s">
        <v>9</v>
      </c>
      <c r="M30" s="4">
        <v>1</v>
      </c>
      <c r="N30" s="5">
        <v>3.8</v>
      </c>
      <c r="O30" s="6">
        <f>M30*N30</f>
        <v>3.8</v>
      </c>
    </row>
    <row r="31" spans="2:22" x14ac:dyDescent="0.25">
      <c r="B31" s="2" t="s">
        <v>61</v>
      </c>
      <c r="C31" s="12" t="s">
        <v>62</v>
      </c>
      <c r="D31" s="4" t="s">
        <v>9</v>
      </c>
      <c r="E31" s="20">
        <f>G2*1</f>
        <v>1</v>
      </c>
      <c r="F31" s="5">
        <v>15.99</v>
      </c>
      <c r="G31" s="6">
        <f t="shared" si="7"/>
        <v>15.99</v>
      </c>
      <c r="J31" s="2" t="s">
        <v>169</v>
      </c>
      <c r="K31" s="12" t="s">
        <v>170</v>
      </c>
      <c r="L31" s="4" t="s">
        <v>9</v>
      </c>
      <c r="M31" s="4">
        <v>1</v>
      </c>
      <c r="N31" s="5">
        <v>87.75</v>
      </c>
      <c r="O31" s="6">
        <f>M31*N31</f>
        <v>87.75</v>
      </c>
    </row>
    <row r="32" spans="2:22" x14ac:dyDescent="0.25">
      <c r="B32" s="2" t="s">
        <v>134</v>
      </c>
      <c r="C32" s="12" t="s">
        <v>135</v>
      </c>
      <c r="D32" s="4" t="s">
        <v>9</v>
      </c>
      <c r="E32" s="20">
        <f>G2*1</f>
        <v>1</v>
      </c>
      <c r="F32" s="5">
        <v>7.69</v>
      </c>
      <c r="G32" s="6">
        <f t="shared" si="7"/>
        <v>7.69</v>
      </c>
      <c r="J32" s="2" t="s">
        <v>194</v>
      </c>
      <c r="K32" s="12" t="s">
        <v>195</v>
      </c>
      <c r="L32" s="4" t="s">
        <v>9</v>
      </c>
      <c r="M32" s="4">
        <v>1</v>
      </c>
      <c r="N32" s="5">
        <v>148.53</v>
      </c>
      <c r="O32" s="6">
        <f>M32*N32</f>
        <v>148.53</v>
      </c>
    </row>
    <row r="33" spans="2:15" x14ac:dyDescent="0.25">
      <c r="B33" s="2" t="s">
        <v>222</v>
      </c>
      <c r="C33" s="11" t="s">
        <v>223</v>
      </c>
      <c r="D33" s="4" t="s">
        <v>9</v>
      </c>
      <c r="E33" s="20">
        <f>G2*1</f>
        <v>1</v>
      </c>
      <c r="F33" s="5">
        <v>11.47</v>
      </c>
      <c r="G33" s="6">
        <f t="shared" si="7"/>
        <v>11.47</v>
      </c>
      <c r="J33" s="2" t="s">
        <v>171</v>
      </c>
      <c r="K33" s="12" t="s">
        <v>181</v>
      </c>
      <c r="L33" s="4" t="s">
        <v>9</v>
      </c>
      <c r="M33" s="4">
        <v>1</v>
      </c>
      <c r="N33" s="5">
        <v>171</v>
      </c>
      <c r="O33" s="6">
        <f>M33*N33</f>
        <v>171</v>
      </c>
    </row>
    <row r="34" spans="2:15" x14ac:dyDescent="0.25">
      <c r="B34" s="2" t="s">
        <v>139</v>
      </c>
      <c r="C34" s="11" t="s">
        <v>140</v>
      </c>
      <c r="D34" s="4" t="s">
        <v>9</v>
      </c>
      <c r="E34" s="20">
        <f>G2*1</f>
        <v>1</v>
      </c>
      <c r="F34" s="5">
        <v>12.99</v>
      </c>
      <c r="G34" s="6">
        <f t="shared" ref="G34" si="10">E34*F34</f>
        <v>12.99</v>
      </c>
      <c r="J34" s="2" t="s">
        <v>172</v>
      </c>
      <c r="K34" s="12" t="s">
        <v>173</v>
      </c>
      <c r="L34" s="4" t="s">
        <v>9</v>
      </c>
      <c r="M34" s="4">
        <v>1</v>
      </c>
      <c r="N34" s="5">
        <v>84.66</v>
      </c>
      <c r="O34" s="6">
        <f t="shared" ref="O34" si="11">M34*N34</f>
        <v>84.66</v>
      </c>
    </row>
    <row r="35" spans="2:15" ht="15.75" thickBot="1" x14ac:dyDescent="0.3">
      <c r="B35" s="2" t="s">
        <v>141</v>
      </c>
      <c r="C35" s="11" t="s">
        <v>214</v>
      </c>
      <c r="D35" s="4" t="s">
        <v>9</v>
      </c>
      <c r="E35" s="20">
        <f>G2*1</f>
        <v>1</v>
      </c>
      <c r="F35" s="5">
        <v>7.99</v>
      </c>
      <c r="G35" s="6">
        <f>E35*F35</f>
        <v>7.99</v>
      </c>
      <c r="J35" s="2" t="s">
        <v>107</v>
      </c>
      <c r="K35" s="12" t="s">
        <v>108</v>
      </c>
      <c r="L35" s="4" t="s">
        <v>9</v>
      </c>
      <c r="M35" s="4">
        <v>1</v>
      </c>
      <c r="N35" s="5">
        <v>102.36</v>
      </c>
      <c r="O35" s="6">
        <f t="shared" ref="O35" si="12">M35*N35</f>
        <v>102.36</v>
      </c>
    </row>
    <row r="36" spans="2:15" ht="15.75" thickBot="1" x14ac:dyDescent="0.3">
      <c r="B36" s="2" t="s">
        <v>308</v>
      </c>
      <c r="C36" s="12" t="s">
        <v>309</v>
      </c>
      <c r="D36" s="4" t="s">
        <v>9</v>
      </c>
      <c r="E36" s="20">
        <v>1</v>
      </c>
      <c r="F36" s="5">
        <v>13.99</v>
      </c>
      <c r="G36" s="6">
        <f t="shared" ref="G36:G37" si="13">E36*F36</f>
        <v>13.99</v>
      </c>
      <c r="J36" s="65" t="s">
        <v>196</v>
      </c>
      <c r="K36" s="66"/>
      <c r="L36" s="66"/>
      <c r="M36" s="66"/>
      <c r="N36" s="67"/>
      <c r="O36" s="14">
        <f>SUM(O5:O35)</f>
        <v>1259.6799999999998</v>
      </c>
    </row>
    <row r="37" spans="2:15" ht="15.75" thickBot="1" x14ac:dyDescent="0.3">
      <c r="B37" s="2" t="s">
        <v>318</v>
      </c>
      <c r="C37" s="12" t="s">
        <v>319</v>
      </c>
      <c r="D37" s="4" t="s">
        <v>9</v>
      </c>
      <c r="E37" s="20">
        <f>G2*2</f>
        <v>2</v>
      </c>
      <c r="F37" s="5">
        <v>19.989999999999998</v>
      </c>
      <c r="G37" s="6">
        <f t="shared" si="13"/>
        <v>39.979999999999997</v>
      </c>
    </row>
    <row r="38" spans="2:15" ht="16.5" thickBot="1" x14ac:dyDescent="0.3">
      <c r="B38" s="2" t="s">
        <v>131</v>
      </c>
      <c r="C38" s="18" t="s">
        <v>132</v>
      </c>
      <c r="D38" s="4" t="s">
        <v>9</v>
      </c>
      <c r="E38" s="20">
        <f>G2*1</f>
        <v>1</v>
      </c>
      <c r="F38" s="5">
        <v>10.07</v>
      </c>
      <c r="G38" s="6">
        <f>E38*F38</f>
        <v>10.07</v>
      </c>
      <c r="J38" s="1" t="s">
        <v>221</v>
      </c>
      <c r="K38" s="72" t="s">
        <v>284</v>
      </c>
      <c r="L38" s="73"/>
      <c r="M38" s="73"/>
      <c r="N38" s="73"/>
      <c r="O38" s="74"/>
    </row>
    <row r="39" spans="2:15" ht="16.5" thickTop="1" thickBot="1" x14ac:dyDescent="0.3">
      <c r="B39" s="2" t="s">
        <v>230</v>
      </c>
      <c r="C39" s="18" t="s">
        <v>229</v>
      </c>
      <c r="D39" s="4" t="s">
        <v>9</v>
      </c>
      <c r="E39" s="20">
        <f>G2*1</f>
        <v>1</v>
      </c>
      <c r="F39" s="5">
        <v>8.5399999999999991</v>
      </c>
      <c r="G39" s="6">
        <f>E39*F39</f>
        <v>8.5399999999999991</v>
      </c>
      <c r="J39" s="47" t="s">
        <v>0</v>
      </c>
      <c r="K39" s="44" t="s">
        <v>1</v>
      </c>
      <c r="L39" s="44" t="s">
        <v>2</v>
      </c>
      <c r="M39" s="44" t="s">
        <v>3</v>
      </c>
      <c r="N39" s="44" t="s">
        <v>4</v>
      </c>
      <c r="O39" s="44" t="s">
        <v>5</v>
      </c>
    </row>
    <row r="40" spans="2:15" ht="15.75" thickBot="1" x14ac:dyDescent="0.3">
      <c r="B40" s="2" t="s">
        <v>239</v>
      </c>
      <c r="C40" s="18" t="s">
        <v>238</v>
      </c>
      <c r="D40" s="4" t="s">
        <v>9</v>
      </c>
      <c r="E40" s="20">
        <f>G2*1</f>
        <v>1</v>
      </c>
      <c r="F40" s="5">
        <v>9.99</v>
      </c>
      <c r="G40" s="6">
        <f t="shared" ref="G40:G42" si="14">E40*F40</f>
        <v>9.99</v>
      </c>
      <c r="J40" s="62" t="s">
        <v>217</v>
      </c>
      <c r="K40" s="68"/>
      <c r="L40" s="68"/>
      <c r="M40" s="68"/>
      <c r="N40" s="68"/>
      <c r="O40" s="69"/>
    </row>
    <row r="41" spans="2:15" x14ac:dyDescent="0.25">
      <c r="B41" s="2" t="s">
        <v>237</v>
      </c>
      <c r="C41" s="24" t="s">
        <v>236</v>
      </c>
      <c r="D41" s="4" t="s">
        <v>9</v>
      </c>
      <c r="E41" s="20">
        <v>1</v>
      </c>
      <c r="F41" s="5">
        <v>39.99</v>
      </c>
      <c r="G41" s="6">
        <f t="shared" si="14"/>
        <v>39.99</v>
      </c>
      <c r="J41" s="2" t="s">
        <v>283</v>
      </c>
      <c r="K41" s="8" t="s">
        <v>218</v>
      </c>
      <c r="L41" s="4" t="s">
        <v>9</v>
      </c>
      <c r="M41" s="4">
        <v>1</v>
      </c>
      <c r="N41" s="5">
        <v>77.319999999999993</v>
      </c>
      <c r="O41" s="40">
        <f t="shared" ref="O41:O42" si="15">M41*N41</f>
        <v>77.319999999999993</v>
      </c>
    </row>
    <row r="42" spans="2:15" x14ac:dyDescent="0.25">
      <c r="B42" s="2" t="s">
        <v>240</v>
      </c>
      <c r="C42" s="22" t="s">
        <v>241</v>
      </c>
      <c r="D42" s="4" t="s">
        <v>9</v>
      </c>
      <c r="E42" s="20">
        <f>G2*1</f>
        <v>1</v>
      </c>
      <c r="F42" s="5">
        <v>44.15</v>
      </c>
      <c r="G42" s="6">
        <f t="shared" si="14"/>
        <v>44.15</v>
      </c>
      <c r="J42" s="2" t="s">
        <v>285</v>
      </c>
      <c r="K42" s="8" t="s">
        <v>219</v>
      </c>
      <c r="L42" s="4" t="s">
        <v>9</v>
      </c>
      <c r="M42" s="4">
        <v>1</v>
      </c>
      <c r="N42" s="5">
        <v>22.81</v>
      </c>
      <c r="O42" s="6">
        <f t="shared" si="15"/>
        <v>22.81</v>
      </c>
    </row>
    <row r="43" spans="2:15" ht="15.75" thickBot="1" x14ac:dyDescent="0.3">
      <c r="B43" s="2" t="s">
        <v>235</v>
      </c>
      <c r="C43" s="12" t="s">
        <v>234</v>
      </c>
      <c r="D43" s="4" t="s">
        <v>9</v>
      </c>
      <c r="E43" s="20">
        <f>G2*2</f>
        <v>2</v>
      </c>
      <c r="F43" s="5">
        <v>12.99</v>
      </c>
      <c r="G43" s="6">
        <f t="shared" si="7"/>
        <v>25.98</v>
      </c>
      <c r="J43" s="2" t="s">
        <v>286</v>
      </c>
      <c r="K43" s="12" t="s">
        <v>220</v>
      </c>
      <c r="L43" s="4" t="s">
        <v>9</v>
      </c>
      <c r="M43" s="4">
        <v>1</v>
      </c>
      <c r="N43" s="5">
        <v>16.12</v>
      </c>
      <c r="O43" s="6">
        <f>M43*N43</f>
        <v>16.12</v>
      </c>
    </row>
    <row r="44" spans="2:15" ht="15.75" thickBot="1" x14ac:dyDescent="0.3">
      <c r="B44" s="62" t="s">
        <v>43</v>
      </c>
      <c r="C44" s="68"/>
      <c r="D44" s="68"/>
      <c r="E44" s="68"/>
      <c r="F44" s="68"/>
      <c r="G44" s="69"/>
      <c r="J44" s="2" t="s">
        <v>259</v>
      </c>
      <c r="K44" s="12" t="s">
        <v>260</v>
      </c>
      <c r="L44" s="4" t="s">
        <v>9</v>
      </c>
      <c r="M44" s="20">
        <v>1</v>
      </c>
      <c r="N44" s="5">
        <v>53</v>
      </c>
      <c r="O44" s="6">
        <f>M44*N44</f>
        <v>53</v>
      </c>
    </row>
    <row r="45" spans="2:15" ht="15.75" thickBot="1" x14ac:dyDescent="0.3">
      <c r="B45" s="16" t="s">
        <v>137</v>
      </c>
      <c r="C45" s="22" t="s">
        <v>138</v>
      </c>
      <c r="D45" s="35" t="s">
        <v>9</v>
      </c>
      <c r="E45" s="41">
        <f>G2*10</f>
        <v>10</v>
      </c>
      <c r="F45" s="36">
        <v>0.88560000000000005</v>
      </c>
      <c r="G45" s="42">
        <f>E45*F45</f>
        <v>8.8559999999999999</v>
      </c>
      <c r="J45" s="16" t="s">
        <v>262</v>
      </c>
      <c r="K45" s="22" t="s">
        <v>261</v>
      </c>
      <c r="L45" s="35" t="s">
        <v>9</v>
      </c>
      <c r="M45" s="37">
        <v>1</v>
      </c>
      <c r="N45" s="36">
        <v>53</v>
      </c>
      <c r="O45" s="38">
        <f>M45*N45</f>
        <v>53</v>
      </c>
    </row>
    <row r="46" spans="2:15" ht="15.75" thickBot="1" x14ac:dyDescent="0.3">
      <c r="B46" s="62" t="s">
        <v>44</v>
      </c>
      <c r="C46" s="63"/>
      <c r="D46" s="63"/>
      <c r="E46" s="63"/>
      <c r="F46" s="63"/>
      <c r="G46" s="64"/>
      <c r="J46" s="62" t="s">
        <v>106</v>
      </c>
      <c r="K46" s="68"/>
      <c r="L46" s="68"/>
      <c r="M46" s="68"/>
      <c r="N46" s="68"/>
      <c r="O46" s="69"/>
    </row>
    <row r="47" spans="2:15" x14ac:dyDescent="0.25">
      <c r="B47" s="2" t="s">
        <v>45</v>
      </c>
      <c r="C47" s="9" t="s">
        <v>46</v>
      </c>
      <c r="D47" s="4" t="s">
        <v>9</v>
      </c>
      <c r="E47" s="39">
        <f>G2*2</f>
        <v>2</v>
      </c>
      <c r="F47" s="5">
        <v>14.77</v>
      </c>
      <c r="G47" s="40">
        <f t="shared" ref="G47:G99" si="16">E47*F47</f>
        <v>29.54</v>
      </c>
      <c r="J47" s="2" t="s">
        <v>174</v>
      </c>
      <c r="K47" s="8" t="s">
        <v>175</v>
      </c>
      <c r="L47" s="4" t="s">
        <v>9</v>
      </c>
      <c r="M47" s="4">
        <v>2</v>
      </c>
      <c r="N47" s="5">
        <v>19.63</v>
      </c>
      <c r="O47" s="40">
        <v>39.26</v>
      </c>
    </row>
    <row r="48" spans="2:15" ht="15.75" thickBot="1" x14ac:dyDescent="0.3">
      <c r="B48" s="2" t="s">
        <v>47</v>
      </c>
      <c r="C48" s="7" t="s">
        <v>48</v>
      </c>
      <c r="D48" s="4" t="s">
        <v>9</v>
      </c>
      <c r="E48" s="20">
        <f>G2*2</f>
        <v>2</v>
      </c>
      <c r="F48" s="5">
        <v>7.8</v>
      </c>
      <c r="G48" s="6">
        <f t="shared" si="16"/>
        <v>15.6</v>
      </c>
      <c r="J48" s="2" t="s">
        <v>176</v>
      </c>
      <c r="K48" s="12" t="s">
        <v>177</v>
      </c>
      <c r="L48" s="4" t="s">
        <v>9</v>
      </c>
      <c r="M48" s="4">
        <v>2</v>
      </c>
      <c r="N48" s="5">
        <v>28.81</v>
      </c>
      <c r="O48" s="6">
        <v>57.62</v>
      </c>
    </row>
    <row r="49" spans="2:15" ht="15.75" thickBot="1" x14ac:dyDescent="0.3">
      <c r="B49" s="2" t="s">
        <v>269</v>
      </c>
      <c r="C49" s="8" t="s">
        <v>270</v>
      </c>
      <c r="D49" s="4" t="s">
        <v>9</v>
      </c>
      <c r="E49" s="20">
        <f>G2*2</f>
        <v>2</v>
      </c>
      <c r="F49" s="5">
        <v>13.05</v>
      </c>
      <c r="G49" s="6">
        <f t="shared" si="16"/>
        <v>26.1</v>
      </c>
      <c r="J49" s="65" t="s">
        <v>188</v>
      </c>
      <c r="K49" s="66"/>
      <c r="L49" s="66"/>
      <c r="M49" s="66"/>
      <c r="N49" s="67"/>
      <c r="O49" s="14">
        <f>SUM(O40:O48)</f>
        <v>319.13</v>
      </c>
    </row>
    <row r="50" spans="2:15" ht="15.75" thickBot="1" x14ac:dyDescent="0.3">
      <c r="B50" s="2" t="s">
        <v>49</v>
      </c>
      <c r="C50" s="8" t="s">
        <v>129</v>
      </c>
      <c r="D50" s="4" t="s">
        <v>9</v>
      </c>
      <c r="E50" s="20">
        <f>G2*1</f>
        <v>1</v>
      </c>
      <c r="F50" s="5">
        <v>9.01</v>
      </c>
      <c r="G50" s="6">
        <f t="shared" si="16"/>
        <v>9.01</v>
      </c>
    </row>
    <row r="51" spans="2:15" ht="16.5" thickBot="1" x14ac:dyDescent="0.3">
      <c r="B51" s="2" t="s">
        <v>50</v>
      </c>
      <c r="C51" s="7" t="s">
        <v>51</v>
      </c>
      <c r="D51" s="4" t="s">
        <v>9</v>
      </c>
      <c r="E51" s="20">
        <f>G2*4</f>
        <v>4</v>
      </c>
      <c r="F51" s="5">
        <v>3.81</v>
      </c>
      <c r="G51" s="6">
        <f t="shared" si="16"/>
        <v>15.24</v>
      </c>
      <c r="J51" s="1" t="s">
        <v>224</v>
      </c>
      <c r="K51" s="72" t="s">
        <v>295</v>
      </c>
      <c r="L51" s="73"/>
      <c r="M51" s="73"/>
      <c r="N51" s="73"/>
      <c r="O51" s="74"/>
    </row>
    <row r="52" spans="2:15" ht="16.5" thickTop="1" thickBot="1" x14ac:dyDescent="0.3">
      <c r="B52" s="2" t="s">
        <v>105</v>
      </c>
      <c r="C52" s="9" t="s">
        <v>52</v>
      </c>
      <c r="D52" s="4" t="s">
        <v>9</v>
      </c>
      <c r="E52" s="20">
        <f>G2*1</f>
        <v>1</v>
      </c>
      <c r="F52" s="5">
        <v>5.29</v>
      </c>
      <c r="G52" s="6">
        <f t="shared" si="16"/>
        <v>5.29</v>
      </c>
      <c r="J52" s="47" t="s">
        <v>0</v>
      </c>
      <c r="K52" s="45" t="s">
        <v>1</v>
      </c>
      <c r="L52" s="45" t="s">
        <v>2</v>
      </c>
      <c r="M52" s="45" t="s">
        <v>3</v>
      </c>
      <c r="N52" s="45" t="s">
        <v>4</v>
      </c>
      <c r="O52" s="45" t="s">
        <v>5</v>
      </c>
    </row>
    <row r="53" spans="2:15" ht="15.75" thickBot="1" x14ac:dyDescent="0.3">
      <c r="B53" s="2" t="s">
        <v>53</v>
      </c>
      <c r="C53" s="8" t="s">
        <v>54</v>
      </c>
      <c r="D53" s="4" t="s">
        <v>9</v>
      </c>
      <c r="E53" s="20">
        <f>G2*10</f>
        <v>10</v>
      </c>
      <c r="F53" s="5">
        <v>4.18</v>
      </c>
      <c r="G53" s="6">
        <f t="shared" si="16"/>
        <v>41.8</v>
      </c>
      <c r="J53" s="62" t="s">
        <v>217</v>
      </c>
      <c r="K53" s="68"/>
      <c r="L53" s="68"/>
      <c r="M53" s="68"/>
      <c r="N53" s="68"/>
      <c r="O53" s="69"/>
    </row>
    <row r="54" spans="2:15" ht="15.75" thickBot="1" x14ac:dyDescent="0.3">
      <c r="B54" s="2" t="s">
        <v>70</v>
      </c>
      <c r="C54" s="7" t="s">
        <v>71</v>
      </c>
      <c r="D54" s="4" t="s">
        <v>9</v>
      </c>
      <c r="E54" s="20">
        <f>G2*2</f>
        <v>2</v>
      </c>
      <c r="F54" s="5">
        <v>30.67</v>
      </c>
      <c r="G54" s="6">
        <f t="shared" si="16"/>
        <v>61.34</v>
      </c>
      <c r="J54" s="16" t="s">
        <v>225</v>
      </c>
      <c r="K54" s="22" t="s">
        <v>197</v>
      </c>
      <c r="L54" s="35" t="s">
        <v>9</v>
      </c>
      <c r="M54" s="35">
        <v>1</v>
      </c>
      <c r="N54" s="36">
        <v>721.96</v>
      </c>
      <c r="O54" s="42">
        <f t="shared" ref="O54:O56" si="17">M54*N54</f>
        <v>721.96</v>
      </c>
    </row>
    <row r="55" spans="2:15" ht="15.75" thickBot="1" x14ac:dyDescent="0.3">
      <c r="B55" s="2" t="s">
        <v>110</v>
      </c>
      <c r="C55" s="7" t="s">
        <v>69</v>
      </c>
      <c r="D55" s="4" t="s">
        <v>9</v>
      </c>
      <c r="E55" s="20">
        <f>G2*2</f>
        <v>2</v>
      </c>
      <c r="F55" s="5">
        <v>9.5500000000000007</v>
      </c>
      <c r="G55" s="6">
        <f t="shared" ref="G55:G62" si="18">E55*F55</f>
        <v>19.100000000000001</v>
      </c>
      <c r="J55" s="62" t="s">
        <v>106</v>
      </c>
      <c r="K55" s="68"/>
      <c r="L55" s="68"/>
      <c r="M55" s="68"/>
      <c r="N55" s="68"/>
      <c r="O55" s="69"/>
    </row>
    <row r="56" spans="2:15" ht="15.75" thickBot="1" x14ac:dyDescent="0.3">
      <c r="B56" s="2" t="s">
        <v>111</v>
      </c>
      <c r="C56" s="15" t="s">
        <v>109</v>
      </c>
      <c r="D56" s="4" t="s">
        <v>9</v>
      </c>
      <c r="E56" s="20">
        <f>G2*1</f>
        <v>1</v>
      </c>
      <c r="F56" s="5">
        <v>16.87</v>
      </c>
      <c r="G56" s="6">
        <f t="shared" si="18"/>
        <v>16.87</v>
      </c>
      <c r="J56" s="16" t="s">
        <v>226</v>
      </c>
      <c r="K56" s="43" t="s">
        <v>227</v>
      </c>
      <c r="L56" s="35" t="s">
        <v>9</v>
      </c>
      <c r="M56" s="35">
        <v>1</v>
      </c>
      <c r="N56" s="36">
        <v>367.84</v>
      </c>
      <c r="O56" s="42">
        <f t="shared" si="17"/>
        <v>367.84</v>
      </c>
    </row>
    <row r="57" spans="2:15" ht="15.75" thickBot="1" x14ac:dyDescent="0.3">
      <c r="B57" s="2" t="s">
        <v>65</v>
      </c>
      <c r="C57" s="7" t="s">
        <v>66</v>
      </c>
      <c r="D57" s="4" t="s">
        <v>9</v>
      </c>
      <c r="E57" s="20">
        <f>G2*1</f>
        <v>1</v>
      </c>
      <c r="F57" s="5">
        <v>8.33</v>
      </c>
      <c r="G57" s="6">
        <f t="shared" si="18"/>
        <v>8.33</v>
      </c>
      <c r="J57" s="62" t="s">
        <v>242</v>
      </c>
      <c r="K57" s="68"/>
      <c r="L57" s="68"/>
      <c r="M57" s="68"/>
      <c r="N57" s="68"/>
      <c r="O57" s="69"/>
    </row>
    <row r="58" spans="2:15" ht="15.75" thickBot="1" x14ac:dyDescent="0.3">
      <c r="B58" s="13" t="s">
        <v>72</v>
      </c>
      <c r="C58" s="7" t="s">
        <v>73</v>
      </c>
      <c r="D58" s="4" t="s">
        <v>9</v>
      </c>
      <c r="E58" s="20">
        <f>G2*1</f>
        <v>1</v>
      </c>
      <c r="F58" s="5">
        <v>20.87</v>
      </c>
      <c r="G58" s="6">
        <f t="shared" si="18"/>
        <v>20.87</v>
      </c>
      <c r="J58" s="2" t="s">
        <v>244</v>
      </c>
      <c r="K58" s="12" t="s">
        <v>243</v>
      </c>
      <c r="L58" s="4" t="s">
        <v>9</v>
      </c>
      <c r="M58" s="4">
        <v>1</v>
      </c>
      <c r="N58" s="5">
        <v>239.99</v>
      </c>
      <c r="O58" s="40">
        <f t="shared" ref="O58" si="19">M58*N58</f>
        <v>239.99</v>
      </c>
    </row>
    <row r="59" spans="2:15" ht="15.75" thickBot="1" x14ac:dyDescent="0.3">
      <c r="B59" s="2" t="s">
        <v>67</v>
      </c>
      <c r="C59" s="7" t="s">
        <v>68</v>
      </c>
      <c r="D59" s="4" t="s">
        <v>9</v>
      </c>
      <c r="E59" s="20">
        <f>G2*2</f>
        <v>2</v>
      </c>
      <c r="F59" s="5">
        <v>11.38</v>
      </c>
      <c r="G59" s="6">
        <f t="shared" si="18"/>
        <v>22.76</v>
      </c>
      <c r="J59" s="65" t="s">
        <v>188</v>
      </c>
      <c r="K59" s="66"/>
      <c r="L59" s="66"/>
      <c r="M59" s="66"/>
      <c r="N59" s="67"/>
      <c r="O59" s="14" t="s">
        <v>320</v>
      </c>
    </row>
    <row r="60" spans="2:15" ht="15.75" thickBot="1" x14ac:dyDescent="0.3">
      <c r="B60" s="16" t="s">
        <v>112</v>
      </c>
      <c r="C60" s="15" t="s">
        <v>113</v>
      </c>
      <c r="D60" s="4" t="s">
        <v>9</v>
      </c>
      <c r="E60" s="20">
        <f>G2*1</f>
        <v>1</v>
      </c>
      <c r="F60" s="5">
        <v>10.71</v>
      </c>
      <c r="G60" s="6">
        <f t="shared" si="18"/>
        <v>10.71</v>
      </c>
    </row>
    <row r="61" spans="2:15" ht="15.75" thickBot="1" x14ac:dyDescent="0.3">
      <c r="B61" s="2" t="s">
        <v>74</v>
      </c>
      <c r="C61" s="7" t="s">
        <v>75</v>
      </c>
      <c r="D61" s="4" t="s">
        <v>9</v>
      </c>
      <c r="E61" s="20">
        <f>G2*1</f>
        <v>1</v>
      </c>
      <c r="F61" s="5">
        <v>12.36</v>
      </c>
      <c r="G61" s="6">
        <f t="shared" si="18"/>
        <v>12.36</v>
      </c>
      <c r="J61" s="34" t="s">
        <v>267</v>
      </c>
      <c r="K61" s="72" t="s">
        <v>304</v>
      </c>
      <c r="L61" s="73"/>
      <c r="M61" s="73"/>
      <c r="N61" s="73"/>
      <c r="O61" s="74"/>
    </row>
    <row r="62" spans="2:15" ht="15.75" thickBot="1" x14ac:dyDescent="0.3">
      <c r="B62" s="2" t="s">
        <v>115</v>
      </c>
      <c r="C62" s="8" t="s">
        <v>114</v>
      </c>
      <c r="D62" s="4" t="s">
        <v>9</v>
      </c>
      <c r="E62" s="20">
        <f>G2*1</f>
        <v>1</v>
      </c>
      <c r="F62" s="5">
        <v>7.78</v>
      </c>
      <c r="G62" s="6">
        <f t="shared" si="18"/>
        <v>7.78</v>
      </c>
      <c r="J62" s="48" t="s">
        <v>0</v>
      </c>
      <c r="K62" s="49" t="s">
        <v>1</v>
      </c>
      <c r="L62" s="49" t="s">
        <v>2</v>
      </c>
      <c r="M62" s="49" t="s">
        <v>3</v>
      </c>
      <c r="N62" s="49" t="s">
        <v>4</v>
      </c>
      <c r="O62" s="50" t="s">
        <v>5</v>
      </c>
    </row>
    <row r="63" spans="2:15" ht="15.75" thickBot="1" x14ac:dyDescent="0.3">
      <c r="B63" s="2" t="s">
        <v>80</v>
      </c>
      <c r="C63" s="12" t="s">
        <v>81</v>
      </c>
      <c r="D63" s="4" t="s">
        <v>9</v>
      </c>
      <c r="E63" s="20">
        <f>G2*1</f>
        <v>1</v>
      </c>
      <c r="F63" s="5">
        <v>12.92</v>
      </c>
      <c r="G63" s="6">
        <f t="shared" ref="G63:G68" si="20">E63*F63</f>
        <v>12.92</v>
      </c>
      <c r="J63" s="62" t="s">
        <v>263</v>
      </c>
      <c r="K63" s="70"/>
      <c r="L63" s="70"/>
      <c r="M63" s="70"/>
      <c r="N63" s="70"/>
      <c r="O63" s="71"/>
    </row>
    <row r="64" spans="2:15" x14ac:dyDescent="0.25">
      <c r="B64" s="2" t="s">
        <v>279</v>
      </c>
      <c r="C64" s="12" t="s">
        <v>211</v>
      </c>
      <c r="D64" s="4" t="s">
        <v>9</v>
      </c>
      <c r="E64" s="20">
        <f>G2*1</f>
        <v>1</v>
      </c>
      <c r="F64" s="5">
        <v>8</v>
      </c>
      <c r="G64" s="6">
        <f t="shared" si="20"/>
        <v>8</v>
      </c>
      <c r="J64" s="25" t="s">
        <v>264</v>
      </c>
      <c r="K64" s="26" t="s">
        <v>268</v>
      </c>
      <c r="L64" s="4" t="s">
        <v>9</v>
      </c>
      <c r="M64" s="4">
        <v>1</v>
      </c>
      <c r="N64" s="5">
        <v>135</v>
      </c>
      <c r="O64" s="51">
        <f t="shared" ref="O64:O65" si="21">M64*N64</f>
        <v>135</v>
      </c>
    </row>
    <row r="65" spans="2:15" x14ac:dyDescent="0.25">
      <c r="B65" s="2" t="s">
        <v>82</v>
      </c>
      <c r="C65" s="12" t="s">
        <v>83</v>
      </c>
      <c r="D65" s="4" t="s">
        <v>9</v>
      </c>
      <c r="E65" s="20">
        <f>G2*1</f>
        <v>1</v>
      </c>
      <c r="F65" s="5">
        <v>13.4</v>
      </c>
      <c r="G65" s="6">
        <f t="shared" si="20"/>
        <v>13.4</v>
      </c>
      <c r="J65" s="25" t="s">
        <v>265</v>
      </c>
      <c r="K65" s="26" t="s">
        <v>268</v>
      </c>
      <c r="L65" s="4" t="s">
        <v>9</v>
      </c>
      <c r="M65" s="4">
        <v>1</v>
      </c>
      <c r="N65" s="5">
        <v>280</v>
      </c>
      <c r="O65" s="27">
        <f t="shared" si="21"/>
        <v>280</v>
      </c>
    </row>
    <row r="66" spans="2:15" ht="15.75" thickBot="1" x14ac:dyDescent="0.3">
      <c r="B66" s="2" t="s">
        <v>84</v>
      </c>
      <c r="C66" s="12" t="s">
        <v>85</v>
      </c>
      <c r="D66" s="4" t="s">
        <v>9</v>
      </c>
      <c r="E66" s="20">
        <f>G2*1</f>
        <v>1</v>
      </c>
      <c r="F66" s="5">
        <v>3.11</v>
      </c>
      <c r="G66" s="6">
        <f t="shared" si="20"/>
        <v>3.11</v>
      </c>
      <c r="J66" s="28" t="s">
        <v>266</v>
      </c>
      <c r="K66" s="29" t="s">
        <v>268</v>
      </c>
      <c r="L66" s="30" t="s">
        <v>9</v>
      </c>
      <c r="M66" s="30">
        <v>1</v>
      </c>
      <c r="N66" s="31">
        <v>102</v>
      </c>
      <c r="O66" s="32">
        <f>M66*N66</f>
        <v>102</v>
      </c>
    </row>
    <row r="67" spans="2:15" ht="15.75" thickBot="1" x14ac:dyDescent="0.3">
      <c r="B67" s="2" t="s">
        <v>86</v>
      </c>
      <c r="C67" s="12" t="s">
        <v>87</v>
      </c>
      <c r="D67" s="4" t="s">
        <v>9</v>
      </c>
      <c r="E67" s="20">
        <f>G2*1</f>
        <v>1</v>
      </c>
      <c r="F67" s="5">
        <v>3.56</v>
      </c>
      <c r="G67" s="6">
        <f t="shared" ref="G67" si="22">E67*F67</f>
        <v>3.56</v>
      </c>
      <c r="J67" s="65" t="s">
        <v>188</v>
      </c>
      <c r="K67" s="66"/>
      <c r="L67" s="66"/>
      <c r="M67" s="66"/>
      <c r="N67" s="67"/>
      <c r="O67" s="33">
        <f>SUM(O64:O66)</f>
        <v>517</v>
      </c>
    </row>
    <row r="68" spans="2:15" ht="15.75" thickBot="1" x14ac:dyDescent="0.3">
      <c r="B68" s="2" t="s">
        <v>130</v>
      </c>
      <c r="C68" s="12" t="s">
        <v>280</v>
      </c>
      <c r="D68" s="4" t="s">
        <v>9</v>
      </c>
      <c r="E68" s="20">
        <f>G2*1</f>
        <v>1</v>
      </c>
      <c r="F68" s="5">
        <v>6.69</v>
      </c>
      <c r="G68" s="6">
        <f t="shared" si="20"/>
        <v>6.69</v>
      </c>
    </row>
    <row r="69" spans="2:15" ht="15.75" thickBot="1" x14ac:dyDescent="0.3">
      <c r="B69" s="2" t="s">
        <v>76</v>
      </c>
      <c r="C69" s="12" t="s">
        <v>77</v>
      </c>
      <c r="D69" s="4" t="s">
        <v>9</v>
      </c>
      <c r="E69" s="20">
        <f>G2*1</f>
        <v>1</v>
      </c>
      <c r="F69" s="5">
        <v>27.76</v>
      </c>
      <c r="G69" s="6">
        <f t="shared" si="16"/>
        <v>27.76</v>
      </c>
      <c r="J69" s="34" t="s">
        <v>296</v>
      </c>
      <c r="K69" s="72" t="s">
        <v>294</v>
      </c>
      <c r="L69" s="73"/>
      <c r="M69" s="73"/>
      <c r="N69" s="73"/>
      <c r="O69" s="74"/>
    </row>
    <row r="70" spans="2:15" x14ac:dyDescent="0.25">
      <c r="B70" s="2" t="s">
        <v>78</v>
      </c>
      <c r="C70" s="12" t="s">
        <v>79</v>
      </c>
      <c r="D70" s="4" t="s">
        <v>9</v>
      </c>
      <c r="E70" s="20">
        <f>G2*1</f>
        <v>1</v>
      </c>
      <c r="F70" s="5">
        <v>15.31</v>
      </c>
      <c r="G70" s="6">
        <f t="shared" si="16"/>
        <v>15.31</v>
      </c>
      <c r="J70" s="48" t="s">
        <v>0</v>
      </c>
      <c r="K70" s="49" t="s">
        <v>1</v>
      </c>
      <c r="L70" s="49" t="s">
        <v>2</v>
      </c>
      <c r="M70" s="49" t="s">
        <v>3</v>
      </c>
      <c r="N70" s="49" t="s">
        <v>4</v>
      </c>
      <c r="O70" s="50" t="s">
        <v>5</v>
      </c>
    </row>
    <row r="71" spans="2:15" x14ac:dyDescent="0.25">
      <c r="B71" s="2" t="s">
        <v>116</v>
      </c>
      <c r="C71" s="12" t="s">
        <v>117</v>
      </c>
      <c r="D71" s="4" t="s">
        <v>9</v>
      </c>
      <c r="E71" s="20">
        <f>G2*1</f>
        <v>1</v>
      </c>
      <c r="F71" s="5">
        <v>20</v>
      </c>
      <c r="G71" s="6">
        <f t="shared" si="16"/>
        <v>20</v>
      </c>
      <c r="J71" s="75" t="s">
        <v>293</v>
      </c>
      <c r="K71" s="76"/>
      <c r="L71" s="76"/>
      <c r="M71" s="76"/>
      <c r="N71" s="76"/>
      <c r="O71" s="77"/>
    </row>
    <row r="72" spans="2:15" x14ac:dyDescent="0.25">
      <c r="B72" s="2" t="s">
        <v>246</v>
      </c>
      <c r="C72" s="12" t="s">
        <v>245</v>
      </c>
      <c r="D72" s="4" t="s">
        <v>9</v>
      </c>
      <c r="E72" s="20">
        <f>G2*1</f>
        <v>1</v>
      </c>
      <c r="F72" s="5">
        <v>3.9</v>
      </c>
      <c r="G72" s="6">
        <f t="shared" si="16"/>
        <v>3.9</v>
      </c>
      <c r="J72" s="2" t="s">
        <v>289</v>
      </c>
      <c r="K72" s="12" t="s">
        <v>290</v>
      </c>
      <c r="L72" s="4" t="s">
        <v>9</v>
      </c>
      <c r="M72" s="4">
        <v>15</v>
      </c>
      <c r="N72" s="5">
        <v>2.3199999999999998</v>
      </c>
      <c r="O72" s="6">
        <f t="shared" ref="O72:O76" si="23">M72*N72</f>
        <v>34.799999999999997</v>
      </c>
    </row>
    <row r="73" spans="2:15" x14ac:dyDescent="0.25">
      <c r="B73" s="2" t="s">
        <v>198</v>
      </c>
      <c r="C73" s="12" t="s">
        <v>203</v>
      </c>
      <c r="D73" s="4" t="s">
        <v>9</v>
      </c>
      <c r="E73" s="20">
        <f>G2*2</f>
        <v>2</v>
      </c>
      <c r="F73" s="5">
        <v>2.34</v>
      </c>
      <c r="G73" s="6">
        <f t="shared" si="16"/>
        <v>4.68</v>
      </c>
      <c r="J73" s="2" t="s">
        <v>312</v>
      </c>
      <c r="K73" s="12" t="s">
        <v>311</v>
      </c>
      <c r="L73" s="4" t="s">
        <v>9</v>
      </c>
      <c r="M73" s="4">
        <v>15</v>
      </c>
      <c r="N73" s="5">
        <v>2.3199999999999998</v>
      </c>
      <c r="O73" s="6">
        <f t="shared" si="23"/>
        <v>34.799999999999997</v>
      </c>
    </row>
    <row r="74" spans="2:15" ht="15.75" thickBot="1" x14ac:dyDescent="0.3">
      <c r="B74" s="2" t="s">
        <v>199</v>
      </c>
      <c r="C74" s="12" t="s">
        <v>202</v>
      </c>
      <c r="D74" s="4" t="s">
        <v>9</v>
      </c>
      <c r="E74" s="20">
        <f>G2*3</f>
        <v>3</v>
      </c>
      <c r="F74" s="5">
        <v>2.34</v>
      </c>
      <c r="G74" s="6">
        <f t="shared" ref="G74:G80" si="24">E74*F74</f>
        <v>7.02</v>
      </c>
      <c r="J74" s="2" t="s">
        <v>291</v>
      </c>
      <c r="K74" s="12" t="s">
        <v>292</v>
      </c>
      <c r="L74" s="30" t="s">
        <v>9</v>
      </c>
      <c r="M74" s="4">
        <v>24</v>
      </c>
      <c r="N74" s="5">
        <v>1.79</v>
      </c>
      <c r="O74" s="6">
        <f t="shared" si="23"/>
        <v>42.96</v>
      </c>
    </row>
    <row r="75" spans="2:15" x14ac:dyDescent="0.25">
      <c r="B75" s="2" t="s">
        <v>200</v>
      </c>
      <c r="C75" s="12" t="s">
        <v>204</v>
      </c>
      <c r="D75" s="4" t="s">
        <v>9</v>
      </c>
      <c r="E75" s="20">
        <f>G2*3</f>
        <v>3</v>
      </c>
      <c r="F75" s="5">
        <v>2.34</v>
      </c>
      <c r="G75" s="6">
        <f t="shared" si="24"/>
        <v>7.02</v>
      </c>
      <c r="J75" s="2" t="s">
        <v>313</v>
      </c>
      <c r="K75" s="12" t="s">
        <v>310</v>
      </c>
      <c r="L75" s="4" t="s">
        <v>9</v>
      </c>
      <c r="M75" s="4">
        <v>15</v>
      </c>
      <c r="N75" s="5">
        <v>2.3199999999999998</v>
      </c>
      <c r="O75" s="6">
        <f t="shared" si="23"/>
        <v>34.799999999999997</v>
      </c>
    </row>
    <row r="76" spans="2:15" x14ac:dyDescent="0.25">
      <c r="B76" s="2" t="s">
        <v>201</v>
      </c>
      <c r="C76" s="12" t="s">
        <v>205</v>
      </c>
      <c r="D76" s="4" t="s">
        <v>9</v>
      </c>
      <c r="E76" s="20">
        <f>G2*2</f>
        <v>2</v>
      </c>
      <c r="F76" s="5">
        <v>2.34</v>
      </c>
      <c r="G76" s="6">
        <f t="shared" si="24"/>
        <v>4.68</v>
      </c>
      <c r="J76" s="2" t="s">
        <v>315</v>
      </c>
      <c r="K76" s="12" t="s">
        <v>314</v>
      </c>
      <c r="L76" s="4" t="s">
        <v>9</v>
      </c>
      <c r="M76" s="4">
        <v>24</v>
      </c>
      <c r="N76" s="5">
        <v>1.1100000000000001</v>
      </c>
      <c r="O76" s="6">
        <f t="shared" si="23"/>
        <v>26.64</v>
      </c>
    </row>
    <row r="77" spans="2:15" x14ac:dyDescent="0.25">
      <c r="B77" s="2" t="s">
        <v>206</v>
      </c>
      <c r="C77" s="12" t="s">
        <v>207</v>
      </c>
      <c r="D77" s="4" t="s">
        <v>9</v>
      </c>
      <c r="E77" s="20">
        <f>G2*1</f>
        <v>1</v>
      </c>
      <c r="F77" s="5">
        <v>23.68</v>
      </c>
      <c r="G77" s="6">
        <f t="shared" si="24"/>
        <v>23.68</v>
      </c>
      <c r="J77" s="75" t="s">
        <v>301</v>
      </c>
      <c r="K77" s="76"/>
      <c r="L77" s="76"/>
      <c r="M77" s="76"/>
      <c r="N77" s="76"/>
      <c r="O77" s="77"/>
    </row>
    <row r="78" spans="2:15" ht="15.75" thickBot="1" x14ac:dyDescent="0.3">
      <c r="B78" s="2" t="s">
        <v>208</v>
      </c>
      <c r="C78" s="12" t="s">
        <v>209</v>
      </c>
      <c r="D78" s="4" t="s">
        <v>9</v>
      </c>
      <c r="E78" s="20">
        <f>G2*1</f>
        <v>1</v>
      </c>
      <c r="F78" s="5">
        <v>15.54</v>
      </c>
      <c r="G78" s="6">
        <f t="shared" si="24"/>
        <v>15.54</v>
      </c>
      <c r="J78" s="16" t="s">
        <v>298</v>
      </c>
      <c r="K78" s="15" t="s">
        <v>297</v>
      </c>
      <c r="L78" s="30" t="s">
        <v>9</v>
      </c>
      <c r="M78" s="35">
        <v>15</v>
      </c>
      <c r="N78" s="36">
        <v>2.5</v>
      </c>
      <c r="O78" s="42">
        <f>M78*N78</f>
        <v>37.5</v>
      </c>
    </row>
    <row r="79" spans="2:15" ht="15.75" thickBot="1" x14ac:dyDescent="0.3">
      <c r="B79" s="2" t="s">
        <v>212</v>
      </c>
      <c r="C79" s="12" t="s">
        <v>213</v>
      </c>
      <c r="D79" s="4" t="s">
        <v>9</v>
      </c>
      <c r="E79" s="20">
        <f>G2*1</f>
        <v>1</v>
      </c>
      <c r="F79" s="5">
        <v>4.79</v>
      </c>
      <c r="G79" s="6">
        <f t="shared" si="24"/>
        <v>4.79</v>
      </c>
      <c r="J79" s="16" t="s">
        <v>300</v>
      </c>
      <c r="K79" s="15" t="s">
        <v>299</v>
      </c>
      <c r="L79" s="30" t="s">
        <v>9</v>
      </c>
      <c r="M79" s="35">
        <v>8</v>
      </c>
      <c r="N79" s="36">
        <v>14</v>
      </c>
      <c r="O79" s="42">
        <f>M79*N79</f>
        <v>112</v>
      </c>
    </row>
    <row r="80" spans="2:15" ht="15.75" thickBot="1" x14ac:dyDescent="0.3">
      <c r="B80" s="2" t="s">
        <v>210</v>
      </c>
      <c r="C80" s="12" t="s">
        <v>211</v>
      </c>
      <c r="D80" s="4" t="s">
        <v>9</v>
      </c>
      <c r="E80" s="20">
        <f>G2*1</f>
        <v>1</v>
      </c>
      <c r="F80" s="5">
        <v>8</v>
      </c>
      <c r="G80" s="6">
        <f t="shared" si="24"/>
        <v>8</v>
      </c>
      <c r="J80" s="16" t="s">
        <v>302</v>
      </c>
      <c r="K80" s="15" t="s">
        <v>303</v>
      </c>
      <c r="L80" s="30" t="s">
        <v>9</v>
      </c>
      <c r="M80" s="35">
        <v>8</v>
      </c>
      <c r="N80" s="36">
        <v>11</v>
      </c>
      <c r="O80" s="42">
        <f>M80*N80</f>
        <v>88</v>
      </c>
    </row>
    <row r="81" spans="2:15" ht="15.75" thickBot="1" x14ac:dyDescent="0.3">
      <c r="B81" s="2" t="s">
        <v>88</v>
      </c>
      <c r="C81" s="12" t="s">
        <v>89</v>
      </c>
      <c r="D81" s="4" t="s">
        <v>9</v>
      </c>
      <c r="E81" s="20">
        <f>G2*1</f>
        <v>1</v>
      </c>
      <c r="F81" s="5">
        <v>3.64</v>
      </c>
      <c r="G81" s="6">
        <f t="shared" si="16"/>
        <v>3.64</v>
      </c>
      <c r="J81" s="65" t="s">
        <v>188</v>
      </c>
      <c r="K81" s="66"/>
      <c r="L81" s="66"/>
      <c r="M81" s="66"/>
      <c r="N81" s="66"/>
      <c r="O81" s="55">
        <f>SUM(O72:O80)</f>
        <v>411.5</v>
      </c>
    </row>
    <row r="82" spans="2:15" x14ac:dyDescent="0.25">
      <c r="B82" s="2" t="s">
        <v>90</v>
      </c>
      <c r="C82" s="12" t="s">
        <v>91</v>
      </c>
      <c r="D82" s="4" t="s">
        <v>9</v>
      </c>
      <c r="E82" s="20">
        <f>G2*1</f>
        <v>1</v>
      </c>
      <c r="F82" s="5">
        <v>3.64</v>
      </c>
      <c r="G82" s="6">
        <f t="shared" si="16"/>
        <v>3.64</v>
      </c>
    </row>
    <row r="83" spans="2:15" x14ac:dyDescent="0.25">
      <c r="B83" s="2" t="s">
        <v>92</v>
      </c>
      <c r="C83" s="12" t="s">
        <v>93</v>
      </c>
      <c r="D83" s="4" t="s">
        <v>9</v>
      </c>
      <c r="E83" s="20">
        <f>G2*1</f>
        <v>1</v>
      </c>
      <c r="F83" s="5">
        <v>3.64</v>
      </c>
      <c r="G83" s="6">
        <f t="shared" si="16"/>
        <v>3.64</v>
      </c>
    </row>
    <row r="84" spans="2:15" x14ac:dyDescent="0.25">
      <c r="B84" s="2" t="s">
        <v>94</v>
      </c>
      <c r="C84" s="12" t="s">
        <v>95</v>
      </c>
      <c r="D84" s="4" t="s">
        <v>9</v>
      </c>
      <c r="E84" s="20">
        <f>G2*1</f>
        <v>1</v>
      </c>
      <c r="F84" s="5">
        <v>3.64</v>
      </c>
      <c r="G84" s="6">
        <f t="shared" si="16"/>
        <v>3.64</v>
      </c>
    </row>
    <row r="85" spans="2:15" x14ac:dyDescent="0.25">
      <c r="B85" s="2" t="s">
        <v>96</v>
      </c>
      <c r="C85" s="12" t="s">
        <v>278</v>
      </c>
      <c r="D85" s="4" t="s">
        <v>9</v>
      </c>
      <c r="E85" s="20">
        <f>G2*1</f>
        <v>1</v>
      </c>
      <c r="F85" s="5">
        <v>15.26</v>
      </c>
      <c r="G85" s="6">
        <f t="shared" si="16"/>
        <v>15.26</v>
      </c>
    </row>
    <row r="86" spans="2:15" x14ac:dyDescent="0.25">
      <c r="B86" s="2" t="s">
        <v>97</v>
      </c>
      <c r="C86" s="12" t="s">
        <v>98</v>
      </c>
      <c r="D86" s="4" t="s">
        <v>9</v>
      </c>
      <c r="E86" s="20">
        <f>G2*1</f>
        <v>1</v>
      </c>
      <c r="F86" s="5">
        <v>8.16</v>
      </c>
      <c r="G86" s="6">
        <f t="shared" si="16"/>
        <v>8.16</v>
      </c>
    </row>
    <row r="87" spans="2:15" x14ac:dyDescent="0.25">
      <c r="B87" s="2" t="s">
        <v>99</v>
      </c>
      <c r="C87" s="12" t="s">
        <v>100</v>
      </c>
      <c r="D87" s="4" t="s">
        <v>9</v>
      </c>
      <c r="E87" s="20">
        <f>G2*1</f>
        <v>1</v>
      </c>
      <c r="F87" s="5">
        <v>8.16</v>
      </c>
      <c r="G87" s="6">
        <f t="shared" si="16"/>
        <v>8.16</v>
      </c>
    </row>
    <row r="88" spans="2:15" x14ac:dyDescent="0.25">
      <c r="B88" s="2" t="s">
        <v>101</v>
      </c>
      <c r="C88" s="12" t="s">
        <v>102</v>
      </c>
      <c r="D88" s="4" t="s">
        <v>9</v>
      </c>
      <c r="E88" s="20">
        <f>G2*1</f>
        <v>1</v>
      </c>
      <c r="F88" s="5">
        <v>8.16</v>
      </c>
      <c r="G88" s="6">
        <f t="shared" si="16"/>
        <v>8.16</v>
      </c>
    </row>
    <row r="89" spans="2:15" ht="15.75" thickBot="1" x14ac:dyDescent="0.3">
      <c r="B89" s="16" t="s">
        <v>103</v>
      </c>
      <c r="C89" s="22" t="s">
        <v>104</v>
      </c>
      <c r="D89" s="35" t="s">
        <v>9</v>
      </c>
      <c r="E89" s="37">
        <f>G2*1</f>
        <v>1</v>
      </c>
      <c r="F89" s="36">
        <v>85.17</v>
      </c>
      <c r="G89" s="38">
        <f>E89*F89</f>
        <v>85.17</v>
      </c>
    </row>
    <row r="90" spans="2:15" ht="15.75" thickBot="1" x14ac:dyDescent="0.3">
      <c r="B90" s="62" t="s">
        <v>271</v>
      </c>
      <c r="C90" s="63"/>
      <c r="D90" s="63"/>
      <c r="E90" s="63"/>
      <c r="F90" s="63"/>
      <c r="G90" s="64"/>
    </row>
    <row r="91" spans="2:15" x14ac:dyDescent="0.25">
      <c r="B91" s="16" t="s">
        <v>273</v>
      </c>
      <c r="C91" s="22" t="s">
        <v>272</v>
      </c>
      <c r="D91" s="35" t="s">
        <v>9</v>
      </c>
      <c r="E91" s="37">
        <f>G2*8</f>
        <v>8</v>
      </c>
      <c r="F91" s="36">
        <v>9.07</v>
      </c>
      <c r="G91" s="38">
        <f>E91*F91</f>
        <v>72.56</v>
      </c>
    </row>
    <row r="92" spans="2:15" x14ac:dyDescent="0.25">
      <c r="B92" s="16" t="s">
        <v>274</v>
      </c>
      <c r="C92" s="22" t="s">
        <v>272</v>
      </c>
      <c r="D92" s="35" t="s">
        <v>9</v>
      </c>
      <c r="E92" s="37">
        <f>G2*4</f>
        <v>4</v>
      </c>
      <c r="F92" s="36">
        <v>9.49</v>
      </c>
      <c r="G92" s="38">
        <f>E92*F92</f>
        <v>37.96</v>
      </c>
    </row>
    <row r="93" spans="2:15" x14ac:dyDescent="0.25">
      <c r="B93" s="16" t="s">
        <v>275</v>
      </c>
      <c r="C93" s="22" t="s">
        <v>272</v>
      </c>
      <c r="D93" s="35" t="s">
        <v>9</v>
      </c>
      <c r="E93" s="37">
        <f>G2*2</f>
        <v>2</v>
      </c>
      <c r="F93" s="36">
        <v>9.0399999999999991</v>
      </c>
      <c r="G93" s="38">
        <f>E93*F93</f>
        <v>18.079999999999998</v>
      </c>
    </row>
    <row r="94" spans="2:15" x14ac:dyDescent="0.25">
      <c r="B94" s="16" t="s">
        <v>276</v>
      </c>
      <c r="C94" s="22" t="s">
        <v>272</v>
      </c>
      <c r="D94" s="35" t="s">
        <v>9</v>
      </c>
      <c r="E94" s="37">
        <f>G2*2</f>
        <v>2</v>
      </c>
      <c r="F94" s="36">
        <v>8.6300000000000008</v>
      </c>
      <c r="G94" s="38">
        <f>E94*F94</f>
        <v>17.260000000000002</v>
      </c>
    </row>
    <row r="95" spans="2:15" ht="15.75" thickBot="1" x14ac:dyDescent="0.3">
      <c r="B95" s="16" t="s">
        <v>306</v>
      </c>
      <c r="C95" s="22" t="s">
        <v>305</v>
      </c>
      <c r="D95" s="35" t="s">
        <v>9</v>
      </c>
      <c r="E95" s="37">
        <f>G2*1</f>
        <v>1</v>
      </c>
      <c r="F95" s="36">
        <v>28.24</v>
      </c>
      <c r="G95" s="38">
        <f>E95*F95</f>
        <v>28.24</v>
      </c>
    </row>
    <row r="96" spans="2:15" ht="15.75" thickBot="1" x14ac:dyDescent="0.3">
      <c r="B96" s="62" t="s">
        <v>317</v>
      </c>
      <c r="C96" s="63"/>
      <c r="D96" s="63"/>
      <c r="E96" s="63"/>
      <c r="F96" s="63"/>
      <c r="G96" s="64"/>
    </row>
    <row r="97" spans="2:9" ht="15.75" thickBot="1" x14ac:dyDescent="0.3">
      <c r="B97" s="2" t="s">
        <v>252</v>
      </c>
      <c r="C97" s="8" t="s">
        <v>316</v>
      </c>
      <c r="D97" s="4" t="s">
        <v>9</v>
      </c>
      <c r="E97" s="20">
        <f>G2*1</f>
        <v>1</v>
      </c>
      <c r="F97" s="5">
        <v>20.9</v>
      </c>
      <c r="G97" s="6">
        <f>E97*F97</f>
        <v>20.9</v>
      </c>
    </row>
    <row r="98" spans="2:9" ht="15.75" thickBot="1" x14ac:dyDescent="0.3">
      <c r="B98" s="62" t="s">
        <v>247</v>
      </c>
      <c r="C98" s="63"/>
      <c r="D98" s="63"/>
      <c r="E98" s="63"/>
      <c r="F98" s="63"/>
      <c r="G98" s="64"/>
    </row>
    <row r="99" spans="2:9" ht="15.75" thickBot="1" x14ac:dyDescent="0.3">
      <c r="B99" s="2" t="s">
        <v>231</v>
      </c>
      <c r="C99" s="12" t="s">
        <v>232</v>
      </c>
      <c r="D99" s="4" t="s">
        <v>23</v>
      </c>
      <c r="E99" s="46">
        <f>G2*1</f>
        <v>1</v>
      </c>
      <c r="F99" s="5">
        <v>30.21</v>
      </c>
      <c r="G99" s="40">
        <f t="shared" si="16"/>
        <v>30.21</v>
      </c>
    </row>
    <row r="100" spans="2:9" ht="15.75" thickBot="1" x14ac:dyDescent="0.3">
      <c r="B100" s="56" t="s">
        <v>287</v>
      </c>
      <c r="C100" s="57"/>
      <c r="D100" s="57"/>
      <c r="E100" s="57"/>
      <c r="F100" s="58"/>
      <c r="G100" s="21">
        <f>SUM(G5:G99)</f>
        <v>2376.7359999999994</v>
      </c>
    </row>
    <row r="101" spans="2:9" ht="15.75" thickBot="1" x14ac:dyDescent="0.3">
      <c r="B101" s="56" t="s">
        <v>288</v>
      </c>
      <c r="C101" s="57"/>
      <c r="D101" s="57"/>
      <c r="E101" s="57"/>
      <c r="F101" s="58"/>
      <c r="G101" s="53">
        <f>(SUM(G5:G99))/G2</f>
        <v>2376.7359999999994</v>
      </c>
    </row>
    <row r="102" spans="2:9" ht="15.75" thickBot="1" x14ac:dyDescent="0.3">
      <c r="B102" s="56" t="s">
        <v>277</v>
      </c>
      <c r="C102" s="57"/>
      <c r="D102" s="57"/>
      <c r="E102" s="57"/>
      <c r="F102" s="58"/>
      <c r="G102" s="54">
        <f>G101+O67</f>
        <v>2893.7359999999994</v>
      </c>
    </row>
    <row r="105" spans="2:9" x14ac:dyDescent="0.25">
      <c r="G105" s="52"/>
    </row>
    <row r="107" spans="2:9" x14ac:dyDescent="0.25">
      <c r="I107" s="52"/>
    </row>
  </sheetData>
  <mergeCells count="32">
    <mergeCell ref="K2:O2"/>
    <mergeCell ref="B90:G90"/>
    <mergeCell ref="J67:N67"/>
    <mergeCell ref="B101:F101"/>
    <mergeCell ref="J49:N49"/>
    <mergeCell ref="J53:O53"/>
    <mergeCell ref="J55:O55"/>
    <mergeCell ref="J57:O57"/>
    <mergeCell ref="J59:N59"/>
    <mergeCell ref="J71:O71"/>
    <mergeCell ref="K69:O69"/>
    <mergeCell ref="J81:N81"/>
    <mergeCell ref="K51:O51"/>
    <mergeCell ref="K38:O38"/>
    <mergeCell ref="J77:O77"/>
    <mergeCell ref="B96:G96"/>
    <mergeCell ref="B102:F102"/>
    <mergeCell ref="D2:F2"/>
    <mergeCell ref="B100:F100"/>
    <mergeCell ref="J4:O4"/>
    <mergeCell ref="J21:O21"/>
    <mergeCell ref="J26:O26"/>
    <mergeCell ref="J36:N36"/>
    <mergeCell ref="B4:G4"/>
    <mergeCell ref="B7:G7"/>
    <mergeCell ref="B44:G44"/>
    <mergeCell ref="B46:G46"/>
    <mergeCell ref="B98:G98"/>
    <mergeCell ref="J40:O40"/>
    <mergeCell ref="J46:O46"/>
    <mergeCell ref="J63:O63"/>
    <mergeCell ref="K61:O61"/>
  </mergeCells>
  <hyperlinks>
    <hyperlink ref="C5" r:id="rId1" xr:uid="{182E6AD4-2BF8-453D-8168-0C5471656634}"/>
    <hyperlink ref="C16" r:id="rId2" xr:uid="{C0F4C0B5-36EF-43C3-B339-AACD5F5C72D4}"/>
    <hyperlink ref="C48" r:id="rId3" xr:uid="{4723D3D0-CD4D-4359-8424-14CD9D28018C}"/>
    <hyperlink ref="C13" r:id="rId4" xr:uid="{7199B3E1-AB52-4D30-8183-99799A857909}"/>
    <hyperlink ref="C52" r:id="rId5" xr:uid="{EFD4686C-AD95-420F-B095-B339D96CC0D7}"/>
    <hyperlink ref="C24" r:id="rId6" xr:uid="{5BD6981B-839D-4A2C-87F6-A3A00277C1E1}"/>
    <hyperlink ref="C25" r:id="rId7" xr:uid="{83DDA003-7213-4872-9D45-C4AF554BCA16}"/>
    <hyperlink ref="C27" r:id="rId8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1" r:id="rId9" xr:uid="{195A8F65-5906-4CC2-8230-372547AF30BC}"/>
    <hyperlink ref="C12" r:id="rId10" xr:uid="{68F00171-2727-43C8-B806-6B84C0184221}"/>
    <hyperlink ref="C11" r:id="rId11" location="customerReviews" xr:uid="{1A30128C-4F39-476D-97A8-AD250362EF88}"/>
    <hyperlink ref="K6" r:id="rId12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14" r:id="rId13" xr:uid="{FA4CA7FD-1413-48D6-A00B-E08323B4381E}"/>
    <hyperlink ref="C15" r:id="rId14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2" r:id="rId15" xr:uid="{98B272A5-456A-4782-A895-5401E9A8D7C1}"/>
    <hyperlink ref="C21" r:id="rId16" xr:uid="{BA6B4435-5F59-4C51-B877-F6D2850A5686}"/>
    <hyperlink ref="C20" r:id="rId17" xr:uid="{A44AC21F-D9EC-4BA8-8CB3-CDF163864C7A}"/>
    <hyperlink ref="C26" r:id="rId18" xr:uid="{3ACBC04B-80B5-483C-B223-DCC06D04EB43}"/>
    <hyperlink ref="C47" r:id="rId19" xr:uid="{AB2A0A29-8665-4F12-85CA-729F9AEF1954}"/>
    <hyperlink ref="C53" r:id="rId20" xr:uid="{DF72ED0E-A6AE-405C-A831-47EAF4A0978E}"/>
    <hyperlink ref="C29" r:id="rId21" xr:uid="{3D2201C7-6C8A-4773-B48C-DEC55AB9CE5D}"/>
    <hyperlink ref="C28" r:id="rId22" xr:uid="{A7E3198B-4B0E-463C-BC5D-907882FF4F1D}"/>
    <hyperlink ref="C31" r:id="rId23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K18" r:id="rId24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4" r:id="rId25" xr:uid="{32DB5FB3-622F-4B80-98A2-9D63982309B9}"/>
    <hyperlink ref="C70" r:id="rId26" xr:uid="{E95793D2-E192-4066-88A4-5B88C4EB6441}"/>
    <hyperlink ref="C69" r:id="rId27" xr:uid="{89E89EFA-A33B-49E7-9CA3-3AA3F3B2419C}"/>
    <hyperlink ref="C81" r:id="rId28" xr:uid="{C0887221-10A6-49C9-9592-F29719AB1146}"/>
    <hyperlink ref="C82" r:id="rId29" xr:uid="{5D432ACC-1036-40C7-BAF5-8E7A9DEE269C}"/>
    <hyperlink ref="C83" r:id="rId30" xr:uid="{373A1D9B-E52A-4919-BF46-F0054AD0383E}"/>
    <hyperlink ref="C84" r:id="rId31" xr:uid="{67F0F7A2-8F53-4145-AE23-1984596864D2}"/>
    <hyperlink ref="C86" r:id="rId32" xr:uid="{0AE9CA58-FE72-4AAA-B4AE-ED28FC16E141}"/>
    <hyperlink ref="C87" r:id="rId33" xr:uid="{649DFB24-658E-46D9-8DD3-8968123090EE}"/>
    <hyperlink ref="C88" r:id="rId34" xr:uid="{41AC74BE-2B55-4941-9CA1-1FB8B496080B}"/>
    <hyperlink ref="C89" r:id="rId35" xr:uid="{673DF358-F6E2-431B-8C25-0F1712C2A5BE}"/>
    <hyperlink ref="K35" r:id="rId36" xr:uid="{F7DD1C65-60DD-46DD-9FE7-6744F8BA03E7}"/>
    <hyperlink ref="C57" r:id="rId37" xr:uid="{EF358443-AF57-40E1-92E1-8BF6DD299077}"/>
    <hyperlink ref="C59" r:id="rId38" xr:uid="{12762096-DC6B-44F2-8ADB-0F58C1B3AEEF}"/>
    <hyperlink ref="C58" r:id="rId39" xr:uid="{3EFF0D79-73FC-4F62-B070-424FEA2B0998}"/>
    <hyperlink ref="C61" r:id="rId40" xr:uid="{4C882C61-8A3D-4FF6-8AA2-3CFEBE6A8E31}"/>
    <hyperlink ref="C55" r:id="rId41" xr:uid="{8C08A008-7728-44D3-BA67-48DB3EEFA7BB}"/>
    <hyperlink ref="C63" r:id="rId42" xr:uid="{1E69FF1B-0FFD-4B85-B8D4-6662499D5EC6}"/>
    <hyperlink ref="C65" r:id="rId43" xr:uid="{7C60CB7E-E2C1-46DC-BD3E-B770093F52D5}"/>
    <hyperlink ref="C66" r:id="rId44" xr:uid="{3FB0574C-FDA6-4DB0-863A-DD9D050D7C39}"/>
    <hyperlink ref="C56" r:id="rId45" xr:uid="{CFDEAC1B-A32C-4050-8273-2439C47581BB}"/>
    <hyperlink ref="C60" r:id="rId46" xr:uid="{9A55F38E-8B5A-4A95-8F81-373F25553D76}"/>
    <hyperlink ref="C62" r:id="rId47" xr:uid="{78F0AA91-375E-4C85-9A3E-A171D50577BA}"/>
    <hyperlink ref="C6" r:id="rId48" xr:uid="{AED92118-DDB2-4EF3-AC67-4C4C07E0C841}"/>
    <hyperlink ref="C9" r:id="rId49" xr:uid="{FE9C3C2A-AF4A-4E14-BBDB-335DF3BC0F13}"/>
    <hyperlink ref="C18" r:id="rId50" xr:uid="{94451722-66BC-4F98-8B43-3E0FC394E5EA}"/>
    <hyperlink ref="C23" r:id="rId51" xr:uid="{8B80B60C-F876-4871-8577-DC9ACEA588AC}"/>
    <hyperlink ref="C30" r:id="rId52" xr:uid="{0492A76A-498E-4001-829F-D792C40ACDBA}"/>
    <hyperlink ref="C50" r:id="rId53" xr:uid="{D6C0DDCE-AD68-4B51-98DF-B171BC702B91}"/>
    <hyperlink ref="C67" r:id="rId54" xr:uid="{68484166-BD87-4E39-9BD4-46B04DB0A082}"/>
    <hyperlink ref="C38" r:id="rId55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2" r:id="rId56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K17" r:id="rId57" xr:uid="{0F474C1B-53F3-45D5-A2EC-5FEABEC629CC}"/>
    <hyperlink ref="C45" r:id="rId58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4" r:id="rId59" xr:uid="{A29FBA48-6899-42FA-AA59-0FC1E2A5A45B}"/>
    <hyperlink ref="K5" r:id="rId60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9" r:id="rId61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0" r:id="rId62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1" r:id="rId63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2" r:id="rId64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5" r:id="rId65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4" r:id="rId66" xr:uid="{77D63543-B36B-4B98-A73E-F3857D81E695}"/>
    <hyperlink ref="K30" r:id="rId67" xr:uid="{1BB7CBF3-BD44-4F4B-8FC4-904F64FC7D13}"/>
    <hyperlink ref="K27" r:id="rId68" xr:uid="{FF699E51-8F2F-483B-80C4-2D079998FED3}"/>
    <hyperlink ref="K31" r:id="rId69" xr:uid="{A1F8AA51-ED01-4671-ADB1-5036FF8B669F}"/>
    <hyperlink ref="K23" r:id="rId70" xr:uid="{B44ED290-8CBF-48A9-8EFB-3CB4B0760A72}"/>
    <hyperlink ref="K25" r:id="rId71" xr:uid="{EDDA737D-4038-4DB0-B323-C2D73FD73576}"/>
    <hyperlink ref="K20" r:id="rId72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4" r:id="rId73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8" r:id="rId74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33" r:id="rId75" xr:uid="{99D8A20C-917E-4522-83A0-C319C991F299}"/>
    <hyperlink ref="K22" r:id="rId76" xr:uid="{294EC5C0-0591-4D84-BD56-9ACE6CDE80BA}"/>
    <hyperlink ref="K19" r:id="rId77" xr:uid="{CF48C670-F50C-4DF9-B593-ED5D439D7822}"/>
    <hyperlink ref="K16" r:id="rId78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8" r:id="rId79" xr:uid="{5F7730D8-6AC1-4AFC-BDF9-357875FD1123}"/>
    <hyperlink ref="K29" r:id="rId80" xr:uid="{7D645F8A-33CD-418D-8D23-F32705DFD52D}"/>
    <hyperlink ref="K32" r:id="rId81" xr:uid="{72352CC7-698C-4AF0-BCF4-715EF6461852}"/>
    <hyperlink ref="C74" r:id="rId82" xr:uid="{D0BFB25A-21DF-4F2E-8B59-E3DD05C3B098}"/>
    <hyperlink ref="C73" r:id="rId83" xr:uid="{D5A5F088-A84E-4368-83A3-93B6A7392B62}"/>
    <hyperlink ref="C75" r:id="rId84" xr:uid="{03C53325-8F52-47AD-98AA-5B3BD79FCDF7}"/>
    <hyperlink ref="C76" r:id="rId85" xr:uid="{BC613FBE-2FF7-47F4-BA8F-9A2B780CBF4D}"/>
    <hyperlink ref="C77" r:id="rId86" xr:uid="{18524F55-8313-44A2-98E0-8D3476379625}"/>
    <hyperlink ref="C78" r:id="rId87" xr:uid="{C5B457D0-EBF2-4473-8DE5-A2CBF0192FC7}"/>
    <hyperlink ref="C80" r:id="rId88" xr:uid="{E9EBC0D2-18CA-4009-92BF-AA4627474036}"/>
    <hyperlink ref="C79" r:id="rId89" xr:uid="{F9DC2B0F-6CC2-4333-B6A0-4C461C26A42D}"/>
    <hyperlink ref="C35" r:id="rId90" xr:uid="{B350E38A-0704-49E3-B0A0-6AC64705FFA8}"/>
    <hyperlink ref="K24" r:id="rId91" xr:uid="{38DE31D1-83D2-44D7-B2DB-47B0912A74D8}"/>
    <hyperlink ref="K42" r:id="rId92" xr:uid="{99DE23E2-FB55-46E7-81C4-10D9C3F12704}"/>
    <hyperlink ref="K43" r:id="rId93" xr:uid="{C65D4C28-A0F4-4162-A2A5-E142AED72659}"/>
    <hyperlink ref="K47" r:id="rId94" xr:uid="{DAB44B0A-B63A-4471-ADE7-6D09C28FFC68}"/>
    <hyperlink ref="K48" r:id="rId95" xr:uid="{D3082204-ACAD-465A-B054-F2BD8FB8F1EB}"/>
    <hyperlink ref="C33" r:id="rId96" xr:uid="{DD69F44F-F79E-4411-A5F6-7F4820E93E7C}"/>
    <hyperlink ref="K54" r:id="rId97" xr:uid="{08CDA0A7-76D0-4386-8DF9-D40020E4F6BB}"/>
    <hyperlink ref="K56" r:id="rId98" xr:uid="{B817C2C0-888A-41EE-BB96-AA202FF7D26F}"/>
    <hyperlink ref="K7" r:id="rId99" xr:uid="{403CBC77-BB8E-482D-ADB0-566010CFFBFE}"/>
    <hyperlink ref="C39" r:id="rId100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99" r:id="rId101" xr:uid="{66B61CB6-8DEE-47E0-8F58-13DFE696A594}"/>
    <hyperlink ref="C19" r:id="rId102" xr:uid="{25851340-5A38-4A26-A3FC-843A61F946D3}"/>
    <hyperlink ref="C43" r:id="rId103" xr:uid="{21E4C4A3-A6F2-4A9D-B5C5-679DA6006B33}"/>
    <hyperlink ref="C41" r:id="rId104" xr:uid="{E912526C-B82A-4A44-8481-EFACD695EA8D}"/>
    <hyperlink ref="C42" r:id="rId105" xr:uid="{E865141B-878A-4CD6-B122-3ADC6852D520}"/>
    <hyperlink ref="K58" r:id="rId106" location="tabbed-customerreviews " xr:uid="{24F44932-6634-42FE-8337-20CA3C2EC1E4}"/>
    <hyperlink ref="C72" r:id="rId107" xr:uid="{326567BB-9D82-4E92-ACC4-530A6BCCFC38}"/>
    <hyperlink ref="C17" r:id="rId108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0" r:id="rId109" xr:uid="{5EF2B5FA-9EB9-4ED3-A87B-DB000918746C}"/>
    <hyperlink ref="K13" r:id="rId110" display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" xr:uid="{F2200CD7-83CF-497A-91E0-EF5B6CA80C0C}"/>
    <hyperlink ref="K44" r:id="rId111" xr:uid="{F40A70E6-7F31-454F-9558-A7291A2A2DCF}"/>
    <hyperlink ref="K45" r:id="rId112" xr:uid="{4A6F6959-0930-44EE-A971-B3EF13DA9390}"/>
    <hyperlink ref="C49" r:id="rId113" xr:uid="{7963F571-8F62-4D9F-BEF7-F802CD4D18FC}"/>
    <hyperlink ref="C91" r:id="rId114" xr:uid="{5A200CB5-C655-478F-B00B-2E82D8CC5C77}"/>
    <hyperlink ref="C92:C93" r:id="rId115" display="https://8020.net/20-2020.html " xr:uid="{94C82CF7-4209-49DE-A286-0E429370F935}"/>
    <hyperlink ref="C94" r:id="rId116" xr:uid="{3653483D-B8D7-4970-8BE1-067F3CE7FF42}"/>
    <hyperlink ref="C85" r:id="rId117" xr:uid="{E1AC3FAD-797D-4D40-89E1-E0B078028B08}"/>
    <hyperlink ref="C64" r:id="rId118" xr:uid="{8B53B0C9-AEB9-4C25-B4D5-D709A9909BD6}"/>
    <hyperlink ref="C68" r:id="rId119" xr:uid="{2521E3A3-9809-485D-8952-C732415A0425}"/>
    <hyperlink ref="K41" r:id="rId120" xr:uid="{BE5F57C8-C44E-47CF-B992-FEB02C6C001F}"/>
    <hyperlink ref="K72" r:id="rId121" xr:uid="{A8E5D7AD-E110-498C-AD66-4031E7159275}"/>
    <hyperlink ref="K74" r:id="rId122" xr:uid="{686F1C5B-AD14-408B-9AF5-1B4D26D75248}"/>
    <hyperlink ref="K78" r:id="rId123" xr:uid="{A8336809-C542-4E15-9187-DB4F43D26933}"/>
    <hyperlink ref="K79" r:id="rId124" xr:uid="{49B9B422-CDDA-427C-82B9-729F2266C333}"/>
    <hyperlink ref="K80" r:id="rId125" xr:uid="{3E0AC7C3-82FC-4B11-AD25-3DE1DD9499EF}"/>
    <hyperlink ref="C95" r:id="rId126" xr:uid="{2C6B41AF-87E5-4DA5-9686-67EEDF628339}"/>
    <hyperlink ref="C36" r:id="rId127" xr:uid="{1800FA32-51EA-41AB-8A1C-BCA281C1CA6B}"/>
    <hyperlink ref="K75" r:id="rId128" xr:uid="{D1950805-AAE5-4A33-803E-9858D08F12A2}"/>
    <hyperlink ref="K73" r:id="rId129" xr:uid="{01D963BB-A0C2-4C40-BA01-8B0B76381716}"/>
    <hyperlink ref="K76" r:id="rId130" xr:uid="{D9B5F8EE-01B9-4AA5-9918-F987CA2D7884}"/>
    <hyperlink ref="C97" r:id="rId131" display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" xr:uid="{944A4911-F6CF-4EB3-82C2-8B8DAFBE56E9}"/>
    <hyperlink ref="C37" r:id="rId132" xr:uid="{737F7509-05EB-4CE3-AA5B-929CB63FC161}"/>
    <hyperlink ref="W16" r:id="rId133" xr:uid="{8B918A02-0CA6-4A4E-AA77-82C812145661}"/>
    <hyperlink ref="W15" r:id="rId134" xr:uid="{1BBD1B38-BB9C-4FBE-A797-58DECC2562DA}"/>
    <hyperlink ref="C8" r:id="rId135" xr:uid="{4755A74A-BAA1-4451-A83C-5F6302BF9DF2}"/>
  </hyperlinks>
  <pageMargins left="0.7" right="0.7" top="0.75" bottom="0.75" header="0.3" footer="0.3"/>
  <pageSetup orientation="portrait" r:id="rId1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customXml/itemProps2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2025-07-31T01:45:02Z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